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120" yWindow="450" windowWidth="15240" windowHeight="6315" tabRatio="760" activeTab="2"/>
  </bookViews>
  <sheets>
    <sheet name="TABELA DE DEFEITOS" sheetId="35" r:id="rId1"/>
    <sheet name="FORM. DE INSPEÇÃO" sheetId="1" r:id="rId2"/>
    <sheet name="REL. FOTOGRÁFICO" sheetId="36" r:id="rId3"/>
    <sheet name="INFORMÇAÕES " sheetId="30" state="hidden" r:id="rId4"/>
    <sheet name="CSV" sheetId="10" r:id="rId5"/>
  </sheets>
  <externalReferences>
    <externalReference r:id="rId6"/>
  </externalReferences>
  <definedNames>
    <definedName name="_xlnm._FilterDatabase" localSheetId="3" hidden="1">'INFORMÇAÕES '!$B$4:$L$143</definedName>
    <definedName name="_xlnm._FilterDatabase" localSheetId="0" hidden="1">'TABELA DE DEFEITOS'!$B$3:$I$209</definedName>
    <definedName name="aaa" hidden="1">{"'RR'!$A$2:$E$81"}</definedName>
    <definedName name="ACESSO">'INFORMÇAÕES '!$AF$6</definedName>
    <definedName name="ACESSO_">'TABELA DE DEFEITOS'!$E$4:$E$9</definedName>
    <definedName name="AMORTECEDOR">'TABELA DE DEFEITOS'!$E$35:$E$36</definedName>
    <definedName name="ANEL">'TABELA DE DEFEITOS'!$E$57:$E$59</definedName>
    <definedName name="ÁRVORE">'TABELA DE DEFEITOS'!$E$10:$E$15</definedName>
    <definedName name="ÁRVOREFAIXA">'INFORMÇAÕES '!$AF$7:$AF$8</definedName>
    <definedName name="BASE">'INFORMÇAÕES '!$AF$9:$AF$11</definedName>
    <definedName name="CABO">'TABELA DE DEFEITOS'!$E$37:$E$40</definedName>
    <definedName name="CABOGUARDA">'TABELA DE DEFEITOS'!$E$169:$E$177</definedName>
    <definedName name="CANTONEIRA">'TABELA DE DEFEITOS'!$E$105</definedName>
    <definedName name="CENTRO">'INFORMÇAÕES '!$C$62:$C$88</definedName>
    <definedName name="CONCHA">'TABELA DE DEFEITOS'!$E$106:$E$112</definedName>
    <definedName name="CONDUTORESCONEXAO">'INFORMÇAÕES '!$AF$12:$AF$16</definedName>
    <definedName name="CONEXAO">'TABELA DE DEFEITOS'!$E$41:$E$43</definedName>
    <definedName name="CRUZETA">'TABELA DE DEFEITOS'!$E$60:$E$73</definedName>
    <definedName name="DEFENSA">'TABELA DE DEFEITOS'!$E$19:$E$20</definedName>
    <definedName name="ELODELIGACAO">'TABELA DE DEFEITOS'!$E$113:$E$115</definedName>
    <definedName name="EMENDA">'TABELA DE DEFEITOS'!$E$44:$E$49</definedName>
    <definedName name="ESTAI">'TABELA DE DEFEITOS'!$E$74:$E$76</definedName>
    <definedName name="ESTRUTURA">'INFORMÇAÕES '!$AF$17:$AF$21</definedName>
    <definedName name="FAIXA">'TABELA DE DEFEITOS'!$E$16:$E$18</definedName>
    <definedName name="FERRAGENSACESSORIOS">'INFORMÇAÕES '!$AF$22:$AF$29</definedName>
    <definedName name="GRAMPOANCORAGEM">'TABELA DE DEFEITOS'!$E$116:$E$122</definedName>
    <definedName name="GRAMPOSUSPENSAO">'TABELA DE DEFEITOS'!$E$123:$E$135</definedName>
    <definedName name="HTML_CodePage" hidden="1">1252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>'TABELA DE DEFEITOS'!$E$149:$E$159</definedName>
    <definedName name="ISOLADORESCADEIAS">'INFORMÇAÕES '!$AF$30:$AF$33</definedName>
    <definedName name="JUMPER">'TABELA DE DEFEITOS'!$E$50:$E$56</definedName>
    <definedName name="LESTE">'INFORMÇAÕES '!$C$89:$C$113</definedName>
    <definedName name="LINEPOST">'TABELA DE DEFEITOS'!$E$160:$E$162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>'TABELA DE DEFEITOS'!$E$178:$E$189</definedName>
    <definedName name="PARAFUSOOLHAL">'TABELA DE DEFEITOS'!$E$142:$E$144</definedName>
    <definedName name="PARARAIOS">'INFORMÇAÕES '!$AF$34:$AF$35</definedName>
    <definedName name="PEDAROL">'TABELA DE DEFEITOS'!$E$145:$E$148</definedName>
    <definedName name="POLIMERICO">'TABELA DE DEFEITOS'!$E$163:$E$165</definedName>
    <definedName name="POSTE">'TABELA DE DEFEITOS'!$E$21:$E$28</definedName>
    <definedName name="POSTE_">'TABELA DE DEFEITOS'!$E$77:$E$91</definedName>
    <definedName name="SINALIZACAO">'INFORMÇAÕES '!$AF$36</definedName>
    <definedName name="SINALIZACAO_">'TABELA DE DEFEITOS'!$E$190:$E$195</definedName>
    <definedName name="SISTEMADEATERR.">'INFORMÇAÕES '!$AF$37</definedName>
    <definedName name="SISTEMADEATERR_">'TABELA DE DEFEITOS'!$E$196:$E$204</definedName>
    <definedName name="SUL">'INFORMÇAÕES '!$C$114:$C$143</definedName>
    <definedName name="TORRE">'TABELA DE DEFEITOS'!$E$29:$E$34</definedName>
    <definedName name="TORRE_">'TABELA DE DEFEITOS'!$E$92:$E$104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A80" i="35" l="1"/>
  <c r="A81" i="35"/>
  <c r="A82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104" i="35" l="1"/>
  <c r="A105" i="35"/>
  <c r="A106" i="35"/>
  <c r="K767" i="36" l="1"/>
  <c r="K578" i="36"/>
  <c r="H515" i="36"/>
  <c r="K452" i="36"/>
  <c r="H6" i="36" l="1"/>
  <c r="H5" i="36"/>
  <c r="D6" i="36"/>
  <c r="D5" i="36"/>
  <c r="A83" i="35" l="1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203" i="35"/>
  <c r="A204" i="35"/>
  <c r="D8" i="1" l="1"/>
  <c r="F8" i="1" l="1"/>
  <c r="L6" i="36" s="1"/>
  <c r="E8" i="1"/>
  <c r="L5" i="36" s="1"/>
  <c r="A25" i="1" l="1"/>
  <c r="A26" i="1"/>
  <c r="A27" i="1"/>
  <c r="A28" i="1"/>
  <c r="A29" i="1"/>
  <c r="A30" i="1"/>
  <c r="A31" i="1"/>
  <c r="A32" i="1"/>
  <c r="A33" i="1"/>
  <c r="A34" i="1"/>
  <c r="A35" i="1" s="1"/>
  <c r="A36" i="1" s="1"/>
  <c r="A37" i="1"/>
  <c r="A38" i="1"/>
  <c r="A39" i="1" s="1"/>
  <c r="A40" i="1" s="1"/>
  <c r="A41" i="1"/>
  <c r="A42" i="1"/>
  <c r="A43" i="1"/>
  <c r="A44" i="1"/>
  <c r="A45" i="1"/>
  <c r="A46" i="1"/>
  <c r="A47" i="1"/>
  <c r="A48" i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/>
  <c r="A22" i="1"/>
  <c r="A23" i="1" s="1"/>
  <c r="A24" i="1" s="1"/>
  <c r="A12" i="1"/>
  <c r="A4" i="35" l="1"/>
  <c r="J15" i="1" l="1"/>
  <c r="I15" i="1"/>
  <c r="J13" i="1"/>
  <c r="F3" i="10" s="1"/>
  <c r="G3" i="10" s="1"/>
  <c r="K32" i="36" s="1"/>
  <c r="F5" i="10"/>
  <c r="G5" i="10" s="1"/>
  <c r="K74" i="36" s="1"/>
  <c r="J17" i="1"/>
  <c r="F7" i="10" s="1"/>
  <c r="G7" i="10" s="1"/>
  <c r="K116" i="36" s="1"/>
  <c r="J19" i="1"/>
  <c r="F9" i="10" s="1"/>
  <c r="G9" i="10" s="1"/>
  <c r="K158" i="36" s="1"/>
  <c r="J21" i="1"/>
  <c r="F11" i="10" s="1"/>
  <c r="G11" i="10" s="1"/>
  <c r="K200" i="36" s="1"/>
  <c r="J23" i="1"/>
  <c r="F13" i="10" s="1"/>
  <c r="G13" i="10" s="1"/>
  <c r="K242" i="36" s="1"/>
  <c r="J25" i="1"/>
  <c r="F15" i="10" s="1"/>
  <c r="G15" i="10" s="1"/>
  <c r="K284" i="36" s="1"/>
  <c r="J27" i="1"/>
  <c r="F17" i="10" s="1"/>
  <c r="G17" i="10" s="1"/>
  <c r="K326" i="36" s="1"/>
  <c r="J29" i="1"/>
  <c r="F19" i="10" s="1"/>
  <c r="G19" i="10" s="1"/>
  <c r="K368" i="36" s="1"/>
  <c r="J31" i="1"/>
  <c r="F21" i="10" s="1"/>
  <c r="G21" i="10" s="1"/>
  <c r="K410" i="36" s="1"/>
  <c r="J33" i="1"/>
  <c r="F23" i="10" s="1"/>
  <c r="G23" i="10" s="1"/>
  <c r="J35" i="1"/>
  <c r="F25" i="10" s="1"/>
  <c r="G25" i="10" s="1"/>
  <c r="K494" i="36" s="1"/>
  <c r="J37" i="1"/>
  <c r="F27" i="10" s="1"/>
  <c r="G27" i="10" s="1"/>
  <c r="K536" i="36" s="1"/>
  <c r="J39" i="1"/>
  <c r="F29" i="10" s="1"/>
  <c r="G29" i="10" s="1"/>
  <c r="J14" i="1"/>
  <c r="F4" i="10" s="1"/>
  <c r="G4" i="10" s="1"/>
  <c r="K53" i="36" s="1"/>
  <c r="J16" i="1"/>
  <c r="F6" i="10" s="1"/>
  <c r="G6" i="10" s="1"/>
  <c r="K95" i="36" s="1"/>
  <c r="J18" i="1"/>
  <c r="F8" i="10" s="1"/>
  <c r="G8" i="10" s="1"/>
  <c r="K137" i="36" s="1"/>
  <c r="J20" i="1"/>
  <c r="F10" i="10" s="1"/>
  <c r="G10" i="10" s="1"/>
  <c r="K179" i="36" s="1"/>
  <c r="J22" i="1"/>
  <c r="F12" i="10" s="1"/>
  <c r="G12" i="10" s="1"/>
  <c r="K221" i="36" s="1"/>
  <c r="J24" i="1"/>
  <c r="F14" i="10" s="1"/>
  <c r="G14" i="10" s="1"/>
  <c r="K263" i="36" s="1"/>
  <c r="J26" i="1"/>
  <c r="F16" i="10" s="1"/>
  <c r="G16" i="10" s="1"/>
  <c r="K305" i="36" s="1"/>
  <c r="J28" i="1"/>
  <c r="F18" i="10" s="1"/>
  <c r="G18" i="10" s="1"/>
  <c r="K347" i="36" s="1"/>
  <c r="J30" i="1"/>
  <c r="F20" i="10" s="1"/>
  <c r="G20" i="10" s="1"/>
  <c r="K389" i="36" s="1"/>
  <c r="J32" i="1"/>
  <c r="F22" i="10" s="1"/>
  <c r="G22" i="10" s="1"/>
  <c r="K431" i="36" s="1"/>
  <c r="J34" i="1"/>
  <c r="F24" i="10" s="1"/>
  <c r="G24" i="10" s="1"/>
  <c r="K473" i="36" s="1"/>
  <c r="J36" i="1"/>
  <c r="F26" i="10" s="1"/>
  <c r="G26" i="10" s="1"/>
  <c r="K515" i="36" s="1"/>
  <c r="J38" i="1"/>
  <c r="F28" i="10" s="1"/>
  <c r="G28" i="10" s="1"/>
  <c r="K557" i="36" s="1"/>
  <c r="J40" i="1"/>
  <c r="F30" i="10" s="1"/>
  <c r="G30" i="10" s="1"/>
  <c r="K599" i="36" s="1"/>
  <c r="J42" i="1"/>
  <c r="F32" i="10" s="1"/>
  <c r="G32" i="10" s="1"/>
  <c r="K641" i="36" s="1"/>
  <c r="J44" i="1"/>
  <c r="F34" i="10" s="1"/>
  <c r="G34" i="10" s="1"/>
  <c r="K683" i="36" s="1"/>
  <c r="J46" i="1"/>
  <c r="F36" i="10" s="1"/>
  <c r="G36" i="10" s="1"/>
  <c r="K725" i="36" s="1"/>
  <c r="J48" i="1"/>
  <c r="F38" i="10" s="1"/>
  <c r="G38" i="10" s="1"/>
  <c r="J50" i="1"/>
  <c r="F40" i="10" s="1"/>
  <c r="G40" i="10" s="1"/>
  <c r="K809" i="36" s="1"/>
  <c r="J52" i="1"/>
  <c r="F42" i="10" s="1"/>
  <c r="G42" i="10" s="1"/>
  <c r="K851" i="36" s="1"/>
  <c r="J54" i="1"/>
  <c r="F44" i="10" s="1"/>
  <c r="G44" i="10" s="1"/>
  <c r="K893" i="36" s="1"/>
  <c r="J56" i="1"/>
  <c r="F46" i="10" s="1"/>
  <c r="G46" i="10" s="1"/>
  <c r="K935" i="36" s="1"/>
  <c r="J58" i="1"/>
  <c r="F48" i="10" s="1"/>
  <c r="G48" i="10" s="1"/>
  <c r="K977" i="36" s="1"/>
  <c r="J60" i="1"/>
  <c r="F50" i="10" s="1"/>
  <c r="G50" i="10" s="1"/>
  <c r="J62" i="1"/>
  <c r="F52" i="10" s="1"/>
  <c r="G52" i="10" s="1"/>
  <c r="K1061" i="36" s="1"/>
  <c r="J64" i="1"/>
  <c r="F54" i="10" s="1"/>
  <c r="G54" i="10" s="1"/>
  <c r="K1103" i="36" s="1"/>
  <c r="J66" i="1"/>
  <c r="F56" i="10" s="1"/>
  <c r="G56" i="10" s="1"/>
  <c r="K1145" i="36" s="1"/>
  <c r="J68" i="1"/>
  <c r="F58" i="10" s="1"/>
  <c r="G58" i="10" s="1"/>
  <c r="K1187" i="36" s="1"/>
  <c r="J70" i="1"/>
  <c r="F60" i="10" s="1"/>
  <c r="G60" i="10" s="1"/>
  <c r="K1229" i="36" s="1"/>
  <c r="J72" i="1"/>
  <c r="F62" i="10" s="1"/>
  <c r="G62" i="10" s="1"/>
  <c r="K1271" i="36" s="1"/>
  <c r="J74" i="1"/>
  <c r="F64" i="10" s="1"/>
  <c r="G64" i="10" s="1"/>
  <c r="K1313" i="36" s="1"/>
  <c r="J76" i="1"/>
  <c r="F66" i="10" s="1"/>
  <c r="G66" i="10" s="1"/>
  <c r="K1355" i="36" s="1"/>
  <c r="J78" i="1"/>
  <c r="F68" i="10" s="1"/>
  <c r="G68" i="10" s="1"/>
  <c r="K1397" i="36" s="1"/>
  <c r="J80" i="1"/>
  <c r="F70" i="10" s="1"/>
  <c r="G70" i="10" s="1"/>
  <c r="K1439" i="36" s="1"/>
  <c r="J82" i="1"/>
  <c r="F72" i="10" s="1"/>
  <c r="G72" i="10" s="1"/>
  <c r="K1481" i="36" s="1"/>
  <c r="J84" i="1"/>
  <c r="F74" i="10" s="1"/>
  <c r="G74" i="10" s="1"/>
  <c r="K1523" i="36" s="1"/>
  <c r="J86" i="1"/>
  <c r="F76" i="10" s="1"/>
  <c r="G76" i="10" s="1"/>
  <c r="K1565" i="36" s="1"/>
  <c r="J88" i="1"/>
  <c r="F78" i="10" s="1"/>
  <c r="G78" i="10" s="1"/>
  <c r="K1607" i="36" s="1"/>
  <c r="J90" i="1"/>
  <c r="F80" i="10" s="1"/>
  <c r="G80" i="10" s="1"/>
  <c r="K1649" i="36" s="1"/>
  <c r="J92" i="1"/>
  <c r="F82" i="10" s="1"/>
  <c r="G82" i="10" s="1"/>
  <c r="K1691" i="36" s="1"/>
  <c r="J94" i="1"/>
  <c r="F84" i="10" s="1"/>
  <c r="G84" i="10" s="1"/>
  <c r="J96" i="1"/>
  <c r="F86" i="10" s="1"/>
  <c r="G86" i="10" s="1"/>
  <c r="K1775" i="36" s="1"/>
  <c r="J98" i="1"/>
  <c r="F88" i="10" s="1"/>
  <c r="G88" i="10" s="1"/>
  <c r="K1817" i="36" s="1"/>
  <c r="J100" i="1"/>
  <c r="F90" i="10" s="1"/>
  <c r="G90" i="10" s="1"/>
  <c r="K1859" i="36" s="1"/>
  <c r="J102" i="1"/>
  <c r="F92" i="10" s="1"/>
  <c r="G92" i="10" s="1"/>
  <c r="K1901" i="36" s="1"/>
  <c r="J104" i="1"/>
  <c r="F94" i="10" s="1"/>
  <c r="G94" i="10" s="1"/>
  <c r="K1943" i="36" s="1"/>
  <c r="J106" i="1"/>
  <c r="F96" i="10" s="1"/>
  <c r="G96" i="10" s="1"/>
  <c r="K1985" i="36" s="1"/>
  <c r="J108" i="1"/>
  <c r="F98" i="10" s="1"/>
  <c r="G98" i="10" s="1"/>
  <c r="K2027" i="36" s="1"/>
  <c r="J110" i="1"/>
  <c r="F100" i="10" s="1"/>
  <c r="G100" i="10" s="1"/>
  <c r="K2069" i="36" s="1"/>
  <c r="J112" i="1"/>
  <c r="F102" i="10" s="1"/>
  <c r="G102" i="10" s="1"/>
  <c r="K2111" i="36" s="1"/>
  <c r="J114" i="1"/>
  <c r="F104" i="10" s="1"/>
  <c r="G104" i="10" s="1"/>
  <c r="J116" i="1"/>
  <c r="F106" i="10" s="1"/>
  <c r="G106" i="10" s="1"/>
  <c r="K2195" i="36" s="1"/>
  <c r="J118" i="1"/>
  <c r="F108" i="10" s="1"/>
  <c r="G108" i="10" s="1"/>
  <c r="K2237" i="36" s="1"/>
  <c r="J120" i="1"/>
  <c r="F110" i="10" s="1"/>
  <c r="G110" i="10" s="1"/>
  <c r="K2279" i="36" s="1"/>
  <c r="J122" i="1"/>
  <c r="F112" i="10" s="1"/>
  <c r="G112" i="10" s="1"/>
  <c r="K2321" i="36" s="1"/>
  <c r="J124" i="1"/>
  <c r="F114" i="10" s="1"/>
  <c r="G114" i="10" s="1"/>
  <c r="K2363" i="36" s="1"/>
  <c r="J126" i="1"/>
  <c r="F116" i="10" s="1"/>
  <c r="G116" i="10" s="1"/>
  <c r="K2405" i="36" s="1"/>
  <c r="J128" i="1"/>
  <c r="F118" i="10" s="1"/>
  <c r="G118" i="10" s="1"/>
  <c r="K2447" i="36" s="1"/>
  <c r="J130" i="1"/>
  <c r="F120" i="10" s="1"/>
  <c r="G120" i="10" s="1"/>
  <c r="K2489" i="36" s="1"/>
  <c r="J132" i="1"/>
  <c r="F122" i="10" s="1"/>
  <c r="G122" i="10" s="1"/>
  <c r="K2531" i="36" s="1"/>
  <c r="J134" i="1"/>
  <c r="F124" i="10" s="1"/>
  <c r="G124" i="10" s="1"/>
  <c r="K2573" i="36" s="1"/>
  <c r="J136" i="1"/>
  <c r="F126" i="10" s="1"/>
  <c r="G126" i="10" s="1"/>
  <c r="K2615" i="36" s="1"/>
  <c r="J138" i="1"/>
  <c r="F128" i="10" s="1"/>
  <c r="G128" i="10" s="1"/>
  <c r="J140" i="1"/>
  <c r="F130" i="10" s="1"/>
  <c r="G130" i="10" s="1"/>
  <c r="J142" i="1"/>
  <c r="F132" i="10" s="1"/>
  <c r="G132" i="10" s="1"/>
  <c r="J144" i="1"/>
  <c r="F134" i="10" s="1"/>
  <c r="G134" i="10" s="1"/>
  <c r="J146" i="1"/>
  <c r="F136" i="10" s="1"/>
  <c r="G136" i="10" s="1"/>
  <c r="J148" i="1"/>
  <c r="F138" i="10" s="1"/>
  <c r="G138" i="10" s="1"/>
  <c r="J150" i="1"/>
  <c r="F140" i="10" s="1"/>
  <c r="G140" i="10" s="1"/>
  <c r="J152" i="1"/>
  <c r="F142" i="10" s="1"/>
  <c r="G142" i="10" s="1"/>
  <c r="J154" i="1"/>
  <c r="F144" i="10" s="1"/>
  <c r="G144" i="10" s="1"/>
  <c r="J156" i="1"/>
  <c r="F146" i="10" s="1"/>
  <c r="G146" i="10" s="1"/>
  <c r="J158" i="1"/>
  <c r="F148" i="10" s="1"/>
  <c r="G148" i="10" s="1"/>
  <c r="K2657" i="36" s="1"/>
  <c r="J160" i="1"/>
  <c r="F150" i="10" s="1"/>
  <c r="G150" i="10" s="1"/>
  <c r="K1019" i="36" s="1"/>
  <c r="J162" i="1"/>
  <c r="F152" i="10" s="1"/>
  <c r="G152" i="10" s="1"/>
  <c r="J164" i="1"/>
  <c r="F154" i="10" s="1"/>
  <c r="G154" i="10" s="1"/>
  <c r="J166" i="1"/>
  <c r="F156" i="10" s="1"/>
  <c r="G156" i="10" s="1"/>
  <c r="J168" i="1"/>
  <c r="F158" i="10" s="1"/>
  <c r="G158" i="10" s="1"/>
  <c r="J170" i="1"/>
  <c r="F160" i="10" s="1"/>
  <c r="G160" i="10" s="1"/>
  <c r="J172" i="1"/>
  <c r="F162" i="10" s="1"/>
  <c r="G162" i="10" s="1"/>
  <c r="J174" i="1"/>
  <c r="F164" i="10" s="1"/>
  <c r="G164" i="10" s="1"/>
  <c r="J176" i="1"/>
  <c r="F166" i="10" s="1"/>
  <c r="G166" i="10" s="1"/>
  <c r="J178" i="1"/>
  <c r="F168" i="10" s="1"/>
  <c r="G168" i="10" s="1"/>
  <c r="I16" i="1"/>
  <c r="E6" i="10" s="1"/>
  <c r="B95" i="36" s="1"/>
  <c r="I14" i="1"/>
  <c r="E4" i="10" s="1"/>
  <c r="B53" i="36" s="1"/>
  <c r="I18" i="1"/>
  <c r="E8" i="10" s="1"/>
  <c r="B137" i="36" s="1"/>
  <c r="I22" i="1"/>
  <c r="E12" i="10" s="1"/>
  <c r="B221" i="36" s="1"/>
  <c r="I26" i="1"/>
  <c r="E16" i="10" s="1"/>
  <c r="B305" i="36" s="1"/>
  <c r="I30" i="1"/>
  <c r="E20" i="10" s="1"/>
  <c r="B389" i="36" s="1"/>
  <c r="I34" i="1"/>
  <c r="E24" i="10" s="1"/>
  <c r="B473" i="36" s="1"/>
  <c r="I38" i="1"/>
  <c r="E28" i="10" s="1"/>
  <c r="B557" i="36" s="1"/>
  <c r="J41" i="1"/>
  <c r="F31" i="10" s="1"/>
  <c r="G31" i="10" s="1"/>
  <c r="K620" i="36" s="1"/>
  <c r="I44" i="1"/>
  <c r="E34" i="10" s="1"/>
  <c r="B683" i="36" s="1"/>
  <c r="I47" i="1"/>
  <c r="E37" i="10" s="1"/>
  <c r="B746" i="36" s="1"/>
  <c r="J49" i="1"/>
  <c r="F39" i="10" s="1"/>
  <c r="G39" i="10" s="1"/>
  <c r="K788" i="36" s="1"/>
  <c r="I52" i="1"/>
  <c r="E42" i="10" s="1"/>
  <c r="B851" i="36" s="1"/>
  <c r="I55" i="1"/>
  <c r="E45" i="10" s="1"/>
  <c r="B914" i="36" s="1"/>
  <c r="J57" i="1"/>
  <c r="F47" i="10" s="1"/>
  <c r="G47" i="10" s="1"/>
  <c r="K956" i="36" s="1"/>
  <c r="I60" i="1"/>
  <c r="E50" i="10" s="1"/>
  <c r="B1019" i="36" s="1"/>
  <c r="I63" i="1"/>
  <c r="E53" i="10" s="1"/>
  <c r="B1082" i="36" s="1"/>
  <c r="J65" i="1"/>
  <c r="F55" i="10" s="1"/>
  <c r="G55" i="10" s="1"/>
  <c r="K1124" i="36" s="1"/>
  <c r="I68" i="1"/>
  <c r="E58" i="10" s="1"/>
  <c r="B1187" i="36" s="1"/>
  <c r="I71" i="1"/>
  <c r="E61" i="10" s="1"/>
  <c r="B1250" i="36" s="1"/>
  <c r="J73" i="1"/>
  <c r="F63" i="10" s="1"/>
  <c r="G63" i="10" s="1"/>
  <c r="K1292" i="36" s="1"/>
  <c r="I76" i="1"/>
  <c r="E66" i="10" s="1"/>
  <c r="B1355" i="36" s="1"/>
  <c r="I79" i="1"/>
  <c r="E69" i="10" s="1"/>
  <c r="B1418" i="36" s="1"/>
  <c r="J81" i="1"/>
  <c r="F71" i="10" s="1"/>
  <c r="G71" i="10" s="1"/>
  <c r="K1460" i="36" s="1"/>
  <c r="I84" i="1"/>
  <c r="E74" i="10" s="1"/>
  <c r="B1523" i="36" s="1"/>
  <c r="I87" i="1"/>
  <c r="E77" i="10" s="1"/>
  <c r="B1586" i="36" s="1"/>
  <c r="J89" i="1"/>
  <c r="F79" i="10" s="1"/>
  <c r="G79" i="10" s="1"/>
  <c r="K1628" i="36" s="1"/>
  <c r="I92" i="1"/>
  <c r="E82" i="10" s="1"/>
  <c r="B1691" i="36" s="1"/>
  <c r="I95" i="1"/>
  <c r="E85" i="10" s="1"/>
  <c r="B1754" i="36" s="1"/>
  <c r="J97" i="1"/>
  <c r="F87" i="10" s="1"/>
  <c r="G87" i="10" s="1"/>
  <c r="K1796" i="36" s="1"/>
  <c r="I100" i="1"/>
  <c r="E90" i="10" s="1"/>
  <c r="B1859" i="36" s="1"/>
  <c r="I103" i="1"/>
  <c r="E93" i="10" s="1"/>
  <c r="B1922" i="36" s="1"/>
  <c r="J105" i="1"/>
  <c r="F95" i="10" s="1"/>
  <c r="G95" i="10" s="1"/>
  <c r="K1964" i="36" s="1"/>
  <c r="I108" i="1"/>
  <c r="E98" i="10" s="1"/>
  <c r="B2027" i="36" s="1"/>
  <c r="I111" i="1"/>
  <c r="E101" i="10" s="1"/>
  <c r="B2090" i="36" s="1"/>
  <c r="J113" i="1"/>
  <c r="F103" i="10" s="1"/>
  <c r="G103" i="10" s="1"/>
  <c r="K2132" i="36" s="1"/>
  <c r="I116" i="1"/>
  <c r="E106" i="10" s="1"/>
  <c r="B2195" i="36" s="1"/>
  <c r="I119" i="1"/>
  <c r="E109" i="10" s="1"/>
  <c r="B2258" i="36" s="1"/>
  <c r="J121" i="1"/>
  <c r="F111" i="10" s="1"/>
  <c r="G111" i="10" s="1"/>
  <c r="K2300" i="36" s="1"/>
  <c r="I124" i="1"/>
  <c r="E114" i="10" s="1"/>
  <c r="B2363" i="36" s="1"/>
  <c r="I127" i="1"/>
  <c r="E117" i="10" s="1"/>
  <c r="B2426" i="36" s="1"/>
  <c r="J129" i="1"/>
  <c r="F119" i="10" s="1"/>
  <c r="G119" i="10" s="1"/>
  <c r="K2468" i="36" s="1"/>
  <c r="I132" i="1"/>
  <c r="E122" i="10" s="1"/>
  <c r="B2531" i="36" s="1"/>
  <c r="I135" i="1"/>
  <c r="E125" i="10" s="1"/>
  <c r="B2594" i="36" s="1"/>
  <c r="J137" i="1"/>
  <c r="F127" i="10" s="1"/>
  <c r="G127" i="10" s="1"/>
  <c r="K2636" i="36" s="1"/>
  <c r="I140" i="1"/>
  <c r="E130" i="10" s="1"/>
  <c r="I143" i="1"/>
  <c r="E133" i="10" s="1"/>
  <c r="J145" i="1"/>
  <c r="F135" i="10" s="1"/>
  <c r="G135" i="10" s="1"/>
  <c r="I148" i="1"/>
  <c r="E138" i="10" s="1"/>
  <c r="I151" i="1"/>
  <c r="E141" i="10" s="1"/>
  <c r="J153" i="1"/>
  <c r="F143" i="10" s="1"/>
  <c r="G143" i="10" s="1"/>
  <c r="I156" i="1"/>
  <c r="E146" i="10" s="1"/>
  <c r="I159" i="1"/>
  <c r="E149" i="10" s="1"/>
  <c r="J161" i="1"/>
  <c r="F151" i="10" s="1"/>
  <c r="G151" i="10" s="1"/>
  <c r="I164" i="1"/>
  <c r="E154" i="10" s="1"/>
  <c r="I167" i="1"/>
  <c r="E157" i="10" s="1"/>
  <c r="J169" i="1"/>
  <c r="F159" i="10" s="1"/>
  <c r="G159" i="10" s="1"/>
  <c r="I172" i="1"/>
  <c r="E162" i="10" s="1"/>
  <c r="I175" i="1"/>
  <c r="E165" i="10" s="1"/>
  <c r="J177" i="1"/>
  <c r="F167" i="10" s="1"/>
  <c r="G167" i="10" s="1"/>
  <c r="I180" i="1"/>
  <c r="E170" i="10" s="1"/>
  <c r="I182" i="1"/>
  <c r="E172" i="10" s="1"/>
  <c r="I184" i="1"/>
  <c r="E174" i="10" s="1"/>
  <c r="I186" i="1"/>
  <c r="E176" i="10" s="1"/>
  <c r="I188" i="1"/>
  <c r="E178" i="10" s="1"/>
  <c r="I190" i="1"/>
  <c r="E180" i="10" s="1"/>
  <c r="I192" i="1"/>
  <c r="E182" i="10" s="1"/>
  <c r="I194" i="1"/>
  <c r="E184" i="10" s="1"/>
  <c r="I196" i="1"/>
  <c r="E186" i="10" s="1"/>
  <c r="I198" i="1"/>
  <c r="E188" i="10" s="1"/>
  <c r="I200" i="1"/>
  <c r="E190" i="10" s="1"/>
  <c r="E5" i="10"/>
  <c r="B74" i="36" s="1"/>
  <c r="I19" i="1"/>
  <c r="E9" i="10" s="1"/>
  <c r="B158" i="36" s="1"/>
  <c r="I23" i="1"/>
  <c r="E13" i="10" s="1"/>
  <c r="B242" i="36" s="1"/>
  <c r="I27" i="1"/>
  <c r="E17" i="10" s="1"/>
  <c r="B326" i="36" s="1"/>
  <c r="I31" i="1"/>
  <c r="E21" i="10" s="1"/>
  <c r="B410" i="36" s="1"/>
  <c r="I35" i="1"/>
  <c r="E25" i="10" s="1"/>
  <c r="B494" i="36" s="1"/>
  <c r="I39" i="1"/>
  <c r="E29" i="10" s="1"/>
  <c r="B578" i="36" s="1"/>
  <c r="I42" i="1"/>
  <c r="E32" i="10" s="1"/>
  <c r="B641" i="36" s="1"/>
  <c r="I45" i="1"/>
  <c r="E35" i="10" s="1"/>
  <c r="B704" i="36" s="1"/>
  <c r="J47" i="1"/>
  <c r="F37" i="10" s="1"/>
  <c r="G37" i="10" s="1"/>
  <c r="K746" i="36" s="1"/>
  <c r="I50" i="1"/>
  <c r="E40" i="10" s="1"/>
  <c r="B809" i="36" s="1"/>
  <c r="I53" i="1"/>
  <c r="E43" i="10" s="1"/>
  <c r="B872" i="36" s="1"/>
  <c r="J55" i="1"/>
  <c r="F45" i="10" s="1"/>
  <c r="G45" i="10" s="1"/>
  <c r="K914" i="36" s="1"/>
  <c r="I58" i="1"/>
  <c r="E48" i="10" s="1"/>
  <c r="B977" i="36" s="1"/>
  <c r="I61" i="1"/>
  <c r="E51" i="10" s="1"/>
  <c r="B1040" i="36" s="1"/>
  <c r="J63" i="1"/>
  <c r="F53" i="10" s="1"/>
  <c r="G53" i="10" s="1"/>
  <c r="K1082" i="36" s="1"/>
  <c r="I66" i="1"/>
  <c r="E56" i="10" s="1"/>
  <c r="B1145" i="36" s="1"/>
  <c r="I69" i="1"/>
  <c r="E59" i="10" s="1"/>
  <c r="B1208" i="36" s="1"/>
  <c r="J71" i="1"/>
  <c r="F61" i="10" s="1"/>
  <c r="G61" i="10" s="1"/>
  <c r="K1250" i="36" s="1"/>
  <c r="I74" i="1"/>
  <c r="E64" i="10" s="1"/>
  <c r="B1313" i="36" s="1"/>
  <c r="I77" i="1"/>
  <c r="E67" i="10" s="1"/>
  <c r="B1376" i="36" s="1"/>
  <c r="J79" i="1"/>
  <c r="F69" i="10" s="1"/>
  <c r="G69" i="10" s="1"/>
  <c r="K1418" i="36" s="1"/>
  <c r="I82" i="1"/>
  <c r="E72" i="10" s="1"/>
  <c r="B1481" i="36" s="1"/>
  <c r="I85" i="1"/>
  <c r="E75" i="10" s="1"/>
  <c r="B1544" i="36" s="1"/>
  <c r="J87" i="1"/>
  <c r="F77" i="10" s="1"/>
  <c r="G77" i="10" s="1"/>
  <c r="K1586" i="36" s="1"/>
  <c r="I90" i="1"/>
  <c r="E80" i="10" s="1"/>
  <c r="B1649" i="36" s="1"/>
  <c r="I93" i="1"/>
  <c r="E83" i="10" s="1"/>
  <c r="B1712" i="36" s="1"/>
  <c r="J95" i="1"/>
  <c r="F85" i="10" s="1"/>
  <c r="G85" i="10" s="1"/>
  <c r="K1754" i="36" s="1"/>
  <c r="I98" i="1"/>
  <c r="E88" i="10" s="1"/>
  <c r="B1817" i="36" s="1"/>
  <c r="I101" i="1"/>
  <c r="E91" i="10" s="1"/>
  <c r="B1880" i="36" s="1"/>
  <c r="I17" i="1"/>
  <c r="E7" i="10" s="1"/>
  <c r="B116" i="36" s="1"/>
  <c r="I25" i="1"/>
  <c r="E15" i="10" s="1"/>
  <c r="B284" i="36" s="1"/>
  <c r="I33" i="1"/>
  <c r="E23" i="10" s="1"/>
  <c r="B452" i="36" s="1"/>
  <c r="I41" i="1"/>
  <c r="E31" i="10" s="1"/>
  <c r="B620" i="36" s="1"/>
  <c r="I46" i="1"/>
  <c r="E36" i="10" s="1"/>
  <c r="B725" i="36" s="1"/>
  <c r="J51" i="1"/>
  <c r="F41" i="10" s="1"/>
  <c r="G41" i="10" s="1"/>
  <c r="K830" i="36" s="1"/>
  <c r="I57" i="1"/>
  <c r="E47" i="10" s="1"/>
  <c r="B956" i="36" s="1"/>
  <c r="I62" i="1"/>
  <c r="E52" i="10" s="1"/>
  <c r="B1061" i="36" s="1"/>
  <c r="J67" i="1"/>
  <c r="F57" i="10" s="1"/>
  <c r="G57" i="10" s="1"/>
  <c r="K1166" i="36" s="1"/>
  <c r="I73" i="1"/>
  <c r="E63" i="10" s="1"/>
  <c r="B1292" i="36" s="1"/>
  <c r="I78" i="1"/>
  <c r="E68" i="10" s="1"/>
  <c r="B1397" i="36" s="1"/>
  <c r="J83" i="1"/>
  <c r="F73" i="10" s="1"/>
  <c r="G73" i="10" s="1"/>
  <c r="K1502" i="36" s="1"/>
  <c r="I89" i="1"/>
  <c r="E79" i="10" s="1"/>
  <c r="B1628" i="36" s="1"/>
  <c r="I94" i="1"/>
  <c r="E84" i="10" s="1"/>
  <c r="J99" i="1"/>
  <c r="F89" i="10" s="1"/>
  <c r="G89" i="10" s="1"/>
  <c r="K1838" i="36" s="1"/>
  <c r="I104" i="1"/>
  <c r="E94" i="10" s="1"/>
  <c r="B1943" i="36" s="1"/>
  <c r="J107" i="1"/>
  <c r="F97" i="10" s="1"/>
  <c r="G97" i="10" s="1"/>
  <c r="K2006" i="36" s="1"/>
  <c r="J111" i="1"/>
  <c r="F101" i="10" s="1"/>
  <c r="G101" i="10" s="1"/>
  <c r="K2090" i="36" s="1"/>
  <c r="I115" i="1"/>
  <c r="E105" i="10" s="1"/>
  <c r="B2174" i="36" s="1"/>
  <c r="I118" i="1"/>
  <c r="E108" i="10" s="1"/>
  <c r="B2237" i="36" s="1"/>
  <c r="I122" i="1"/>
  <c r="E112" i="10" s="1"/>
  <c r="B2321" i="36" s="1"/>
  <c r="J125" i="1"/>
  <c r="F115" i="10" s="1"/>
  <c r="G115" i="10" s="1"/>
  <c r="K2384" i="36" s="1"/>
  <c r="I129" i="1"/>
  <c r="E119" i="10" s="1"/>
  <c r="B2468" i="36" s="1"/>
  <c r="I133" i="1"/>
  <c r="E123" i="10" s="1"/>
  <c r="B2552" i="36" s="1"/>
  <c r="I136" i="1"/>
  <c r="E126" i="10" s="1"/>
  <c r="B2615" i="36" s="1"/>
  <c r="J139" i="1"/>
  <c r="F129" i="10" s="1"/>
  <c r="G129" i="10" s="1"/>
  <c r="J143" i="1"/>
  <c r="F133" i="10" s="1"/>
  <c r="G133" i="10" s="1"/>
  <c r="I147" i="1"/>
  <c r="E137" i="10" s="1"/>
  <c r="I150" i="1"/>
  <c r="E140" i="10" s="1"/>
  <c r="I154" i="1"/>
  <c r="E144" i="10" s="1"/>
  <c r="J157" i="1"/>
  <c r="F147" i="10" s="1"/>
  <c r="G147" i="10" s="1"/>
  <c r="I161" i="1"/>
  <c r="E151" i="10" s="1"/>
  <c r="I165" i="1"/>
  <c r="E155" i="10" s="1"/>
  <c r="I168" i="1"/>
  <c r="E158" i="10" s="1"/>
  <c r="J171" i="1"/>
  <c r="F161" i="10" s="1"/>
  <c r="G161" i="10" s="1"/>
  <c r="J175" i="1"/>
  <c r="F165" i="10" s="1"/>
  <c r="G165" i="10" s="1"/>
  <c r="I179" i="1"/>
  <c r="E169" i="10" s="1"/>
  <c r="J181" i="1"/>
  <c r="F171" i="10" s="1"/>
  <c r="G171" i="10" s="1"/>
  <c r="J184" i="1"/>
  <c r="F174" i="10" s="1"/>
  <c r="G174" i="10" s="1"/>
  <c r="I187" i="1"/>
  <c r="E177" i="10" s="1"/>
  <c r="J189" i="1"/>
  <c r="F179" i="10" s="1"/>
  <c r="G179" i="10" s="1"/>
  <c r="J192" i="1"/>
  <c r="F182" i="10" s="1"/>
  <c r="G182" i="10" s="1"/>
  <c r="I195" i="1"/>
  <c r="E185" i="10" s="1"/>
  <c r="J197" i="1"/>
  <c r="F187" i="10" s="1"/>
  <c r="G187" i="10" s="1"/>
  <c r="J200" i="1"/>
  <c r="F190" i="10" s="1"/>
  <c r="G190" i="10" s="1"/>
  <c r="I28" i="1"/>
  <c r="E18" i="10" s="1"/>
  <c r="B347" i="36" s="1"/>
  <c r="I48" i="1"/>
  <c r="E38" i="10" s="1"/>
  <c r="B767" i="36" s="1"/>
  <c r="I59" i="1"/>
  <c r="E49" i="10" s="1"/>
  <c r="B998" i="36" s="1"/>
  <c r="I75" i="1"/>
  <c r="E65" i="10" s="1"/>
  <c r="B1334" i="36" s="1"/>
  <c r="J85" i="1"/>
  <c r="F75" i="10" s="1"/>
  <c r="G75" i="10" s="1"/>
  <c r="K1544" i="36" s="1"/>
  <c r="J101" i="1"/>
  <c r="F91" i="10" s="1"/>
  <c r="G91" i="10" s="1"/>
  <c r="K1880" i="36" s="1"/>
  <c r="I112" i="1"/>
  <c r="E102" i="10" s="1"/>
  <c r="B2111" i="36" s="1"/>
  <c r="J119" i="1"/>
  <c r="F109" i="10" s="1"/>
  <c r="G109" i="10" s="1"/>
  <c r="K2258" i="36" s="1"/>
  <c r="I130" i="1"/>
  <c r="E120" i="10" s="1"/>
  <c r="B2489" i="36" s="1"/>
  <c r="I141" i="1"/>
  <c r="E131" i="10" s="1"/>
  <c r="J147" i="1"/>
  <c r="F137" i="10" s="1"/>
  <c r="G137" i="10" s="1"/>
  <c r="I158" i="1"/>
  <c r="E148" i="10" s="1"/>
  <c r="B2657" i="36" s="1"/>
  <c r="J165" i="1"/>
  <c r="F155" i="10" s="1"/>
  <c r="G155" i="10" s="1"/>
  <c r="I176" i="1"/>
  <c r="E166" i="10" s="1"/>
  <c r="J182" i="1"/>
  <c r="F172" i="10" s="1"/>
  <c r="G172" i="10" s="1"/>
  <c r="J190" i="1"/>
  <c r="F180" i="10" s="1"/>
  <c r="G180" i="10" s="1"/>
  <c r="J195" i="1"/>
  <c r="F185" i="10" s="1"/>
  <c r="G185" i="10" s="1"/>
  <c r="I21" i="1"/>
  <c r="E11" i="10" s="1"/>
  <c r="B200" i="36" s="1"/>
  <c r="I29" i="1"/>
  <c r="E19" i="10" s="1"/>
  <c r="B368" i="36" s="1"/>
  <c r="I37" i="1"/>
  <c r="E27" i="10" s="1"/>
  <c r="B536" i="36" s="1"/>
  <c r="J43" i="1"/>
  <c r="F33" i="10" s="1"/>
  <c r="G33" i="10" s="1"/>
  <c r="K662" i="36" s="1"/>
  <c r="I49" i="1"/>
  <c r="E39" i="10" s="1"/>
  <c r="B788" i="36" s="1"/>
  <c r="I54" i="1"/>
  <c r="E44" i="10" s="1"/>
  <c r="B893" i="36" s="1"/>
  <c r="J59" i="1"/>
  <c r="F49" i="10" s="1"/>
  <c r="G49" i="10" s="1"/>
  <c r="K998" i="36" s="1"/>
  <c r="I65" i="1"/>
  <c r="E55" i="10" s="1"/>
  <c r="B1124" i="36" s="1"/>
  <c r="I70" i="1"/>
  <c r="E60" i="10" s="1"/>
  <c r="B1229" i="36" s="1"/>
  <c r="J75" i="1"/>
  <c r="F65" i="10" s="1"/>
  <c r="G65" i="10" s="1"/>
  <c r="K1334" i="36" s="1"/>
  <c r="I81" i="1"/>
  <c r="E71" i="10" s="1"/>
  <c r="B1460" i="36" s="1"/>
  <c r="I86" i="1"/>
  <c r="E76" i="10" s="1"/>
  <c r="B1565" i="36" s="1"/>
  <c r="J91" i="1"/>
  <c r="F81" i="10" s="1"/>
  <c r="G81" i="10" s="1"/>
  <c r="K1670" i="36" s="1"/>
  <c r="I97" i="1"/>
  <c r="E87" i="10" s="1"/>
  <c r="B1796" i="36" s="1"/>
  <c r="I102" i="1"/>
  <c r="E92" i="10" s="1"/>
  <c r="B1901" i="36" s="1"/>
  <c r="I106" i="1"/>
  <c r="E96" i="10" s="1"/>
  <c r="B1985" i="36" s="1"/>
  <c r="J109" i="1"/>
  <c r="F99" i="10" s="1"/>
  <c r="G99" i="10" s="1"/>
  <c r="K2048" i="36" s="1"/>
  <c r="I113" i="1"/>
  <c r="E103" i="10" s="1"/>
  <c r="B2132" i="36" s="1"/>
  <c r="I117" i="1"/>
  <c r="E107" i="10" s="1"/>
  <c r="B2216" i="36" s="1"/>
  <c r="I120" i="1"/>
  <c r="E110" i="10" s="1"/>
  <c r="B2279" i="36" s="1"/>
  <c r="J123" i="1"/>
  <c r="F113" i="10" s="1"/>
  <c r="G113" i="10" s="1"/>
  <c r="K2342" i="36" s="1"/>
  <c r="J127" i="1"/>
  <c r="F117" i="10" s="1"/>
  <c r="G117" i="10" s="1"/>
  <c r="K2426" i="36" s="1"/>
  <c r="I131" i="1"/>
  <c r="E121" i="10" s="1"/>
  <c r="B2510" i="36" s="1"/>
  <c r="I134" i="1"/>
  <c r="E124" i="10" s="1"/>
  <c r="B2573" i="36" s="1"/>
  <c r="I138" i="1"/>
  <c r="E128" i="10" s="1"/>
  <c r="J141" i="1"/>
  <c r="F131" i="10" s="1"/>
  <c r="G131" i="10" s="1"/>
  <c r="I145" i="1"/>
  <c r="E135" i="10" s="1"/>
  <c r="I149" i="1"/>
  <c r="E139" i="10" s="1"/>
  <c r="I152" i="1"/>
  <c r="E142" i="10" s="1"/>
  <c r="J155" i="1"/>
  <c r="F145" i="10" s="1"/>
  <c r="G145" i="10" s="1"/>
  <c r="J159" i="1"/>
  <c r="F149" i="10" s="1"/>
  <c r="G149" i="10" s="1"/>
  <c r="I163" i="1"/>
  <c r="E153" i="10" s="1"/>
  <c r="I166" i="1"/>
  <c r="E156" i="10" s="1"/>
  <c r="I170" i="1"/>
  <c r="E160" i="10" s="1"/>
  <c r="J173" i="1"/>
  <c r="F163" i="10" s="1"/>
  <c r="G163" i="10" s="1"/>
  <c r="I177" i="1"/>
  <c r="E167" i="10" s="1"/>
  <c r="J180" i="1"/>
  <c r="F170" i="10" s="1"/>
  <c r="G170" i="10" s="1"/>
  <c r="I183" i="1"/>
  <c r="E173" i="10" s="1"/>
  <c r="J185" i="1"/>
  <c r="F175" i="10" s="1"/>
  <c r="G175" i="10" s="1"/>
  <c r="J188" i="1"/>
  <c r="F178" i="10" s="1"/>
  <c r="G178" i="10" s="1"/>
  <c r="I191" i="1"/>
  <c r="E181" i="10" s="1"/>
  <c r="J193" i="1"/>
  <c r="F183" i="10" s="1"/>
  <c r="G183" i="10" s="1"/>
  <c r="J196" i="1"/>
  <c r="F186" i="10" s="1"/>
  <c r="G186" i="10" s="1"/>
  <c r="I199" i="1"/>
  <c r="E189" i="10" s="1"/>
  <c r="I13" i="1"/>
  <c r="E3" i="10" s="1"/>
  <c r="B32" i="36" s="1"/>
  <c r="I24" i="1"/>
  <c r="E14" i="10" s="1"/>
  <c r="B263" i="36" s="1"/>
  <c r="I32" i="1"/>
  <c r="E22" i="10" s="1"/>
  <c r="B431" i="36" s="1"/>
  <c r="I40" i="1"/>
  <c r="E30" i="10" s="1"/>
  <c r="B599" i="36" s="1"/>
  <c r="J45" i="1"/>
  <c r="F35" i="10" s="1"/>
  <c r="G35" i="10" s="1"/>
  <c r="K704" i="36" s="1"/>
  <c r="I51" i="1"/>
  <c r="E41" i="10" s="1"/>
  <c r="B830" i="36" s="1"/>
  <c r="I56" i="1"/>
  <c r="E46" i="10" s="1"/>
  <c r="B935" i="36" s="1"/>
  <c r="J61" i="1"/>
  <c r="F51" i="10" s="1"/>
  <c r="G51" i="10" s="1"/>
  <c r="K1040" i="36" s="1"/>
  <c r="I67" i="1"/>
  <c r="E57" i="10" s="1"/>
  <c r="B1166" i="36" s="1"/>
  <c r="I72" i="1"/>
  <c r="E62" i="10" s="1"/>
  <c r="B1271" i="36" s="1"/>
  <c r="J77" i="1"/>
  <c r="F67" i="10" s="1"/>
  <c r="G67" i="10" s="1"/>
  <c r="K1376" i="36" s="1"/>
  <c r="I83" i="1"/>
  <c r="E73" i="10" s="1"/>
  <c r="B1502" i="36" s="1"/>
  <c r="I88" i="1"/>
  <c r="E78" i="10" s="1"/>
  <c r="B1607" i="36" s="1"/>
  <c r="J93" i="1"/>
  <c r="F83" i="10" s="1"/>
  <c r="G83" i="10" s="1"/>
  <c r="K1712" i="36" s="1"/>
  <c r="I99" i="1"/>
  <c r="E89" i="10" s="1"/>
  <c r="B1838" i="36" s="1"/>
  <c r="J103" i="1"/>
  <c r="F93" i="10" s="1"/>
  <c r="G93" i="10" s="1"/>
  <c r="K1922" i="36" s="1"/>
  <c r="I107" i="1"/>
  <c r="E97" i="10" s="1"/>
  <c r="B2006" i="36" s="1"/>
  <c r="I110" i="1"/>
  <c r="E100" i="10" s="1"/>
  <c r="B2069" i="36" s="1"/>
  <c r="I114" i="1"/>
  <c r="E104" i="10" s="1"/>
  <c r="J117" i="1"/>
  <c r="F107" i="10" s="1"/>
  <c r="G107" i="10" s="1"/>
  <c r="K2216" i="36" s="1"/>
  <c r="I121" i="1"/>
  <c r="E111" i="10" s="1"/>
  <c r="B2300" i="36" s="1"/>
  <c r="I125" i="1"/>
  <c r="E115" i="10" s="1"/>
  <c r="B2384" i="36" s="1"/>
  <c r="I128" i="1"/>
  <c r="E118" i="10" s="1"/>
  <c r="B2447" i="36" s="1"/>
  <c r="J131" i="1"/>
  <c r="F121" i="10" s="1"/>
  <c r="G121" i="10" s="1"/>
  <c r="K2510" i="36" s="1"/>
  <c r="J135" i="1"/>
  <c r="F125" i="10" s="1"/>
  <c r="G125" i="10" s="1"/>
  <c r="K2594" i="36" s="1"/>
  <c r="I139" i="1"/>
  <c r="E129" i="10" s="1"/>
  <c r="I142" i="1"/>
  <c r="E132" i="10" s="1"/>
  <c r="I146" i="1"/>
  <c r="E136" i="10" s="1"/>
  <c r="J149" i="1"/>
  <c r="F139" i="10" s="1"/>
  <c r="G139" i="10" s="1"/>
  <c r="I153" i="1"/>
  <c r="E143" i="10" s="1"/>
  <c r="I157" i="1"/>
  <c r="E147" i="10" s="1"/>
  <c r="I160" i="1"/>
  <c r="E150" i="10" s="1"/>
  <c r="J163" i="1"/>
  <c r="F153" i="10" s="1"/>
  <c r="G153" i="10" s="1"/>
  <c r="J167" i="1"/>
  <c r="F157" i="10" s="1"/>
  <c r="G157" i="10" s="1"/>
  <c r="I171" i="1"/>
  <c r="E161" i="10" s="1"/>
  <c r="I174" i="1"/>
  <c r="E164" i="10" s="1"/>
  <c r="I178" i="1"/>
  <c r="E168" i="10" s="1"/>
  <c r="I181" i="1"/>
  <c r="E171" i="10" s="1"/>
  <c r="J183" i="1"/>
  <c r="F173" i="10" s="1"/>
  <c r="G173" i="10" s="1"/>
  <c r="J186" i="1"/>
  <c r="F176" i="10" s="1"/>
  <c r="G176" i="10" s="1"/>
  <c r="I189" i="1"/>
  <c r="E179" i="10" s="1"/>
  <c r="J191" i="1"/>
  <c r="F181" i="10" s="1"/>
  <c r="G181" i="10" s="1"/>
  <c r="J194" i="1"/>
  <c r="F184" i="10" s="1"/>
  <c r="G184" i="10" s="1"/>
  <c r="I197" i="1"/>
  <c r="E187" i="10" s="1"/>
  <c r="J199" i="1"/>
  <c r="F189" i="10" s="1"/>
  <c r="G189" i="10" s="1"/>
  <c r="I20" i="1"/>
  <c r="E10" i="10" s="1"/>
  <c r="B179" i="36" s="1"/>
  <c r="I36" i="1"/>
  <c r="E26" i="10" s="1"/>
  <c r="B515" i="36" s="1"/>
  <c r="I43" i="1"/>
  <c r="E33" i="10" s="1"/>
  <c r="B662" i="36" s="1"/>
  <c r="J53" i="1"/>
  <c r="F43" i="10" s="1"/>
  <c r="G43" i="10" s="1"/>
  <c r="K872" i="36" s="1"/>
  <c r="I64" i="1"/>
  <c r="E54" i="10" s="1"/>
  <c r="B1103" i="36" s="1"/>
  <c r="J69" i="1"/>
  <c r="F59" i="10" s="1"/>
  <c r="G59" i="10" s="1"/>
  <c r="K1208" i="36" s="1"/>
  <c r="I80" i="1"/>
  <c r="E70" i="10" s="1"/>
  <c r="B1439" i="36" s="1"/>
  <c r="I91" i="1"/>
  <c r="E81" i="10" s="1"/>
  <c r="B1670" i="36" s="1"/>
  <c r="I96" i="1"/>
  <c r="E86" i="10" s="1"/>
  <c r="B1775" i="36" s="1"/>
  <c r="I105" i="1"/>
  <c r="E95" i="10" s="1"/>
  <c r="B1964" i="36" s="1"/>
  <c r="I109" i="1"/>
  <c r="E99" i="10" s="1"/>
  <c r="B2048" i="36" s="1"/>
  <c r="J115" i="1"/>
  <c r="F105" i="10" s="1"/>
  <c r="G105" i="10" s="1"/>
  <c r="K2174" i="36" s="1"/>
  <c r="I123" i="1"/>
  <c r="E113" i="10" s="1"/>
  <c r="B2342" i="36" s="1"/>
  <c r="I126" i="1"/>
  <c r="E116" i="10" s="1"/>
  <c r="B2405" i="36" s="1"/>
  <c r="J133" i="1"/>
  <c r="F123" i="10" s="1"/>
  <c r="G123" i="10" s="1"/>
  <c r="K2552" i="36" s="1"/>
  <c r="I137" i="1"/>
  <c r="E127" i="10" s="1"/>
  <c r="B2636" i="36" s="1"/>
  <c r="I144" i="1"/>
  <c r="E134" i="10" s="1"/>
  <c r="J151" i="1"/>
  <c r="F141" i="10" s="1"/>
  <c r="G141" i="10" s="1"/>
  <c r="I155" i="1"/>
  <c r="E145" i="10" s="1"/>
  <c r="I162" i="1"/>
  <c r="E152" i="10" s="1"/>
  <c r="I169" i="1"/>
  <c r="E159" i="10" s="1"/>
  <c r="I173" i="1"/>
  <c r="E163" i="10" s="1"/>
  <c r="J179" i="1"/>
  <c r="F169" i="10" s="1"/>
  <c r="G169" i="10" s="1"/>
  <c r="I185" i="1"/>
  <c r="E175" i="10" s="1"/>
  <c r="J187" i="1"/>
  <c r="F177" i="10" s="1"/>
  <c r="G177" i="10" s="1"/>
  <c r="I193" i="1"/>
  <c r="E183" i="10" s="1"/>
  <c r="J198" i="1"/>
  <c r="F188" i="10" s="1"/>
  <c r="G188" i="10" s="1"/>
  <c r="I12" i="1"/>
  <c r="J12" i="1"/>
  <c r="J32" i="36" l="1"/>
  <c r="F32" i="36"/>
  <c r="D32" i="36"/>
  <c r="C32" i="36"/>
  <c r="F2048" i="36"/>
  <c r="D2048" i="36"/>
  <c r="J2048" i="36"/>
  <c r="C2048" i="36"/>
  <c r="C1439" i="36"/>
  <c r="J1439" i="36"/>
  <c r="F1439" i="36"/>
  <c r="D1439" i="36"/>
  <c r="C662" i="36"/>
  <c r="J662" i="36"/>
  <c r="F662" i="36"/>
  <c r="D662" i="36"/>
  <c r="C1502" i="36"/>
  <c r="J1502" i="36"/>
  <c r="F1502" i="36"/>
  <c r="D1502" i="36"/>
  <c r="C599" i="36"/>
  <c r="J599" i="36"/>
  <c r="D599" i="36"/>
  <c r="F599" i="36"/>
  <c r="F2573" i="36"/>
  <c r="D2573" i="36"/>
  <c r="C2573" i="36"/>
  <c r="J2573" i="36"/>
  <c r="F2279" i="36"/>
  <c r="D2279" i="36"/>
  <c r="C2279" i="36"/>
  <c r="J2279" i="36"/>
  <c r="F1985" i="36"/>
  <c r="D1985" i="36"/>
  <c r="C1985" i="36"/>
  <c r="J1985" i="36"/>
  <c r="C1565" i="36"/>
  <c r="J1565" i="36"/>
  <c r="F1565" i="36"/>
  <c r="D1565" i="36"/>
  <c r="C1124" i="36"/>
  <c r="J1124" i="36"/>
  <c r="F1124" i="36"/>
  <c r="D1124" i="36"/>
  <c r="F2489" i="36"/>
  <c r="D2489" i="36"/>
  <c r="C2489" i="36"/>
  <c r="J2489" i="36"/>
  <c r="C347" i="36"/>
  <c r="J347" i="36"/>
  <c r="D347" i="36"/>
  <c r="F347" i="36"/>
  <c r="C1292" i="36"/>
  <c r="J1292" i="36"/>
  <c r="F1292" i="36"/>
  <c r="D1292" i="36"/>
  <c r="C284" i="36"/>
  <c r="J284" i="36"/>
  <c r="F284" i="36"/>
  <c r="D284" i="36"/>
  <c r="C1544" i="36"/>
  <c r="J1544" i="36"/>
  <c r="F1544" i="36"/>
  <c r="D1544" i="36"/>
  <c r="C1313" i="36"/>
  <c r="J1313" i="36"/>
  <c r="F1313" i="36"/>
  <c r="D1313" i="36"/>
  <c r="C872" i="36"/>
  <c r="J872" i="36"/>
  <c r="F872" i="36"/>
  <c r="D872" i="36"/>
  <c r="C641" i="36"/>
  <c r="J641" i="36"/>
  <c r="D641" i="36"/>
  <c r="F641" i="36"/>
  <c r="C326" i="36"/>
  <c r="J326" i="36"/>
  <c r="F326" i="36"/>
  <c r="D326" i="36"/>
  <c r="F2531" i="36"/>
  <c r="D2531" i="36"/>
  <c r="C2531" i="36"/>
  <c r="J2531" i="36"/>
  <c r="F2090" i="36"/>
  <c r="D2090" i="36"/>
  <c r="J2090" i="36"/>
  <c r="C2090" i="36"/>
  <c r="F1859" i="36"/>
  <c r="D1859" i="36"/>
  <c r="C1859" i="36"/>
  <c r="J1859" i="36"/>
  <c r="C1418" i="36"/>
  <c r="J1418" i="36"/>
  <c r="F1418" i="36"/>
  <c r="D1418" i="36"/>
  <c r="C1187" i="36"/>
  <c r="J1187" i="36"/>
  <c r="F1187" i="36"/>
  <c r="D1187" i="36"/>
  <c r="C746" i="36"/>
  <c r="J746" i="36"/>
  <c r="F746" i="36"/>
  <c r="D746" i="36"/>
  <c r="C473" i="36"/>
  <c r="J473" i="36"/>
  <c r="D473" i="36"/>
  <c r="F473" i="36"/>
  <c r="C137" i="36"/>
  <c r="J137" i="36"/>
  <c r="D137" i="36"/>
  <c r="F137" i="36"/>
  <c r="F2405" i="36"/>
  <c r="D2405" i="36"/>
  <c r="C2405" i="36"/>
  <c r="J2405" i="36"/>
  <c r="F1964" i="36"/>
  <c r="D1964" i="36"/>
  <c r="J1964" i="36"/>
  <c r="C1964" i="36"/>
  <c r="C515" i="36"/>
  <c r="J515" i="36"/>
  <c r="D515" i="36"/>
  <c r="F515" i="36"/>
  <c r="F2447" i="36"/>
  <c r="D2447" i="36"/>
  <c r="C2447" i="36"/>
  <c r="J2447" i="36"/>
  <c r="F1838" i="36"/>
  <c r="D1838" i="36"/>
  <c r="J1838" i="36"/>
  <c r="C1838" i="36"/>
  <c r="C935" i="36"/>
  <c r="J935" i="36"/>
  <c r="D935" i="36"/>
  <c r="F935" i="36"/>
  <c r="C431" i="36"/>
  <c r="J431" i="36"/>
  <c r="D431" i="36"/>
  <c r="F431" i="36"/>
  <c r="F2510" i="36"/>
  <c r="D2510" i="36"/>
  <c r="J2510" i="36"/>
  <c r="C2510" i="36"/>
  <c r="F2216" i="36"/>
  <c r="D2216" i="36"/>
  <c r="J2216" i="36"/>
  <c r="C2216" i="36"/>
  <c r="F1901" i="36"/>
  <c r="D1901" i="36"/>
  <c r="C1901" i="36"/>
  <c r="J1901" i="36"/>
  <c r="C1460" i="36"/>
  <c r="J1460" i="36"/>
  <c r="F1460" i="36"/>
  <c r="D1460" i="36"/>
  <c r="C536" i="36"/>
  <c r="J536" i="36"/>
  <c r="F536" i="36"/>
  <c r="D536" i="36"/>
  <c r="F2657" i="36"/>
  <c r="D2657" i="36"/>
  <c r="C2657" i="36"/>
  <c r="J2657" i="36"/>
  <c r="C1334" i="36"/>
  <c r="J1334" i="36"/>
  <c r="F1334" i="36"/>
  <c r="D1334" i="36"/>
  <c r="F2615" i="36"/>
  <c r="D2615" i="36"/>
  <c r="C2615" i="36"/>
  <c r="J2615" i="36"/>
  <c r="F2321" i="36"/>
  <c r="D2321" i="36"/>
  <c r="C2321" i="36"/>
  <c r="J2321" i="36"/>
  <c r="C1628" i="36"/>
  <c r="F1628" i="36"/>
  <c r="D1628" i="36"/>
  <c r="C725" i="36"/>
  <c r="J725" i="36"/>
  <c r="D725" i="36"/>
  <c r="F725" i="36"/>
  <c r="C116" i="36"/>
  <c r="J116" i="36"/>
  <c r="F116" i="36"/>
  <c r="D116" i="36"/>
  <c r="F1712" i="36"/>
  <c r="D1712" i="36"/>
  <c r="C1712" i="36"/>
  <c r="J1712" i="36"/>
  <c r="C1481" i="36"/>
  <c r="J1481" i="36"/>
  <c r="F1481" i="36"/>
  <c r="D1481" i="36"/>
  <c r="C1040" i="36"/>
  <c r="J1040" i="36"/>
  <c r="F1040" i="36"/>
  <c r="D1040" i="36"/>
  <c r="C809" i="36"/>
  <c r="J809" i="36"/>
  <c r="D809" i="36"/>
  <c r="F809" i="36"/>
  <c r="C578" i="36"/>
  <c r="J578" i="36"/>
  <c r="F578" i="36"/>
  <c r="D578" i="36"/>
  <c r="C242" i="36"/>
  <c r="J242" i="36"/>
  <c r="F242" i="36"/>
  <c r="D242" i="36"/>
  <c r="F2258" i="36"/>
  <c r="D2258" i="36"/>
  <c r="J2258" i="36"/>
  <c r="C2258" i="36"/>
  <c r="F2027" i="36"/>
  <c r="D2027" i="36"/>
  <c r="C2027" i="36"/>
  <c r="J2027" i="36"/>
  <c r="C1586" i="36"/>
  <c r="J1586" i="36"/>
  <c r="F1586" i="36"/>
  <c r="D1586" i="36"/>
  <c r="C1355" i="36"/>
  <c r="J1355" i="36"/>
  <c r="F1355" i="36"/>
  <c r="D1355" i="36"/>
  <c r="C914" i="36"/>
  <c r="J914" i="36"/>
  <c r="F914" i="36"/>
  <c r="D914" i="36"/>
  <c r="C683" i="36"/>
  <c r="J683" i="36"/>
  <c r="D683" i="36"/>
  <c r="F683" i="36"/>
  <c r="C389" i="36"/>
  <c r="J389" i="36"/>
  <c r="D389" i="36"/>
  <c r="F389" i="36"/>
  <c r="F2342" i="36"/>
  <c r="D2342" i="36"/>
  <c r="J2342" i="36"/>
  <c r="C2342" i="36"/>
  <c r="F1775" i="36"/>
  <c r="J1775" i="36"/>
  <c r="D1775" i="36"/>
  <c r="C1775" i="36"/>
  <c r="C1103" i="36"/>
  <c r="J1103" i="36"/>
  <c r="D1103" i="36"/>
  <c r="F1103" i="36"/>
  <c r="C179" i="36"/>
  <c r="J179" i="36"/>
  <c r="D179" i="36"/>
  <c r="F179" i="36"/>
  <c r="F2384" i="36"/>
  <c r="D2384" i="36"/>
  <c r="J2384" i="36"/>
  <c r="C2384" i="36"/>
  <c r="F2069" i="36"/>
  <c r="D2069" i="36"/>
  <c r="C2069" i="36"/>
  <c r="J2069" i="36"/>
  <c r="C1271" i="36"/>
  <c r="J1271" i="36"/>
  <c r="F1271" i="36"/>
  <c r="D1271" i="36"/>
  <c r="C830" i="36"/>
  <c r="J830" i="36"/>
  <c r="F830" i="36"/>
  <c r="D830" i="36"/>
  <c r="C263" i="36"/>
  <c r="J263" i="36"/>
  <c r="D263" i="36"/>
  <c r="F263" i="36"/>
  <c r="D2132" i="36"/>
  <c r="C2132" i="36"/>
  <c r="F2132" i="36"/>
  <c r="J2132" i="36"/>
  <c r="F1796" i="36"/>
  <c r="C1796" i="36"/>
  <c r="J1796" i="36"/>
  <c r="D1796" i="36"/>
  <c r="C893" i="36"/>
  <c r="J893" i="36"/>
  <c r="D893" i="36"/>
  <c r="F893" i="36"/>
  <c r="C368" i="36"/>
  <c r="J368" i="36"/>
  <c r="F368" i="36"/>
  <c r="D368" i="36"/>
  <c r="F2111" i="36"/>
  <c r="D2111" i="36"/>
  <c r="C2111" i="36"/>
  <c r="J2111" i="36"/>
  <c r="C998" i="36"/>
  <c r="J998" i="36"/>
  <c r="F998" i="36"/>
  <c r="D998" i="36"/>
  <c r="F2552" i="36"/>
  <c r="D2552" i="36"/>
  <c r="J2552" i="36"/>
  <c r="C2552" i="36"/>
  <c r="F2237" i="36"/>
  <c r="D2237" i="36"/>
  <c r="C2237" i="36"/>
  <c r="J2237" i="36"/>
  <c r="F1943" i="36"/>
  <c r="D1943" i="36"/>
  <c r="C1943" i="36"/>
  <c r="J1943" i="36"/>
  <c r="C1061" i="36"/>
  <c r="J1061" i="36"/>
  <c r="D1061" i="36"/>
  <c r="F1061" i="36"/>
  <c r="C620" i="36"/>
  <c r="J620" i="36"/>
  <c r="F620" i="36"/>
  <c r="D620" i="36"/>
  <c r="F1880" i="36"/>
  <c r="D1880" i="36"/>
  <c r="J1880" i="36"/>
  <c r="C1880" i="36"/>
  <c r="D1649" i="36"/>
  <c r="C1649" i="36"/>
  <c r="F1649" i="36"/>
  <c r="C1208" i="36"/>
  <c r="J1208" i="36"/>
  <c r="F1208" i="36"/>
  <c r="D1208" i="36"/>
  <c r="C977" i="36"/>
  <c r="J977" i="36"/>
  <c r="D977" i="36"/>
  <c r="F977" i="36"/>
  <c r="C494" i="36"/>
  <c r="J494" i="36"/>
  <c r="F494" i="36"/>
  <c r="D494" i="36"/>
  <c r="C158" i="36"/>
  <c r="J158" i="36"/>
  <c r="F158" i="36"/>
  <c r="D158" i="36"/>
  <c r="F2426" i="36"/>
  <c r="D2426" i="36"/>
  <c r="J2426" i="36"/>
  <c r="C2426" i="36"/>
  <c r="F2195" i="36"/>
  <c r="D2195" i="36"/>
  <c r="C2195" i="36"/>
  <c r="J2195" i="36"/>
  <c r="F1754" i="36"/>
  <c r="J1754" i="36"/>
  <c r="D1754" i="36"/>
  <c r="C1754" i="36"/>
  <c r="C1523" i="36"/>
  <c r="J1523" i="36"/>
  <c r="F1523" i="36"/>
  <c r="D1523" i="36"/>
  <c r="C1082" i="36"/>
  <c r="J1082" i="36"/>
  <c r="F1082" i="36"/>
  <c r="D1082" i="36"/>
  <c r="C851" i="36"/>
  <c r="J851" i="36"/>
  <c r="D851" i="36"/>
  <c r="F851" i="36"/>
  <c r="C305" i="36"/>
  <c r="J305" i="36"/>
  <c r="D305" i="36"/>
  <c r="F305" i="36"/>
  <c r="F2636" i="36"/>
  <c r="D2636" i="36"/>
  <c r="J2636" i="36"/>
  <c r="C2636" i="36"/>
  <c r="F1670" i="36"/>
  <c r="D1670" i="36"/>
  <c r="C1670" i="36"/>
  <c r="J1670" i="36"/>
  <c r="F2300" i="36"/>
  <c r="D2300" i="36"/>
  <c r="J2300" i="36"/>
  <c r="C2300" i="36"/>
  <c r="F2006" i="36"/>
  <c r="D2006" i="36"/>
  <c r="J2006" i="36"/>
  <c r="C2006" i="36"/>
  <c r="C1607" i="36"/>
  <c r="J1607" i="36"/>
  <c r="F1607" i="36"/>
  <c r="D1607" i="36"/>
  <c r="C1166" i="36"/>
  <c r="J1166" i="36"/>
  <c r="F1166" i="36"/>
  <c r="D1166" i="36"/>
  <c r="C1229" i="36"/>
  <c r="J1229" i="36"/>
  <c r="F1229" i="36"/>
  <c r="D1229" i="36"/>
  <c r="C788" i="36"/>
  <c r="J788" i="36"/>
  <c r="F788" i="36"/>
  <c r="D788" i="36"/>
  <c r="C200" i="36"/>
  <c r="J200" i="36"/>
  <c r="F200" i="36"/>
  <c r="D200" i="36"/>
  <c r="C767" i="36"/>
  <c r="J767" i="36"/>
  <c r="D767" i="36"/>
  <c r="F767" i="36"/>
  <c r="F2468" i="36"/>
  <c r="D2468" i="36"/>
  <c r="J2468" i="36"/>
  <c r="C2468" i="36"/>
  <c r="F2174" i="36"/>
  <c r="D2174" i="36"/>
  <c r="J2174" i="36"/>
  <c r="C2174" i="36"/>
  <c r="C1397" i="36"/>
  <c r="J1397" i="36"/>
  <c r="F1397" i="36"/>
  <c r="D1397" i="36"/>
  <c r="C956" i="36"/>
  <c r="J956" i="36"/>
  <c r="F956" i="36"/>
  <c r="D956" i="36"/>
  <c r="C452" i="36"/>
  <c r="J452" i="36"/>
  <c r="F452" i="36"/>
  <c r="D452" i="36"/>
  <c r="F1817" i="36"/>
  <c r="D1817" i="36"/>
  <c r="C1817" i="36"/>
  <c r="J1817" i="36"/>
  <c r="C1376" i="36"/>
  <c r="J1376" i="36"/>
  <c r="F1376" i="36"/>
  <c r="D1376" i="36"/>
  <c r="C1145" i="36"/>
  <c r="J1145" i="36"/>
  <c r="D1145" i="36"/>
  <c r="F1145" i="36"/>
  <c r="C704" i="36"/>
  <c r="J704" i="36"/>
  <c r="F704" i="36"/>
  <c r="D704" i="36"/>
  <c r="C410" i="36"/>
  <c r="J410" i="36"/>
  <c r="F410" i="36"/>
  <c r="D410" i="36"/>
  <c r="F2594" i="36"/>
  <c r="D2594" i="36"/>
  <c r="J2594" i="36"/>
  <c r="C2594" i="36"/>
  <c r="F2363" i="36"/>
  <c r="D2363" i="36"/>
  <c r="C2363" i="36"/>
  <c r="J2363" i="36"/>
  <c r="F1922" i="36"/>
  <c r="D1922" i="36"/>
  <c r="J1922" i="36"/>
  <c r="C1922" i="36"/>
  <c r="F1691" i="36"/>
  <c r="D1691" i="36"/>
  <c r="C1691" i="36"/>
  <c r="J1691" i="36"/>
  <c r="C1250" i="36"/>
  <c r="J1250" i="36"/>
  <c r="F1250" i="36"/>
  <c r="D1250" i="36"/>
  <c r="C1019" i="36"/>
  <c r="J1019" i="36"/>
  <c r="D1019" i="36"/>
  <c r="F1019" i="36"/>
  <c r="C557" i="36"/>
  <c r="J557" i="36"/>
  <c r="D557" i="36"/>
  <c r="F557" i="36"/>
  <c r="C221" i="36"/>
  <c r="J221" i="36"/>
  <c r="D221" i="36"/>
  <c r="F221" i="36"/>
  <c r="J53" i="36"/>
  <c r="F53" i="36"/>
  <c r="D53" i="36"/>
  <c r="C53" i="36"/>
  <c r="J95" i="36"/>
  <c r="F95" i="36"/>
  <c r="D95" i="36"/>
  <c r="C95" i="36"/>
  <c r="J74" i="36"/>
  <c r="F74" i="36"/>
  <c r="D74" i="36"/>
  <c r="C74" i="36"/>
  <c r="B1733" i="36"/>
  <c r="B2153" i="36"/>
  <c r="K1733" i="36"/>
  <c r="K2153" i="36"/>
  <c r="J1628" i="36"/>
  <c r="J1649" i="36"/>
  <c r="C159" i="10"/>
  <c r="B159" i="10"/>
  <c r="H159" i="10" s="1"/>
  <c r="C134" i="10"/>
  <c r="B134" i="10"/>
  <c r="H134" i="10" s="1"/>
  <c r="C86" i="10"/>
  <c r="B86" i="10"/>
  <c r="B10" i="10"/>
  <c r="H10" i="10" s="1"/>
  <c r="H179" i="36" s="1"/>
  <c r="C10" i="10"/>
  <c r="B171" i="10"/>
  <c r="C171" i="10"/>
  <c r="C143" i="10"/>
  <c r="B143" i="10"/>
  <c r="H143" i="10" s="1"/>
  <c r="B115" i="10"/>
  <c r="H115" i="10" s="1"/>
  <c r="H2384" i="36" s="1"/>
  <c r="C115" i="10"/>
  <c r="B145" i="10"/>
  <c r="H145" i="10" s="1"/>
  <c r="C145" i="10"/>
  <c r="B99" i="10"/>
  <c r="H99" i="10" s="1"/>
  <c r="H2048" i="36" s="1"/>
  <c r="C99" i="10"/>
  <c r="C70" i="10"/>
  <c r="B70" i="10"/>
  <c r="H70" i="10" s="1"/>
  <c r="H1439" i="36" s="1"/>
  <c r="B33" i="10"/>
  <c r="H33" i="10" s="1"/>
  <c r="H662" i="36" s="1"/>
  <c r="C33" i="10"/>
  <c r="B187" i="10"/>
  <c r="C187" i="10"/>
  <c r="C164" i="10"/>
  <c r="B164" i="10"/>
  <c r="H164" i="10" s="1"/>
  <c r="C150" i="10"/>
  <c r="B150" i="10"/>
  <c r="H150" i="10" s="1"/>
  <c r="B136" i="10"/>
  <c r="H136" i="10" s="1"/>
  <c r="C136" i="10"/>
  <c r="B73" i="10"/>
  <c r="H73" i="10" s="1"/>
  <c r="H1502" i="36" s="1"/>
  <c r="C73" i="10"/>
  <c r="B30" i="10"/>
  <c r="H30" i="10" s="1"/>
  <c r="H599" i="36" s="1"/>
  <c r="C30" i="10"/>
  <c r="C189" i="10"/>
  <c r="B189" i="10"/>
  <c r="H189" i="10" s="1"/>
  <c r="B167" i="10"/>
  <c r="C167" i="10"/>
  <c r="B153" i="10"/>
  <c r="C153" i="10"/>
  <c r="B139" i="10"/>
  <c r="C139" i="10"/>
  <c r="B124" i="10"/>
  <c r="H124" i="10" s="1"/>
  <c r="H2573" i="36" s="1"/>
  <c r="C124" i="10"/>
  <c r="C110" i="10"/>
  <c r="B110" i="10"/>
  <c r="H110" i="10" s="1"/>
  <c r="H2279" i="36" s="1"/>
  <c r="B96" i="10"/>
  <c r="H96" i="10" s="1"/>
  <c r="H1985" i="36" s="1"/>
  <c r="C96" i="10"/>
  <c r="C76" i="10"/>
  <c r="B76" i="10"/>
  <c r="H76" i="10" s="1"/>
  <c r="H1565" i="36" s="1"/>
  <c r="C55" i="10"/>
  <c r="B55" i="10"/>
  <c r="H55" i="10" s="1"/>
  <c r="H1124" i="36" s="1"/>
  <c r="B120" i="10"/>
  <c r="H120" i="10" s="1"/>
  <c r="H2489" i="36" s="1"/>
  <c r="C120" i="10"/>
  <c r="B18" i="10"/>
  <c r="H18" i="10" s="1"/>
  <c r="H347" i="36" s="1"/>
  <c r="C18" i="10"/>
  <c r="C158" i="10"/>
  <c r="B158" i="10"/>
  <c r="H158" i="10" s="1"/>
  <c r="B144" i="10"/>
  <c r="H144" i="10" s="1"/>
  <c r="C144" i="10"/>
  <c r="C84" i="10"/>
  <c r="B84" i="10"/>
  <c r="H84" i="10" s="1"/>
  <c r="B63" i="10"/>
  <c r="H63" i="10" s="1"/>
  <c r="H1292" i="36" s="1"/>
  <c r="C63" i="10"/>
  <c r="B15" i="10"/>
  <c r="H15" i="10" s="1"/>
  <c r="H284" i="36" s="1"/>
  <c r="C15" i="10"/>
  <c r="B75" i="10"/>
  <c r="C75" i="10"/>
  <c r="C64" i="10"/>
  <c r="B64" i="10"/>
  <c r="H64" i="10" s="1"/>
  <c r="H1313" i="36" s="1"/>
  <c r="C43" i="10"/>
  <c r="B43" i="10"/>
  <c r="H43" i="10" s="1"/>
  <c r="H872" i="36" s="1"/>
  <c r="C32" i="10"/>
  <c r="B32" i="10"/>
  <c r="H32" i="10" s="1"/>
  <c r="H641" i="36" s="1"/>
  <c r="C17" i="10"/>
  <c r="B17" i="10"/>
  <c r="H17" i="10" s="1"/>
  <c r="H326" i="36" s="1"/>
  <c r="B190" i="10"/>
  <c r="H190" i="10" s="1"/>
  <c r="C190" i="10"/>
  <c r="C182" i="10"/>
  <c r="B182" i="10"/>
  <c r="H182" i="10" s="1"/>
  <c r="B174" i="10"/>
  <c r="H174" i="10" s="1"/>
  <c r="C174" i="10"/>
  <c r="C165" i="10"/>
  <c r="B165" i="10"/>
  <c r="H165" i="10" s="1"/>
  <c r="C154" i="10"/>
  <c r="B154" i="10"/>
  <c r="H154" i="10" s="1"/>
  <c r="B133" i="10"/>
  <c r="H133" i="10" s="1"/>
  <c r="C133" i="10"/>
  <c r="C122" i="10"/>
  <c r="B122" i="10"/>
  <c r="H122" i="10" s="1"/>
  <c r="H2531" i="36" s="1"/>
  <c r="B101" i="10"/>
  <c r="H101" i="10" s="1"/>
  <c r="H2090" i="36" s="1"/>
  <c r="C101" i="10"/>
  <c r="C90" i="10"/>
  <c r="B90" i="10"/>
  <c r="H90" i="10" s="1"/>
  <c r="H1859" i="36" s="1"/>
  <c r="B69" i="10"/>
  <c r="H69" i="10" s="1"/>
  <c r="C69" i="10"/>
  <c r="B58" i="10"/>
  <c r="H58" i="10" s="1"/>
  <c r="H1187" i="36" s="1"/>
  <c r="C58" i="10"/>
  <c r="B37" i="10"/>
  <c r="H37" i="10" s="1"/>
  <c r="H746" i="36" s="1"/>
  <c r="C37" i="10"/>
  <c r="C24" i="10"/>
  <c r="B24" i="10"/>
  <c r="H24" i="10" s="1"/>
  <c r="H473" i="36" s="1"/>
  <c r="C8" i="10"/>
  <c r="B8" i="10"/>
  <c r="H8" i="10" s="1"/>
  <c r="H137" i="36" s="1"/>
  <c r="B183" i="10"/>
  <c r="C183" i="10"/>
  <c r="B163" i="10"/>
  <c r="H163" i="10" s="1"/>
  <c r="C163" i="10"/>
  <c r="B116" i="10"/>
  <c r="H116" i="10" s="1"/>
  <c r="H2405" i="36" s="1"/>
  <c r="C116" i="10"/>
  <c r="C95" i="10"/>
  <c r="B95" i="10"/>
  <c r="H95" i="10" s="1"/>
  <c r="H1964" i="36" s="1"/>
  <c r="B26" i="10"/>
  <c r="H26" i="10" s="1"/>
  <c r="C26" i="10"/>
  <c r="B161" i="10"/>
  <c r="H161" i="10" s="1"/>
  <c r="C161" i="10"/>
  <c r="B147" i="10"/>
  <c r="H147" i="10" s="1"/>
  <c r="C147" i="10"/>
  <c r="B132" i="10"/>
  <c r="H132" i="10" s="1"/>
  <c r="C132" i="10"/>
  <c r="C118" i="10"/>
  <c r="B118" i="10"/>
  <c r="H118" i="10" s="1"/>
  <c r="H2447" i="36" s="1"/>
  <c r="B104" i="10"/>
  <c r="H104" i="10" s="1"/>
  <c r="C104" i="10"/>
  <c r="B89" i="10"/>
  <c r="C89" i="10"/>
  <c r="B46" i="10"/>
  <c r="H46" i="10" s="1"/>
  <c r="H935" i="36" s="1"/>
  <c r="C46" i="10"/>
  <c r="B22" i="10"/>
  <c r="H22" i="10" s="1"/>
  <c r="H431" i="36" s="1"/>
  <c r="C22" i="10"/>
  <c r="B135" i="10"/>
  <c r="H135" i="10" s="1"/>
  <c r="C135" i="10"/>
  <c r="B121" i="10"/>
  <c r="H121" i="10" s="1"/>
  <c r="H2510" i="36" s="1"/>
  <c r="C121" i="10"/>
  <c r="B107" i="10"/>
  <c r="C107" i="10"/>
  <c r="C92" i="10"/>
  <c r="B92" i="10"/>
  <c r="H92" i="10" s="1"/>
  <c r="H1901" i="36" s="1"/>
  <c r="B71" i="10"/>
  <c r="H71" i="10" s="1"/>
  <c r="H1460" i="36" s="1"/>
  <c r="C71" i="10"/>
  <c r="C27" i="10"/>
  <c r="B27" i="10"/>
  <c r="H27" i="10" s="1"/>
  <c r="H536" i="36" s="1"/>
  <c r="B148" i="10"/>
  <c r="H148" i="10" s="1"/>
  <c r="H2657" i="36" s="1"/>
  <c r="C148" i="10"/>
  <c r="C65" i="10"/>
  <c r="B65" i="10"/>
  <c r="B169" i="10"/>
  <c r="H169" i="10" s="1"/>
  <c r="H1418" i="36" s="1"/>
  <c r="C169" i="10"/>
  <c r="B155" i="10"/>
  <c r="C155" i="10"/>
  <c r="B140" i="10"/>
  <c r="H140" i="10" s="1"/>
  <c r="C140" i="10"/>
  <c r="C126" i="10"/>
  <c r="B126" i="10"/>
  <c r="H126" i="10" s="1"/>
  <c r="H2615" i="36" s="1"/>
  <c r="B112" i="10"/>
  <c r="H112" i="10" s="1"/>
  <c r="H2321" i="36" s="1"/>
  <c r="C112" i="10"/>
  <c r="C79" i="10"/>
  <c r="B79" i="10"/>
  <c r="H79" i="10" s="1"/>
  <c r="H1628" i="36" s="1"/>
  <c r="B36" i="10"/>
  <c r="H36" i="10" s="1"/>
  <c r="H725" i="36" s="1"/>
  <c r="C36" i="10"/>
  <c r="B83" i="10"/>
  <c r="H83" i="10" s="1"/>
  <c r="H1712" i="36" s="1"/>
  <c r="C83" i="10"/>
  <c r="C72" i="10"/>
  <c r="B72" i="10"/>
  <c r="H72" i="10" s="1"/>
  <c r="H1481" i="36" s="1"/>
  <c r="C51" i="10"/>
  <c r="B51" i="10"/>
  <c r="H51" i="10" s="1"/>
  <c r="H1040" i="36" s="1"/>
  <c r="C40" i="10"/>
  <c r="B40" i="10"/>
  <c r="H40" i="10" s="1"/>
  <c r="H809" i="36" s="1"/>
  <c r="C29" i="10"/>
  <c r="B29" i="10"/>
  <c r="H29" i="10" s="1"/>
  <c r="H578" i="36" s="1"/>
  <c r="B13" i="10"/>
  <c r="H13" i="10" s="1"/>
  <c r="H242" i="36" s="1"/>
  <c r="C13" i="10"/>
  <c r="C188" i="10"/>
  <c r="B188" i="10"/>
  <c r="H188" i="10" s="1"/>
  <c r="C180" i="10"/>
  <c r="B180" i="10"/>
  <c r="H180" i="10" s="1"/>
  <c r="C172" i="10"/>
  <c r="B172" i="10"/>
  <c r="H172" i="10" s="1"/>
  <c r="C162" i="10"/>
  <c r="B162" i="10"/>
  <c r="H162" i="10" s="1"/>
  <c r="B141" i="10"/>
  <c r="H141" i="10" s="1"/>
  <c r="C141" i="10"/>
  <c r="C130" i="10"/>
  <c r="B130" i="10"/>
  <c r="H130" i="10" s="1"/>
  <c r="B109" i="10"/>
  <c r="C109" i="10"/>
  <c r="C98" i="10"/>
  <c r="B98" i="10"/>
  <c r="H98" i="10" s="1"/>
  <c r="H2027" i="36" s="1"/>
  <c r="B77" i="10"/>
  <c r="H77" i="10" s="1"/>
  <c r="H1586" i="36" s="1"/>
  <c r="C77" i="10"/>
  <c r="B66" i="10"/>
  <c r="H66" i="10" s="1"/>
  <c r="H1355" i="36" s="1"/>
  <c r="C66" i="10"/>
  <c r="B45" i="10"/>
  <c r="H45" i="10" s="1"/>
  <c r="H914" i="36" s="1"/>
  <c r="C45" i="10"/>
  <c r="B34" i="10"/>
  <c r="C34" i="10"/>
  <c r="B20" i="10"/>
  <c r="H20" i="10" s="1"/>
  <c r="H389" i="36" s="1"/>
  <c r="C20" i="10"/>
  <c r="B113" i="10"/>
  <c r="H113" i="10" s="1"/>
  <c r="H2342" i="36" s="1"/>
  <c r="C113" i="10"/>
  <c r="B54" i="10"/>
  <c r="H54" i="10" s="1"/>
  <c r="H1103" i="36" s="1"/>
  <c r="C54" i="10"/>
  <c r="B129" i="10"/>
  <c r="H129" i="10" s="1"/>
  <c r="C129" i="10"/>
  <c r="B100" i="10"/>
  <c r="H100" i="10" s="1"/>
  <c r="H2069" i="36" s="1"/>
  <c r="C100" i="10"/>
  <c r="B62" i="10"/>
  <c r="H62" i="10" s="1"/>
  <c r="H1271" i="36" s="1"/>
  <c r="C62" i="10"/>
  <c r="B41" i="10"/>
  <c r="H41" i="10" s="1"/>
  <c r="H830" i="36" s="1"/>
  <c r="C41" i="10"/>
  <c r="B14" i="10"/>
  <c r="H14" i="10" s="1"/>
  <c r="H263" i="36" s="1"/>
  <c r="C14" i="10"/>
  <c r="C173" i="10"/>
  <c r="B173" i="10"/>
  <c r="H173" i="10" s="1"/>
  <c r="B160" i="10"/>
  <c r="H160" i="10" s="1"/>
  <c r="C160" i="10"/>
  <c r="B103" i="10"/>
  <c r="H103" i="10" s="1"/>
  <c r="H2132" i="36" s="1"/>
  <c r="C103" i="10"/>
  <c r="B87" i="10"/>
  <c r="C87" i="10"/>
  <c r="C44" i="10"/>
  <c r="B44" i="10"/>
  <c r="C19" i="10"/>
  <c r="B19" i="10"/>
  <c r="H19" i="10" s="1"/>
  <c r="H368" i="36" s="1"/>
  <c r="C102" i="10"/>
  <c r="B102" i="10"/>
  <c r="H102" i="10" s="1"/>
  <c r="H2111" i="36" s="1"/>
  <c r="B49" i="10"/>
  <c r="H49" i="10" s="1"/>
  <c r="H998" i="36" s="1"/>
  <c r="C49" i="10"/>
  <c r="B177" i="10"/>
  <c r="H177" i="10" s="1"/>
  <c r="C177" i="10"/>
  <c r="B151" i="10"/>
  <c r="C151" i="10"/>
  <c r="B137" i="10"/>
  <c r="H137" i="10" s="1"/>
  <c r="C137" i="10"/>
  <c r="B123" i="10"/>
  <c r="H123" i="10" s="1"/>
  <c r="H2552" i="36" s="1"/>
  <c r="C123" i="10"/>
  <c r="B108" i="10"/>
  <c r="H108" i="10" s="1"/>
  <c r="H2237" i="36" s="1"/>
  <c r="C108" i="10"/>
  <c r="C94" i="10"/>
  <c r="B94" i="10"/>
  <c r="H94" i="10" s="1"/>
  <c r="H1943" i="36" s="1"/>
  <c r="B52" i="10"/>
  <c r="H52" i="10" s="1"/>
  <c r="H1061" i="36" s="1"/>
  <c r="C52" i="10"/>
  <c r="B31" i="10"/>
  <c r="H31" i="10" s="1"/>
  <c r="H620" i="36" s="1"/>
  <c r="C31" i="10"/>
  <c r="B91" i="10"/>
  <c r="C91" i="10"/>
  <c r="B80" i="10"/>
  <c r="H80" i="10" s="1"/>
  <c r="H1649" i="36" s="1"/>
  <c r="C80" i="10"/>
  <c r="C59" i="10"/>
  <c r="B59" i="10"/>
  <c r="H59" i="10" s="1"/>
  <c r="H1208" i="36" s="1"/>
  <c r="C48" i="10"/>
  <c r="B48" i="10"/>
  <c r="H48" i="10" s="1"/>
  <c r="H977" i="36" s="1"/>
  <c r="C25" i="10"/>
  <c r="B25" i="10"/>
  <c r="H25" i="10" s="1"/>
  <c r="H494" i="36" s="1"/>
  <c r="B9" i="10"/>
  <c r="H9" i="10" s="1"/>
  <c r="H158" i="36" s="1"/>
  <c r="C9" i="10"/>
  <c r="C186" i="10"/>
  <c r="B186" i="10"/>
  <c r="H186" i="10" s="1"/>
  <c r="B178" i="10"/>
  <c r="H178" i="10" s="1"/>
  <c r="C178" i="10"/>
  <c r="C170" i="10"/>
  <c r="B170" i="10"/>
  <c r="B149" i="10"/>
  <c r="C149" i="10"/>
  <c r="C138" i="10"/>
  <c r="B138" i="10"/>
  <c r="H138" i="10" s="1"/>
  <c r="B117" i="10"/>
  <c r="H117" i="10" s="1"/>
  <c r="H2426" i="36" s="1"/>
  <c r="C117" i="10"/>
  <c r="C106" i="10"/>
  <c r="B106" i="10"/>
  <c r="H106" i="10" s="1"/>
  <c r="H2195" i="36" s="1"/>
  <c r="B85" i="10"/>
  <c r="H85" i="10" s="1"/>
  <c r="H1754" i="36" s="1"/>
  <c r="C85" i="10"/>
  <c r="C74" i="10"/>
  <c r="B74" i="10"/>
  <c r="H74" i="10" s="1"/>
  <c r="H1523" i="36" s="1"/>
  <c r="C53" i="10"/>
  <c r="B53" i="10"/>
  <c r="H53" i="10" s="1"/>
  <c r="H1082" i="36" s="1"/>
  <c r="B42" i="10"/>
  <c r="C42" i="10"/>
  <c r="C16" i="10"/>
  <c r="B16" i="10"/>
  <c r="H16" i="10" s="1"/>
  <c r="H305" i="36" s="1"/>
  <c r="B175" i="10"/>
  <c r="H175" i="10" s="1"/>
  <c r="C175" i="10"/>
  <c r="B152" i="10"/>
  <c r="H152" i="10" s="1"/>
  <c r="C152" i="10"/>
  <c r="C127" i="10"/>
  <c r="B127" i="10"/>
  <c r="H127" i="10" s="1"/>
  <c r="H2636" i="36" s="1"/>
  <c r="B81" i="10"/>
  <c r="H81" i="10" s="1"/>
  <c r="H1670" i="36" s="1"/>
  <c r="C81" i="10"/>
  <c r="B179" i="10"/>
  <c r="C179" i="10"/>
  <c r="C168" i="10"/>
  <c r="B168" i="10"/>
  <c r="H168" i="10" s="1"/>
  <c r="C111" i="10"/>
  <c r="B111" i="10"/>
  <c r="H111" i="10" s="1"/>
  <c r="H2300" i="36" s="1"/>
  <c r="B97" i="10"/>
  <c r="H97" i="10" s="1"/>
  <c r="H2006" i="36" s="1"/>
  <c r="C97" i="10"/>
  <c r="C78" i="10"/>
  <c r="B78" i="10"/>
  <c r="H78" i="10" s="1"/>
  <c r="H1607" i="36" s="1"/>
  <c r="C57" i="10"/>
  <c r="B57" i="10"/>
  <c r="H57" i="10" s="1"/>
  <c r="H1166" i="36" s="1"/>
  <c r="B181" i="10"/>
  <c r="H181" i="10" s="1"/>
  <c r="C181" i="10"/>
  <c r="B156" i="10"/>
  <c r="H156" i="10" s="1"/>
  <c r="C156" i="10"/>
  <c r="C142" i="10"/>
  <c r="B142" i="10"/>
  <c r="H142" i="10" s="1"/>
  <c r="B128" i="10"/>
  <c r="C128" i="10"/>
  <c r="B60" i="10"/>
  <c r="H60" i="10" s="1"/>
  <c r="H1229" i="36" s="1"/>
  <c r="C60" i="10"/>
  <c r="C39" i="10"/>
  <c r="B39" i="10"/>
  <c r="H39" i="10" s="1"/>
  <c r="H788" i="36" s="1"/>
  <c r="C11" i="10"/>
  <c r="B11" i="10"/>
  <c r="H11" i="10" s="1"/>
  <c r="H200" i="36" s="1"/>
  <c r="C166" i="10"/>
  <c r="B166" i="10"/>
  <c r="H166" i="10" s="1"/>
  <c r="B131" i="10"/>
  <c r="H131" i="10" s="1"/>
  <c r="C131" i="10"/>
  <c r="B38" i="10"/>
  <c r="H38" i="10" s="1"/>
  <c r="H767" i="36" s="1"/>
  <c r="C38" i="10"/>
  <c r="C185" i="10"/>
  <c r="B185" i="10"/>
  <c r="H185" i="10" s="1"/>
  <c r="B119" i="10"/>
  <c r="C119" i="10"/>
  <c r="B105" i="10"/>
  <c r="H105" i="10" s="1"/>
  <c r="H2174" i="36" s="1"/>
  <c r="C105" i="10"/>
  <c r="B68" i="10"/>
  <c r="H68" i="10" s="1"/>
  <c r="H1397" i="36" s="1"/>
  <c r="C68" i="10"/>
  <c r="B47" i="10"/>
  <c r="H47" i="10" s="1"/>
  <c r="H956" i="36" s="1"/>
  <c r="C47" i="10"/>
  <c r="C23" i="10"/>
  <c r="B23" i="10"/>
  <c r="H23" i="10" s="1"/>
  <c r="H452" i="36" s="1"/>
  <c r="C88" i="10"/>
  <c r="B88" i="10"/>
  <c r="H88" i="10" s="1"/>
  <c r="H1817" i="36" s="1"/>
  <c r="C67" i="10"/>
  <c r="B67" i="10"/>
  <c r="H67" i="10" s="1"/>
  <c r="H1376" i="36" s="1"/>
  <c r="C56" i="10"/>
  <c r="B56" i="10"/>
  <c r="H56" i="10" s="1"/>
  <c r="H1145" i="36" s="1"/>
  <c r="C35" i="10"/>
  <c r="B35" i="10"/>
  <c r="H35" i="10" s="1"/>
  <c r="H704" i="36" s="1"/>
  <c r="C21" i="10"/>
  <c r="B21" i="10"/>
  <c r="H21" i="10" s="1"/>
  <c r="H410" i="36" s="1"/>
  <c r="C184" i="10"/>
  <c r="B184" i="10"/>
  <c r="H184" i="10" s="1"/>
  <c r="C176" i="10"/>
  <c r="B176" i="10"/>
  <c r="H176" i="10" s="1"/>
  <c r="B157" i="10"/>
  <c r="H157" i="10" s="1"/>
  <c r="C157" i="10"/>
  <c r="C146" i="10"/>
  <c r="B146" i="10"/>
  <c r="H146" i="10" s="1"/>
  <c r="B125" i="10"/>
  <c r="C125" i="10"/>
  <c r="C114" i="10"/>
  <c r="B114" i="10"/>
  <c r="H114" i="10" s="1"/>
  <c r="H2363" i="36" s="1"/>
  <c r="B93" i="10"/>
  <c r="H93" i="10" s="1"/>
  <c r="H1922" i="36" s="1"/>
  <c r="C93" i="10"/>
  <c r="C82" i="10"/>
  <c r="B82" i="10"/>
  <c r="H82" i="10" s="1"/>
  <c r="H1691" i="36" s="1"/>
  <c r="B61" i="10"/>
  <c r="H61" i="10" s="1"/>
  <c r="H1250" i="36" s="1"/>
  <c r="C61" i="10"/>
  <c r="B50" i="10"/>
  <c r="C50" i="10"/>
  <c r="B28" i="10"/>
  <c r="H28" i="10" s="1"/>
  <c r="H557" i="36" s="1"/>
  <c r="C28" i="10"/>
  <c r="B12" i="10"/>
  <c r="H12" i="10" s="1"/>
  <c r="H221" i="36" s="1"/>
  <c r="C12" i="10"/>
  <c r="C7" i="10"/>
  <c r="B7" i="10"/>
  <c r="H7" i="10" s="1"/>
  <c r="H116" i="36" s="1"/>
  <c r="B4" i="10"/>
  <c r="H4" i="10" s="1"/>
  <c r="H53" i="36" s="1"/>
  <c r="C4" i="10"/>
  <c r="B6" i="10"/>
  <c r="H6" i="10" s="1"/>
  <c r="H95" i="36" s="1"/>
  <c r="C6" i="10"/>
  <c r="C3" i="10"/>
  <c r="B3" i="10"/>
  <c r="B5" i="10"/>
  <c r="H5" i="10" s="1"/>
  <c r="H74" i="36" s="1"/>
  <c r="C5" i="10"/>
  <c r="E2" i="10"/>
  <c r="B11" i="36" s="1"/>
  <c r="F2" i="10"/>
  <c r="G2" i="10" s="1"/>
  <c r="K11" i="36" s="1"/>
  <c r="J11" i="36" l="1"/>
  <c r="F11" i="36"/>
  <c r="D11" i="36"/>
  <c r="C11" i="36"/>
  <c r="F2153" i="36"/>
  <c r="D2153" i="36"/>
  <c r="C2153" i="36"/>
  <c r="J2153" i="36"/>
  <c r="F1733" i="36"/>
  <c r="D1733" i="36"/>
  <c r="C1733" i="36"/>
  <c r="J1733" i="36"/>
  <c r="H1733" i="36"/>
  <c r="H2153" i="36"/>
  <c r="A50" i="10"/>
  <c r="H50" i="10"/>
  <c r="H1019" i="36" s="1"/>
  <c r="A179" i="10"/>
  <c r="H179" i="10"/>
  <c r="A42" i="10"/>
  <c r="H42" i="10"/>
  <c r="H851" i="36" s="1"/>
  <c r="A91" i="10"/>
  <c r="H91" i="10"/>
  <c r="H1880" i="36" s="1"/>
  <c r="A125" i="10"/>
  <c r="H125" i="10"/>
  <c r="H2594" i="36" s="1"/>
  <c r="A119" i="10"/>
  <c r="H119" i="10"/>
  <c r="H2468" i="36" s="1"/>
  <c r="H128" i="10"/>
  <c r="A34" i="10"/>
  <c r="H34" i="10"/>
  <c r="H683" i="36" s="1"/>
  <c r="A107" i="10"/>
  <c r="H107" i="10"/>
  <c r="H2216" i="36" s="1"/>
  <c r="A75" i="10"/>
  <c r="H75" i="10"/>
  <c r="H1544" i="36" s="1"/>
  <c r="A153" i="10"/>
  <c r="H153" i="10"/>
  <c r="A187" i="10"/>
  <c r="H187" i="10"/>
  <c r="H3" i="10"/>
  <c r="H32" i="36" s="1"/>
  <c r="H170" i="10"/>
  <c r="H44" i="10"/>
  <c r="H893" i="36" s="1"/>
  <c r="H65" i="10"/>
  <c r="H1334" i="36" s="1"/>
  <c r="H86" i="10"/>
  <c r="H1775" i="36" s="1"/>
  <c r="H149" i="10"/>
  <c r="A151" i="10"/>
  <c r="H151" i="10"/>
  <c r="A87" i="10"/>
  <c r="H87" i="10"/>
  <c r="H1796" i="36" s="1"/>
  <c r="A109" i="10"/>
  <c r="H109" i="10"/>
  <c r="H2258" i="36" s="1"/>
  <c r="A155" i="10"/>
  <c r="H155" i="10"/>
  <c r="A89" i="10"/>
  <c r="H89" i="10"/>
  <c r="H1838" i="36" s="1"/>
  <c r="A183" i="10"/>
  <c r="H183" i="10"/>
  <c r="A139" i="10"/>
  <c r="H139" i="10"/>
  <c r="A167" i="10"/>
  <c r="H167" i="10"/>
  <c r="A171" i="10"/>
  <c r="H171" i="10"/>
  <c r="D183" i="10"/>
  <c r="D139" i="10"/>
  <c r="D167" i="10"/>
  <c r="D171" i="10"/>
  <c r="D50" i="10"/>
  <c r="D179" i="10"/>
  <c r="D42" i="10"/>
  <c r="D91" i="10"/>
  <c r="D109" i="10"/>
  <c r="D155" i="10"/>
  <c r="D89" i="10"/>
  <c r="D125" i="10"/>
  <c r="D119" i="10"/>
  <c r="D151" i="10"/>
  <c r="D87" i="10"/>
  <c r="D34" i="10"/>
  <c r="D107" i="10"/>
  <c r="D75" i="10"/>
  <c r="D153" i="10"/>
  <c r="D187" i="10"/>
  <c r="D35" i="10"/>
  <c r="A35" i="10"/>
  <c r="D67" i="10"/>
  <c r="A67" i="10"/>
  <c r="A39" i="10"/>
  <c r="D39" i="10"/>
  <c r="A53" i="10"/>
  <c r="D53" i="10"/>
  <c r="D48" i="10"/>
  <c r="A48" i="10"/>
  <c r="A94" i="10"/>
  <c r="D94" i="10"/>
  <c r="D19" i="10"/>
  <c r="A19" i="10"/>
  <c r="A98" i="10"/>
  <c r="D98" i="10"/>
  <c r="A130" i="10"/>
  <c r="D130" i="10"/>
  <c r="A162" i="10"/>
  <c r="D162" i="10"/>
  <c r="D180" i="10"/>
  <c r="A180" i="10"/>
  <c r="D40" i="10"/>
  <c r="A40" i="10"/>
  <c r="A72" i="10"/>
  <c r="D72" i="10"/>
  <c r="D95" i="10"/>
  <c r="A95" i="10"/>
  <c r="D8" i="10"/>
  <c r="A8" i="10"/>
  <c r="D165" i="10"/>
  <c r="A165" i="10"/>
  <c r="A182" i="10"/>
  <c r="D182" i="10"/>
  <c r="D17" i="10"/>
  <c r="A17" i="10"/>
  <c r="A43" i="10"/>
  <c r="D43" i="10"/>
  <c r="A55" i="10"/>
  <c r="D55" i="10"/>
  <c r="D189" i="10"/>
  <c r="A189" i="10"/>
  <c r="D150" i="10"/>
  <c r="A150" i="10"/>
  <c r="A70" i="10"/>
  <c r="D70" i="10"/>
  <c r="A143" i="10"/>
  <c r="D143" i="10"/>
  <c r="D134" i="10"/>
  <c r="A134" i="10"/>
  <c r="D28" i="10"/>
  <c r="A28" i="10"/>
  <c r="A61" i="10"/>
  <c r="D61" i="10"/>
  <c r="A93" i="10"/>
  <c r="D93" i="10"/>
  <c r="A157" i="10"/>
  <c r="D157" i="10"/>
  <c r="A68" i="10"/>
  <c r="D68" i="10"/>
  <c r="A38" i="10"/>
  <c r="D38" i="10"/>
  <c r="A128" i="10"/>
  <c r="D128" i="10"/>
  <c r="A156" i="10"/>
  <c r="D156" i="10"/>
  <c r="D97" i="10"/>
  <c r="A97" i="10"/>
  <c r="D81" i="10"/>
  <c r="A81" i="10"/>
  <c r="A152" i="10"/>
  <c r="D152" i="10"/>
  <c r="A85" i="10"/>
  <c r="D85" i="10"/>
  <c r="D117" i="10"/>
  <c r="A117" i="10"/>
  <c r="D149" i="10"/>
  <c r="A149" i="10"/>
  <c r="A178" i="10"/>
  <c r="D178" i="10"/>
  <c r="A9" i="10"/>
  <c r="D9" i="10"/>
  <c r="A80" i="10"/>
  <c r="D80" i="10"/>
  <c r="D31" i="10"/>
  <c r="A31" i="10"/>
  <c r="D123" i="10"/>
  <c r="A123" i="10"/>
  <c r="D49" i="10"/>
  <c r="A49" i="10"/>
  <c r="A160" i="10"/>
  <c r="D160" i="10"/>
  <c r="A14" i="10"/>
  <c r="D14" i="10"/>
  <c r="D62" i="10"/>
  <c r="A62" i="10"/>
  <c r="D129" i="10"/>
  <c r="A129" i="10"/>
  <c r="D113" i="10"/>
  <c r="A113" i="10"/>
  <c r="A66" i="10"/>
  <c r="D66" i="10"/>
  <c r="A13" i="10"/>
  <c r="D13" i="10"/>
  <c r="A36" i="10"/>
  <c r="D36" i="10"/>
  <c r="A112" i="10"/>
  <c r="D112" i="10"/>
  <c r="A140" i="10"/>
  <c r="D140" i="10"/>
  <c r="D169" i="10"/>
  <c r="A169" i="10"/>
  <c r="A148" i="10"/>
  <c r="D148" i="10"/>
  <c r="D71" i="10"/>
  <c r="A71" i="10"/>
  <c r="D135" i="10"/>
  <c r="A135" i="10"/>
  <c r="D46" i="10"/>
  <c r="A46" i="10"/>
  <c r="A104" i="10"/>
  <c r="D104" i="10"/>
  <c r="A132" i="10"/>
  <c r="D132" i="10"/>
  <c r="D161" i="10"/>
  <c r="A161" i="10"/>
  <c r="D163" i="10"/>
  <c r="A163" i="10"/>
  <c r="A37" i="10"/>
  <c r="D37" i="10"/>
  <c r="A69" i="10"/>
  <c r="D69" i="10"/>
  <c r="D101" i="10"/>
  <c r="A101" i="10"/>
  <c r="D133" i="10"/>
  <c r="A133" i="10"/>
  <c r="D63" i="10"/>
  <c r="A63" i="10"/>
  <c r="A144" i="10"/>
  <c r="D144" i="10"/>
  <c r="A18" i="10"/>
  <c r="D18" i="10"/>
  <c r="A96" i="10"/>
  <c r="D96" i="10"/>
  <c r="A124" i="10"/>
  <c r="D124" i="10"/>
  <c r="A73" i="10"/>
  <c r="D73" i="10"/>
  <c r="D145" i="10"/>
  <c r="A145" i="10"/>
  <c r="D10" i="10"/>
  <c r="A10" i="10"/>
  <c r="D184" i="10"/>
  <c r="A184" i="10"/>
  <c r="A23" i="10"/>
  <c r="D23" i="10"/>
  <c r="A166" i="10"/>
  <c r="D166" i="10"/>
  <c r="A57" i="10"/>
  <c r="D57" i="10"/>
  <c r="A168" i="10"/>
  <c r="D168" i="10"/>
  <c r="D16" i="10"/>
  <c r="A16" i="10"/>
  <c r="A82" i="10"/>
  <c r="D82" i="10"/>
  <c r="A114" i="10"/>
  <c r="D114" i="10"/>
  <c r="A146" i="10"/>
  <c r="D146" i="10"/>
  <c r="D176" i="10"/>
  <c r="A176" i="10"/>
  <c r="A21" i="10"/>
  <c r="D21" i="10"/>
  <c r="D56" i="10"/>
  <c r="A56" i="10"/>
  <c r="A88" i="10"/>
  <c r="D88" i="10"/>
  <c r="D185" i="10"/>
  <c r="A185" i="10"/>
  <c r="A11" i="10"/>
  <c r="D11" i="10"/>
  <c r="A142" i="10"/>
  <c r="D142" i="10"/>
  <c r="A78" i="10"/>
  <c r="D78" i="10"/>
  <c r="A111" i="10"/>
  <c r="D111" i="10"/>
  <c r="A127" i="10"/>
  <c r="D127" i="10"/>
  <c r="D74" i="10"/>
  <c r="A74" i="10"/>
  <c r="D106" i="10"/>
  <c r="A106" i="10"/>
  <c r="D138" i="10"/>
  <c r="A138" i="10"/>
  <c r="A170" i="10"/>
  <c r="D170" i="10"/>
  <c r="A186" i="10"/>
  <c r="D186" i="10"/>
  <c r="A25" i="10"/>
  <c r="D25" i="10"/>
  <c r="A59" i="10"/>
  <c r="D59" i="10"/>
  <c r="D102" i="10"/>
  <c r="A102" i="10"/>
  <c r="D44" i="10"/>
  <c r="A44" i="10"/>
  <c r="D173" i="10"/>
  <c r="A173" i="10"/>
  <c r="D172" i="10"/>
  <c r="A172" i="10"/>
  <c r="A188" i="10"/>
  <c r="D188" i="10"/>
  <c r="A29" i="10"/>
  <c r="D29" i="10"/>
  <c r="D51" i="10"/>
  <c r="A51" i="10"/>
  <c r="D79" i="10"/>
  <c r="A79" i="10"/>
  <c r="A126" i="10"/>
  <c r="D126" i="10"/>
  <c r="D65" i="10"/>
  <c r="A65" i="10"/>
  <c r="A27" i="10"/>
  <c r="D27" i="10"/>
  <c r="A92" i="10"/>
  <c r="D92" i="10"/>
  <c r="D118" i="10"/>
  <c r="A118" i="10"/>
  <c r="D24" i="10"/>
  <c r="A24" i="10"/>
  <c r="D90" i="10"/>
  <c r="A90" i="10"/>
  <c r="D122" i="10"/>
  <c r="A122" i="10"/>
  <c r="D154" i="10"/>
  <c r="A154" i="10"/>
  <c r="A32" i="10"/>
  <c r="D32" i="10"/>
  <c r="D64" i="10"/>
  <c r="A64" i="10"/>
  <c r="A84" i="10"/>
  <c r="D84" i="10"/>
  <c r="A158" i="10"/>
  <c r="D158" i="10"/>
  <c r="A76" i="10"/>
  <c r="D76" i="10"/>
  <c r="A110" i="10"/>
  <c r="D110" i="10"/>
  <c r="A164" i="10"/>
  <c r="D164" i="10"/>
  <c r="D86" i="10"/>
  <c r="A86" i="10"/>
  <c r="D159" i="10"/>
  <c r="A159" i="10"/>
  <c r="D12" i="10"/>
  <c r="A12" i="10"/>
  <c r="D47" i="10"/>
  <c r="A47" i="10"/>
  <c r="A105" i="10"/>
  <c r="D105" i="10"/>
  <c r="D131" i="10"/>
  <c r="A131" i="10"/>
  <c r="D60" i="10"/>
  <c r="A60" i="10"/>
  <c r="D181" i="10"/>
  <c r="A181" i="10"/>
  <c r="D175" i="10"/>
  <c r="A175" i="10"/>
  <c r="A52" i="10"/>
  <c r="D52" i="10"/>
  <c r="A108" i="10"/>
  <c r="D108" i="10"/>
  <c r="A137" i="10"/>
  <c r="D137" i="10"/>
  <c r="D177" i="10"/>
  <c r="A177" i="10"/>
  <c r="A103" i="10"/>
  <c r="D103" i="10"/>
  <c r="A41" i="10"/>
  <c r="D41" i="10"/>
  <c r="A100" i="10"/>
  <c r="D100" i="10"/>
  <c r="A54" i="10"/>
  <c r="D54" i="10"/>
  <c r="A20" i="10"/>
  <c r="D20" i="10"/>
  <c r="A45" i="10"/>
  <c r="D45" i="10"/>
  <c r="A77" i="10"/>
  <c r="D77" i="10"/>
  <c r="A141" i="10"/>
  <c r="D141" i="10"/>
  <c r="A83" i="10"/>
  <c r="D83" i="10"/>
  <c r="A121" i="10"/>
  <c r="D121" i="10"/>
  <c r="A22" i="10"/>
  <c r="D22" i="10"/>
  <c r="A147" i="10"/>
  <c r="D147" i="10"/>
  <c r="D26" i="10"/>
  <c r="A26" i="10"/>
  <c r="A116" i="10"/>
  <c r="D116" i="10"/>
  <c r="D58" i="10"/>
  <c r="A58" i="10"/>
  <c r="A174" i="10"/>
  <c r="D174" i="10"/>
  <c r="A190" i="10"/>
  <c r="D190" i="10"/>
  <c r="D15" i="10"/>
  <c r="A15" i="10"/>
  <c r="A120" i="10"/>
  <c r="D120" i="10"/>
  <c r="A30" i="10"/>
  <c r="D30" i="10"/>
  <c r="A136" i="10"/>
  <c r="D136" i="10"/>
  <c r="D33" i="10"/>
  <c r="A33" i="10"/>
  <c r="D99" i="10"/>
  <c r="A99" i="10"/>
  <c r="D115" i="10"/>
  <c r="A115" i="10"/>
  <c r="A5" i="10"/>
  <c r="D5" i="10"/>
  <c r="A6" i="10"/>
  <c r="D6" i="10"/>
  <c r="D3" i="10"/>
  <c r="A3" i="10"/>
  <c r="A4" i="10"/>
  <c r="D4" i="10"/>
  <c r="A7" i="10"/>
  <c r="D7" i="10"/>
  <c r="B2" i="10"/>
  <c r="H2" i="10" l="1"/>
  <c r="H11" i="36" s="1"/>
  <c r="A2" i="10"/>
  <c r="C2" i="10" l="1"/>
  <c r="D2" i="10" s="1"/>
</calcChain>
</file>

<file path=xl/sharedStrings.xml><?xml version="1.0" encoding="utf-8"?>
<sst xmlns="http://schemas.openxmlformats.org/spreadsheetml/2006/main" count="5138" uniqueCount="1452">
  <si>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</si>
  <si>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</si>
  <si>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</si>
  <si>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</si>
  <si>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</si>
  <si>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</si>
  <si>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</si>
  <si>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</si>
  <si>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</si>
  <si>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</si>
  <si>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</si>
  <si>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</si>
  <si>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</si>
  <si>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</si>
  <si>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</si>
  <si>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</si>
  <si>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</si>
  <si>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</si>
  <si>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</si>
  <si>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</si>
  <si>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</si>
  <si>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</si>
  <si>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</si>
  <si>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</si>
  <si>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</si>
  <si>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</si>
  <si>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</si>
  <si>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</si>
  <si>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</si>
  <si>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</si>
  <si>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FORMULÁRIO DE INSPEÇÃO DE LINHA DE TRANSMISSÃO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</si>
  <si>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</si>
  <si>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</si>
  <si>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</si>
  <si>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</si>
  <si>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</si>
  <si>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</si>
  <si>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</si>
  <si>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</si>
  <si>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</si>
  <si>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</si>
  <si>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</si>
  <si>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</si>
  <si>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</si>
  <si>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</si>
  <si>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</si>
  <si>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</si>
  <si>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</si>
  <si>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</si>
  <si>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</si>
  <si>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</si>
  <si>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</si>
  <si>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</si>
  <si>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</si>
  <si>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</si>
  <si>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</si>
  <si>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</si>
  <si>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</si>
  <si>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</si>
  <si>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</si>
  <si>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</si>
  <si>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</si>
  <si>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</si>
  <si>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</si>
  <si>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</si>
  <si>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</si>
  <si>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</si>
  <si>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</si>
  <si>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</si>
  <si>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</si>
  <si>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</si>
  <si>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</si>
  <si>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</si>
  <si>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</si>
  <si>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</si>
  <si>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</si>
  <si>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</si>
  <si>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</si>
  <si>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</si>
  <si>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</si>
  <si>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</si>
  <si>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</si>
  <si>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</si>
  <si>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</si>
  <si>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</si>
  <si>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</si>
  <si>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</si>
  <si>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</si>
  <si>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</si>
  <si>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</si>
  <si>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</si>
  <si>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</si>
  <si>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</si>
  <si>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</si>
  <si>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</si>
  <si>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</si>
  <si>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</si>
  <si>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</si>
  <si>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</si>
  <si>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</si>
  <si>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</si>
  <si>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</si>
  <si>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</si>
  <si>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</si>
  <si>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</si>
  <si>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</si>
  <si>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</si>
  <si>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</si>
  <si>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</si>
  <si>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</si>
  <si>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</si>
  <si>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</si>
  <si>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</si>
  <si>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</si>
  <si>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</si>
  <si>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</si>
  <si>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</si>
  <si>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</si>
  <si>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</si>
  <si>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</si>
  <si>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</si>
  <si>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</si>
  <si>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</si>
  <si>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</si>
  <si>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</si>
  <si>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</si>
  <si>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</si>
  <si>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</si>
  <si>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</si>
  <si>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</si>
  <si>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</si>
  <si>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</si>
  <si>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</si>
  <si>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</si>
  <si>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</si>
  <si>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</si>
  <si>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</si>
  <si>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</si>
  <si>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</si>
  <si>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</si>
  <si>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</si>
  <si>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</si>
  <si>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</si>
  <si>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</si>
  <si>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</si>
  <si>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</si>
  <si>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</si>
  <si>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</si>
  <si>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</si>
  <si>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</si>
  <si>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</si>
  <si>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</si>
  <si>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</si>
  <si>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</si>
  <si>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</si>
  <si>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</si>
  <si>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</si>
  <si>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</si>
  <si>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</si>
  <si>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</si>
  <si>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</si>
  <si>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</si>
  <si>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</si>
  <si>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</si>
  <si>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</si>
  <si>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</si>
  <si>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</si>
  <si>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</si>
  <si>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</si>
  <si>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</si>
  <si>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</si>
  <si>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</si>
  <si>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</si>
  <si>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</si>
  <si>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</si>
  <si>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</si>
  <si>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</si>
  <si>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</si>
  <si>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</si>
  <si>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</si>
  <si>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</si>
  <si>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</si>
  <si>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</si>
  <si>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</si>
  <si>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</si>
  <si>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</si>
  <si>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</si>
  <si>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</si>
  <si>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</si>
  <si>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</si>
  <si>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</si>
  <si>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</si>
  <si>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</si>
  <si>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</si>
  <si>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</si>
  <si>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</si>
  <si>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</si>
  <si>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</si>
  <si>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</si>
  <si>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</si>
  <si>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</si>
  <si>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</si>
  <si>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</si>
  <si>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</si>
  <si>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</si>
  <si>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</si>
  <si>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</si>
  <si>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</si>
  <si>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</si>
  <si>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</si>
  <si>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</si>
  <si>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</si>
  <si>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</si>
  <si>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</si>
  <si>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</si>
  <si>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</si>
  <si>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</si>
  <si>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</si>
  <si>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</si>
  <si>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</si>
  <si>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</si>
  <si>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</si>
  <si>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</si>
  <si>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</si>
  <si>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</si>
  <si>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</si>
  <si>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</si>
  <si>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</si>
  <si>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</si>
  <si>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</si>
  <si>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</si>
  <si>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</si>
  <si>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</si>
  <si>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</si>
  <si>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</si>
  <si>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</si>
  <si>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</si>
  <si>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</si>
  <si>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</si>
  <si>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</si>
  <si>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</si>
  <si>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</si>
  <si>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</si>
  <si>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</si>
  <si>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</si>
  <si>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</si>
  <si>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</si>
  <si>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</si>
  <si>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</si>
  <si>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</si>
  <si>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</si>
  <si>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</si>
  <si>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</si>
  <si>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</si>
  <si>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</si>
  <si>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</si>
  <si>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</si>
  <si>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</si>
  <si>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</si>
  <si>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</si>
  <si>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</si>
  <si>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</si>
  <si>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</si>
  <si>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</si>
  <si>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</si>
  <si>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</si>
  <si>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</si>
  <si>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</si>
  <si>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</si>
  <si>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</si>
  <si>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</si>
  <si>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</si>
  <si>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</si>
  <si>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</si>
  <si>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</si>
  <si>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</si>
  <si>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</si>
  <si>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</si>
  <si>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</si>
  <si>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</si>
  <si>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</si>
  <si>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</si>
  <si>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</si>
  <si>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</si>
  <si>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</si>
  <si>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</si>
  <si>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</si>
  <si>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</si>
  <si>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</si>
  <si>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</si>
  <si>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</si>
  <si>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</si>
  <si>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</si>
  <si>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</si>
  <si>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</si>
  <si>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</si>
  <si>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</si>
  <si>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</si>
  <si>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</si>
  <si>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</si>
  <si>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</si>
  <si>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</si>
  <si>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</si>
  <si>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</si>
  <si>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</si>
  <si>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</si>
  <si>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</si>
  <si>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</si>
  <si>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</si>
  <si>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</si>
  <si>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</si>
  <si>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</si>
  <si>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</si>
  <si>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</si>
  <si>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</si>
  <si>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</si>
  <si>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</si>
  <si>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</si>
  <si>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</si>
  <si>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</si>
  <si>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</si>
  <si>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</si>
  <si>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</si>
  <si>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</si>
  <si>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</si>
  <si>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</si>
  <si>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</si>
  <si>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</si>
  <si>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</si>
  <si>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</si>
  <si>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</si>
  <si>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</si>
  <si>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</si>
  <si>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</si>
  <si>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</si>
  <si>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</si>
  <si>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</si>
  <si>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</si>
  <si>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</si>
  <si>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</si>
  <si>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</si>
  <si>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</si>
  <si>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</si>
  <si>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</si>
  <si>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</si>
  <si>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</si>
  <si>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</si>
  <si>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</si>
  <si>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</si>
  <si>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</si>
  <si>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</si>
  <si>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</si>
  <si>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</si>
  <si>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</si>
  <si>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</si>
  <si>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</si>
  <si>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</si>
  <si>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</si>
  <si>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</si>
  <si>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</si>
  <si>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</si>
  <si>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FIM DA INSPEÇÃO</t>
  </si>
  <si>
    <t>HORA</t>
  </si>
  <si>
    <t>TIPO DE INSPEÇÃO</t>
  </si>
  <si>
    <t>MINUCIOSA</t>
  </si>
  <si>
    <t>CONTROLE</t>
  </si>
  <si>
    <t>TERMOVISÃO</t>
  </si>
  <si>
    <t>MÊS</t>
  </si>
  <si>
    <t>ANO</t>
  </si>
  <si>
    <t>INICIO DA INSPEÇÃO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</si>
  <si>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</si>
  <si>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</si>
  <si>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</si>
  <si>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</si>
  <si>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</si>
  <si>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</si>
  <si>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</si>
  <si>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</si>
  <si>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</si>
  <si>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</si>
  <si>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</si>
  <si>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</si>
  <si>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</si>
  <si>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</si>
  <si>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</si>
  <si>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</si>
  <si>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</si>
  <si>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</si>
  <si>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</si>
  <si>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</si>
  <si>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</si>
  <si>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</si>
  <si>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</si>
  <si>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</si>
  <si>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</si>
  <si>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</si>
  <si>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</si>
  <si>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</si>
  <si>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</si>
  <si>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</si>
  <si>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</si>
  <si>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</si>
  <si>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</si>
  <si>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</si>
  <si>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</si>
  <si>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</si>
  <si>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</si>
  <si>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</si>
  <si>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</si>
  <si>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</si>
  <si>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</si>
  <si>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</si>
  <si>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</si>
  <si>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</si>
  <si>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</si>
  <si>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</si>
  <si>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</si>
  <si>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</si>
  <si>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</si>
  <si>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</si>
  <si>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</si>
  <si>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</si>
  <si>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</si>
  <si>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</si>
  <si>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</si>
  <si>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</si>
  <si>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</si>
  <si>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</si>
  <si>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</si>
  <si>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</si>
  <si>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</si>
  <si>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</si>
  <si>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</si>
  <si>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</si>
  <si>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</si>
  <si>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</si>
  <si>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</si>
  <si>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</si>
  <si>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</si>
  <si>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</si>
  <si>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</si>
  <si>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</si>
  <si>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</si>
  <si>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</si>
  <si>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</si>
  <si>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</si>
  <si>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</si>
  <si>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</si>
  <si>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</si>
  <si>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</si>
  <si>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</si>
  <si>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</si>
  <si>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</si>
  <si>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</si>
  <si>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</si>
  <si>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</si>
  <si>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</si>
  <si>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</si>
  <si>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</si>
  <si>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</si>
  <si>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</si>
  <si>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</si>
  <si>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</si>
  <si>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</si>
  <si>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</si>
  <si>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</si>
  <si>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</si>
  <si>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</si>
  <si>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</si>
  <si>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</si>
  <si>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</si>
  <si>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</si>
  <si>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</si>
  <si>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</si>
  <si>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</si>
  <si>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</si>
  <si>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</si>
  <si>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</si>
  <si>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</si>
  <si>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</si>
  <si>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</si>
  <si>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</si>
  <si>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</si>
  <si>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</si>
  <si>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</si>
  <si>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</si>
  <si>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</si>
  <si>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</si>
  <si>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</si>
  <si>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</si>
  <si>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</si>
  <si>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</si>
  <si>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</si>
  <si>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</si>
  <si>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</si>
  <si>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</si>
  <si>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</si>
  <si>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</si>
  <si>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</si>
  <si>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</si>
  <si>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</si>
  <si>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</si>
  <si>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</si>
  <si>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</si>
  <si>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</si>
  <si>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</si>
  <si>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</si>
  <si>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</si>
  <si>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</si>
  <si>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</si>
  <si>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</si>
  <si>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</si>
  <si>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</si>
  <si>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</si>
  <si>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</si>
  <si>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</si>
  <si>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</si>
  <si>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</si>
  <si>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</si>
  <si>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</si>
  <si>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</si>
  <si>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</si>
  <si>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</si>
  <si>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</si>
  <si>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</si>
  <si>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</si>
  <si>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</si>
  <si>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</si>
  <si>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</si>
  <si>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</si>
  <si>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</si>
  <si>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</si>
  <si>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</si>
  <si>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</si>
  <si>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</si>
  <si>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</si>
  <si>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</si>
  <si>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</si>
  <si>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</si>
  <si>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</si>
  <si>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</si>
  <si>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</si>
  <si>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</si>
  <si>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</si>
  <si>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</si>
  <si>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</si>
  <si>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</si>
  <si>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</si>
  <si>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</si>
  <si>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</si>
  <si>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</si>
  <si>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</si>
  <si>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</si>
  <si>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</si>
  <si>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</si>
  <si>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</si>
  <si>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</si>
  <si>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</si>
  <si>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</si>
  <si>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</si>
  <si>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</si>
  <si>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</si>
  <si>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</si>
  <si>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</si>
  <si>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</si>
  <si>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</si>
  <si>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</si>
  <si>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</si>
  <si>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</si>
  <si>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</si>
  <si>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</si>
  <si>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</si>
  <si>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</si>
  <si>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</si>
  <si>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</si>
  <si>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</si>
  <si>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</si>
  <si>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</si>
  <si>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</si>
  <si>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</si>
  <si>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</si>
  <si>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</si>
  <si>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</si>
  <si>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</si>
  <si>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</si>
  <si>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</si>
  <si>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</si>
  <si>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</si>
  <si>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</si>
  <si>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</si>
  <si>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</si>
  <si>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</si>
  <si>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</si>
  <si>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</si>
  <si>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</si>
  <si>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</si>
  <si>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</si>
  <si>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</si>
  <si>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</si>
  <si>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</si>
  <si>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</si>
  <si>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</si>
  <si>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</si>
  <si>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</si>
  <si>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</si>
  <si>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</si>
  <si>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</si>
  <si>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INICIO DO DESLOCAMENTO</t>
  </si>
  <si>
    <t>FIM DO DESLOCAMENTO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</si>
  <si>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</si>
  <si>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</si>
  <si>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</si>
  <si>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</si>
  <si>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</si>
  <si>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</si>
  <si>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</si>
  <si>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</si>
  <si>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</si>
  <si>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</si>
  <si>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</si>
  <si>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</si>
  <si>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</si>
  <si>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</si>
  <si>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</si>
  <si>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</si>
  <si>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</si>
  <si>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</si>
  <si>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</si>
  <si>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</si>
  <si>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</si>
  <si>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</si>
  <si>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</si>
  <si>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</si>
  <si>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</si>
  <si>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</si>
  <si>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</si>
  <si>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</si>
  <si>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</si>
  <si>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</si>
  <si>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</si>
  <si>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</si>
  <si>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</si>
  <si>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</si>
  <si>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</si>
  <si>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</si>
  <si>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</si>
  <si>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</si>
  <si>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</si>
  <si>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</si>
  <si>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</si>
  <si>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</si>
  <si>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</si>
  <si>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</si>
  <si>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</si>
  <si>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</si>
  <si>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</si>
  <si>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</si>
  <si>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</si>
  <si>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</si>
  <si>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</si>
  <si>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</si>
  <si>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</si>
  <si>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</si>
  <si>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</si>
  <si>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</si>
  <si>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</si>
  <si>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</si>
  <si>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</si>
  <si>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</si>
  <si>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</si>
  <si>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</si>
  <si>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</si>
  <si>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</si>
  <si>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</si>
  <si>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</si>
  <si>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</si>
  <si>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</si>
  <si>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</si>
  <si>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</si>
  <si>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</si>
  <si>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</si>
  <si>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</si>
  <si>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</si>
  <si>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</si>
  <si>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</si>
  <si>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</si>
  <si>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</si>
  <si>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</si>
  <si>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</si>
  <si>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</si>
  <si>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</si>
  <si>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</si>
  <si>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</si>
  <si>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</si>
  <si>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</si>
  <si>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</si>
  <si>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</si>
  <si>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</si>
  <si>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</si>
  <si>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</si>
  <si>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</si>
  <si>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</si>
  <si>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</si>
  <si>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</si>
  <si>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</si>
  <si>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</si>
  <si>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</si>
  <si>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</si>
  <si>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</si>
  <si>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</si>
  <si>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</si>
  <si>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</si>
  <si>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</si>
  <si>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</si>
  <si>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</si>
  <si>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</si>
  <si>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</si>
  <si>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</si>
  <si>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</si>
  <si>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</si>
  <si>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</si>
  <si>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</si>
  <si>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</si>
  <si>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</si>
  <si>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</si>
  <si>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</si>
  <si>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</si>
  <si>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</si>
  <si>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</si>
  <si>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</si>
  <si>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</si>
  <si>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</si>
  <si>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</si>
  <si>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</si>
  <si>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</si>
  <si>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</si>
  <si>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</si>
  <si>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</si>
  <si>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</si>
  <si>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</si>
  <si>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</si>
  <si>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</si>
  <si>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</si>
  <si>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</si>
  <si>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</si>
  <si>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</si>
  <si>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</si>
  <si>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</si>
  <si>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</si>
  <si>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</si>
  <si>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</si>
  <si>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</si>
  <si>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</si>
  <si>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</si>
  <si>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</si>
  <si>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</si>
  <si>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</si>
  <si>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</si>
  <si>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</si>
  <si>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</si>
  <si>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</si>
  <si>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</si>
  <si>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</si>
  <si>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</si>
  <si>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</si>
  <si>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</si>
  <si>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</si>
  <si>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</si>
  <si>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</si>
  <si>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</si>
  <si>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</si>
  <si>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</si>
  <si>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</si>
  <si>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</si>
  <si>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</si>
  <si>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</si>
  <si>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</si>
  <si>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</si>
  <si>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</si>
  <si>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</si>
  <si>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</si>
  <si>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</si>
  <si>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</si>
  <si>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</si>
  <si>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</si>
  <si>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</si>
  <si>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</si>
  <si>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</si>
  <si>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</si>
  <si>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</si>
  <si>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</si>
  <si>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</si>
  <si>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</si>
  <si>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</si>
  <si>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</si>
  <si>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</si>
  <si>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</si>
  <si>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</si>
  <si>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</si>
  <si>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</si>
  <si>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</si>
  <si>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</si>
  <si>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</si>
  <si>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</si>
  <si>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</si>
  <si>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</si>
  <si>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</si>
  <si>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</si>
  <si>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</si>
  <si>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</si>
  <si>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</si>
  <si>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</si>
  <si>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</si>
  <si>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</si>
  <si>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</si>
  <si>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</si>
  <si>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</si>
  <si>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</si>
  <si>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</si>
  <si>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</si>
  <si>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</si>
  <si>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</si>
  <si>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</si>
  <si>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</si>
  <si>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</si>
  <si>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</si>
  <si>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</si>
  <si>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</si>
  <si>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</si>
  <si>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</si>
  <si>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</si>
  <si>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</si>
  <si>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</si>
  <si>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</si>
  <si>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</si>
  <si>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</si>
  <si>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</si>
  <si>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</si>
  <si>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</si>
  <si>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</si>
  <si>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</si>
  <si>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</si>
  <si>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</si>
  <si>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</si>
  <si>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</si>
  <si>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</si>
  <si>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</si>
  <si>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</si>
  <si>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</si>
  <si>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</si>
  <si>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</si>
  <si>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</si>
  <si>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</si>
  <si>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</si>
  <si>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</si>
  <si>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</si>
  <si>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</si>
  <si>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</si>
  <si>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</si>
  <si>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</si>
  <si>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</si>
  <si>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</si>
  <si>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</si>
  <si>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</si>
  <si>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</si>
  <si>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</si>
  <si>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</si>
  <si>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</si>
  <si>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</si>
  <si>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</si>
  <si>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</si>
  <si>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</si>
  <si>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</si>
  <si>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</si>
  <si>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</si>
  <si>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</si>
  <si>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</si>
  <si>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</si>
  <si>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</si>
  <si>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</si>
  <si>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</si>
  <si>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</si>
  <si>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</si>
  <si>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</si>
  <si>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</si>
  <si>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</si>
  <si>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</si>
  <si>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</si>
  <si>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</si>
  <si>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</si>
  <si>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</si>
  <si>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</si>
  <si>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</si>
  <si>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</si>
  <si>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</si>
  <si>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</si>
  <si>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</si>
  <si>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</si>
  <si>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</si>
  <si>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</si>
  <si>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</si>
  <si>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</si>
  <si>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</si>
  <si>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</si>
  <si>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</si>
  <si>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</si>
  <si>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</si>
  <si>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</si>
  <si>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</si>
  <si>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</si>
  <si>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</si>
  <si>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</si>
  <si>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</si>
  <si>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</si>
  <si>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</si>
  <si>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</si>
  <si>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</si>
  <si>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</si>
  <si>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</si>
  <si>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</si>
  <si>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</si>
  <si>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</si>
  <si>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</si>
  <si>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</si>
  <si>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</si>
  <si>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</si>
  <si>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</si>
  <si>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</si>
  <si>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</si>
  <si>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</si>
  <si>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</si>
  <si>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</si>
  <si>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</si>
  <si>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</si>
  <si>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</si>
  <si>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</si>
  <si>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</si>
  <si>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</si>
  <si>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</si>
  <si>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</si>
  <si>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</si>
  <si>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</si>
  <si>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</si>
  <si>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</si>
  <si>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</si>
  <si>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</si>
  <si>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</si>
  <si>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</si>
  <si>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</si>
  <si>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</si>
  <si>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</si>
  <si>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</si>
  <si>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</si>
  <si>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</si>
  <si>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</si>
  <si>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</si>
  <si>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</si>
  <si>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</si>
  <si>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</si>
  <si>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</si>
  <si>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</si>
  <si>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</si>
  <si>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</si>
  <si>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</si>
  <si>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</si>
  <si>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</si>
  <si>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</si>
  <si>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</si>
  <si>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</si>
  <si>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</si>
  <si>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</si>
  <si>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</si>
  <si>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</si>
  <si>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</si>
  <si>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</si>
  <si>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</si>
  <si>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</si>
  <si>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</si>
  <si>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</si>
  <si>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</si>
  <si>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</si>
  <si>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</si>
  <si>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</si>
  <si>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</si>
  <si>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</si>
  <si>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</si>
  <si>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</si>
  <si>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</si>
  <si>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</si>
  <si>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</si>
  <si>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</si>
  <si>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</si>
  <si>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</si>
  <si>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</si>
  <si>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</si>
  <si>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</si>
  <si>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</si>
  <si>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</si>
  <si>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</si>
  <si>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</si>
  <si>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</si>
  <si>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</si>
  <si>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</si>
  <si>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</si>
  <si>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</si>
  <si>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</si>
  <si>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</si>
  <si>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</si>
  <si>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</si>
  <si>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</si>
  <si>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</si>
  <si>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</si>
  <si>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</si>
  <si>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</si>
  <si>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</si>
  <si>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</si>
  <si>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</si>
  <si>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</si>
  <si>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</si>
  <si>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</si>
  <si>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</si>
  <si>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</si>
  <si>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</si>
  <si>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</si>
  <si>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</si>
  <si>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</si>
  <si>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</si>
  <si>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</si>
  <si>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</si>
  <si>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</si>
  <si>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</si>
  <si>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</si>
  <si>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</si>
  <si>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</si>
  <si>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</si>
  <si>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</si>
  <si>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</si>
  <si>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</si>
  <si>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</si>
  <si>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</si>
  <si>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</si>
  <si>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</si>
  <si>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</si>
  <si>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</si>
  <si>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</si>
  <si>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</si>
  <si>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</si>
  <si>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</si>
  <si>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</si>
  <si>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</si>
  <si>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</si>
  <si>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</si>
  <si>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</si>
  <si>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</si>
  <si>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</si>
  <si>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</si>
  <si>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</si>
  <si>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</si>
  <si>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</si>
  <si>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</si>
  <si>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</si>
  <si>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</si>
  <si>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</si>
  <si>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</si>
  <si>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</si>
  <si>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</si>
  <si>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</si>
  <si>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</si>
  <si>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</si>
  <si>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</si>
  <si>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</si>
  <si>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</si>
  <si>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</si>
  <si>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</si>
  <si>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</si>
  <si>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</si>
  <si>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</si>
  <si>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</si>
  <si>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</si>
  <si>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</si>
  <si>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</si>
  <si>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</si>
  <si>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</si>
  <si>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</si>
  <si>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</si>
  <si>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</si>
  <si>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</si>
  <si>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</si>
  <si>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</si>
  <si>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</si>
  <si>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</si>
  <si>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</si>
  <si>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</si>
  <si>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</si>
  <si>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</si>
  <si>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</si>
  <si>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</si>
  <si>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</si>
  <si>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</si>
  <si>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</si>
  <si>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</si>
  <si>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</si>
  <si>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</si>
  <si>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</si>
  <si>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</si>
  <si>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</si>
  <si>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</si>
  <si>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</si>
  <si>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</si>
  <si>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</si>
  <si>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</si>
  <si>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</si>
  <si>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</si>
  <si>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</si>
  <si>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</si>
  <si>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</si>
  <si>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</si>
  <si>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</si>
  <si>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</si>
  <si>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</si>
  <si>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</si>
  <si>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</si>
  <si>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</si>
  <si>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</si>
  <si>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</si>
  <si>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</si>
  <si>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</si>
  <si>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</si>
  <si>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</si>
  <si>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</si>
  <si>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</si>
  <si>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</si>
  <si>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</si>
  <si>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</si>
  <si>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</si>
  <si>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</si>
  <si>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</si>
  <si>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</si>
  <si>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</si>
  <si>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</si>
  <si>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</si>
  <si>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</si>
  <si>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</si>
  <si>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</si>
  <si>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</si>
  <si>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</si>
  <si>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</si>
  <si>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</si>
  <si>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</si>
  <si>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</si>
  <si>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</si>
  <si>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</si>
  <si>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</si>
  <si>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</si>
  <si>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</si>
  <si>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</si>
  <si>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</si>
  <si>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</si>
  <si>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</si>
  <si>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</si>
  <si>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</si>
  <si>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</si>
  <si>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</si>
  <si>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</si>
  <si>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</si>
  <si>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</si>
  <si>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</si>
  <si>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</si>
  <si>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KM DA LINHA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</si>
  <si>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</si>
  <si>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</si>
  <si>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</si>
  <si>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</si>
  <si>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</si>
  <si>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</si>
  <si>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</si>
  <si>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</si>
  <si>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</si>
  <si>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</si>
  <si>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</si>
  <si>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</si>
  <si>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</si>
  <si>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</si>
  <si>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</si>
  <si>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</si>
  <si>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</si>
  <si>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</si>
  <si>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</si>
  <si>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</si>
  <si>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</si>
  <si>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</si>
  <si>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</si>
  <si>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</si>
  <si>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</si>
  <si>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</si>
  <si>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</si>
  <si>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</si>
  <si>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</si>
  <si>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</si>
  <si>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</si>
  <si>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</si>
  <si>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</si>
  <si>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</si>
  <si>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</si>
  <si>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</si>
  <si>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</si>
  <si>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</si>
  <si>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</si>
  <si>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</si>
  <si>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</si>
  <si>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</si>
  <si>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</si>
  <si>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</si>
  <si>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</si>
  <si>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</si>
  <si>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</si>
  <si>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</si>
  <si>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</si>
  <si>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</si>
  <si>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</si>
  <si>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</si>
  <si>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</si>
  <si>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</si>
  <si>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</si>
  <si>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</si>
  <si>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</si>
  <si>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</si>
  <si>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</si>
  <si>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</si>
  <si>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</si>
  <si>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</si>
  <si>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</si>
  <si>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</si>
  <si>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</si>
  <si>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</si>
  <si>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</si>
  <si>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</si>
  <si>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</si>
  <si>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</si>
  <si>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</si>
  <si>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</si>
  <si>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</si>
  <si>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</si>
  <si>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</si>
  <si>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</si>
  <si>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</si>
  <si>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</si>
  <si>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</si>
  <si>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</si>
  <si>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</si>
  <si>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</si>
  <si>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</si>
  <si>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</si>
  <si>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</si>
  <si>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</si>
  <si>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</si>
  <si>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</si>
  <si>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</si>
  <si>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</si>
  <si>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</si>
  <si>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</si>
  <si>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</si>
  <si>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</si>
  <si>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</si>
  <si>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</si>
  <si>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</si>
  <si>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</si>
  <si>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</si>
  <si>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</si>
  <si>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</si>
  <si>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</si>
  <si>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</si>
  <si>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</si>
  <si>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</si>
  <si>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</si>
  <si>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</si>
  <si>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</si>
  <si>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</si>
  <si>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</si>
  <si>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</si>
  <si>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</si>
  <si>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</si>
  <si>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</si>
  <si>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</si>
  <si>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</si>
  <si>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</si>
  <si>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</si>
  <si>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</si>
  <si>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</si>
  <si>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</si>
  <si>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</si>
  <si>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</si>
  <si>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</si>
  <si>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</si>
  <si>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</si>
  <si>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</si>
  <si>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</si>
  <si>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</si>
  <si>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</si>
  <si>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</si>
  <si>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</si>
  <si>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</si>
  <si>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</si>
  <si>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</si>
  <si>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</si>
  <si>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</si>
  <si>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</si>
  <si>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</si>
  <si>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</si>
  <si>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</si>
  <si>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</si>
  <si>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</si>
  <si>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</si>
  <si>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</si>
  <si>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</si>
  <si>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</si>
  <si>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</si>
  <si>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</si>
  <si>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</si>
  <si>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</si>
  <si>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</si>
  <si>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</si>
  <si>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</si>
  <si>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</si>
  <si>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</si>
  <si>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</si>
  <si>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</si>
  <si>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</si>
  <si>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</si>
  <si>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</si>
  <si>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</si>
  <si>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</si>
  <si>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</si>
  <si>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</si>
  <si>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</si>
  <si>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</si>
  <si>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</si>
  <si>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</si>
  <si>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</si>
  <si>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</si>
  <si>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</si>
  <si>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</si>
  <si>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</si>
  <si>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</si>
  <si>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</si>
  <si>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</si>
  <si>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</si>
  <si>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</si>
  <si>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</si>
  <si>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</si>
  <si>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</si>
  <si>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</si>
  <si>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</si>
  <si>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</si>
  <si>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</si>
  <si>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</si>
  <si>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</si>
  <si>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</si>
  <si>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</si>
  <si>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</si>
  <si>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</si>
  <si>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</si>
  <si>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</si>
  <si>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</si>
  <si>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</si>
  <si>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</si>
  <si>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</si>
  <si>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</si>
  <si>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</si>
  <si>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</si>
  <si>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</si>
  <si>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</si>
  <si>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</si>
  <si>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</si>
  <si>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</si>
  <si>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</si>
  <si>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</si>
  <si>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</si>
  <si>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</si>
  <si>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</si>
  <si>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</si>
  <si>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</si>
  <si>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</si>
  <si>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</si>
  <si>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</si>
  <si>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</si>
  <si>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</si>
  <si>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</si>
  <si>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</si>
  <si>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</si>
  <si>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</si>
  <si>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</si>
  <si>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</si>
  <si>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</si>
  <si>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</si>
  <si>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</si>
  <si>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</si>
  <si>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</si>
  <si>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</si>
  <si>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</si>
  <si>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</si>
  <si>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ANÁLISE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</si>
  <si>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</si>
  <si>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</si>
  <si>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</si>
  <si>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</si>
  <si>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</si>
  <si>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</si>
  <si>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</si>
  <si>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</si>
  <si>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</si>
  <si>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</si>
  <si>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</si>
  <si>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</si>
  <si>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</si>
  <si>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</si>
  <si>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</si>
  <si>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</si>
  <si>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</si>
  <si>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</si>
  <si>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DATA DA CORREÇÃO</t>
  </si>
  <si>
    <t>ESTRUTURA/Nº DA ESTRUTURA</t>
  </si>
  <si>
    <t>PRIRIDADE</t>
  </si>
  <si>
    <t>OBSERVAÇÃO</t>
  </si>
  <si>
    <t>SERVIÇO A REALIZAR</t>
  </si>
  <si>
    <t>REGISTRO CENÁRIO DEPOIS</t>
  </si>
  <si>
    <t>REGISTRO CENÁRIO ANTES</t>
  </si>
  <si>
    <r>
      <t xml:space="preserve">
</t>
    </r>
    <r>
      <rPr>
        <b/>
        <sz val="11"/>
        <color theme="0" tint="-0.249977111117893"/>
        <rFont val="Lao UI"/>
        <family val="2"/>
      </rPr>
      <t xml:space="preserve">ENQUADRAR A FOTO À
ESSE ESPAÇO, OBEDECENDO AS DIMENSÕES.
</t>
    </r>
    <r>
      <rPr>
        <sz val="11"/>
        <color theme="0" tint="-0.249977111117893"/>
        <rFont val="Lao UI"/>
        <family val="2"/>
      </rPr>
      <t xml:space="preserve">
Para inserir e configurar a foto, siga as orientações
que se encontram no campo passo-a-passo,
caso esteja oculto, clique no [2] ao lado da
 coluna A do cabeçalho para reexibir.</t>
    </r>
  </si>
  <si>
    <t>RELATÓRIO DE EVIDÊNCIAS FOTOGRÁFICAS - LT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</si>
  <si>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</si>
  <si>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</si>
  <si>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</si>
  <si>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</si>
  <si>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</si>
  <si>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</si>
  <si>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43/5</t>
  </si>
  <si>
    <t>44/1</t>
  </si>
  <si>
    <t>10/3</t>
  </si>
  <si>
    <t>26/2</t>
  </si>
  <si>
    <t>0/5</t>
  </si>
  <si>
    <t>1 ÁRVORE</t>
  </si>
  <si>
    <t>3/4</t>
  </si>
  <si>
    <t>16/3</t>
  </si>
  <si>
    <t>CABO COM 4 METROS DE ALTURA</t>
  </si>
  <si>
    <t>FASES ABC</t>
  </si>
  <si>
    <t>FASE A</t>
  </si>
  <si>
    <t>FASE B</t>
  </si>
  <si>
    <t>47/4</t>
  </si>
  <si>
    <t>2 ISOLADORES QUEBRADOS DENTRO DA SE PARAIBANO</t>
  </si>
  <si>
    <t xml:space="preserve">63/4 </t>
  </si>
  <si>
    <t>4/6</t>
  </si>
  <si>
    <t>FASES BC ISOL. FAZEM DIVISÃO DE LINHAS UBE02J3 E SJP02L1.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</si>
</sst>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&quot;/&quot;000"/>
    <numFmt numFmtId="165" formatCode="&quot;REG.&quot;000"/>
    <numFmt numFmtId="166" formatCode="000"/>
  </numFmts>
  <fonts count="49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9"/>
      <color theme="1"/>
      <name val="Microsoft PhagsPa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Microsoft PhagsPa"/>
      <family val="2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0"/>
      <name val="Open Sans"/>
      <family val="2"/>
    </font>
    <font>
      <b/>
      <sz val="12"/>
      <color theme="0"/>
      <name val="Open Sans"/>
      <family val="2"/>
    </font>
    <font>
      <sz val="10"/>
      <color theme="1"/>
      <name val="Lao UI"/>
      <family val="2"/>
    </font>
    <font>
      <sz val="10"/>
      <name val="Lao UI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Lao UI"/>
      <family val="2"/>
    </font>
    <font>
      <sz val="11"/>
      <color theme="0" tint="-0.249977111117893"/>
      <name val="Lao UI"/>
      <family val="2"/>
    </font>
    <font>
      <b/>
      <sz val="11"/>
      <color theme="0" tint="-0.249977111117893"/>
      <name val="Lao UI"/>
      <family val="2"/>
    </font>
    <font>
      <sz val="9"/>
      <name val="Lao UI"/>
      <family val="2"/>
    </font>
    <font>
      <sz val="9"/>
      <name val="Open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0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medium">
        <color theme="1"/>
      </top>
      <bottom style="thin">
        <color indexed="64"/>
      </bottom>
      <diagonal/>
    </border>
    <border>
      <left style="medium">
        <color auto="1"/>
      </left>
      <right/>
      <top style="medium">
        <color theme="1"/>
      </top>
      <bottom/>
      <diagonal/>
    </border>
    <border>
      <left/>
      <right style="medium">
        <color auto="1"/>
      </right>
      <top style="medium">
        <color theme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9">
    <xf numFmtId="0" fontId="0" fillId="0" borderId="0"/>
    <xf numFmtId="0" fontId="14" fillId="0" borderId="0"/>
    <xf numFmtId="0" fontId="16" fillId="0" borderId="0"/>
    <xf numFmtId="0" fontId="14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</cellStyleXfs>
  <cellXfs count="237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Fill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4" applyFont="1"/>
    <xf numFmtId="0" fontId="17" fillId="0" borderId="0" xfId="4" applyFont="1" applyAlignment="1">
      <alignment horizontal="center"/>
    </xf>
    <xf numFmtId="0" fontId="17" fillId="0" borderId="0" xfId="4" applyFont="1" applyAlignment="1">
      <alignment horizontal="center" vertical="center"/>
    </xf>
    <xf numFmtId="0" fontId="18" fillId="3" borderId="5" xfId="4" applyFont="1" applyFill="1" applyBorder="1" applyAlignment="1">
      <alignment horizontal="center" vertical="center" wrapText="1"/>
    </xf>
    <xf numFmtId="0" fontId="18" fillId="3" borderId="5" xfId="4" applyFont="1" applyFill="1" applyBorder="1" applyAlignment="1">
      <alignment vertical="center" wrapText="1"/>
    </xf>
    <xf numFmtId="0" fontId="17" fillId="0" borderId="0" xfId="4" applyFont="1" applyBorder="1" applyAlignment="1">
      <alignment horizontal="center"/>
    </xf>
    <xf numFmtId="0" fontId="18" fillId="4" borderId="3" xfId="4" applyFont="1" applyFill="1" applyBorder="1"/>
    <xf numFmtId="0" fontId="17" fillId="0" borderId="3" xfId="4" applyFont="1" applyBorder="1"/>
    <xf numFmtId="20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6" applyFont="1"/>
    <xf numFmtId="0" fontId="18" fillId="3" borderId="10" xfId="4" applyFont="1" applyFill="1" applyBorder="1" applyAlignment="1">
      <alignment vertical="center" wrapText="1"/>
    </xf>
    <xf numFmtId="0" fontId="18" fillId="3" borderId="10" xfId="4" applyFont="1" applyFill="1" applyBorder="1" applyAlignment="1">
      <alignment horizontal="center" vertical="center" wrapText="1"/>
    </xf>
    <xf numFmtId="0" fontId="17" fillId="0" borderId="9" xfId="4" applyFont="1" applyFill="1" applyBorder="1" applyAlignment="1">
      <alignment horizontal="center"/>
    </xf>
    <xf numFmtId="0" fontId="17" fillId="0" borderId="9" xfId="4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17" fillId="0" borderId="9" xfId="0" applyFont="1" applyFill="1" applyBorder="1" applyAlignment="1">
      <alignment horizontal="center" vertical="center"/>
    </xf>
    <xf numFmtId="0" fontId="17" fillId="0" borderId="9" xfId="4" applyFont="1" applyFill="1" applyBorder="1" applyAlignment="1">
      <alignment horizontal="center" vertical="center"/>
    </xf>
    <xf numFmtId="0" fontId="18" fillId="4" borderId="0" xfId="4" applyFont="1" applyFill="1" applyBorder="1"/>
    <xf numFmtId="0" fontId="26" fillId="0" borderId="0" xfId="6" applyFont="1"/>
    <xf numFmtId="0" fontId="15" fillId="2" borderId="0" xfId="0" applyFont="1" applyFill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49" fontId="13" fillId="5" borderId="1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 indent="1"/>
    </xf>
    <xf numFmtId="0" fontId="13" fillId="0" borderId="0" xfId="0" applyFont="1" applyFill="1" applyAlignment="1">
      <alignment vertical="center"/>
    </xf>
    <xf numFmtId="0" fontId="13" fillId="5" borderId="11" xfId="0" applyFont="1" applyFill="1" applyBorder="1" applyAlignment="1">
      <alignment vertical="center"/>
    </xf>
    <xf numFmtId="0" fontId="15" fillId="2" borderId="0" xfId="0" quotePrefix="1" applyFont="1" applyFill="1" applyAlignment="1">
      <alignment horizontal="center" vertical="center"/>
    </xf>
    <xf numFmtId="0" fontId="22" fillId="2" borderId="18" xfId="0" applyFont="1" applyFill="1" applyBorder="1" applyAlignment="1">
      <alignment vertical="center"/>
    </xf>
    <xf numFmtId="0" fontId="21" fillId="2" borderId="19" xfId="0" applyFont="1" applyFill="1" applyBorder="1" applyAlignment="1">
      <alignment horizontal="center" vertical="center" wrapText="1"/>
    </xf>
    <xf numFmtId="3" fontId="21" fillId="2" borderId="21" xfId="0" applyNumberFormat="1" applyFont="1" applyFill="1" applyBorder="1" applyAlignment="1">
      <alignment horizontal="center" vertical="center" wrapText="1"/>
    </xf>
    <xf numFmtId="0" fontId="21" fillId="2" borderId="21" xfId="0" applyFont="1" applyFill="1" applyBorder="1" applyAlignment="1">
      <alignment horizontal="center" vertical="center"/>
    </xf>
    <xf numFmtId="0" fontId="13" fillId="5" borderId="29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left" vertical="center" indent="1"/>
    </xf>
    <xf numFmtId="0" fontId="13" fillId="5" borderId="31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left" vertical="center" indent="1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 wrapText="1"/>
    </xf>
    <xf numFmtId="20" fontId="22" fillId="2" borderId="6" xfId="0" applyNumberFormat="1" applyFont="1" applyFill="1" applyBorder="1" applyAlignment="1" applyProtection="1">
      <alignment horizontal="center" vertical="center"/>
      <protection hidden="1"/>
    </xf>
    <xf numFmtId="0" fontId="21" fillId="2" borderId="7" xfId="0" applyNumberFormat="1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/>
    </xf>
    <xf numFmtId="0" fontId="33" fillId="6" borderId="64" xfId="5" applyFont="1" applyFill="1" applyBorder="1" applyAlignment="1">
      <alignment horizontal="center" vertical="center"/>
    </xf>
    <xf numFmtId="0" fontId="33" fillId="6" borderId="65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 wrapText="1"/>
    </xf>
    <xf numFmtId="0" fontId="33" fillId="6" borderId="8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/>
    </xf>
    <xf numFmtId="0" fontId="33" fillId="6" borderId="66" xfId="5" applyFont="1" applyFill="1" applyBorder="1" applyAlignment="1">
      <alignment horizontal="center" vertical="center" wrapText="1"/>
    </xf>
    <xf numFmtId="0" fontId="33" fillId="6" borderId="67" xfId="2" applyFont="1" applyFill="1" applyBorder="1" applyAlignment="1">
      <alignment horizontal="center" vertical="center" wrapText="1"/>
    </xf>
    <xf numFmtId="0" fontId="33" fillId="6" borderId="68" xfId="2" applyFont="1" applyFill="1" applyBorder="1" applyAlignment="1">
      <alignment horizontal="left" vertical="center" wrapText="1"/>
    </xf>
    <xf numFmtId="0" fontId="33" fillId="6" borderId="68" xfId="2" applyFont="1" applyFill="1" applyBorder="1" applyAlignment="1">
      <alignment horizontal="left" vertical="center"/>
    </xf>
    <xf numFmtId="0" fontId="33" fillId="6" borderId="68" xfId="2" applyFont="1" applyFill="1" applyBorder="1" applyAlignment="1">
      <alignment horizontal="left" vertical="center" indent="1"/>
    </xf>
    <xf numFmtId="0" fontId="33" fillId="6" borderId="68" xfId="2" applyFont="1" applyFill="1" applyBorder="1" applyAlignment="1">
      <alignment horizontal="center" vertical="center"/>
    </xf>
    <xf numFmtId="0" fontId="34" fillId="6" borderId="69" xfId="5" applyFont="1" applyFill="1" applyBorder="1" applyAlignment="1">
      <alignment horizontal="center" vertical="center"/>
    </xf>
    <xf numFmtId="0" fontId="8" fillId="0" borderId="35" xfId="6" applyFont="1" applyBorder="1" applyAlignment="1">
      <alignment horizontal="center"/>
    </xf>
    <xf numFmtId="0" fontId="8" fillId="0" borderId="36" xfId="6" applyFont="1" applyBorder="1" applyAlignment="1">
      <alignment horizontal="left" vertical="center"/>
    </xf>
    <xf numFmtId="0" fontId="8" fillId="0" borderId="36" xfId="6" applyFont="1" applyBorder="1"/>
    <xf numFmtId="0" fontId="8" fillId="0" borderId="36" xfId="6" applyFont="1" applyBorder="1" applyAlignment="1">
      <alignment horizontal="center" vertical="center"/>
    </xf>
    <xf numFmtId="0" fontId="35" fillId="0" borderId="58" xfId="5" applyFont="1" applyFill="1" applyBorder="1" applyAlignment="1">
      <alignment horizontal="center" vertical="center"/>
    </xf>
    <xf numFmtId="0" fontId="8" fillId="0" borderId="59" xfId="6" applyFont="1" applyBorder="1" applyAlignment="1">
      <alignment horizontal="center"/>
    </xf>
    <xf numFmtId="0" fontId="8" fillId="0" borderId="3" xfId="6" applyFont="1" applyBorder="1" applyAlignment="1">
      <alignment horizontal="left" vertical="center"/>
    </xf>
    <xf numFmtId="0" fontId="8" fillId="0" borderId="3" xfId="6" applyFont="1" applyBorder="1"/>
    <xf numFmtId="0" fontId="8" fillId="0" borderId="3" xfId="6" applyFont="1" applyBorder="1" applyAlignment="1">
      <alignment horizontal="center" vertical="center"/>
    </xf>
    <xf numFmtId="0" fontId="35" fillId="0" borderId="60" xfId="5" applyFont="1" applyFill="1" applyBorder="1" applyAlignment="1">
      <alignment horizontal="center" vertical="center"/>
    </xf>
    <xf numFmtId="0" fontId="8" fillId="0" borderId="3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3" xfId="6" applyFont="1" applyBorder="1" applyAlignment="1">
      <alignment horizontal="left" vertical="center"/>
    </xf>
    <xf numFmtId="0" fontId="6" fillId="0" borderId="3" xfId="6" applyFont="1" applyBorder="1"/>
    <xf numFmtId="0" fontId="6" fillId="0" borderId="3" xfId="6" applyFont="1" applyBorder="1" applyAlignment="1">
      <alignment horizontal="left" vertical="center"/>
    </xf>
    <xf numFmtId="0" fontId="6" fillId="0" borderId="3" xfId="6" applyFont="1" applyFill="1" applyBorder="1" applyAlignment="1">
      <alignment horizontal="left" vertical="center"/>
    </xf>
    <xf numFmtId="0" fontId="6" fillId="0" borderId="59" xfId="6" applyFont="1" applyBorder="1" applyAlignment="1">
      <alignment horizont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3" xfId="6" applyFont="1" applyFill="1" applyBorder="1" applyAlignment="1">
      <alignment horizontal="left" vertical="center"/>
    </xf>
    <xf numFmtId="164" fontId="29" fillId="7" borderId="1" xfId="0" applyNumberFormat="1" applyFont="1" applyFill="1" applyBorder="1" applyAlignment="1">
      <alignment horizontal="center" vertical="center" wrapText="1"/>
    </xf>
    <xf numFmtId="164" fontId="29" fillId="7" borderId="3" xfId="0" applyNumberFormat="1" applyFont="1" applyFill="1" applyBorder="1" applyAlignment="1">
      <alignment horizontal="center" vertical="center" wrapText="1"/>
    </xf>
    <xf numFmtId="164" fontId="29" fillId="7" borderId="17" xfId="0" applyNumberFormat="1" applyFont="1" applyFill="1" applyBorder="1" applyAlignment="1">
      <alignment horizontal="center" vertical="center" wrapText="1"/>
    </xf>
    <xf numFmtId="0" fontId="27" fillId="7" borderId="49" xfId="0" applyFont="1" applyFill="1" applyBorder="1" applyAlignment="1">
      <alignment horizontal="center" vertical="center"/>
    </xf>
    <xf numFmtId="0" fontId="27" fillId="7" borderId="50" xfId="0" applyFont="1" applyFill="1" applyBorder="1" applyAlignment="1">
      <alignment horizontal="center" vertical="center" wrapText="1"/>
    </xf>
    <xf numFmtId="0" fontId="27" fillId="7" borderId="50" xfId="0" applyFont="1" applyFill="1" applyBorder="1" applyAlignment="1">
      <alignment horizontal="center" vertical="center"/>
    </xf>
    <xf numFmtId="0" fontId="13" fillId="5" borderId="77" xfId="0" applyFont="1" applyFill="1" applyBorder="1" applyAlignment="1">
      <alignment horizontal="center" vertical="center"/>
    </xf>
    <xf numFmtId="0" fontId="13" fillId="5" borderId="78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vertical="center"/>
    </xf>
    <xf numFmtId="0" fontId="6" fillId="0" borderId="79" xfId="6" applyFont="1" applyBorder="1" applyAlignment="1">
      <alignment horizontal="center"/>
    </xf>
    <xf numFmtId="0" fontId="8" fillId="0" borderId="45" xfId="6" applyFont="1" applyBorder="1" applyAlignment="1">
      <alignment horizontal="left" vertical="center"/>
    </xf>
    <xf numFmtId="0" fontId="8" fillId="0" borderId="45" xfId="6" applyFont="1" applyFill="1" applyBorder="1" applyAlignment="1">
      <alignment horizontal="left" vertical="center"/>
    </xf>
    <xf numFmtId="0" fontId="6" fillId="0" borderId="45" xfId="6" applyFont="1" applyFill="1" applyBorder="1" applyAlignment="1">
      <alignment horizontal="left" vertical="center"/>
    </xf>
    <xf numFmtId="0" fontId="8" fillId="0" borderId="45" xfId="6" applyFont="1" applyBorder="1"/>
    <xf numFmtId="0" fontId="8" fillId="0" borderId="45" xfId="6" applyFont="1" applyBorder="1" applyAlignment="1">
      <alignment horizontal="center" vertical="center"/>
    </xf>
    <xf numFmtId="0" fontId="35" fillId="0" borderId="48" xfId="5" applyFont="1" applyFill="1" applyBorder="1" applyAlignment="1">
      <alignment horizontal="center" vertical="center"/>
    </xf>
    <xf numFmtId="0" fontId="5" fillId="0" borderId="3" xfId="6" applyFont="1" applyBorder="1"/>
    <xf numFmtId="49" fontId="13" fillId="5" borderId="32" xfId="0" applyNumberFormat="1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80" xfId="0" applyFont="1" applyFill="1" applyBorder="1" applyAlignment="1">
      <alignment horizontal="left" vertical="center" indent="1"/>
    </xf>
    <xf numFmtId="0" fontId="25" fillId="0" borderId="3" xfId="6" applyFont="1" applyBorder="1"/>
    <xf numFmtId="0" fontId="4" fillId="0" borderId="3" xfId="6" applyFont="1" applyBorder="1"/>
    <xf numFmtId="0" fontId="4" fillId="0" borderId="3" xfId="6" applyFont="1" applyBorder="1" applyAlignment="1">
      <alignment horizontal="left" vertical="center"/>
    </xf>
    <xf numFmtId="0" fontId="3" fillId="0" borderId="3" xfId="6" applyFont="1" applyBorder="1" applyAlignment="1">
      <alignment horizontal="left" vertical="center"/>
    </xf>
    <xf numFmtId="0" fontId="2" fillId="0" borderId="3" xfId="6" applyFont="1" applyBorder="1" applyAlignment="1">
      <alignment horizontal="left" vertical="center"/>
    </xf>
    <xf numFmtId="0" fontId="40" fillId="0" borderId="89" xfId="0" applyFont="1" applyBorder="1" applyAlignment="1">
      <alignment horizontal="center" vertical="center"/>
    </xf>
    <xf numFmtId="0" fontId="40" fillId="0" borderId="88" xfId="0" applyFont="1" applyBorder="1" applyAlignment="1">
      <alignment horizontal="center" vertical="center"/>
    </xf>
    <xf numFmtId="0" fontId="1" fillId="0" borderId="3" xfId="6" applyFont="1" applyBorder="1"/>
    <xf numFmtId="0" fontId="36" fillId="0" borderId="88" xfId="0" applyFont="1" applyBorder="1" applyAlignment="1">
      <alignment horizontal="center" vertical="center"/>
    </xf>
    <xf numFmtId="0" fontId="36" fillId="0" borderId="89" xfId="0" applyFont="1" applyBorder="1" applyAlignment="1">
      <alignment horizontal="center" vertical="center"/>
    </xf>
    <xf numFmtId="0" fontId="36" fillId="0" borderId="89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5" fillId="0" borderId="59" xfId="6" applyFont="1" applyBorder="1" applyAlignment="1">
      <alignment horizontal="center"/>
    </xf>
    <xf numFmtId="0" fontId="25" fillId="0" borderId="3" xfId="6" applyFont="1" applyBorder="1" applyAlignment="1">
      <alignment horizontal="left" vertical="center"/>
    </xf>
    <xf numFmtId="0" fontId="25" fillId="0" borderId="3" xfId="6" applyFont="1" applyBorder="1" applyAlignment="1">
      <alignment horizontal="center" vertical="center"/>
    </xf>
    <xf numFmtId="0" fontId="48" fillId="0" borderId="60" xfId="5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36" fillId="0" borderId="89" xfId="0" applyFont="1" applyBorder="1" applyAlignment="1">
      <alignment horizontal="center" vertical="center" wrapText="1"/>
    </xf>
    <xf numFmtId="0" fontId="36" fillId="0" borderId="89" xfId="0" applyFont="1" applyBorder="1" applyAlignment="1">
      <alignment horizontal="center" vertical="center" wrapText="1"/>
    </xf>
    <xf numFmtId="0" fontId="0" fillId="0" borderId="0" xfId="0" applyFill="1"/>
    <xf numFmtId="0" fontId="32" fillId="6" borderId="61" xfId="2" applyFont="1" applyFill="1" applyBorder="1" applyAlignment="1">
      <alignment horizontal="center" vertical="center" wrapText="1"/>
    </xf>
    <xf numFmtId="0" fontId="32" fillId="6" borderId="62" xfId="2" applyFont="1" applyFill="1" applyBorder="1" applyAlignment="1">
      <alignment horizontal="center" vertical="center" wrapText="1"/>
    </xf>
    <xf numFmtId="0" fontId="32" fillId="6" borderId="63" xfId="2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1" fillId="0" borderId="38" xfId="0" applyFont="1" applyFill="1" applyBorder="1" applyAlignment="1">
      <alignment horizontal="center" vertical="center" wrapText="1"/>
    </xf>
    <xf numFmtId="0" fontId="31" fillId="0" borderId="39" xfId="0" applyFont="1" applyFill="1" applyBorder="1" applyAlignment="1">
      <alignment horizontal="center" vertical="center" wrapText="1"/>
    </xf>
    <xf numFmtId="0" fontId="31" fillId="0" borderId="46" xfId="0" applyFont="1" applyFill="1" applyBorder="1" applyAlignment="1">
      <alignment horizontal="center" vertical="center" wrapText="1"/>
    </xf>
    <xf numFmtId="0" fontId="31" fillId="0" borderId="47" xfId="0" applyFont="1" applyFill="1" applyBorder="1" applyAlignment="1">
      <alignment horizontal="center" vertical="center" wrapText="1"/>
    </xf>
    <xf numFmtId="0" fontId="31" fillId="0" borderId="37" xfId="0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 wrapText="1"/>
    </xf>
    <xf numFmtId="164" fontId="28" fillId="7" borderId="26" xfId="0" applyNumberFormat="1" applyFont="1" applyFill="1" applyBorder="1" applyAlignment="1">
      <alignment horizontal="center" vertical="center" wrapText="1"/>
    </xf>
    <xf numFmtId="164" fontId="28" fillId="7" borderId="27" xfId="0" applyNumberFormat="1" applyFont="1" applyFill="1" applyBorder="1" applyAlignment="1">
      <alignment horizontal="center" vertical="center" wrapText="1"/>
    </xf>
    <xf numFmtId="164" fontId="28" fillId="7" borderId="25" xfId="0" applyNumberFormat="1" applyFont="1" applyFill="1" applyBorder="1" applyAlignment="1">
      <alignment horizontal="center" vertical="center" wrapText="1"/>
    </xf>
    <xf numFmtId="164" fontId="28" fillId="7" borderId="28" xfId="0" applyNumberFormat="1" applyFont="1" applyFill="1" applyBorder="1" applyAlignment="1">
      <alignment horizontal="center" vertical="center" wrapText="1"/>
    </xf>
    <xf numFmtId="0" fontId="30" fillId="0" borderId="35" xfId="0" applyNumberFormat="1" applyFont="1" applyFill="1" applyBorder="1" applyAlignment="1">
      <alignment horizontal="center" vertical="center" wrapText="1"/>
    </xf>
    <xf numFmtId="0" fontId="30" fillId="0" borderId="43" xfId="0" applyNumberFormat="1" applyFont="1" applyFill="1" applyBorder="1" applyAlignment="1">
      <alignment horizontal="center" vertical="center" wrapText="1"/>
    </xf>
    <xf numFmtId="164" fontId="30" fillId="0" borderId="36" xfId="0" applyNumberFormat="1" applyFont="1" applyFill="1" applyBorder="1" applyAlignment="1">
      <alignment horizontal="center" vertical="center" wrapText="1"/>
    </xf>
    <xf numFmtId="164" fontId="30" fillId="0" borderId="44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/>
    </xf>
    <xf numFmtId="0" fontId="27" fillId="7" borderId="26" xfId="0" applyFont="1" applyFill="1" applyBorder="1" applyAlignment="1">
      <alignment horizontal="center" vertical="center"/>
    </xf>
    <xf numFmtId="0" fontId="27" fillId="7" borderId="27" xfId="0" applyFont="1" applyFill="1" applyBorder="1" applyAlignment="1">
      <alignment horizontal="center" vertical="center"/>
    </xf>
    <xf numFmtId="0" fontId="21" fillId="2" borderId="19" xfId="0" applyFont="1" applyFill="1" applyBorder="1" applyAlignment="1">
      <alignment horizontal="center" vertical="center" wrapText="1"/>
    </xf>
    <xf numFmtId="0" fontId="21" fillId="2" borderId="22" xfId="0" applyFont="1" applyFill="1" applyBorder="1" applyAlignment="1">
      <alignment horizontal="center" vertical="center" wrapText="1"/>
    </xf>
    <xf numFmtId="0" fontId="21" fillId="2" borderId="20" xfId="0" applyFont="1" applyFill="1" applyBorder="1" applyAlignment="1">
      <alignment horizontal="center" vertical="center" wrapText="1"/>
    </xf>
    <xf numFmtId="164" fontId="28" fillId="7" borderId="4" xfId="0" applyNumberFormat="1" applyFont="1" applyFill="1" applyBorder="1" applyAlignment="1">
      <alignment horizontal="center" vertical="center" wrapText="1"/>
    </xf>
    <xf numFmtId="164" fontId="28" fillId="7" borderId="1" xfId="0" applyNumberFormat="1" applyFont="1" applyFill="1" applyBorder="1" applyAlignment="1">
      <alignment horizontal="center" vertical="center" wrapText="1"/>
    </xf>
    <xf numFmtId="164" fontId="28" fillId="7" borderId="2" xfId="0" applyNumberFormat="1" applyFont="1" applyFill="1" applyBorder="1" applyAlignment="1">
      <alignment horizontal="center" vertical="center" wrapText="1"/>
    </xf>
    <xf numFmtId="164" fontId="28" fillId="7" borderId="15" xfId="0" applyNumberFormat="1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64" fontId="20" fillId="0" borderId="51" xfId="0" applyNumberFormat="1" applyFont="1" applyFill="1" applyBorder="1" applyAlignment="1">
      <alignment horizontal="center" vertical="center" wrapText="1"/>
    </xf>
    <xf numFmtId="164" fontId="20" fillId="0" borderId="13" xfId="0" applyNumberFormat="1" applyFont="1" applyFill="1" applyBorder="1" applyAlignment="1">
      <alignment horizontal="center" vertical="center" wrapText="1"/>
    </xf>
    <xf numFmtId="164" fontId="20" fillId="0" borderId="52" xfId="0" applyNumberFormat="1" applyFont="1" applyFill="1" applyBorder="1" applyAlignment="1">
      <alignment horizontal="center" vertical="center" wrapText="1"/>
    </xf>
    <xf numFmtId="164" fontId="20" fillId="0" borderId="53" xfId="0" applyNumberFormat="1" applyFont="1" applyFill="1" applyBorder="1" applyAlignment="1">
      <alignment horizontal="center" vertical="center" wrapText="1"/>
    </xf>
    <xf numFmtId="164" fontId="20" fillId="0" borderId="0" xfId="0" applyNumberFormat="1" applyFont="1" applyFill="1" applyBorder="1" applyAlignment="1">
      <alignment horizontal="center" vertical="center" wrapText="1"/>
    </xf>
    <xf numFmtId="164" fontId="20" fillId="0" borderId="54" xfId="0" applyNumberFormat="1" applyFont="1" applyFill="1" applyBorder="1" applyAlignment="1">
      <alignment horizontal="center" vertical="center" wrapText="1"/>
    </xf>
    <xf numFmtId="164" fontId="20" fillId="0" borderId="55" xfId="0" applyNumberFormat="1" applyFont="1" applyFill="1" applyBorder="1" applyAlignment="1">
      <alignment horizontal="center" vertical="center" wrapText="1"/>
    </xf>
    <xf numFmtId="164" fontId="20" fillId="0" borderId="56" xfId="0" applyNumberFormat="1" applyFont="1" applyFill="1" applyBorder="1" applyAlignment="1">
      <alignment horizontal="center" vertical="center" wrapText="1"/>
    </xf>
    <xf numFmtId="164" fontId="20" fillId="0" borderId="57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 wrapText="1"/>
    </xf>
    <xf numFmtId="0" fontId="27" fillId="7" borderId="27" xfId="0" applyFont="1" applyFill="1" applyBorder="1" applyAlignment="1">
      <alignment horizontal="center" vertical="center" wrapText="1"/>
    </xf>
    <xf numFmtId="0" fontId="31" fillId="0" borderId="40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27" fillId="7" borderId="24" xfId="0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center" vertical="center"/>
    </xf>
    <xf numFmtId="0" fontId="27" fillId="7" borderId="14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 vertical="center" wrapText="1"/>
    </xf>
    <xf numFmtId="0" fontId="31" fillId="0" borderId="42" xfId="0" applyFont="1" applyFill="1" applyBorder="1" applyAlignment="1">
      <alignment horizontal="center" vertical="center"/>
    </xf>
    <xf numFmtId="0" fontId="31" fillId="0" borderId="48" xfId="0" applyFont="1" applyFill="1" applyBorder="1" applyAlignment="1">
      <alignment horizontal="center" vertical="center"/>
    </xf>
    <xf numFmtId="0" fontId="36" fillId="0" borderId="89" xfId="0" applyFont="1" applyBorder="1" applyAlignment="1">
      <alignment horizontal="center" vertical="center" wrapText="1"/>
    </xf>
    <xf numFmtId="0" fontId="36" fillId="0" borderId="90" xfId="0" applyFont="1" applyBorder="1" applyAlignment="1">
      <alignment horizontal="center" vertical="center" wrapText="1"/>
    </xf>
    <xf numFmtId="0" fontId="40" fillId="0" borderId="89" xfId="0" applyFont="1" applyBorder="1" applyAlignment="1">
      <alignment horizontal="center" vertical="center" wrapText="1"/>
    </xf>
    <xf numFmtId="0" fontId="40" fillId="0" borderId="90" xfId="0" applyFont="1" applyBorder="1" applyAlignment="1">
      <alignment horizontal="center" vertical="center" wrapText="1"/>
    </xf>
    <xf numFmtId="166" fontId="45" fillId="0" borderId="96" xfId="0" applyNumberFormat="1" applyFont="1" applyFill="1" applyBorder="1" applyAlignment="1" applyProtection="1">
      <alignment horizontal="center" vertical="top" wrapText="1"/>
    </xf>
    <xf numFmtId="166" fontId="45" fillId="0" borderId="98" xfId="0" applyNumberFormat="1" applyFont="1" applyFill="1" applyBorder="1" applyAlignment="1" applyProtection="1">
      <alignment horizontal="center" vertical="top" wrapText="1"/>
    </xf>
    <xf numFmtId="166" fontId="45" fillId="0" borderId="93" xfId="0" applyNumberFormat="1" applyFont="1" applyFill="1" applyBorder="1" applyAlignment="1" applyProtection="1">
      <alignment horizontal="center" vertical="top" wrapText="1"/>
    </xf>
    <xf numFmtId="0" fontId="47" fillId="2" borderId="95" xfId="0" applyFont="1" applyFill="1" applyBorder="1" applyAlignment="1">
      <alignment horizontal="center" vertical="center" wrapText="1"/>
    </xf>
    <xf numFmtId="0" fontId="47" fillId="2" borderId="94" xfId="0" applyFont="1" applyFill="1" applyBorder="1" applyAlignment="1">
      <alignment horizontal="center" vertical="center" wrapText="1"/>
    </xf>
    <xf numFmtId="0" fontId="47" fillId="2" borderId="92" xfId="0" applyFont="1" applyFill="1" applyBorder="1" applyAlignment="1">
      <alignment horizontal="center" vertical="center" wrapText="1"/>
    </xf>
    <xf numFmtId="0" fontId="47" fillId="2" borderId="91" xfId="0" applyFont="1" applyFill="1" applyBorder="1" applyAlignment="1">
      <alignment horizontal="center" vertical="center" wrapText="1"/>
    </xf>
    <xf numFmtId="0" fontId="47" fillId="2" borderId="88" xfId="0" applyFont="1" applyFill="1" applyBorder="1" applyAlignment="1">
      <alignment horizontal="center" vertical="center" wrapText="1"/>
    </xf>
    <xf numFmtId="165" fontId="43" fillId="2" borderId="89" xfId="0" applyNumberFormat="1" applyFont="1" applyFill="1" applyBorder="1" applyAlignment="1">
      <alignment horizontal="center" vertical="center"/>
    </xf>
    <xf numFmtId="165" fontId="43" fillId="2" borderId="97" xfId="0" applyNumberFormat="1" applyFont="1" applyFill="1" applyBorder="1" applyAlignment="1">
      <alignment horizontal="center" vertical="center"/>
    </xf>
    <xf numFmtId="165" fontId="43" fillId="2" borderId="90" xfId="0" applyNumberFormat="1" applyFont="1" applyFill="1" applyBorder="1" applyAlignment="1">
      <alignment horizontal="center" vertical="center"/>
    </xf>
    <xf numFmtId="0" fontId="42" fillId="2" borderId="89" xfId="0" applyFont="1" applyFill="1" applyBorder="1" applyAlignment="1">
      <alignment horizontal="center" vertical="center"/>
    </xf>
    <xf numFmtId="0" fontId="42" fillId="2" borderId="97" xfId="0" applyFont="1" applyFill="1" applyBorder="1" applyAlignment="1">
      <alignment horizontal="center" vertical="center"/>
    </xf>
    <xf numFmtId="0" fontId="42" fillId="2" borderId="90" xfId="0" applyFont="1" applyFill="1" applyBorder="1" applyAlignment="1">
      <alignment horizontal="center" vertical="center"/>
    </xf>
    <xf numFmtId="0" fontId="47" fillId="2" borderId="96" xfId="0" applyFont="1" applyFill="1" applyBorder="1" applyAlignment="1">
      <alignment horizontal="center" vertical="center" wrapText="1"/>
    </xf>
    <xf numFmtId="0" fontId="47" fillId="2" borderId="93" xfId="0" applyFont="1" applyFill="1" applyBorder="1" applyAlignment="1">
      <alignment horizontal="center" vertical="center" wrapText="1"/>
    </xf>
    <xf numFmtId="0" fontId="41" fillId="2" borderId="95" xfId="0" applyFont="1" applyFill="1" applyBorder="1" applyAlignment="1">
      <alignment horizontal="center" vertical="center" wrapText="1"/>
    </xf>
    <xf numFmtId="0" fontId="41" fillId="2" borderId="94" xfId="0" applyFont="1" applyFill="1" applyBorder="1" applyAlignment="1">
      <alignment horizontal="center" vertical="center" wrapText="1"/>
    </xf>
    <xf numFmtId="0" fontId="41" fillId="2" borderId="92" xfId="0" applyFont="1" applyFill="1" applyBorder="1" applyAlignment="1">
      <alignment horizontal="center" vertical="center" wrapText="1"/>
    </xf>
    <xf numFmtId="0" fontId="41" fillId="2" borderId="91" xfId="0" applyFont="1" applyFill="1" applyBorder="1" applyAlignment="1">
      <alignment horizontal="center" vertical="center" wrapText="1"/>
    </xf>
    <xf numFmtId="0" fontId="41" fillId="2" borderId="88" xfId="0" applyFont="1" applyFill="1" applyBorder="1" applyAlignment="1">
      <alignment horizontal="center" vertical="center" wrapText="1"/>
    </xf>
    <xf numFmtId="0" fontId="41" fillId="2" borderId="96" xfId="0" applyFont="1" applyFill="1" applyBorder="1" applyAlignment="1">
      <alignment horizontal="center" vertical="center" wrapText="1"/>
    </xf>
    <xf numFmtId="0" fontId="41" fillId="2" borderId="93" xfId="0" applyFont="1" applyFill="1" applyBorder="1" applyAlignment="1">
      <alignment horizontal="center" vertical="center" wrapText="1"/>
    </xf>
    <xf numFmtId="0" fontId="44" fillId="6" borderId="0" xfId="3" applyFont="1" applyFill="1" applyBorder="1" applyAlignment="1" applyProtection="1">
      <alignment horizontal="center" vertical="center" wrapText="1"/>
      <protection hidden="1"/>
    </xf>
    <xf numFmtId="0" fontId="36" fillId="2" borderId="8" xfId="0" applyFont="1" applyFill="1" applyBorder="1" applyAlignment="1">
      <alignment horizontal="center" vertical="center" wrapText="1"/>
    </xf>
    <xf numFmtId="0" fontId="37" fillId="6" borderId="82" xfId="0" applyFont="1" applyFill="1" applyBorder="1" applyAlignment="1">
      <alignment horizontal="center" vertical="center" wrapText="1"/>
    </xf>
    <xf numFmtId="0" fontId="37" fillId="6" borderId="81" xfId="0" applyFont="1" applyFill="1" applyBorder="1" applyAlignment="1">
      <alignment horizontal="center" vertical="center" wrapText="1"/>
    </xf>
    <xf numFmtId="0" fontId="39" fillId="6" borderId="99" xfId="0" applyFont="1" applyFill="1" applyBorder="1" applyAlignment="1">
      <alignment horizontal="center" vertical="center"/>
    </xf>
    <xf numFmtId="0" fontId="39" fillId="6" borderId="100" xfId="0" applyFont="1" applyFill="1" applyBorder="1" applyAlignment="1">
      <alignment horizontal="center" vertical="center"/>
    </xf>
    <xf numFmtId="0" fontId="39" fillId="6" borderId="101" xfId="0" applyFont="1" applyFill="1" applyBorder="1" applyAlignment="1">
      <alignment horizontal="center" vertical="center"/>
    </xf>
    <xf numFmtId="0" fontId="39" fillId="6" borderId="86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39" fillId="6" borderId="87" xfId="0" applyFont="1" applyFill="1" applyBorder="1" applyAlignment="1">
      <alignment horizontal="center" vertical="center"/>
    </xf>
    <xf numFmtId="0" fontId="39" fillId="6" borderId="84" xfId="0" applyFont="1" applyFill="1" applyBorder="1" applyAlignment="1">
      <alignment horizontal="center" vertical="center"/>
    </xf>
    <xf numFmtId="0" fontId="39" fillId="6" borderId="83" xfId="0" applyFont="1" applyFill="1" applyBorder="1" applyAlignment="1">
      <alignment horizontal="center" vertical="center"/>
    </xf>
    <xf numFmtId="0" fontId="39" fillId="6" borderId="85" xfId="0" applyFont="1" applyFill="1" applyBorder="1" applyAlignment="1">
      <alignment horizontal="center" vertical="center"/>
    </xf>
    <xf numFmtId="0" fontId="38" fillId="6" borderId="99" xfId="0" applyFont="1" applyFill="1" applyBorder="1" applyAlignment="1">
      <alignment horizontal="center" vertical="center"/>
    </xf>
    <xf numFmtId="0" fontId="38" fillId="6" borderId="100" xfId="0" applyFont="1" applyFill="1" applyBorder="1" applyAlignment="1">
      <alignment horizontal="center" vertical="center"/>
    </xf>
    <xf numFmtId="0" fontId="38" fillId="6" borderId="101" xfId="0" applyFont="1" applyFill="1" applyBorder="1" applyAlignment="1">
      <alignment horizontal="center" vertical="center"/>
    </xf>
    <xf numFmtId="0" fontId="38" fillId="6" borderId="86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87" xfId="0" applyFont="1" applyFill="1" applyBorder="1" applyAlignment="1">
      <alignment horizontal="center" vertical="center"/>
    </xf>
    <xf numFmtId="0" fontId="38" fillId="6" borderId="84" xfId="0" applyFont="1" applyFill="1" applyBorder="1" applyAlignment="1">
      <alignment horizontal="center" vertical="center"/>
    </xf>
    <xf numFmtId="0" fontId="38" fillId="6" borderId="83" xfId="0" applyFont="1" applyFill="1" applyBorder="1" applyAlignment="1">
      <alignment horizontal="center" vertical="center"/>
    </xf>
    <xf numFmtId="0" fontId="38" fillId="6" borderId="85" xfId="0" applyFont="1" applyFill="1" applyBorder="1" applyAlignment="1">
      <alignment horizontal="center" vertical="center"/>
    </xf>
    <xf numFmtId="0" fontId="37" fillId="6" borderId="82" xfId="0" applyFont="1" applyFill="1" applyBorder="1" applyAlignment="1">
      <alignment horizontal="center" vertical="center"/>
    </xf>
    <xf numFmtId="0" fontId="37" fillId="6" borderId="81" xfId="0" applyFont="1" applyFill="1" applyBorder="1" applyAlignment="1">
      <alignment horizontal="center" vertical="center"/>
    </xf>
    <xf numFmtId="0" fontId="37" fillId="6" borderId="8" xfId="0" applyFont="1" applyFill="1" applyBorder="1" applyAlignment="1">
      <alignment horizontal="center" vertical="center" wrapText="1"/>
    </xf>
    <xf numFmtId="0" fontId="0" fillId="0" borderId="70" xfId="0" applyBorder="1" applyAlignment="1">
      <alignment horizontal="center" wrapText="1"/>
    </xf>
    <xf numFmtId="0" fontId="0" fillId="0" borderId="7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73" xfId="0" applyBorder="1" applyAlignment="1">
      <alignment horizontal="center" wrapText="1"/>
    </xf>
    <xf numFmtId="0" fontId="0" fillId="0" borderId="74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76" xfId="0" applyBorder="1" applyAlignment="1">
      <alignment horizontal="center" wrapText="1"/>
    </xf>
  </cellXfs>
  <cellStyles count="9"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47">
    <dxf>
      <fill>
        <patternFill>
          <bgColor rgb="FFFF000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00"/>
      <color rgb="FF0000FF"/>
      <color rgb="FF003CB4"/>
      <color rgb="FFFFFF99"/>
      <color rgb="FFFFFD49"/>
      <color rgb="FFEDFE4C"/>
      <color rgb="FFFFD653"/>
      <color rgb="FF99CC00"/>
      <color rgb="FF7FAC00"/>
      <color rgb="FF183B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eg"/><Relationship Id="rId11" Type="http://schemas.openxmlformats.org/officeDocument/2006/relationships/image" Target="../media/image11.JPG"/><Relationship Id="rId5" Type="http://schemas.openxmlformats.org/officeDocument/2006/relationships/image" Target="../media/image5.png"/><Relationship Id="rId15" Type="http://schemas.openxmlformats.org/officeDocument/2006/relationships/image" Target="../media/image15.JPG"/><Relationship Id="rId10" Type="http://schemas.openxmlformats.org/officeDocument/2006/relationships/image" Target="../media/image10.JPG"/><Relationship Id="rId4" Type="http://schemas.openxmlformats.org/officeDocument/2006/relationships/image" Target="../media/image4.png"/><Relationship Id="rId9" Type="http://schemas.openxmlformats.org/officeDocument/2006/relationships/image" Target="../media/image9.jpeg"/><Relationship Id="rId14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120517</xdr:colOff>
      <xdr:row>1</xdr:row>
      <xdr:rowOff>60836</xdr:rowOff>
    </xdr:from>
    <xdr:to>
      <xdr:col>1</xdr:col>
      <xdr:colOff>934106</xdr:colOff>
      <xdr:row>4</xdr:row>
      <xdr:rowOff>54134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73" t="6204" b="62379"/>
        <a:stretch>
          <a:fillRect/>
        </a:stretch>
      </xdr:blipFill>
      <xdr:spPr bwMode="auto">
        <a:xfrm>
          <a:off x="120517" y="284262"/>
          <a:ext cx="1636737" cy="6282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11207</xdr:rowOff>
    </xdr:from>
    <xdr:ext cx="588433" cy="57689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7333" y1="16444" x2="37333" y2="16444"/>
                      <a14:foregroundMark x1="24444" y1="44444" x2="24444" y2="44444"/>
                      <a14:foregroundMark x1="23111" y1="77333" x2="23111" y2="77333"/>
                      <a14:foregroundMark x1="36000" y1="77333" x2="36000" y2="77333"/>
                      <a14:foregroundMark x1="45333" y1="76889" x2="45333" y2="76889"/>
                      <a14:foregroundMark x1="66222" y1="76000" x2="66222" y2="76000"/>
                      <a14:foregroundMark x1="83556" y1="78667" x2="83556" y2="786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10650" y="58832"/>
          <a:ext cx="588433" cy="57689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15688</xdr:colOff>
      <xdr:row>0</xdr:row>
      <xdr:rowOff>7285</xdr:rowOff>
    </xdr:from>
    <xdr:ext cx="2147048" cy="509295"/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570" y="7285"/>
          <a:ext cx="2147048" cy="509295"/>
        </a:xfrm>
        <a:prstGeom prst="rect">
          <a:avLst/>
        </a:prstGeom>
      </xdr:spPr>
    </xdr:pic>
    <xdr:clientData/>
  </xdr:oneCellAnchor>
  <xdr:oneCellAnchor>
    <xdr:from>
      <xdr:col>3</xdr:col>
      <xdr:colOff>550333</xdr:colOff>
      <xdr:row>17</xdr:row>
      <xdr:rowOff>10583</xdr:rowOff>
    </xdr:from>
    <xdr:ext cx="1992693" cy="772584"/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07733" y="4277783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</xdr:row>
      <xdr:rowOff>22443</xdr:rowOff>
    </xdr:from>
    <xdr:to>
      <xdr:col>3</xdr:col>
      <xdr:colOff>511967</xdr:colOff>
      <xdr:row>21</xdr:row>
      <xdr:rowOff>61476</xdr:rowOff>
    </xdr:to>
    <xdr:pic>
      <xdr:nvPicPr>
        <xdr:cNvPr id="7" name="Imagem 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26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550333</xdr:colOff>
      <xdr:row>17</xdr:row>
      <xdr:rowOff>10583</xdr:rowOff>
    </xdr:from>
    <xdr:to>
      <xdr:col>12</xdr:col>
      <xdr:colOff>198568</xdr:colOff>
      <xdr:row>22</xdr:row>
      <xdr:rowOff>97607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722533" y="4277783"/>
          <a:ext cx="198634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236803</xdr:colOff>
      <xdr:row>17</xdr:row>
      <xdr:rowOff>22443</xdr:rowOff>
    </xdr:from>
    <xdr:to>
      <xdr:col>9</xdr:col>
      <xdr:colOff>511967</xdr:colOff>
      <xdr:row>21</xdr:row>
      <xdr:rowOff>61476</xdr:rowOff>
    </xdr:to>
    <xdr:pic>
      <xdr:nvPicPr>
        <xdr:cNvPr id="9" name="Imagem 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74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38</xdr:row>
      <xdr:rowOff>10583</xdr:rowOff>
    </xdr:from>
    <xdr:ext cx="1992693" cy="772584"/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38</xdr:row>
      <xdr:rowOff>22443</xdr:rowOff>
    </xdr:from>
    <xdr:to>
      <xdr:col>3</xdr:col>
      <xdr:colOff>511967</xdr:colOff>
      <xdr:row>42</xdr:row>
      <xdr:rowOff>61476</xdr:rowOff>
    </xdr:to>
    <xdr:pic>
      <xdr:nvPicPr>
        <xdr:cNvPr id="11" name="Imagem 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38</xdr:row>
      <xdr:rowOff>10583</xdr:rowOff>
    </xdr:from>
    <xdr:ext cx="1990265" cy="786591"/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38</xdr:row>
      <xdr:rowOff>22443</xdr:rowOff>
    </xdr:from>
    <xdr:to>
      <xdr:col>9</xdr:col>
      <xdr:colOff>511967</xdr:colOff>
      <xdr:row>42</xdr:row>
      <xdr:rowOff>61476</xdr:rowOff>
    </xdr:to>
    <xdr:pic>
      <xdr:nvPicPr>
        <xdr:cNvPr id="13" name="Imagem 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59</xdr:row>
      <xdr:rowOff>10583</xdr:rowOff>
    </xdr:from>
    <xdr:ext cx="1992693" cy="772584"/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59</xdr:row>
      <xdr:rowOff>22443</xdr:rowOff>
    </xdr:from>
    <xdr:to>
      <xdr:col>3</xdr:col>
      <xdr:colOff>511967</xdr:colOff>
      <xdr:row>63</xdr:row>
      <xdr:rowOff>61476</xdr:rowOff>
    </xdr:to>
    <xdr:pic>
      <xdr:nvPicPr>
        <xdr:cNvPr id="15" name="Imagem 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59</xdr:row>
      <xdr:rowOff>10583</xdr:rowOff>
    </xdr:from>
    <xdr:ext cx="1990265" cy="786591"/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59</xdr:row>
      <xdr:rowOff>22443</xdr:rowOff>
    </xdr:from>
    <xdr:to>
      <xdr:col>9</xdr:col>
      <xdr:colOff>511967</xdr:colOff>
      <xdr:row>63</xdr:row>
      <xdr:rowOff>61476</xdr:rowOff>
    </xdr:to>
    <xdr:pic>
      <xdr:nvPicPr>
        <xdr:cNvPr id="17" name="Imagem 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80</xdr:row>
      <xdr:rowOff>10583</xdr:rowOff>
    </xdr:from>
    <xdr:ext cx="1992693" cy="772584"/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80</xdr:row>
      <xdr:rowOff>22443</xdr:rowOff>
    </xdr:from>
    <xdr:to>
      <xdr:col>3</xdr:col>
      <xdr:colOff>511967</xdr:colOff>
      <xdr:row>84</xdr:row>
      <xdr:rowOff>61476</xdr:rowOff>
    </xdr:to>
    <xdr:pic>
      <xdr:nvPicPr>
        <xdr:cNvPr id="19" name="Imagem 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80</xdr:row>
      <xdr:rowOff>10583</xdr:rowOff>
    </xdr:from>
    <xdr:ext cx="1990265" cy="786591"/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80</xdr:row>
      <xdr:rowOff>22443</xdr:rowOff>
    </xdr:from>
    <xdr:to>
      <xdr:col>9</xdr:col>
      <xdr:colOff>511967</xdr:colOff>
      <xdr:row>84</xdr:row>
      <xdr:rowOff>61476</xdr:rowOff>
    </xdr:to>
    <xdr:pic>
      <xdr:nvPicPr>
        <xdr:cNvPr id="21" name="Imagem 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101</xdr:row>
      <xdr:rowOff>10583</xdr:rowOff>
    </xdr:from>
    <xdr:ext cx="1992693" cy="772584"/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101</xdr:row>
      <xdr:rowOff>22443</xdr:rowOff>
    </xdr:from>
    <xdr:to>
      <xdr:col>3</xdr:col>
      <xdr:colOff>511967</xdr:colOff>
      <xdr:row>105</xdr:row>
      <xdr:rowOff>61476</xdr:rowOff>
    </xdr:to>
    <xdr:pic>
      <xdr:nvPicPr>
        <xdr:cNvPr id="23" name="Imagem 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101</xdr:row>
      <xdr:rowOff>10583</xdr:rowOff>
    </xdr:from>
    <xdr:ext cx="1990265" cy="786591"/>
    <xdr:pic>
      <xdr:nvPicPr>
        <xdr:cNvPr id="24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101</xdr:row>
      <xdr:rowOff>22443</xdr:rowOff>
    </xdr:from>
    <xdr:to>
      <xdr:col>9</xdr:col>
      <xdr:colOff>511967</xdr:colOff>
      <xdr:row>105</xdr:row>
      <xdr:rowOff>61476</xdr:rowOff>
    </xdr:to>
    <xdr:pic>
      <xdr:nvPicPr>
        <xdr:cNvPr id="25" name="Imagem 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122</xdr:row>
      <xdr:rowOff>10583</xdr:rowOff>
    </xdr:from>
    <xdr:ext cx="1992693" cy="772584"/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122</xdr:row>
      <xdr:rowOff>22443</xdr:rowOff>
    </xdr:from>
    <xdr:to>
      <xdr:col>3</xdr:col>
      <xdr:colOff>511967</xdr:colOff>
      <xdr:row>126</xdr:row>
      <xdr:rowOff>61476</xdr:rowOff>
    </xdr:to>
    <xdr:pic>
      <xdr:nvPicPr>
        <xdr:cNvPr id="27" name="Imagem 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122</xdr:row>
      <xdr:rowOff>10583</xdr:rowOff>
    </xdr:from>
    <xdr:ext cx="1990265" cy="786591"/>
    <xdr:pic>
      <xdr:nvPicPr>
        <xdr:cNvPr id="28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122</xdr:row>
      <xdr:rowOff>22443</xdr:rowOff>
    </xdr:from>
    <xdr:to>
      <xdr:col>9</xdr:col>
      <xdr:colOff>511967</xdr:colOff>
      <xdr:row>126</xdr:row>
      <xdr:rowOff>61476</xdr:rowOff>
    </xdr:to>
    <xdr:pic>
      <xdr:nvPicPr>
        <xdr:cNvPr id="29" name="Imagem 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143</xdr:row>
      <xdr:rowOff>10583</xdr:rowOff>
    </xdr:from>
    <xdr:ext cx="1992693" cy="772584"/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143</xdr:row>
      <xdr:rowOff>22443</xdr:rowOff>
    </xdr:from>
    <xdr:to>
      <xdr:col>3</xdr:col>
      <xdr:colOff>511967</xdr:colOff>
      <xdr:row>147</xdr:row>
      <xdr:rowOff>61476</xdr:rowOff>
    </xdr:to>
    <xdr:pic>
      <xdr:nvPicPr>
        <xdr:cNvPr id="31" name="Imagem 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143</xdr:row>
      <xdr:rowOff>10583</xdr:rowOff>
    </xdr:from>
    <xdr:ext cx="1990265" cy="786591"/>
    <xdr:pic>
      <xdr:nvPicPr>
        <xdr:cNvPr id="32" name="Imagem 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143</xdr:row>
      <xdr:rowOff>22443</xdr:rowOff>
    </xdr:from>
    <xdr:to>
      <xdr:col>9</xdr:col>
      <xdr:colOff>511967</xdr:colOff>
      <xdr:row>147</xdr:row>
      <xdr:rowOff>61476</xdr:rowOff>
    </xdr:to>
    <xdr:pic>
      <xdr:nvPicPr>
        <xdr:cNvPr id="33" name="Imagem 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164</xdr:row>
      <xdr:rowOff>10583</xdr:rowOff>
    </xdr:from>
    <xdr:ext cx="1992693" cy="772584"/>
    <xdr:pic>
      <xdr:nvPicPr>
        <xdr:cNvPr id="34" name="Imagem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164</xdr:row>
      <xdr:rowOff>22443</xdr:rowOff>
    </xdr:from>
    <xdr:to>
      <xdr:col>3</xdr:col>
      <xdr:colOff>511967</xdr:colOff>
      <xdr:row>168</xdr:row>
      <xdr:rowOff>61476</xdr:rowOff>
    </xdr:to>
    <xdr:pic>
      <xdr:nvPicPr>
        <xdr:cNvPr id="35" name="Imagem 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164</xdr:row>
      <xdr:rowOff>10583</xdr:rowOff>
    </xdr:from>
    <xdr:ext cx="1990265" cy="786591"/>
    <xdr:pic>
      <xdr:nvPicPr>
        <xdr:cNvPr id="36" name="Imagem 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164</xdr:row>
      <xdr:rowOff>22443</xdr:rowOff>
    </xdr:from>
    <xdr:to>
      <xdr:col>9</xdr:col>
      <xdr:colOff>511967</xdr:colOff>
      <xdr:row>168</xdr:row>
      <xdr:rowOff>61476</xdr:rowOff>
    </xdr:to>
    <xdr:pic>
      <xdr:nvPicPr>
        <xdr:cNvPr id="37" name="Imagem 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185</xdr:row>
      <xdr:rowOff>10583</xdr:rowOff>
    </xdr:from>
    <xdr:ext cx="1992693" cy="772584"/>
    <xdr:pic>
      <xdr:nvPicPr>
        <xdr:cNvPr id="38" name="Imagem 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185</xdr:row>
      <xdr:rowOff>22443</xdr:rowOff>
    </xdr:from>
    <xdr:to>
      <xdr:col>3</xdr:col>
      <xdr:colOff>511967</xdr:colOff>
      <xdr:row>189</xdr:row>
      <xdr:rowOff>61476</xdr:rowOff>
    </xdr:to>
    <xdr:pic>
      <xdr:nvPicPr>
        <xdr:cNvPr id="39" name="Imagem 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185</xdr:row>
      <xdr:rowOff>10583</xdr:rowOff>
    </xdr:from>
    <xdr:ext cx="1990265" cy="786591"/>
    <xdr:pic>
      <xdr:nvPicPr>
        <xdr:cNvPr id="40" name="Imagem 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185</xdr:row>
      <xdr:rowOff>22443</xdr:rowOff>
    </xdr:from>
    <xdr:to>
      <xdr:col>9</xdr:col>
      <xdr:colOff>511967</xdr:colOff>
      <xdr:row>189</xdr:row>
      <xdr:rowOff>61476</xdr:rowOff>
    </xdr:to>
    <xdr:pic>
      <xdr:nvPicPr>
        <xdr:cNvPr id="41" name="Imagem 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206</xdr:row>
      <xdr:rowOff>10583</xdr:rowOff>
    </xdr:from>
    <xdr:ext cx="1992693" cy="772584"/>
    <xdr:pic>
      <xdr:nvPicPr>
        <xdr:cNvPr id="42" name="Imagem 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206</xdr:row>
      <xdr:rowOff>22443</xdr:rowOff>
    </xdr:from>
    <xdr:to>
      <xdr:col>3</xdr:col>
      <xdr:colOff>511967</xdr:colOff>
      <xdr:row>210</xdr:row>
      <xdr:rowOff>61476</xdr:rowOff>
    </xdr:to>
    <xdr:pic>
      <xdr:nvPicPr>
        <xdr:cNvPr id="43" name="Imagem 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206</xdr:row>
      <xdr:rowOff>10583</xdr:rowOff>
    </xdr:from>
    <xdr:ext cx="1990265" cy="786591"/>
    <xdr:pic>
      <xdr:nvPicPr>
        <xdr:cNvPr id="44" name="Imagem 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206</xdr:row>
      <xdr:rowOff>22443</xdr:rowOff>
    </xdr:from>
    <xdr:to>
      <xdr:col>9</xdr:col>
      <xdr:colOff>511967</xdr:colOff>
      <xdr:row>210</xdr:row>
      <xdr:rowOff>61476</xdr:rowOff>
    </xdr:to>
    <xdr:pic>
      <xdr:nvPicPr>
        <xdr:cNvPr id="45" name="Imagem 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227</xdr:row>
      <xdr:rowOff>10583</xdr:rowOff>
    </xdr:from>
    <xdr:ext cx="1992693" cy="772584"/>
    <xdr:pic>
      <xdr:nvPicPr>
        <xdr:cNvPr id="46" name="Imagem 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227</xdr:row>
      <xdr:rowOff>22443</xdr:rowOff>
    </xdr:from>
    <xdr:to>
      <xdr:col>3</xdr:col>
      <xdr:colOff>511967</xdr:colOff>
      <xdr:row>231</xdr:row>
      <xdr:rowOff>61476</xdr:rowOff>
    </xdr:to>
    <xdr:pic>
      <xdr:nvPicPr>
        <xdr:cNvPr id="47" name="Imagem 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227</xdr:row>
      <xdr:rowOff>10583</xdr:rowOff>
    </xdr:from>
    <xdr:ext cx="1990265" cy="786591"/>
    <xdr:pic>
      <xdr:nvPicPr>
        <xdr:cNvPr id="48" name="Imagem 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227</xdr:row>
      <xdr:rowOff>22443</xdr:rowOff>
    </xdr:from>
    <xdr:to>
      <xdr:col>9</xdr:col>
      <xdr:colOff>511967</xdr:colOff>
      <xdr:row>231</xdr:row>
      <xdr:rowOff>61476</xdr:rowOff>
    </xdr:to>
    <xdr:pic>
      <xdr:nvPicPr>
        <xdr:cNvPr id="49" name="Imagem 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248</xdr:row>
      <xdr:rowOff>10583</xdr:rowOff>
    </xdr:from>
    <xdr:ext cx="1992693" cy="772584"/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248</xdr:row>
      <xdr:rowOff>22443</xdr:rowOff>
    </xdr:from>
    <xdr:to>
      <xdr:col>3</xdr:col>
      <xdr:colOff>511967</xdr:colOff>
      <xdr:row>252</xdr:row>
      <xdr:rowOff>61476</xdr:rowOff>
    </xdr:to>
    <xdr:pic>
      <xdr:nvPicPr>
        <xdr:cNvPr id="51" name="Imagem 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248</xdr:row>
      <xdr:rowOff>10583</xdr:rowOff>
    </xdr:from>
    <xdr:ext cx="1990265" cy="786591"/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248</xdr:row>
      <xdr:rowOff>22443</xdr:rowOff>
    </xdr:from>
    <xdr:to>
      <xdr:col>9</xdr:col>
      <xdr:colOff>511967</xdr:colOff>
      <xdr:row>252</xdr:row>
      <xdr:rowOff>61476</xdr:rowOff>
    </xdr:to>
    <xdr:pic>
      <xdr:nvPicPr>
        <xdr:cNvPr id="53" name="Imagem 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269</xdr:row>
      <xdr:rowOff>10583</xdr:rowOff>
    </xdr:from>
    <xdr:ext cx="1992693" cy="772584"/>
    <xdr:pic>
      <xdr:nvPicPr>
        <xdr:cNvPr id="54" name="Imagem 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269</xdr:row>
      <xdr:rowOff>22443</xdr:rowOff>
    </xdr:from>
    <xdr:to>
      <xdr:col>3</xdr:col>
      <xdr:colOff>511967</xdr:colOff>
      <xdr:row>273</xdr:row>
      <xdr:rowOff>61476</xdr:rowOff>
    </xdr:to>
    <xdr:pic>
      <xdr:nvPicPr>
        <xdr:cNvPr id="55" name="Imagem 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269</xdr:row>
      <xdr:rowOff>10583</xdr:rowOff>
    </xdr:from>
    <xdr:ext cx="1990265" cy="786591"/>
    <xdr:pic>
      <xdr:nvPicPr>
        <xdr:cNvPr id="56" name="Imagem 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269</xdr:row>
      <xdr:rowOff>22443</xdr:rowOff>
    </xdr:from>
    <xdr:to>
      <xdr:col>9</xdr:col>
      <xdr:colOff>511967</xdr:colOff>
      <xdr:row>273</xdr:row>
      <xdr:rowOff>61476</xdr:rowOff>
    </xdr:to>
    <xdr:pic>
      <xdr:nvPicPr>
        <xdr:cNvPr id="57" name="Imagem 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290</xdr:row>
      <xdr:rowOff>10583</xdr:rowOff>
    </xdr:from>
    <xdr:ext cx="1992693" cy="772584"/>
    <xdr:pic>
      <xdr:nvPicPr>
        <xdr:cNvPr id="58" name="Imagem 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290</xdr:row>
      <xdr:rowOff>22443</xdr:rowOff>
    </xdr:from>
    <xdr:to>
      <xdr:col>3</xdr:col>
      <xdr:colOff>511967</xdr:colOff>
      <xdr:row>294</xdr:row>
      <xdr:rowOff>61476</xdr:rowOff>
    </xdr:to>
    <xdr:pic>
      <xdr:nvPicPr>
        <xdr:cNvPr id="59" name="Imagem 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290</xdr:row>
      <xdr:rowOff>10583</xdr:rowOff>
    </xdr:from>
    <xdr:ext cx="1990265" cy="786591"/>
    <xdr:pic>
      <xdr:nvPicPr>
        <xdr:cNvPr id="60" name="Imagem 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290</xdr:row>
      <xdr:rowOff>22443</xdr:rowOff>
    </xdr:from>
    <xdr:to>
      <xdr:col>9</xdr:col>
      <xdr:colOff>511967</xdr:colOff>
      <xdr:row>294</xdr:row>
      <xdr:rowOff>61476</xdr:rowOff>
    </xdr:to>
    <xdr:pic>
      <xdr:nvPicPr>
        <xdr:cNvPr id="61" name="Imagem 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311</xdr:row>
      <xdr:rowOff>10583</xdr:rowOff>
    </xdr:from>
    <xdr:ext cx="1992693" cy="772584"/>
    <xdr:pic>
      <xdr:nvPicPr>
        <xdr:cNvPr id="62" name="Imagem 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311</xdr:row>
      <xdr:rowOff>22443</xdr:rowOff>
    </xdr:from>
    <xdr:to>
      <xdr:col>3</xdr:col>
      <xdr:colOff>511967</xdr:colOff>
      <xdr:row>315</xdr:row>
      <xdr:rowOff>61476</xdr:rowOff>
    </xdr:to>
    <xdr:pic>
      <xdr:nvPicPr>
        <xdr:cNvPr id="63" name="Imagem 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311</xdr:row>
      <xdr:rowOff>10583</xdr:rowOff>
    </xdr:from>
    <xdr:ext cx="1990265" cy="786591"/>
    <xdr:pic>
      <xdr:nvPicPr>
        <xdr:cNvPr id="64" name="Imagem 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311</xdr:row>
      <xdr:rowOff>22443</xdr:rowOff>
    </xdr:from>
    <xdr:to>
      <xdr:col>9</xdr:col>
      <xdr:colOff>511967</xdr:colOff>
      <xdr:row>315</xdr:row>
      <xdr:rowOff>61476</xdr:rowOff>
    </xdr:to>
    <xdr:pic>
      <xdr:nvPicPr>
        <xdr:cNvPr id="65" name="Imagem 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332</xdr:row>
      <xdr:rowOff>10583</xdr:rowOff>
    </xdr:from>
    <xdr:ext cx="1992693" cy="772584"/>
    <xdr:pic>
      <xdr:nvPicPr>
        <xdr:cNvPr id="66" name="Imagem 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332</xdr:row>
      <xdr:rowOff>22443</xdr:rowOff>
    </xdr:from>
    <xdr:to>
      <xdr:col>3</xdr:col>
      <xdr:colOff>511967</xdr:colOff>
      <xdr:row>336</xdr:row>
      <xdr:rowOff>61476</xdr:rowOff>
    </xdr:to>
    <xdr:pic>
      <xdr:nvPicPr>
        <xdr:cNvPr id="67" name="Imagem 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332</xdr:row>
      <xdr:rowOff>10583</xdr:rowOff>
    </xdr:from>
    <xdr:ext cx="1990265" cy="786591"/>
    <xdr:pic>
      <xdr:nvPicPr>
        <xdr:cNvPr id="68" name="Imagem 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332</xdr:row>
      <xdr:rowOff>22443</xdr:rowOff>
    </xdr:from>
    <xdr:to>
      <xdr:col>9</xdr:col>
      <xdr:colOff>511967</xdr:colOff>
      <xdr:row>336</xdr:row>
      <xdr:rowOff>61476</xdr:rowOff>
    </xdr:to>
    <xdr:pic>
      <xdr:nvPicPr>
        <xdr:cNvPr id="69" name="Imagem 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353</xdr:row>
      <xdr:rowOff>10583</xdr:rowOff>
    </xdr:from>
    <xdr:ext cx="1992693" cy="772584"/>
    <xdr:pic>
      <xdr:nvPicPr>
        <xdr:cNvPr id="70" name="Imagem 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353</xdr:row>
      <xdr:rowOff>22443</xdr:rowOff>
    </xdr:from>
    <xdr:to>
      <xdr:col>3</xdr:col>
      <xdr:colOff>511967</xdr:colOff>
      <xdr:row>357</xdr:row>
      <xdr:rowOff>61476</xdr:rowOff>
    </xdr:to>
    <xdr:pic>
      <xdr:nvPicPr>
        <xdr:cNvPr id="71" name="Imagem 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353</xdr:row>
      <xdr:rowOff>10583</xdr:rowOff>
    </xdr:from>
    <xdr:ext cx="1990265" cy="786591"/>
    <xdr:pic>
      <xdr:nvPicPr>
        <xdr:cNvPr id="72" name="Imagem 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353</xdr:row>
      <xdr:rowOff>22443</xdr:rowOff>
    </xdr:from>
    <xdr:to>
      <xdr:col>9</xdr:col>
      <xdr:colOff>511967</xdr:colOff>
      <xdr:row>357</xdr:row>
      <xdr:rowOff>61476</xdr:rowOff>
    </xdr:to>
    <xdr:pic>
      <xdr:nvPicPr>
        <xdr:cNvPr id="73" name="Imagem 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374</xdr:row>
      <xdr:rowOff>10583</xdr:rowOff>
    </xdr:from>
    <xdr:ext cx="1992693" cy="772584"/>
    <xdr:pic>
      <xdr:nvPicPr>
        <xdr:cNvPr id="74" name="Imagem 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374</xdr:row>
      <xdr:rowOff>22443</xdr:rowOff>
    </xdr:from>
    <xdr:to>
      <xdr:col>3</xdr:col>
      <xdr:colOff>511967</xdr:colOff>
      <xdr:row>378</xdr:row>
      <xdr:rowOff>61476</xdr:rowOff>
    </xdr:to>
    <xdr:pic>
      <xdr:nvPicPr>
        <xdr:cNvPr id="75" name="Imagem 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374</xdr:row>
      <xdr:rowOff>10583</xdr:rowOff>
    </xdr:from>
    <xdr:ext cx="1990265" cy="786591"/>
    <xdr:pic>
      <xdr:nvPicPr>
        <xdr:cNvPr id="76" name="Imagem 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374</xdr:row>
      <xdr:rowOff>22443</xdr:rowOff>
    </xdr:from>
    <xdr:to>
      <xdr:col>9</xdr:col>
      <xdr:colOff>511967</xdr:colOff>
      <xdr:row>378</xdr:row>
      <xdr:rowOff>61476</xdr:rowOff>
    </xdr:to>
    <xdr:pic>
      <xdr:nvPicPr>
        <xdr:cNvPr id="77" name="Imagem 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395</xdr:row>
      <xdr:rowOff>10583</xdr:rowOff>
    </xdr:from>
    <xdr:ext cx="1992693" cy="772584"/>
    <xdr:pic>
      <xdr:nvPicPr>
        <xdr:cNvPr id="78" name="Imagem 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395</xdr:row>
      <xdr:rowOff>22443</xdr:rowOff>
    </xdr:from>
    <xdr:to>
      <xdr:col>3</xdr:col>
      <xdr:colOff>511967</xdr:colOff>
      <xdr:row>399</xdr:row>
      <xdr:rowOff>61476</xdr:rowOff>
    </xdr:to>
    <xdr:pic>
      <xdr:nvPicPr>
        <xdr:cNvPr id="79" name="Imagem 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395</xdr:row>
      <xdr:rowOff>10583</xdr:rowOff>
    </xdr:from>
    <xdr:ext cx="1990265" cy="786591"/>
    <xdr:pic>
      <xdr:nvPicPr>
        <xdr:cNvPr id="80" name="Imagem 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395</xdr:row>
      <xdr:rowOff>22443</xdr:rowOff>
    </xdr:from>
    <xdr:to>
      <xdr:col>9</xdr:col>
      <xdr:colOff>511967</xdr:colOff>
      <xdr:row>399</xdr:row>
      <xdr:rowOff>61476</xdr:rowOff>
    </xdr:to>
    <xdr:pic>
      <xdr:nvPicPr>
        <xdr:cNvPr id="81" name="Imagem 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416</xdr:row>
      <xdr:rowOff>10583</xdr:rowOff>
    </xdr:from>
    <xdr:ext cx="1992693" cy="772584"/>
    <xdr:pic>
      <xdr:nvPicPr>
        <xdr:cNvPr id="82" name="Imagem 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416</xdr:row>
      <xdr:rowOff>22443</xdr:rowOff>
    </xdr:from>
    <xdr:to>
      <xdr:col>3</xdr:col>
      <xdr:colOff>511967</xdr:colOff>
      <xdr:row>420</xdr:row>
      <xdr:rowOff>61476</xdr:rowOff>
    </xdr:to>
    <xdr:pic>
      <xdr:nvPicPr>
        <xdr:cNvPr id="83" name="Imagem 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416</xdr:row>
      <xdr:rowOff>10583</xdr:rowOff>
    </xdr:from>
    <xdr:ext cx="1990265" cy="786591"/>
    <xdr:pic>
      <xdr:nvPicPr>
        <xdr:cNvPr id="84" name="Imagem 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416</xdr:row>
      <xdr:rowOff>22443</xdr:rowOff>
    </xdr:from>
    <xdr:to>
      <xdr:col>9</xdr:col>
      <xdr:colOff>511967</xdr:colOff>
      <xdr:row>420</xdr:row>
      <xdr:rowOff>61476</xdr:rowOff>
    </xdr:to>
    <xdr:pic>
      <xdr:nvPicPr>
        <xdr:cNvPr id="85" name="Imagem 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437</xdr:row>
      <xdr:rowOff>10583</xdr:rowOff>
    </xdr:from>
    <xdr:ext cx="1992693" cy="772584"/>
    <xdr:pic>
      <xdr:nvPicPr>
        <xdr:cNvPr id="86" name="Imagem 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437</xdr:row>
      <xdr:rowOff>22443</xdr:rowOff>
    </xdr:from>
    <xdr:to>
      <xdr:col>3</xdr:col>
      <xdr:colOff>511967</xdr:colOff>
      <xdr:row>441</xdr:row>
      <xdr:rowOff>61476</xdr:rowOff>
    </xdr:to>
    <xdr:pic>
      <xdr:nvPicPr>
        <xdr:cNvPr id="87" name="Imagem 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437</xdr:row>
      <xdr:rowOff>10583</xdr:rowOff>
    </xdr:from>
    <xdr:ext cx="1990265" cy="786591"/>
    <xdr:pic>
      <xdr:nvPicPr>
        <xdr:cNvPr id="88" name="Imagem 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437</xdr:row>
      <xdr:rowOff>22443</xdr:rowOff>
    </xdr:from>
    <xdr:to>
      <xdr:col>9</xdr:col>
      <xdr:colOff>511967</xdr:colOff>
      <xdr:row>441</xdr:row>
      <xdr:rowOff>61476</xdr:rowOff>
    </xdr:to>
    <xdr:pic>
      <xdr:nvPicPr>
        <xdr:cNvPr id="89" name="Imagem 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458</xdr:row>
      <xdr:rowOff>10583</xdr:rowOff>
    </xdr:from>
    <xdr:ext cx="1992693" cy="772584"/>
    <xdr:pic>
      <xdr:nvPicPr>
        <xdr:cNvPr id="90" name="Imagem 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458</xdr:row>
      <xdr:rowOff>22443</xdr:rowOff>
    </xdr:from>
    <xdr:to>
      <xdr:col>3</xdr:col>
      <xdr:colOff>511967</xdr:colOff>
      <xdr:row>462</xdr:row>
      <xdr:rowOff>61476</xdr:rowOff>
    </xdr:to>
    <xdr:pic>
      <xdr:nvPicPr>
        <xdr:cNvPr id="91" name="Imagem 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458</xdr:row>
      <xdr:rowOff>10583</xdr:rowOff>
    </xdr:from>
    <xdr:ext cx="1990265" cy="786591"/>
    <xdr:pic>
      <xdr:nvPicPr>
        <xdr:cNvPr id="92" name="Imagem 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458</xdr:row>
      <xdr:rowOff>22443</xdr:rowOff>
    </xdr:from>
    <xdr:to>
      <xdr:col>9</xdr:col>
      <xdr:colOff>511967</xdr:colOff>
      <xdr:row>462</xdr:row>
      <xdr:rowOff>61476</xdr:rowOff>
    </xdr:to>
    <xdr:pic>
      <xdr:nvPicPr>
        <xdr:cNvPr id="93" name="Imagem 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479</xdr:row>
      <xdr:rowOff>10583</xdr:rowOff>
    </xdr:from>
    <xdr:ext cx="1992693" cy="772584"/>
    <xdr:pic>
      <xdr:nvPicPr>
        <xdr:cNvPr id="94" name="Imagem 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479</xdr:row>
      <xdr:rowOff>22443</xdr:rowOff>
    </xdr:from>
    <xdr:to>
      <xdr:col>3</xdr:col>
      <xdr:colOff>511967</xdr:colOff>
      <xdr:row>483</xdr:row>
      <xdr:rowOff>61476</xdr:rowOff>
    </xdr:to>
    <xdr:pic>
      <xdr:nvPicPr>
        <xdr:cNvPr id="95" name="Imagem 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479</xdr:row>
      <xdr:rowOff>10583</xdr:rowOff>
    </xdr:from>
    <xdr:ext cx="1990265" cy="786591"/>
    <xdr:pic>
      <xdr:nvPicPr>
        <xdr:cNvPr id="96" name="Imagem 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479</xdr:row>
      <xdr:rowOff>22443</xdr:rowOff>
    </xdr:from>
    <xdr:to>
      <xdr:col>9</xdr:col>
      <xdr:colOff>511967</xdr:colOff>
      <xdr:row>483</xdr:row>
      <xdr:rowOff>61476</xdr:rowOff>
    </xdr:to>
    <xdr:pic>
      <xdr:nvPicPr>
        <xdr:cNvPr id="97" name="Imagem 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500</xdr:row>
      <xdr:rowOff>10583</xdr:rowOff>
    </xdr:from>
    <xdr:ext cx="1992693" cy="772584"/>
    <xdr:pic>
      <xdr:nvPicPr>
        <xdr:cNvPr id="98" name="Imagem 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500</xdr:row>
      <xdr:rowOff>22443</xdr:rowOff>
    </xdr:from>
    <xdr:to>
      <xdr:col>3</xdr:col>
      <xdr:colOff>511967</xdr:colOff>
      <xdr:row>504</xdr:row>
      <xdr:rowOff>61476</xdr:rowOff>
    </xdr:to>
    <xdr:pic>
      <xdr:nvPicPr>
        <xdr:cNvPr id="99" name="Imagem 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500</xdr:row>
      <xdr:rowOff>10583</xdr:rowOff>
    </xdr:from>
    <xdr:ext cx="1990265" cy="786591"/>
    <xdr:pic>
      <xdr:nvPicPr>
        <xdr:cNvPr id="100" name="Imagem 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500</xdr:row>
      <xdr:rowOff>22443</xdr:rowOff>
    </xdr:from>
    <xdr:to>
      <xdr:col>9</xdr:col>
      <xdr:colOff>511967</xdr:colOff>
      <xdr:row>504</xdr:row>
      <xdr:rowOff>61476</xdr:rowOff>
    </xdr:to>
    <xdr:pic>
      <xdr:nvPicPr>
        <xdr:cNvPr id="101" name="Imagem 1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521</xdr:row>
      <xdr:rowOff>10583</xdr:rowOff>
    </xdr:from>
    <xdr:ext cx="1992693" cy="772584"/>
    <xdr:pic>
      <xdr:nvPicPr>
        <xdr:cNvPr id="102" name="Imagem 1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521</xdr:row>
      <xdr:rowOff>22443</xdr:rowOff>
    </xdr:from>
    <xdr:to>
      <xdr:col>3</xdr:col>
      <xdr:colOff>511967</xdr:colOff>
      <xdr:row>525</xdr:row>
      <xdr:rowOff>61476</xdr:rowOff>
    </xdr:to>
    <xdr:pic>
      <xdr:nvPicPr>
        <xdr:cNvPr id="103" name="Imagem 1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521</xdr:row>
      <xdr:rowOff>10583</xdr:rowOff>
    </xdr:from>
    <xdr:ext cx="1990265" cy="786591"/>
    <xdr:pic>
      <xdr:nvPicPr>
        <xdr:cNvPr id="104" name="Imagem 1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521</xdr:row>
      <xdr:rowOff>22443</xdr:rowOff>
    </xdr:from>
    <xdr:to>
      <xdr:col>9</xdr:col>
      <xdr:colOff>511967</xdr:colOff>
      <xdr:row>525</xdr:row>
      <xdr:rowOff>61476</xdr:rowOff>
    </xdr:to>
    <xdr:pic>
      <xdr:nvPicPr>
        <xdr:cNvPr id="105" name="Imagem 1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542</xdr:row>
      <xdr:rowOff>10583</xdr:rowOff>
    </xdr:from>
    <xdr:ext cx="1992693" cy="772584"/>
    <xdr:pic>
      <xdr:nvPicPr>
        <xdr:cNvPr id="106" name="Imagem 1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542</xdr:row>
      <xdr:rowOff>22443</xdr:rowOff>
    </xdr:from>
    <xdr:to>
      <xdr:col>3</xdr:col>
      <xdr:colOff>511967</xdr:colOff>
      <xdr:row>546</xdr:row>
      <xdr:rowOff>61476</xdr:rowOff>
    </xdr:to>
    <xdr:pic>
      <xdr:nvPicPr>
        <xdr:cNvPr id="107" name="Imagem 1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542</xdr:row>
      <xdr:rowOff>10583</xdr:rowOff>
    </xdr:from>
    <xdr:ext cx="1990265" cy="786591"/>
    <xdr:pic>
      <xdr:nvPicPr>
        <xdr:cNvPr id="108" name="Imagem 1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542</xdr:row>
      <xdr:rowOff>22443</xdr:rowOff>
    </xdr:from>
    <xdr:to>
      <xdr:col>9</xdr:col>
      <xdr:colOff>511967</xdr:colOff>
      <xdr:row>546</xdr:row>
      <xdr:rowOff>61476</xdr:rowOff>
    </xdr:to>
    <xdr:pic>
      <xdr:nvPicPr>
        <xdr:cNvPr id="109" name="Imagem 1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563</xdr:row>
      <xdr:rowOff>10583</xdr:rowOff>
    </xdr:from>
    <xdr:ext cx="1992693" cy="772584"/>
    <xdr:pic>
      <xdr:nvPicPr>
        <xdr:cNvPr id="110" name="Imagem 1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563</xdr:row>
      <xdr:rowOff>22443</xdr:rowOff>
    </xdr:from>
    <xdr:to>
      <xdr:col>3</xdr:col>
      <xdr:colOff>511967</xdr:colOff>
      <xdr:row>567</xdr:row>
      <xdr:rowOff>61476</xdr:rowOff>
    </xdr:to>
    <xdr:pic>
      <xdr:nvPicPr>
        <xdr:cNvPr id="111" name="Imagem 1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563</xdr:row>
      <xdr:rowOff>10583</xdr:rowOff>
    </xdr:from>
    <xdr:ext cx="1990265" cy="786591"/>
    <xdr:pic>
      <xdr:nvPicPr>
        <xdr:cNvPr id="112" name="Imagem 1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563</xdr:row>
      <xdr:rowOff>22443</xdr:rowOff>
    </xdr:from>
    <xdr:to>
      <xdr:col>9</xdr:col>
      <xdr:colOff>511967</xdr:colOff>
      <xdr:row>567</xdr:row>
      <xdr:rowOff>61476</xdr:rowOff>
    </xdr:to>
    <xdr:pic>
      <xdr:nvPicPr>
        <xdr:cNvPr id="113" name="Imagem 1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584</xdr:row>
      <xdr:rowOff>10583</xdr:rowOff>
    </xdr:from>
    <xdr:ext cx="1992693" cy="772584"/>
    <xdr:pic>
      <xdr:nvPicPr>
        <xdr:cNvPr id="114" name="Imagem 1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584</xdr:row>
      <xdr:rowOff>22443</xdr:rowOff>
    </xdr:from>
    <xdr:to>
      <xdr:col>3</xdr:col>
      <xdr:colOff>511967</xdr:colOff>
      <xdr:row>588</xdr:row>
      <xdr:rowOff>61476</xdr:rowOff>
    </xdr:to>
    <xdr:pic>
      <xdr:nvPicPr>
        <xdr:cNvPr id="115" name="Imagem 1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584</xdr:row>
      <xdr:rowOff>10583</xdr:rowOff>
    </xdr:from>
    <xdr:ext cx="1990265" cy="786591"/>
    <xdr:pic>
      <xdr:nvPicPr>
        <xdr:cNvPr id="116" name="Imagem 1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584</xdr:row>
      <xdr:rowOff>22443</xdr:rowOff>
    </xdr:from>
    <xdr:to>
      <xdr:col>9</xdr:col>
      <xdr:colOff>511967</xdr:colOff>
      <xdr:row>588</xdr:row>
      <xdr:rowOff>61476</xdr:rowOff>
    </xdr:to>
    <xdr:pic>
      <xdr:nvPicPr>
        <xdr:cNvPr id="117" name="Imagem 1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605</xdr:row>
      <xdr:rowOff>10583</xdr:rowOff>
    </xdr:from>
    <xdr:ext cx="1992693" cy="772584"/>
    <xdr:pic>
      <xdr:nvPicPr>
        <xdr:cNvPr id="118" name="Imagem 1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605</xdr:row>
      <xdr:rowOff>22443</xdr:rowOff>
    </xdr:from>
    <xdr:to>
      <xdr:col>3</xdr:col>
      <xdr:colOff>511967</xdr:colOff>
      <xdr:row>609</xdr:row>
      <xdr:rowOff>61476</xdr:rowOff>
    </xdr:to>
    <xdr:pic>
      <xdr:nvPicPr>
        <xdr:cNvPr id="119" name="Imagem 1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605</xdr:row>
      <xdr:rowOff>10583</xdr:rowOff>
    </xdr:from>
    <xdr:ext cx="1990265" cy="786591"/>
    <xdr:pic>
      <xdr:nvPicPr>
        <xdr:cNvPr id="120" name="Imagem 1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605</xdr:row>
      <xdr:rowOff>22443</xdr:rowOff>
    </xdr:from>
    <xdr:to>
      <xdr:col>9</xdr:col>
      <xdr:colOff>511967</xdr:colOff>
      <xdr:row>609</xdr:row>
      <xdr:rowOff>61476</xdr:rowOff>
    </xdr:to>
    <xdr:pic>
      <xdr:nvPicPr>
        <xdr:cNvPr id="121" name="Imagem 1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626</xdr:row>
      <xdr:rowOff>10583</xdr:rowOff>
    </xdr:from>
    <xdr:ext cx="1992693" cy="772584"/>
    <xdr:pic>
      <xdr:nvPicPr>
        <xdr:cNvPr id="122" name="Imagem 1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626</xdr:row>
      <xdr:rowOff>22443</xdr:rowOff>
    </xdr:from>
    <xdr:to>
      <xdr:col>3</xdr:col>
      <xdr:colOff>511967</xdr:colOff>
      <xdr:row>630</xdr:row>
      <xdr:rowOff>61476</xdr:rowOff>
    </xdr:to>
    <xdr:pic>
      <xdr:nvPicPr>
        <xdr:cNvPr id="123" name="Imagem 1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626</xdr:row>
      <xdr:rowOff>10583</xdr:rowOff>
    </xdr:from>
    <xdr:ext cx="1990265" cy="786591"/>
    <xdr:pic>
      <xdr:nvPicPr>
        <xdr:cNvPr id="124" name="Imagem 1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626</xdr:row>
      <xdr:rowOff>22443</xdr:rowOff>
    </xdr:from>
    <xdr:to>
      <xdr:col>9</xdr:col>
      <xdr:colOff>511967</xdr:colOff>
      <xdr:row>630</xdr:row>
      <xdr:rowOff>61476</xdr:rowOff>
    </xdr:to>
    <xdr:pic>
      <xdr:nvPicPr>
        <xdr:cNvPr id="125" name="Imagem 1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647</xdr:row>
      <xdr:rowOff>10583</xdr:rowOff>
    </xdr:from>
    <xdr:ext cx="1992693" cy="772584"/>
    <xdr:pic>
      <xdr:nvPicPr>
        <xdr:cNvPr id="126" name="Imagem 1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647</xdr:row>
      <xdr:rowOff>22443</xdr:rowOff>
    </xdr:from>
    <xdr:to>
      <xdr:col>3</xdr:col>
      <xdr:colOff>511967</xdr:colOff>
      <xdr:row>651</xdr:row>
      <xdr:rowOff>61476</xdr:rowOff>
    </xdr:to>
    <xdr:pic>
      <xdr:nvPicPr>
        <xdr:cNvPr id="127" name="Imagem 1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647</xdr:row>
      <xdr:rowOff>10583</xdr:rowOff>
    </xdr:from>
    <xdr:ext cx="1990265" cy="786591"/>
    <xdr:pic>
      <xdr:nvPicPr>
        <xdr:cNvPr id="128" name="Imagem 1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647</xdr:row>
      <xdr:rowOff>22443</xdr:rowOff>
    </xdr:from>
    <xdr:to>
      <xdr:col>9</xdr:col>
      <xdr:colOff>511967</xdr:colOff>
      <xdr:row>651</xdr:row>
      <xdr:rowOff>61476</xdr:rowOff>
    </xdr:to>
    <xdr:pic>
      <xdr:nvPicPr>
        <xdr:cNvPr id="129" name="Imagem 1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668</xdr:row>
      <xdr:rowOff>10583</xdr:rowOff>
    </xdr:from>
    <xdr:ext cx="1992693" cy="772584"/>
    <xdr:pic>
      <xdr:nvPicPr>
        <xdr:cNvPr id="130" name="Imagem 1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668</xdr:row>
      <xdr:rowOff>22443</xdr:rowOff>
    </xdr:from>
    <xdr:to>
      <xdr:col>3</xdr:col>
      <xdr:colOff>511967</xdr:colOff>
      <xdr:row>672</xdr:row>
      <xdr:rowOff>61476</xdr:rowOff>
    </xdr:to>
    <xdr:pic>
      <xdr:nvPicPr>
        <xdr:cNvPr id="131" name="Imagem 1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668</xdr:row>
      <xdr:rowOff>10583</xdr:rowOff>
    </xdr:from>
    <xdr:ext cx="1990265" cy="786591"/>
    <xdr:pic>
      <xdr:nvPicPr>
        <xdr:cNvPr id="132" name="Imagem 1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668</xdr:row>
      <xdr:rowOff>22443</xdr:rowOff>
    </xdr:from>
    <xdr:to>
      <xdr:col>9</xdr:col>
      <xdr:colOff>511967</xdr:colOff>
      <xdr:row>672</xdr:row>
      <xdr:rowOff>61476</xdr:rowOff>
    </xdr:to>
    <xdr:pic>
      <xdr:nvPicPr>
        <xdr:cNvPr id="133" name="Imagem 1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689</xdr:row>
      <xdr:rowOff>10583</xdr:rowOff>
    </xdr:from>
    <xdr:ext cx="1992693" cy="772584"/>
    <xdr:pic>
      <xdr:nvPicPr>
        <xdr:cNvPr id="134" name="Imagem 1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689</xdr:row>
      <xdr:rowOff>22443</xdr:rowOff>
    </xdr:from>
    <xdr:to>
      <xdr:col>3</xdr:col>
      <xdr:colOff>511967</xdr:colOff>
      <xdr:row>693</xdr:row>
      <xdr:rowOff>61476</xdr:rowOff>
    </xdr:to>
    <xdr:pic>
      <xdr:nvPicPr>
        <xdr:cNvPr id="135" name="Imagem 1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689</xdr:row>
      <xdr:rowOff>10583</xdr:rowOff>
    </xdr:from>
    <xdr:ext cx="1990265" cy="786591"/>
    <xdr:pic>
      <xdr:nvPicPr>
        <xdr:cNvPr id="136" name="Imagem 1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689</xdr:row>
      <xdr:rowOff>22443</xdr:rowOff>
    </xdr:from>
    <xdr:to>
      <xdr:col>9</xdr:col>
      <xdr:colOff>511967</xdr:colOff>
      <xdr:row>693</xdr:row>
      <xdr:rowOff>61476</xdr:rowOff>
    </xdr:to>
    <xdr:pic>
      <xdr:nvPicPr>
        <xdr:cNvPr id="137" name="Imagem 1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710</xdr:row>
      <xdr:rowOff>10583</xdr:rowOff>
    </xdr:from>
    <xdr:ext cx="1992693" cy="772584"/>
    <xdr:pic>
      <xdr:nvPicPr>
        <xdr:cNvPr id="138" name="Imagem 1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710</xdr:row>
      <xdr:rowOff>22443</xdr:rowOff>
    </xdr:from>
    <xdr:to>
      <xdr:col>3</xdr:col>
      <xdr:colOff>511967</xdr:colOff>
      <xdr:row>714</xdr:row>
      <xdr:rowOff>61476</xdr:rowOff>
    </xdr:to>
    <xdr:pic>
      <xdr:nvPicPr>
        <xdr:cNvPr id="139" name="Imagem 1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710</xdr:row>
      <xdr:rowOff>10583</xdr:rowOff>
    </xdr:from>
    <xdr:ext cx="1990265" cy="786591"/>
    <xdr:pic>
      <xdr:nvPicPr>
        <xdr:cNvPr id="140" name="Imagem 1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710</xdr:row>
      <xdr:rowOff>22443</xdr:rowOff>
    </xdr:from>
    <xdr:to>
      <xdr:col>9</xdr:col>
      <xdr:colOff>511967</xdr:colOff>
      <xdr:row>714</xdr:row>
      <xdr:rowOff>61476</xdr:rowOff>
    </xdr:to>
    <xdr:pic>
      <xdr:nvPicPr>
        <xdr:cNvPr id="141" name="Imagem 1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731</xdr:row>
      <xdr:rowOff>10583</xdr:rowOff>
    </xdr:from>
    <xdr:ext cx="1992693" cy="772584"/>
    <xdr:pic>
      <xdr:nvPicPr>
        <xdr:cNvPr id="142" name="Imagem 1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731</xdr:row>
      <xdr:rowOff>22443</xdr:rowOff>
    </xdr:from>
    <xdr:to>
      <xdr:col>3</xdr:col>
      <xdr:colOff>511967</xdr:colOff>
      <xdr:row>735</xdr:row>
      <xdr:rowOff>61476</xdr:rowOff>
    </xdr:to>
    <xdr:pic>
      <xdr:nvPicPr>
        <xdr:cNvPr id="143" name="Imagem 1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731</xdr:row>
      <xdr:rowOff>10583</xdr:rowOff>
    </xdr:from>
    <xdr:ext cx="1990265" cy="786591"/>
    <xdr:pic>
      <xdr:nvPicPr>
        <xdr:cNvPr id="144" name="Imagem 1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731</xdr:row>
      <xdr:rowOff>22443</xdr:rowOff>
    </xdr:from>
    <xdr:to>
      <xdr:col>9</xdr:col>
      <xdr:colOff>511967</xdr:colOff>
      <xdr:row>735</xdr:row>
      <xdr:rowOff>61476</xdr:rowOff>
    </xdr:to>
    <xdr:pic>
      <xdr:nvPicPr>
        <xdr:cNvPr id="145" name="Imagem 1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752</xdr:row>
      <xdr:rowOff>10583</xdr:rowOff>
    </xdr:from>
    <xdr:ext cx="1992693" cy="772584"/>
    <xdr:pic>
      <xdr:nvPicPr>
        <xdr:cNvPr id="146" name="Imagem 1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752</xdr:row>
      <xdr:rowOff>22443</xdr:rowOff>
    </xdr:from>
    <xdr:to>
      <xdr:col>3</xdr:col>
      <xdr:colOff>511967</xdr:colOff>
      <xdr:row>756</xdr:row>
      <xdr:rowOff>61476</xdr:rowOff>
    </xdr:to>
    <xdr:pic>
      <xdr:nvPicPr>
        <xdr:cNvPr id="147" name="Imagem 1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752</xdr:row>
      <xdr:rowOff>10583</xdr:rowOff>
    </xdr:from>
    <xdr:ext cx="1990265" cy="786591"/>
    <xdr:pic>
      <xdr:nvPicPr>
        <xdr:cNvPr id="148" name="Imagem 1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752</xdr:row>
      <xdr:rowOff>22443</xdr:rowOff>
    </xdr:from>
    <xdr:to>
      <xdr:col>9</xdr:col>
      <xdr:colOff>511967</xdr:colOff>
      <xdr:row>756</xdr:row>
      <xdr:rowOff>61476</xdr:rowOff>
    </xdr:to>
    <xdr:pic>
      <xdr:nvPicPr>
        <xdr:cNvPr id="149" name="Imagem 1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773</xdr:row>
      <xdr:rowOff>10583</xdr:rowOff>
    </xdr:from>
    <xdr:ext cx="1992693" cy="772584"/>
    <xdr:pic>
      <xdr:nvPicPr>
        <xdr:cNvPr id="150" name="Imagem 1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773</xdr:row>
      <xdr:rowOff>22443</xdr:rowOff>
    </xdr:from>
    <xdr:to>
      <xdr:col>3</xdr:col>
      <xdr:colOff>511967</xdr:colOff>
      <xdr:row>777</xdr:row>
      <xdr:rowOff>61476</xdr:rowOff>
    </xdr:to>
    <xdr:pic>
      <xdr:nvPicPr>
        <xdr:cNvPr id="151" name="Imagem 1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773</xdr:row>
      <xdr:rowOff>10583</xdr:rowOff>
    </xdr:from>
    <xdr:ext cx="1990265" cy="786591"/>
    <xdr:pic>
      <xdr:nvPicPr>
        <xdr:cNvPr id="152" name="Imagem 1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773</xdr:row>
      <xdr:rowOff>22443</xdr:rowOff>
    </xdr:from>
    <xdr:to>
      <xdr:col>9</xdr:col>
      <xdr:colOff>511967</xdr:colOff>
      <xdr:row>777</xdr:row>
      <xdr:rowOff>61476</xdr:rowOff>
    </xdr:to>
    <xdr:pic>
      <xdr:nvPicPr>
        <xdr:cNvPr id="153" name="Imagem 1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794</xdr:row>
      <xdr:rowOff>10583</xdr:rowOff>
    </xdr:from>
    <xdr:ext cx="1992693" cy="772584"/>
    <xdr:pic>
      <xdr:nvPicPr>
        <xdr:cNvPr id="154" name="Imagem 1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794</xdr:row>
      <xdr:rowOff>22443</xdr:rowOff>
    </xdr:from>
    <xdr:to>
      <xdr:col>3</xdr:col>
      <xdr:colOff>511967</xdr:colOff>
      <xdr:row>798</xdr:row>
      <xdr:rowOff>61476</xdr:rowOff>
    </xdr:to>
    <xdr:pic>
      <xdr:nvPicPr>
        <xdr:cNvPr id="155" name="Imagem 1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794</xdr:row>
      <xdr:rowOff>10583</xdr:rowOff>
    </xdr:from>
    <xdr:ext cx="1990265" cy="786591"/>
    <xdr:pic>
      <xdr:nvPicPr>
        <xdr:cNvPr id="156" name="Imagem 1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794</xdr:row>
      <xdr:rowOff>22443</xdr:rowOff>
    </xdr:from>
    <xdr:to>
      <xdr:col>9</xdr:col>
      <xdr:colOff>511967</xdr:colOff>
      <xdr:row>798</xdr:row>
      <xdr:rowOff>61476</xdr:rowOff>
    </xdr:to>
    <xdr:pic>
      <xdr:nvPicPr>
        <xdr:cNvPr id="157" name="Imagem 1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815</xdr:row>
      <xdr:rowOff>10583</xdr:rowOff>
    </xdr:from>
    <xdr:ext cx="1992693" cy="772584"/>
    <xdr:pic>
      <xdr:nvPicPr>
        <xdr:cNvPr id="158" name="Imagem 1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815</xdr:row>
      <xdr:rowOff>22443</xdr:rowOff>
    </xdr:from>
    <xdr:to>
      <xdr:col>3</xdr:col>
      <xdr:colOff>511967</xdr:colOff>
      <xdr:row>819</xdr:row>
      <xdr:rowOff>61476</xdr:rowOff>
    </xdr:to>
    <xdr:pic>
      <xdr:nvPicPr>
        <xdr:cNvPr id="159" name="Imagem 1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815</xdr:row>
      <xdr:rowOff>10583</xdr:rowOff>
    </xdr:from>
    <xdr:ext cx="1990265" cy="786591"/>
    <xdr:pic>
      <xdr:nvPicPr>
        <xdr:cNvPr id="160" name="Imagem 1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815</xdr:row>
      <xdr:rowOff>22443</xdr:rowOff>
    </xdr:from>
    <xdr:to>
      <xdr:col>9</xdr:col>
      <xdr:colOff>511967</xdr:colOff>
      <xdr:row>819</xdr:row>
      <xdr:rowOff>61476</xdr:rowOff>
    </xdr:to>
    <xdr:pic>
      <xdr:nvPicPr>
        <xdr:cNvPr id="161" name="Imagem 1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836</xdr:row>
      <xdr:rowOff>10583</xdr:rowOff>
    </xdr:from>
    <xdr:ext cx="1992693" cy="772584"/>
    <xdr:pic>
      <xdr:nvPicPr>
        <xdr:cNvPr id="162" name="Imagem 1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836</xdr:row>
      <xdr:rowOff>22443</xdr:rowOff>
    </xdr:from>
    <xdr:to>
      <xdr:col>3</xdr:col>
      <xdr:colOff>511967</xdr:colOff>
      <xdr:row>840</xdr:row>
      <xdr:rowOff>61476</xdr:rowOff>
    </xdr:to>
    <xdr:pic>
      <xdr:nvPicPr>
        <xdr:cNvPr id="163" name="Imagem 1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836</xdr:row>
      <xdr:rowOff>10583</xdr:rowOff>
    </xdr:from>
    <xdr:ext cx="1990265" cy="786591"/>
    <xdr:pic>
      <xdr:nvPicPr>
        <xdr:cNvPr id="164" name="Imagem 1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836</xdr:row>
      <xdr:rowOff>22443</xdr:rowOff>
    </xdr:from>
    <xdr:to>
      <xdr:col>9</xdr:col>
      <xdr:colOff>511967</xdr:colOff>
      <xdr:row>840</xdr:row>
      <xdr:rowOff>61476</xdr:rowOff>
    </xdr:to>
    <xdr:pic>
      <xdr:nvPicPr>
        <xdr:cNvPr id="165" name="Imagem 1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857</xdr:row>
      <xdr:rowOff>10583</xdr:rowOff>
    </xdr:from>
    <xdr:ext cx="1992693" cy="772584"/>
    <xdr:pic>
      <xdr:nvPicPr>
        <xdr:cNvPr id="166" name="Imagem 1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857</xdr:row>
      <xdr:rowOff>22443</xdr:rowOff>
    </xdr:from>
    <xdr:to>
      <xdr:col>3</xdr:col>
      <xdr:colOff>511967</xdr:colOff>
      <xdr:row>861</xdr:row>
      <xdr:rowOff>61476</xdr:rowOff>
    </xdr:to>
    <xdr:pic>
      <xdr:nvPicPr>
        <xdr:cNvPr id="167" name="Imagem 1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857</xdr:row>
      <xdr:rowOff>10583</xdr:rowOff>
    </xdr:from>
    <xdr:ext cx="1990265" cy="786591"/>
    <xdr:pic>
      <xdr:nvPicPr>
        <xdr:cNvPr id="168" name="Imagem 1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857</xdr:row>
      <xdr:rowOff>22443</xdr:rowOff>
    </xdr:from>
    <xdr:to>
      <xdr:col>9</xdr:col>
      <xdr:colOff>511967</xdr:colOff>
      <xdr:row>861</xdr:row>
      <xdr:rowOff>61476</xdr:rowOff>
    </xdr:to>
    <xdr:pic>
      <xdr:nvPicPr>
        <xdr:cNvPr id="169" name="Imagem 1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878</xdr:row>
      <xdr:rowOff>10583</xdr:rowOff>
    </xdr:from>
    <xdr:ext cx="1992693" cy="772584"/>
    <xdr:pic>
      <xdr:nvPicPr>
        <xdr:cNvPr id="170" name="Imagem 1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878</xdr:row>
      <xdr:rowOff>22443</xdr:rowOff>
    </xdr:from>
    <xdr:to>
      <xdr:col>3</xdr:col>
      <xdr:colOff>511967</xdr:colOff>
      <xdr:row>882</xdr:row>
      <xdr:rowOff>61476</xdr:rowOff>
    </xdr:to>
    <xdr:pic>
      <xdr:nvPicPr>
        <xdr:cNvPr id="171" name="Imagem 1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878</xdr:row>
      <xdr:rowOff>10583</xdr:rowOff>
    </xdr:from>
    <xdr:ext cx="1990265" cy="786591"/>
    <xdr:pic>
      <xdr:nvPicPr>
        <xdr:cNvPr id="172" name="Imagem 1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878</xdr:row>
      <xdr:rowOff>22443</xdr:rowOff>
    </xdr:from>
    <xdr:to>
      <xdr:col>9</xdr:col>
      <xdr:colOff>511967</xdr:colOff>
      <xdr:row>882</xdr:row>
      <xdr:rowOff>61476</xdr:rowOff>
    </xdr:to>
    <xdr:pic>
      <xdr:nvPicPr>
        <xdr:cNvPr id="173" name="Imagem 1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899</xdr:row>
      <xdr:rowOff>10583</xdr:rowOff>
    </xdr:from>
    <xdr:ext cx="1992693" cy="772584"/>
    <xdr:pic>
      <xdr:nvPicPr>
        <xdr:cNvPr id="174" name="Imagem 1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899</xdr:row>
      <xdr:rowOff>22443</xdr:rowOff>
    </xdr:from>
    <xdr:to>
      <xdr:col>3</xdr:col>
      <xdr:colOff>511967</xdr:colOff>
      <xdr:row>903</xdr:row>
      <xdr:rowOff>61476</xdr:rowOff>
    </xdr:to>
    <xdr:pic>
      <xdr:nvPicPr>
        <xdr:cNvPr id="175" name="Imagem 1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899</xdr:row>
      <xdr:rowOff>10583</xdr:rowOff>
    </xdr:from>
    <xdr:ext cx="1990265" cy="786591"/>
    <xdr:pic>
      <xdr:nvPicPr>
        <xdr:cNvPr id="176" name="Imagem 1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899</xdr:row>
      <xdr:rowOff>22443</xdr:rowOff>
    </xdr:from>
    <xdr:to>
      <xdr:col>9</xdr:col>
      <xdr:colOff>511967</xdr:colOff>
      <xdr:row>903</xdr:row>
      <xdr:rowOff>61476</xdr:rowOff>
    </xdr:to>
    <xdr:pic>
      <xdr:nvPicPr>
        <xdr:cNvPr id="177" name="Imagem 1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920</xdr:row>
      <xdr:rowOff>10583</xdr:rowOff>
    </xdr:from>
    <xdr:ext cx="1992693" cy="772584"/>
    <xdr:pic>
      <xdr:nvPicPr>
        <xdr:cNvPr id="178" name="Imagem 1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920</xdr:row>
      <xdr:rowOff>22443</xdr:rowOff>
    </xdr:from>
    <xdr:to>
      <xdr:col>3</xdr:col>
      <xdr:colOff>511967</xdr:colOff>
      <xdr:row>924</xdr:row>
      <xdr:rowOff>61476</xdr:rowOff>
    </xdr:to>
    <xdr:pic>
      <xdr:nvPicPr>
        <xdr:cNvPr id="179" name="Imagem 1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920</xdr:row>
      <xdr:rowOff>10583</xdr:rowOff>
    </xdr:from>
    <xdr:ext cx="1990265" cy="786591"/>
    <xdr:pic>
      <xdr:nvPicPr>
        <xdr:cNvPr id="180" name="Imagem 1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920</xdr:row>
      <xdr:rowOff>22443</xdr:rowOff>
    </xdr:from>
    <xdr:to>
      <xdr:col>9</xdr:col>
      <xdr:colOff>511967</xdr:colOff>
      <xdr:row>924</xdr:row>
      <xdr:rowOff>61476</xdr:rowOff>
    </xdr:to>
    <xdr:pic>
      <xdr:nvPicPr>
        <xdr:cNvPr id="181" name="Imagem 1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941</xdr:row>
      <xdr:rowOff>10583</xdr:rowOff>
    </xdr:from>
    <xdr:ext cx="1992693" cy="772584"/>
    <xdr:pic>
      <xdr:nvPicPr>
        <xdr:cNvPr id="182" name="Imagem 1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941</xdr:row>
      <xdr:rowOff>22443</xdr:rowOff>
    </xdr:from>
    <xdr:to>
      <xdr:col>3</xdr:col>
      <xdr:colOff>511967</xdr:colOff>
      <xdr:row>945</xdr:row>
      <xdr:rowOff>61476</xdr:rowOff>
    </xdr:to>
    <xdr:pic>
      <xdr:nvPicPr>
        <xdr:cNvPr id="183" name="Imagem 1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941</xdr:row>
      <xdr:rowOff>10583</xdr:rowOff>
    </xdr:from>
    <xdr:ext cx="1990265" cy="786591"/>
    <xdr:pic>
      <xdr:nvPicPr>
        <xdr:cNvPr id="184" name="Imagem 1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941</xdr:row>
      <xdr:rowOff>22443</xdr:rowOff>
    </xdr:from>
    <xdr:to>
      <xdr:col>9</xdr:col>
      <xdr:colOff>511967</xdr:colOff>
      <xdr:row>945</xdr:row>
      <xdr:rowOff>61476</xdr:rowOff>
    </xdr:to>
    <xdr:pic>
      <xdr:nvPicPr>
        <xdr:cNvPr id="185" name="Imagem 1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962</xdr:row>
      <xdr:rowOff>10583</xdr:rowOff>
    </xdr:from>
    <xdr:ext cx="1992693" cy="772584"/>
    <xdr:pic>
      <xdr:nvPicPr>
        <xdr:cNvPr id="186" name="Imagem 1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962</xdr:row>
      <xdr:rowOff>22443</xdr:rowOff>
    </xdr:from>
    <xdr:to>
      <xdr:col>3</xdr:col>
      <xdr:colOff>511967</xdr:colOff>
      <xdr:row>966</xdr:row>
      <xdr:rowOff>61476</xdr:rowOff>
    </xdr:to>
    <xdr:pic>
      <xdr:nvPicPr>
        <xdr:cNvPr id="187" name="Imagem 1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962</xdr:row>
      <xdr:rowOff>10583</xdr:rowOff>
    </xdr:from>
    <xdr:ext cx="1990265" cy="786591"/>
    <xdr:pic>
      <xdr:nvPicPr>
        <xdr:cNvPr id="188" name="Imagem 1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962</xdr:row>
      <xdr:rowOff>22443</xdr:rowOff>
    </xdr:from>
    <xdr:to>
      <xdr:col>9</xdr:col>
      <xdr:colOff>511967</xdr:colOff>
      <xdr:row>966</xdr:row>
      <xdr:rowOff>61476</xdr:rowOff>
    </xdr:to>
    <xdr:pic>
      <xdr:nvPicPr>
        <xdr:cNvPr id="189" name="Imagem 1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983</xdr:row>
      <xdr:rowOff>10583</xdr:rowOff>
    </xdr:from>
    <xdr:ext cx="1992693" cy="772584"/>
    <xdr:pic>
      <xdr:nvPicPr>
        <xdr:cNvPr id="190" name="Imagem 1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983</xdr:row>
      <xdr:rowOff>22443</xdr:rowOff>
    </xdr:from>
    <xdr:to>
      <xdr:col>3</xdr:col>
      <xdr:colOff>511967</xdr:colOff>
      <xdr:row>987</xdr:row>
      <xdr:rowOff>61476</xdr:rowOff>
    </xdr:to>
    <xdr:pic>
      <xdr:nvPicPr>
        <xdr:cNvPr id="191" name="Imagem 1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983</xdr:row>
      <xdr:rowOff>10583</xdr:rowOff>
    </xdr:from>
    <xdr:ext cx="1990265" cy="786591"/>
    <xdr:pic>
      <xdr:nvPicPr>
        <xdr:cNvPr id="192" name="Imagem 1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983</xdr:row>
      <xdr:rowOff>22443</xdr:rowOff>
    </xdr:from>
    <xdr:to>
      <xdr:col>9</xdr:col>
      <xdr:colOff>511967</xdr:colOff>
      <xdr:row>987</xdr:row>
      <xdr:rowOff>61476</xdr:rowOff>
    </xdr:to>
    <xdr:pic>
      <xdr:nvPicPr>
        <xdr:cNvPr id="193" name="Imagem 1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1004</xdr:row>
      <xdr:rowOff>10583</xdr:rowOff>
    </xdr:from>
    <xdr:ext cx="1992693" cy="772584"/>
    <xdr:pic>
      <xdr:nvPicPr>
        <xdr:cNvPr id="194" name="Imagem 1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1004</xdr:row>
      <xdr:rowOff>22443</xdr:rowOff>
    </xdr:from>
    <xdr:to>
      <xdr:col>3</xdr:col>
      <xdr:colOff>511967</xdr:colOff>
      <xdr:row>1008</xdr:row>
      <xdr:rowOff>61476</xdr:rowOff>
    </xdr:to>
    <xdr:pic>
      <xdr:nvPicPr>
        <xdr:cNvPr id="195" name="Imagem 1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1004</xdr:row>
      <xdr:rowOff>10583</xdr:rowOff>
    </xdr:from>
    <xdr:ext cx="1990265" cy="786591"/>
    <xdr:pic>
      <xdr:nvPicPr>
        <xdr:cNvPr id="196" name="Imagem 1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1004</xdr:row>
      <xdr:rowOff>22443</xdr:rowOff>
    </xdr:from>
    <xdr:to>
      <xdr:col>9</xdr:col>
      <xdr:colOff>511967</xdr:colOff>
      <xdr:row>1008</xdr:row>
      <xdr:rowOff>61476</xdr:rowOff>
    </xdr:to>
    <xdr:pic>
      <xdr:nvPicPr>
        <xdr:cNvPr id="197" name="Imagem 1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1025</xdr:row>
      <xdr:rowOff>10583</xdr:rowOff>
    </xdr:from>
    <xdr:ext cx="1992693" cy="772584"/>
    <xdr:pic>
      <xdr:nvPicPr>
        <xdr:cNvPr id="198" name="Imagem 1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1025</xdr:row>
      <xdr:rowOff>22443</xdr:rowOff>
    </xdr:from>
    <xdr:to>
      <xdr:col>3</xdr:col>
      <xdr:colOff>511967</xdr:colOff>
      <xdr:row>1029</xdr:row>
      <xdr:rowOff>61476</xdr:rowOff>
    </xdr:to>
    <xdr:pic>
      <xdr:nvPicPr>
        <xdr:cNvPr id="199" name="Imagem 1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1025</xdr:row>
      <xdr:rowOff>10583</xdr:rowOff>
    </xdr:from>
    <xdr:ext cx="1990265" cy="786591"/>
    <xdr:pic>
      <xdr:nvPicPr>
        <xdr:cNvPr id="200" name="Imagem 1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1025</xdr:row>
      <xdr:rowOff>22443</xdr:rowOff>
    </xdr:from>
    <xdr:to>
      <xdr:col>9</xdr:col>
      <xdr:colOff>511967</xdr:colOff>
      <xdr:row>1029</xdr:row>
      <xdr:rowOff>61476</xdr:rowOff>
    </xdr:to>
    <xdr:pic>
      <xdr:nvPicPr>
        <xdr:cNvPr id="201" name="Imagem 2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1046</xdr:row>
      <xdr:rowOff>10583</xdr:rowOff>
    </xdr:from>
    <xdr:ext cx="1992693" cy="772584"/>
    <xdr:pic>
      <xdr:nvPicPr>
        <xdr:cNvPr id="202" name="Imagem 2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1046</xdr:row>
      <xdr:rowOff>22443</xdr:rowOff>
    </xdr:from>
    <xdr:to>
      <xdr:col>3</xdr:col>
      <xdr:colOff>511967</xdr:colOff>
      <xdr:row>1050</xdr:row>
      <xdr:rowOff>61476</xdr:rowOff>
    </xdr:to>
    <xdr:pic>
      <xdr:nvPicPr>
        <xdr:cNvPr id="203" name="Imagem 2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1046</xdr:row>
      <xdr:rowOff>10583</xdr:rowOff>
    </xdr:from>
    <xdr:ext cx="1990265" cy="786591"/>
    <xdr:pic>
      <xdr:nvPicPr>
        <xdr:cNvPr id="204" name="Imagem 2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1046</xdr:row>
      <xdr:rowOff>22443</xdr:rowOff>
    </xdr:from>
    <xdr:to>
      <xdr:col>9</xdr:col>
      <xdr:colOff>511967</xdr:colOff>
      <xdr:row>1050</xdr:row>
      <xdr:rowOff>61476</xdr:rowOff>
    </xdr:to>
    <xdr:pic>
      <xdr:nvPicPr>
        <xdr:cNvPr id="205" name="Imagem 2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1067</xdr:row>
      <xdr:rowOff>10583</xdr:rowOff>
    </xdr:from>
    <xdr:ext cx="1992693" cy="772584"/>
    <xdr:pic>
      <xdr:nvPicPr>
        <xdr:cNvPr id="206" name="Imagem 2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1067</xdr:row>
      <xdr:rowOff>22443</xdr:rowOff>
    </xdr:from>
    <xdr:to>
      <xdr:col>3</xdr:col>
      <xdr:colOff>511967</xdr:colOff>
      <xdr:row>1071</xdr:row>
      <xdr:rowOff>61476</xdr:rowOff>
    </xdr:to>
    <xdr:pic>
      <xdr:nvPicPr>
        <xdr:cNvPr id="207" name="Imagem 2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1067</xdr:row>
      <xdr:rowOff>10583</xdr:rowOff>
    </xdr:from>
    <xdr:ext cx="1990265" cy="786591"/>
    <xdr:pic>
      <xdr:nvPicPr>
        <xdr:cNvPr id="208" name="Imagem 2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1067</xdr:row>
      <xdr:rowOff>22443</xdr:rowOff>
    </xdr:from>
    <xdr:to>
      <xdr:col>9</xdr:col>
      <xdr:colOff>511967</xdr:colOff>
      <xdr:row>1071</xdr:row>
      <xdr:rowOff>61476</xdr:rowOff>
    </xdr:to>
    <xdr:pic>
      <xdr:nvPicPr>
        <xdr:cNvPr id="209" name="Imagem 2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1088</xdr:row>
      <xdr:rowOff>10583</xdr:rowOff>
    </xdr:from>
    <xdr:ext cx="1992693" cy="772584"/>
    <xdr:pic>
      <xdr:nvPicPr>
        <xdr:cNvPr id="210" name="Imagem 2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1088</xdr:row>
      <xdr:rowOff>22443</xdr:rowOff>
    </xdr:from>
    <xdr:to>
      <xdr:col>3</xdr:col>
      <xdr:colOff>511967</xdr:colOff>
      <xdr:row>1092</xdr:row>
      <xdr:rowOff>61476</xdr:rowOff>
    </xdr:to>
    <xdr:pic>
      <xdr:nvPicPr>
        <xdr:cNvPr id="211" name="Imagem 2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1088</xdr:row>
      <xdr:rowOff>10583</xdr:rowOff>
    </xdr:from>
    <xdr:ext cx="1990265" cy="786591"/>
    <xdr:pic>
      <xdr:nvPicPr>
        <xdr:cNvPr id="212" name="Imagem 2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1088</xdr:row>
      <xdr:rowOff>22443</xdr:rowOff>
    </xdr:from>
    <xdr:to>
      <xdr:col>9</xdr:col>
      <xdr:colOff>511967</xdr:colOff>
      <xdr:row>1092</xdr:row>
      <xdr:rowOff>61476</xdr:rowOff>
    </xdr:to>
    <xdr:pic>
      <xdr:nvPicPr>
        <xdr:cNvPr id="213" name="Imagem 2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1109</xdr:row>
      <xdr:rowOff>10583</xdr:rowOff>
    </xdr:from>
    <xdr:ext cx="1992693" cy="772584"/>
    <xdr:pic>
      <xdr:nvPicPr>
        <xdr:cNvPr id="214" name="Imagem 2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1109</xdr:row>
      <xdr:rowOff>22443</xdr:rowOff>
    </xdr:from>
    <xdr:to>
      <xdr:col>3</xdr:col>
      <xdr:colOff>511967</xdr:colOff>
      <xdr:row>1113</xdr:row>
      <xdr:rowOff>61476</xdr:rowOff>
    </xdr:to>
    <xdr:pic>
      <xdr:nvPicPr>
        <xdr:cNvPr id="215" name="Imagem 2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1109</xdr:row>
      <xdr:rowOff>10583</xdr:rowOff>
    </xdr:from>
    <xdr:ext cx="1990265" cy="786591"/>
    <xdr:pic>
      <xdr:nvPicPr>
        <xdr:cNvPr id="216" name="Imagem 2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1109</xdr:row>
      <xdr:rowOff>22443</xdr:rowOff>
    </xdr:from>
    <xdr:to>
      <xdr:col>9</xdr:col>
      <xdr:colOff>511967</xdr:colOff>
      <xdr:row>1113</xdr:row>
      <xdr:rowOff>61476</xdr:rowOff>
    </xdr:to>
    <xdr:pic>
      <xdr:nvPicPr>
        <xdr:cNvPr id="217" name="Imagem 2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1130</xdr:row>
      <xdr:rowOff>10583</xdr:rowOff>
    </xdr:from>
    <xdr:ext cx="1992693" cy="772584"/>
    <xdr:pic>
      <xdr:nvPicPr>
        <xdr:cNvPr id="218" name="Imagem 2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1130</xdr:row>
      <xdr:rowOff>22443</xdr:rowOff>
    </xdr:from>
    <xdr:to>
      <xdr:col>3</xdr:col>
      <xdr:colOff>511967</xdr:colOff>
      <xdr:row>1134</xdr:row>
      <xdr:rowOff>61476</xdr:rowOff>
    </xdr:to>
    <xdr:pic>
      <xdr:nvPicPr>
        <xdr:cNvPr id="219" name="Imagem 2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1130</xdr:row>
      <xdr:rowOff>10583</xdr:rowOff>
    </xdr:from>
    <xdr:ext cx="1990265" cy="786591"/>
    <xdr:pic>
      <xdr:nvPicPr>
        <xdr:cNvPr id="220" name="Imagem 2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1130</xdr:row>
      <xdr:rowOff>22443</xdr:rowOff>
    </xdr:from>
    <xdr:to>
      <xdr:col>9</xdr:col>
      <xdr:colOff>511967</xdr:colOff>
      <xdr:row>1134</xdr:row>
      <xdr:rowOff>61476</xdr:rowOff>
    </xdr:to>
    <xdr:pic>
      <xdr:nvPicPr>
        <xdr:cNvPr id="221" name="Imagem 2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1151</xdr:row>
      <xdr:rowOff>10583</xdr:rowOff>
    </xdr:from>
    <xdr:ext cx="1992693" cy="772584"/>
    <xdr:pic>
      <xdr:nvPicPr>
        <xdr:cNvPr id="222" name="Imagem 2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1151</xdr:row>
      <xdr:rowOff>22443</xdr:rowOff>
    </xdr:from>
    <xdr:to>
      <xdr:col>3</xdr:col>
      <xdr:colOff>511967</xdr:colOff>
      <xdr:row>1155</xdr:row>
      <xdr:rowOff>61476</xdr:rowOff>
    </xdr:to>
    <xdr:pic>
      <xdr:nvPicPr>
        <xdr:cNvPr id="223" name="Imagem 2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1151</xdr:row>
      <xdr:rowOff>10583</xdr:rowOff>
    </xdr:from>
    <xdr:ext cx="1990265" cy="786591"/>
    <xdr:pic>
      <xdr:nvPicPr>
        <xdr:cNvPr id="224" name="Imagem 2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1151</xdr:row>
      <xdr:rowOff>22443</xdr:rowOff>
    </xdr:from>
    <xdr:to>
      <xdr:col>9</xdr:col>
      <xdr:colOff>511967</xdr:colOff>
      <xdr:row>1155</xdr:row>
      <xdr:rowOff>61476</xdr:rowOff>
    </xdr:to>
    <xdr:pic>
      <xdr:nvPicPr>
        <xdr:cNvPr id="225" name="Imagem 2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1172</xdr:row>
      <xdr:rowOff>10583</xdr:rowOff>
    </xdr:from>
    <xdr:ext cx="1992693" cy="772584"/>
    <xdr:pic>
      <xdr:nvPicPr>
        <xdr:cNvPr id="226" name="Imagem 2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1172</xdr:row>
      <xdr:rowOff>22443</xdr:rowOff>
    </xdr:from>
    <xdr:to>
      <xdr:col>3</xdr:col>
      <xdr:colOff>511967</xdr:colOff>
      <xdr:row>1176</xdr:row>
      <xdr:rowOff>61476</xdr:rowOff>
    </xdr:to>
    <xdr:pic>
      <xdr:nvPicPr>
        <xdr:cNvPr id="227" name="Imagem 2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1172</xdr:row>
      <xdr:rowOff>10583</xdr:rowOff>
    </xdr:from>
    <xdr:ext cx="1990265" cy="786591"/>
    <xdr:pic>
      <xdr:nvPicPr>
        <xdr:cNvPr id="228" name="Imagem 2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1172</xdr:row>
      <xdr:rowOff>22443</xdr:rowOff>
    </xdr:from>
    <xdr:to>
      <xdr:col>9</xdr:col>
      <xdr:colOff>511967</xdr:colOff>
      <xdr:row>1176</xdr:row>
      <xdr:rowOff>61476</xdr:rowOff>
    </xdr:to>
    <xdr:pic>
      <xdr:nvPicPr>
        <xdr:cNvPr id="229" name="Imagem 2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1193</xdr:row>
      <xdr:rowOff>10583</xdr:rowOff>
    </xdr:from>
    <xdr:ext cx="1992693" cy="772584"/>
    <xdr:pic>
      <xdr:nvPicPr>
        <xdr:cNvPr id="230" name="Imagem 2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1193</xdr:row>
      <xdr:rowOff>22443</xdr:rowOff>
    </xdr:from>
    <xdr:to>
      <xdr:col>3</xdr:col>
      <xdr:colOff>511967</xdr:colOff>
      <xdr:row>1197</xdr:row>
      <xdr:rowOff>61476</xdr:rowOff>
    </xdr:to>
    <xdr:pic>
      <xdr:nvPicPr>
        <xdr:cNvPr id="231" name="Imagem 2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1193</xdr:row>
      <xdr:rowOff>10583</xdr:rowOff>
    </xdr:from>
    <xdr:ext cx="1990265" cy="786591"/>
    <xdr:pic>
      <xdr:nvPicPr>
        <xdr:cNvPr id="232" name="Imagem 2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1193</xdr:row>
      <xdr:rowOff>22443</xdr:rowOff>
    </xdr:from>
    <xdr:to>
      <xdr:col>9</xdr:col>
      <xdr:colOff>511967</xdr:colOff>
      <xdr:row>1197</xdr:row>
      <xdr:rowOff>61476</xdr:rowOff>
    </xdr:to>
    <xdr:pic>
      <xdr:nvPicPr>
        <xdr:cNvPr id="233" name="Imagem 2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1214</xdr:row>
      <xdr:rowOff>10583</xdr:rowOff>
    </xdr:from>
    <xdr:ext cx="1992693" cy="772584"/>
    <xdr:pic>
      <xdr:nvPicPr>
        <xdr:cNvPr id="234" name="Imagem 2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1214</xdr:row>
      <xdr:rowOff>22443</xdr:rowOff>
    </xdr:from>
    <xdr:to>
      <xdr:col>3</xdr:col>
      <xdr:colOff>511967</xdr:colOff>
      <xdr:row>1218</xdr:row>
      <xdr:rowOff>61476</xdr:rowOff>
    </xdr:to>
    <xdr:pic>
      <xdr:nvPicPr>
        <xdr:cNvPr id="235" name="Imagem 2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1214</xdr:row>
      <xdr:rowOff>10583</xdr:rowOff>
    </xdr:from>
    <xdr:ext cx="1990265" cy="786591"/>
    <xdr:pic>
      <xdr:nvPicPr>
        <xdr:cNvPr id="236" name="Imagem 2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1214</xdr:row>
      <xdr:rowOff>22443</xdr:rowOff>
    </xdr:from>
    <xdr:to>
      <xdr:col>9</xdr:col>
      <xdr:colOff>511967</xdr:colOff>
      <xdr:row>1218</xdr:row>
      <xdr:rowOff>61476</xdr:rowOff>
    </xdr:to>
    <xdr:pic>
      <xdr:nvPicPr>
        <xdr:cNvPr id="237" name="Imagem 2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1235</xdr:row>
      <xdr:rowOff>10583</xdr:rowOff>
    </xdr:from>
    <xdr:ext cx="1992693" cy="772584"/>
    <xdr:pic>
      <xdr:nvPicPr>
        <xdr:cNvPr id="238" name="Imagem 2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1235</xdr:row>
      <xdr:rowOff>22443</xdr:rowOff>
    </xdr:from>
    <xdr:to>
      <xdr:col>3</xdr:col>
      <xdr:colOff>511967</xdr:colOff>
      <xdr:row>1239</xdr:row>
      <xdr:rowOff>61476</xdr:rowOff>
    </xdr:to>
    <xdr:pic>
      <xdr:nvPicPr>
        <xdr:cNvPr id="239" name="Imagem 2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1235</xdr:row>
      <xdr:rowOff>10583</xdr:rowOff>
    </xdr:from>
    <xdr:ext cx="1990265" cy="786591"/>
    <xdr:pic>
      <xdr:nvPicPr>
        <xdr:cNvPr id="240" name="Imagem 2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1235</xdr:row>
      <xdr:rowOff>22443</xdr:rowOff>
    </xdr:from>
    <xdr:to>
      <xdr:col>9</xdr:col>
      <xdr:colOff>511967</xdr:colOff>
      <xdr:row>1239</xdr:row>
      <xdr:rowOff>61476</xdr:rowOff>
    </xdr:to>
    <xdr:pic>
      <xdr:nvPicPr>
        <xdr:cNvPr id="241" name="Imagem 2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1256</xdr:row>
      <xdr:rowOff>10583</xdr:rowOff>
    </xdr:from>
    <xdr:ext cx="1992693" cy="772584"/>
    <xdr:pic>
      <xdr:nvPicPr>
        <xdr:cNvPr id="242" name="Imagem 2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1256</xdr:row>
      <xdr:rowOff>22443</xdr:rowOff>
    </xdr:from>
    <xdr:to>
      <xdr:col>3</xdr:col>
      <xdr:colOff>511967</xdr:colOff>
      <xdr:row>1260</xdr:row>
      <xdr:rowOff>61476</xdr:rowOff>
    </xdr:to>
    <xdr:pic>
      <xdr:nvPicPr>
        <xdr:cNvPr id="243" name="Imagem 2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1256</xdr:row>
      <xdr:rowOff>10583</xdr:rowOff>
    </xdr:from>
    <xdr:ext cx="1990265" cy="786591"/>
    <xdr:pic>
      <xdr:nvPicPr>
        <xdr:cNvPr id="244" name="Imagem 2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1256</xdr:row>
      <xdr:rowOff>22443</xdr:rowOff>
    </xdr:from>
    <xdr:to>
      <xdr:col>9</xdr:col>
      <xdr:colOff>511967</xdr:colOff>
      <xdr:row>1260</xdr:row>
      <xdr:rowOff>61476</xdr:rowOff>
    </xdr:to>
    <xdr:pic>
      <xdr:nvPicPr>
        <xdr:cNvPr id="245" name="Imagem 2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1277</xdr:row>
      <xdr:rowOff>10583</xdr:rowOff>
    </xdr:from>
    <xdr:ext cx="1992693" cy="772584"/>
    <xdr:pic>
      <xdr:nvPicPr>
        <xdr:cNvPr id="246" name="Imagem 2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1277</xdr:row>
      <xdr:rowOff>22443</xdr:rowOff>
    </xdr:from>
    <xdr:to>
      <xdr:col>3</xdr:col>
      <xdr:colOff>511967</xdr:colOff>
      <xdr:row>1281</xdr:row>
      <xdr:rowOff>61476</xdr:rowOff>
    </xdr:to>
    <xdr:pic>
      <xdr:nvPicPr>
        <xdr:cNvPr id="247" name="Imagem 2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1277</xdr:row>
      <xdr:rowOff>10583</xdr:rowOff>
    </xdr:from>
    <xdr:ext cx="1990265" cy="786591"/>
    <xdr:pic>
      <xdr:nvPicPr>
        <xdr:cNvPr id="248" name="Imagem 2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1277</xdr:row>
      <xdr:rowOff>22443</xdr:rowOff>
    </xdr:from>
    <xdr:to>
      <xdr:col>9</xdr:col>
      <xdr:colOff>511967</xdr:colOff>
      <xdr:row>1281</xdr:row>
      <xdr:rowOff>61476</xdr:rowOff>
    </xdr:to>
    <xdr:pic>
      <xdr:nvPicPr>
        <xdr:cNvPr id="249" name="Imagem 2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1298</xdr:row>
      <xdr:rowOff>10583</xdr:rowOff>
    </xdr:from>
    <xdr:ext cx="1992693" cy="772584"/>
    <xdr:pic>
      <xdr:nvPicPr>
        <xdr:cNvPr id="250" name="Imagem 2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1298</xdr:row>
      <xdr:rowOff>22443</xdr:rowOff>
    </xdr:from>
    <xdr:to>
      <xdr:col>3</xdr:col>
      <xdr:colOff>511967</xdr:colOff>
      <xdr:row>1302</xdr:row>
      <xdr:rowOff>61476</xdr:rowOff>
    </xdr:to>
    <xdr:pic>
      <xdr:nvPicPr>
        <xdr:cNvPr id="251" name="Imagem 2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1298</xdr:row>
      <xdr:rowOff>10583</xdr:rowOff>
    </xdr:from>
    <xdr:ext cx="1990265" cy="786591"/>
    <xdr:pic>
      <xdr:nvPicPr>
        <xdr:cNvPr id="252" name="Imagem 2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1298</xdr:row>
      <xdr:rowOff>22443</xdr:rowOff>
    </xdr:from>
    <xdr:to>
      <xdr:col>9</xdr:col>
      <xdr:colOff>511967</xdr:colOff>
      <xdr:row>1302</xdr:row>
      <xdr:rowOff>61476</xdr:rowOff>
    </xdr:to>
    <xdr:pic>
      <xdr:nvPicPr>
        <xdr:cNvPr id="253" name="Imagem 2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1320</xdr:row>
      <xdr:rowOff>10583</xdr:rowOff>
    </xdr:from>
    <xdr:ext cx="1992693" cy="772584"/>
    <xdr:pic>
      <xdr:nvPicPr>
        <xdr:cNvPr id="254" name="Imagem 2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1320</xdr:row>
      <xdr:rowOff>22443</xdr:rowOff>
    </xdr:from>
    <xdr:to>
      <xdr:col>3</xdr:col>
      <xdr:colOff>511967</xdr:colOff>
      <xdr:row>1324</xdr:row>
      <xdr:rowOff>61476</xdr:rowOff>
    </xdr:to>
    <xdr:pic>
      <xdr:nvPicPr>
        <xdr:cNvPr id="255" name="Imagem 2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1320</xdr:row>
      <xdr:rowOff>10583</xdr:rowOff>
    </xdr:from>
    <xdr:ext cx="1990265" cy="786591"/>
    <xdr:pic>
      <xdr:nvPicPr>
        <xdr:cNvPr id="256" name="Imagem 2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1320</xdr:row>
      <xdr:rowOff>22443</xdr:rowOff>
    </xdr:from>
    <xdr:to>
      <xdr:col>9</xdr:col>
      <xdr:colOff>511967</xdr:colOff>
      <xdr:row>1324</xdr:row>
      <xdr:rowOff>61476</xdr:rowOff>
    </xdr:to>
    <xdr:pic>
      <xdr:nvPicPr>
        <xdr:cNvPr id="257" name="Imagem 2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1340</xdr:row>
      <xdr:rowOff>10583</xdr:rowOff>
    </xdr:from>
    <xdr:ext cx="1992693" cy="772584"/>
    <xdr:pic>
      <xdr:nvPicPr>
        <xdr:cNvPr id="258" name="Imagem 2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1340</xdr:row>
      <xdr:rowOff>22443</xdr:rowOff>
    </xdr:from>
    <xdr:to>
      <xdr:col>3</xdr:col>
      <xdr:colOff>511967</xdr:colOff>
      <xdr:row>1344</xdr:row>
      <xdr:rowOff>61476</xdr:rowOff>
    </xdr:to>
    <xdr:pic>
      <xdr:nvPicPr>
        <xdr:cNvPr id="259" name="Imagem 2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1340</xdr:row>
      <xdr:rowOff>10583</xdr:rowOff>
    </xdr:from>
    <xdr:ext cx="1990265" cy="786591"/>
    <xdr:pic>
      <xdr:nvPicPr>
        <xdr:cNvPr id="260" name="Imagem 2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1340</xdr:row>
      <xdr:rowOff>22443</xdr:rowOff>
    </xdr:from>
    <xdr:to>
      <xdr:col>9</xdr:col>
      <xdr:colOff>511967</xdr:colOff>
      <xdr:row>1344</xdr:row>
      <xdr:rowOff>61476</xdr:rowOff>
    </xdr:to>
    <xdr:pic>
      <xdr:nvPicPr>
        <xdr:cNvPr id="261" name="Imagem 2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1361</xdr:row>
      <xdr:rowOff>10583</xdr:rowOff>
    </xdr:from>
    <xdr:ext cx="1992693" cy="772584"/>
    <xdr:pic>
      <xdr:nvPicPr>
        <xdr:cNvPr id="262" name="Imagem 2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1361</xdr:row>
      <xdr:rowOff>22443</xdr:rowOff>
    </xdr:from>
    <xdr:to>
      <xdr:col>3</xdr:col>
      <xdr:colOff>511967</xdr:colOff>
      <xdr:row>1365</xdr:row>
      <xdr:rowOff>61476</xdr:rowOff>
    </xdr:to>
    <xdr:pic>
      <xdr:nvPicPr>
        <xdr:cNvPr id="263" name="Imagem 2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1361</xdr:row>
      <xdr:rowOff>10583</xdr:rowOff>
    </xdr:from>
    <xdr:ext cx="1990265" cy="786591"/>
    <xdr:pic>
      <xdr:nvPicPr>
        <xdr:cNvPr id="264" name="Imagem 2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1361</xdr:row>
      <xdr:rowOff>22443</xdr:rowOff>
    </xdr:from>
    <xdr:to>
      <xdr:col>9</xdr:col>
      <xdr:colOff>511967</xdr:colOff>
      <xdr:row>1365</xdr:row>
      <xdr:rowOff>61476</xdr:rowOff>
    </xdr:to>
    <xdr:pic>
      <xdr:nvPicPr>
        <xdr:cNvPr id="265" name="Imagem 2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1382</xdr:row>
      <xdr:rowOff>10583</xdr:rowOff>
    </xdr:from>
    <xdr:ext cx="1992693" cy="772584"/>
    <xdr:pic>
      <xdr:nvPicPr>
        <xdr:cNvPr id="266" name="Imagem 2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1382</xdr:row>
      <xdr:rowOff>22443</xdr:rowOff>
    </xdr:from>
    <xdr:to>
      <xdr:col>3</xdr:col>
      <xdr:colOff>511967</xdr:colOff>
      <xdr:row>1386</xdr:row>
      <xdr:rowOff>61476</xdr:rowOff>
    </xdr:to>
    <xdr:pic>
      <xdr:nvPicPr>
        <xdr:cNvPr id="267" name="Imagem 2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1382</xdr:row>
      <xdr:rowOff>10583</xdr:rowOff>
    </xdr:from>
    <xdr:ext cx="1990265" cy="786591"/>
    <xdr:pic>
      <xdr:nvPicPr>
        <xdr:cNvPr id="268" name="Imagem 2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1382</xdr:row>
      <xdr:rowOff>22443</xdr:rowOff>
    </xdr:from>
    <xdr:to>
      <xdr:col>9</xdr:col>
      <xdr:colOff>511967</xdr:colOff>
      <xdr:row>1386</xdr:row>
      <xdr:rowOff>61476</xdr:rowOff>
    </xdr:to>
    <xdr:pic>
      <xdr:nvPicPr>
        <xdr:cNvPr id="269" name="Imagem 2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1403</xdr:row>
      <xdr:rowOff>10583</xdr:rowOff>
    </xdr:from>
    <xdr:ext cx="1992693" cy="772584"/>
    <xdr:pic>
      <xdr:nvPicPr>
        <xdr:cNvPr id="270" name="Imagem 2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1403</xdr:row>
      <xdr:rowOff>22443</xdr:rowOff>
    </xdr:from>
    <xdr:to>
      <xdr:col>3</xdr:col>
      <xdr:colOff>511967</xdr:colOff>
      <xdr:row>1407</xdr:row>
      <xdr:rowOff>61476</xdr:rowOff>
    </xdr:to>
    <xdr:pic>
      <xdr:nvPicPr>
        <xdr:cNvPr id="271" name="Imagem 2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1403</xdr:row>
      <xdr:rowOff>10583</xdr:rowOff>
    </xdr:from>
    <xdr:ext cx="1990265" cy="786591"/>
    <xdr:pic>
      <xdr:nvPicPr>
        <xdr:cNvPr id="272" name="Imagem 2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1403</xdr:row>
      <xdr:rowOff>22443</xdr:rowOff>
    </xdr:from>
    <xdr:to>
      <xdr:col>9</xdr:col>
      <xdr:colOff>511967</xdr:colOff>
      <xdr:row>1407</xdr:row>
      <xdr:rowOff>61476</xdr:rowOff>
    </xdr:to>
    <xdr:pic>
      <xdr:nvPicPr>
        <xdr:cNvPr id="273" name="Imagem 2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1424</xdr:row>
      <xdr:rowOff>10583</xdr:rowOff>
    </xdr:from>
    <xdr:ext cx="1992693" cy="772584"/>
    <xdr:pic>
      <xdr:nvPicPr>
        <xdr:cNvPr id="274" name="Imagem 2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1424</xdr:row>
      <xdr:rowOff>22443</xdr:rowOff>
    </xdr:from>
    <xdr:to>
      <xdr:col>3</xdr:col>
      <xdr:colOff>511967</xdr:colOff>
      <xdr:row>1428</xdr:row>
      <xdr:rowOff>61476</xdr:rowOff>
    </xdr:to>
    <xdr:pic>
      <xdr:nvPicPr>
        <xdr:cNvPr id="275" name="Imagem 2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1424</xdr:row>
      <xdr:rowOff>10583</xdr:rowOff>
    </xdr:from>
    <xdr:ext cx="1990265" cy="786591"/>
    <xdr:pic>
      <xdr:nvPicPr>
        <xdr:cNvPr id="276" name="Imagem 2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1424</xdr:row>
      <xdr:rowOff>22443</xdr:rowOff>
    </xdr:from>
    <xdr:to>
      <xdr:col>9</xdr:col>
      <xdr:colOff>511967</xdr:colOff>
      <xdr:row>1428</xdr:row>
      <xdr:rowOff>61476</xdr:rowOff>
    </xdr:to>
    <xdr:pic>
      <xdr:nvPicPr>
        <xdr:cNvPr id="277" name="Imagem 2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1445</xdr:row>
      <xdr:rowOff>10583</xdr:rowOff>
    </xdr:from>
    <xdr:ext cx="1992693" cy="772584"/>
    <xdr:pic>
      <xdr:nvPicPr>
        <xdr:cNvPr id="278" name="Imagem 2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1445</xdr:row>
      <xdr:rowOff>22443</xdr:rowOff>
    </xdr:from>
    <xdr:to>
      <xdr:col>3</xdr:col>
      <xdr:colOff>511967</xdr:colOff>
      <xdr:row>1449</xdr:row>
      <xdr:rowOff>61476</xdr:rowOff>
    </xdr:to>
    <xdr:pic>
      <xdr:nvPicPr>
        <xdr:cNvPr id="279" name="Imagem 2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1445</xdr:row>
      <xdr:rowOff>10583</xdr:rowOff>
    </xdr:from>
    <xdr:ext cx="1990265" cy="786591"/>
    <xdr:pic>
      <xdr:nvPicPr>
        <xdr:cNvPr id="280" name="Imagem 2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1445</xdr:row>
      <xdr:rowOff>22443</xdr:rowOff>
    </xdr:from>
    <xdr:to>
      <xdr:col>9</xdr:col>
      <xdr:colOff>511967</xdr:colOff>
      <xdr:row>1449</xdr:row>
      <xdr:rowOff>61476</xdr:rowOff>
    </xdr:to>
    <xdr:pic>
      <xdr:nvPicPr>
        <xdr:cNvPr id="281" name="Imagem 2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1466</xdr:row>
      <xdr:rowOff>10583</xdr:rowOff>
    </xdr:from>
    <xdr:ext cx="1992693" cy="772584"/>
    <xdr:pic>
      <xdr:nvPicPr>
        <xdr:cNvPr id="282" name="Imagem 2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1466</xdr:row>
      <xdr:rowOff>22443</xdr:rowOff>
    </xdr:from>
    <xdr:to>
      <xdr:col>3</xdr:col>
      <xdr:colOff>511967</xdr:colOff>
      <xdr:row>1470</xdr:row>
      <xdr:rowOff>61476</xdr:rowOff>
    </xdr:to>
    <xdr:pic>
      <xdr:nvPicPr>
        <xdr:cNvPr id="283" name="Imagem 2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1466</xdr:row>
      <xdr:rowOff>10583</xdr:rowOff>
    </xdr:from>
    <xdr:ext cx="1990265" cy="786591"/>
    <xdr:pic>
      <xdr:nvPicPr>
        <xdr:cNvPr id="284" name="Imagem 2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1466</xdr:row>
      <xdr:rowOff>22443</xdr:rowOff>
    </xdr:from>
    <xdr:to>
      <xdr:col>9</xdr:col>
      <xdr:colOff>511967</xdr:colOff>
      <xdr:row>1470</xdr:row>
      <xdr:rowOff>61476</xdr:rowOff>
    </xdr:to>
    <xdr:pic>
      <xdr:nvPicPr>
        <xdr:cNvPr id="285" name="Imagem 2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1488</xdr:row>
      <xdr:rowOff>10583</xdr:rowOff>
    </xdr:from>
    <xdr:ext cx="1992693" cy="772584"/>
    <xdr:pic>
      <xdr:nvPicPr>
        <xdr:cNvPr id="286" name="Imagem 2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1488</xdr:row>
      <xdr:rowOff>22443</xdr:rowOff>
    </xdr:from>
    <xdr:to>
      <xdr:col>3</xdr:col>
      <xdr:colOff>511967</xdr:colOff>
      <xdr:row>1492</xdr:row>
      <xdr:rowOff>61476</xdr:rowOff>
    </xdr:to>
    <xdr:pic>
      <xdr:nvPicPr>
        <xdr:cNvPr id="287" name="Imagem 2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1488</xdr:row>
      <xdr:rowOff>10583</xdr:rowOff>
    </xdr:from>
    <xdr:ext cx="1990265" cy="786591"/>
    <xdr:pic>
      <xdr:nvPicPr>
        <xdr:cNvPr id="288" name="Imagem 2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1488</xdr:row>
      <xdr:rowOff>22443</xdr:rowOff>
    </xdr:from>
    <xdr:to>
      <xdr:col>9</xdr:col>
      <xdr:colOff>511967</xdr:colOff>
      <xdr:row>1492</xdr:row>
      <xdr:rowOff>61476</xdr:rowOff>
    </xdr:to>
    <xdr:pic>
      <xdr:nvPicPr>
        <xdr:cNvPr id="289" name="Imagem 2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1508</xdr:row>
      <xdr:rowOff>10583</xdr:rowOff>
    </xdr:from>
    <xdr:ext cx="1992693" cy="772584"/>
    <xdr:pic>
      <xdr:nvPicPr>
        <xdr:cNvPr id="290" name="Imagem 2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1508</xdr:row>
      <xdr:rowOff>22443</xdr:rowOff>
    </xdr:from>
    <xdr:to>
      <xdr:col>3</xdr:col>
      <xdr:colOff>511967</xdr:colOff>
      <xdr:row>1512</xdr:row>
      <xdr:rowOff>61476</xdr:rowOff>
    </xdr:to>
    <xdr:pic>
      <xdr:nvPicPr>
        <xdr:cNvPr id="291" name="Imagem 2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1508</xdr:row>
      <xdr:rowOff>10583</xdr:rowOff>
    </xdr:from>
    <xdr:ext cx="1990265" cy="786591"/>
    <xdr:pic>
      <xdr:nvPicPr>
        <xdr:cNvPr id="292" name="Imagem 2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1508</xdr:row>
      <xdr:rowOff>22443</xdr:rowOff>
    </xdr:from>
    <xdr:to>
      <xdr:col>9</xdr:col>
      <xdr:colOff>511967</xdr:colOff>
      <xdr:row>1512</xdr:row>
      <xdr:rowOff>61476</xdr:rowOff>
    </xdr:to>
    <xdr:pic>
      <xdr:nvPicPr>
        <xdr:cNvPr id="293" name="Imagem 2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1529</xdr:row>
      <xdr:rowOff>10583</xdr:rowOff>
    </xdr:from>
    <xdr:ext cx="1992693" cy="772584"/>
    <xdr:pic>
      <xdr:nvPicPr>
        <xdr:cNvPr id="294" name="Imagem 2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1529</xdr:row>
      <xdr:rowOff>22443</xdr:rowOff>
    </xdr:from>
    <xdr:to>
      <xdr:col>3</xdr:col>
      <xdr:colOff>511967</xdr:colOff>
      <xdr:row>1533</xdr:row>
      <xdr:rowOff>61476</xdr:rowOff>
    </xdr:to>
    <xdr:pic>
      <xdr:nvPicPr>
        <xdr:cNvPr id="295" name="Imagem 2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1529</xdr:row>
      <xdr:rowOff>10583</xdr:rowOff>
    </xdr:from>
    <xdr:ext cx="1990265" cy="786591"/>
    <xdr:pic>
      <xdr:nvPicPr>
        <xdr:cNvPr id="296" name="Imagem 2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1529</xdr:row>
      <xdr:rowOff>22443</xdr:rowOff>
    </xdr:from>
    <xdr:to>
      <xdr:col>9</xdr:col>
      <xdr:colOff>511967</xdr:colOff>
      <xdr:row>1533</xdr:row>
      <xdr:rowOff>61476</xdr:rowOff>
    </xdr:to>
    <xdr:pic>
      <xdr:nvPicPr>
        <xdr:cNvPr id="297" name="Imagem 2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1550</xdr:row>
      <xdr:rowOff>10583</xdr:rowOff>
    </xdr:from>
    <xdr:ext cx="1992693" cy="772584"/>
    <xdr:pic>
      <xdr:nvPicPr>
        <xdr:cNvPr id="298" name="Imagem 2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1550</xdr:row>
      <xdr:rowOff>22443</xdr:rowOff>
    </xdr:from>
    <xdr:to>
      <xdr:col>3</xdr:col>
      <xdr:colOff>511967</xdr:colOff>
      <xdr:row>1554</xdr:row>
      <xdr:rowOff>61476</xdr:rowOff>
    </xdr:to>
    <xdr:pic>
      <xdr:nvPicPr>
        <xdr:cNvPr id="299" name="Imagem 2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1550</xdr:row>
      <xdr:rowOff>10583</xdr:rowOff>
    </xdr:from>
    <xdr:ext cx="1990265" cy="786591"/>
    <xdr:pic>
      <xdr:nvPicPr>
        <xdr:cNvPr id="300" name="Imagem 2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1550</xdr:row>
      <xdr:rowOff>22443</xdr:rowOff>
    </xdr:from>
    <xdr:to>
      <xdr:col>9</xdr:col>
      <xdr:colOff>511967</xdr:colOff>
      <xdr:row>1554</xdr:row>
      <xdr:rowOff>61476</xdr:rowOff>
    </xdr:to>
    <xdr:pic>
      <xdr:nvPicPr>
        <xdr:cNvPr id="301" name="Imagem 3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1572</xdr:row>
      <xdr:rowOff>10583</xdr:rowOff>
    </xdr:from>
    <xdr:ext cx="1992693" cy="772584"/>
    <xdr:pic>
      <xdr:nvPicPr>
        <xdr:cNvPr id="302" name="Imagem 3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1572</xdr:row>
      <xdr:rowOff>22443</xdr:rowOff>
    </xdr:from>
    <xdr:to>
      <xdr:col>3</xdr:col>
      <xdr:colOff>511967</xdr:colOff>
      <xdr:row>1576</xdr:row>
      <xdr:rowOff>61476</xdr:rowOff>
    </xdr:to>
    <xdr:pic>
      <xdr:nvPicPr>
        <xdr:cNvPr id="303" name="Imagem 3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1572</xdr:row>
      <xdr:rowOff>10583</xdr:rowOff>
    </xdr:from>
    <xdr:ext cx="1990265" cy="786591"/>
    <xdr:pic>
      <xdr:nvPicPr>
        <xdr:cNvPr id="304" name="Imagem 3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1572</xdr:row>
      <xdr:rowOff>22443</xdr:rowOff>
    </xdr:from>
    <xdr:to>
      <xdr:col>9</xdr:col>
      <xdr:colOff>511967</xdr:colOff>
      <xdr:row>1576</xdr:row>
      <xdr:rowOff>61476</xdr:rowOff>
    </xdr:to>
    <xdr:pic>
      <xdr:nvPicPr>
        <xdr:cNvPr id="305" name="Imagem 3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1592</xdr:row>
      <xdr:rowOff>10583</xdr:rowOff>
    </xdr:from>
    <xdr:ext cx="1992693" cy="772584"/>
    <xdr:pic>
      <xdr:nvPicPr>
        <xdr:cNvPr id="306" name="Imagem 3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1592</xdr:row>
      <xdr:rowOff>22443</xdr:rowOff>
    </xdr:from>
    <xdr:to>
      <xdr:col>3</xdr:col>
      <xdr:colOff>511967</xdr:colOff>
      <xdr:row>1596</xdr:row>
      <xdr:rowOff>61476</xdr:rowOff>
    </xdr:to>
    <xdr:pic>
      <xdr:nvPicPr>
        <xdr:cNvPr id="307" name="Imagem 3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1592</xdr:row>
      <xdr:rowOff>10583</xdr:rowOff>
    </xdr:from>
    <xdr:ext cx="1990265" cy="786591"/>
    <xdr:pic>
      <xdr:nvPicPr>
        <xdr:cNvPr id="308" name="Imagem 3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1592</xdr:row>
      <xdr:rowOff>22443</xdr:rowOff>
    </xdr:from>
    <xdr:to>
      <xdr:col>9</xdr:col>
      <xdr:colOff>511967</xdr:colOff>
      <xdr:row>1596</xdr:row>
      <xdr:rowOff>61476</xdr:rowOff>
    </xdr:to>
    <xdr:pic>
      <xdr:nvPicPr>
        <xdr:cNvPr id="309" name="Imagem 3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1613</xdr:row>
      <xdr:rowOff>10583</xdr:rowOff>
    </xdr:from>
    <xdr:ext cx="1992693" cy="772584"/>
    <xdr:pic>
      <xdr:nvPicPr>
        <xdr:cNvPr id="310" name="Imagem 3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1613</xdr:row>
      <xdr:rowOff>22443</xdr:rowOff>
    </xdr:from>
    <xdr:to>
      <xdr:col>3</xdr:col>
      <xdr:colOff>511967</xdr:colOff>
      <xdr:row>1617</xdr:row>
      <xdr:rowOff>61476</xdr:rowOff>
    </xdr:to>
    <xdr:pic>
      <xdr:nvPicPr>
        <xdr:cNvPr id="311" name="Imagem 3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1613</xdr:row>
      <xdr:rowOff>10583</xdr:rowOff>
    </xdr:from>
    <xdr:ext cx="1990265" cy="786591"/>
    <xdr:pic>
      <xdr:nvPicPr>
        <xdr:cNvPr id="312" name="Imagem 3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1613</xdr:row>
      <xdr:rowOff>22443</xdr:rowOff>
    </xdr:from>
    <xdr:to>
      <xdr:col>9</xdr:col>
      <xdr:colOff>511967</xdr:colOff>
      <xdr:row>1617</xdr:row>
      <xdr:rowOff>61476</xdr:rowOff>
    </xdr:to>
    <xdr:pic>
      <xdr:nvPicPr>
        <xdr:cNvPr id="313" name="Imagem 3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1634</xdr:row>
      <xdr:rowOff>10583</xdr:rowOff>
    </xdr:from>
    <xdr:ext cx="1992693" cy="772584"/>
    <xdr:pic>
      <xdr:nvPicPr>
        <xdr:cNvPr id="314" name="Imagem 3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1634</xdr:row>
      <xdr:rowOff>22443</xdr:rowOff>
    </xdr:from>
    <xdr:to>
      <xdr:col>3</xdr:col>
      <xdr:colOff>511967</xdr:colOff>
      <xdr:row>1638</xdr:row>
      <xdr:rowOff>61476</xdr:rowOff>
    </xdr:to>
    <xdr:pic>
      <xdr:nvPicPr>
        <xdr:cNvPr id="315" name="Imagem 3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1634</xdr:row>
      <xdr:rowOff>10583</xdr:rowOff>
    </xdr:from>
    <xdr:ext cx="1990265" cy="786591"/>
    <xdr:pic>
      <xdr:nvPicPr>
        <xdr:cNvPr id="316" name="Imagem 3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1634</xdr:row>
      <xdr:rowOff>22443</xdr:rowOff>
    </xdr:from>
    <xdr:to>
      <xdr:col>9</xdr:col>
      <xdr:colOff>511967</xdr:colOff>
      <xdr:row>1638</xdr:row>
      <xdr:rowOff>61476</xdr:rowOff>
    </xdr:to>
    <xdr:pic>
      <xdr:nvPicPr>
        <xdr:cNvPr id="317" name="Imagem 3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1655</xdr:row>
      <xdr:rowOff>10583</xdr:rowOff>
    </xdr:from>
    <xdr:ext cx="1992693" cy="772584"/>
    <xdr:pic>
      <xdr:nvPicPr>
        <xdr:cNvPr id="318" name="Imagem 3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1655</xdr:row>
      <xdr:rowOff>22443</xdr:rowOff>
    </xdr:from>
    <xdr:to>
      <xdr:col>3</xdr:col>
      <xdr:colOff>511967</xdr:colOff>
      <xdr:row>1659</xdr:row>
      <xdr:rowOff>61476</xdr:rowOff>
    </xdr:to>
    <xdr:pic>
      <xdr:nvPicPr>
        <xdr:cNvPr id="319" name="Imagem 3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1655</xdr:row>
      <xdr:rowOff>10583</xdr:rowOff>
    </xdr:from>
    <xdr:ext cx="1990265" cy="786591"/>
    <xdr:pic>
      <xdr:nvPicPr>
        <xdr:cNvPr id="320" name="Imagem 3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1655</xdr:row>
      <xdr:rowOff>22443</xdr:rowOff>
    </xdr:from>
    <xdr:to>
      <xdr:col>9</xdr:col>
      <xdr:colOff>511967</xdr:colOff>
      <xdr:row>1659</xdr:row>
      <xdr:rowOff>61476</xdr:rowOff>
    </xdr:to>
    <xdr:pic>
      <xdr:nvPicPr>
        <xdr:cNvPr id="321" name="Imagem 3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1676</xdr:row>
      <xdr:rowOff>10583</xdr:rowOff>
    </xdr:from>
    <xdr:ext cx="1992693" cy="772584"/>
    <xdr:pic>
      <xdr:nvPicPr>
        <xdr:cNvPr id="322" name="Imagem 3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1676</xdr:row>
      <xdr:rowOff>22443</xdr:rowOff>
    </xdr:from>
    <xdr:to>
      <xdr:col>3</xdr:col>
      <xdr:colOff>511967</xdr:colOff>
      <xdr:row>1680</xdr:row>
      <xdr:rowOff>61476</xdr:rowOff>
    </xdr:to>
    <xdr:pic>
      <xdr:nvPicPr>
        <xdr:cNvPr id="323" name="Imagem 3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1676</xdr:row>
      <xdr:rowOff>10583</xdr:rowOff>
    </xdr:from>
    <xdr:ext cx="1990265" cy="786591"/>
    <xdr:pic>
      <xdr:nvPicPr>
        <xdr:cNvPr id="324" name="Imagem 3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1676</xdr:row>
      <xdr:rowOff>22443</xdr:rowOff>
    </xdr:from>
    <xdr:to>
      <xdr:col>9</xdr:col>
      <xdr:colOff>511967</xdr:colOff>
      <xdr:row>1680</xdr:row>
      <xdr:rowOff>61476</xdr:rowOff>
    </xdr:to>
    <xdr:pic>
      <xdr:nvPicPr>
        <xdr:cNvPr id="325" name="Imagem 3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1697</xdr:row>
      <xdr:rowOff>10583</xdr:rowOff>
    </xdr:from>
    <xdr:ext cx="1992693" cy="772584"/>
    <xdr:pic>
      <xdr:nvPicPr>
        <xdr:cNvPr id="326" name="Imagem 3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1697</xdr:row>
      <xdr:rowOff>22443</xdr:rowOff>
    </xdr:from>
    <xdr:to>
      <xdr:col>3</xdr:col>
      <xdr:colOff>511967</xdr:colOff>
      <xdr:row>1701</xdr:row>
      <xdr:rowOff>61476</xdr:rowOff>
    </xdr:to>
    <xdr:pic>
      <xdr:nvPicPr>
        <xdr:cNvPr id="327" name="Imagem 3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1697</xdr:row>
      <xdr:rowOff>10583</xdr:rowOff>
    </xdr:from>
    <xdr:ext cx="1990265" cy="786591"/>
    <xdr:pic>
      <xdr:nvPicPr>
        <xdr:cNvPr id="328" name="Imagem 3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1697</xdr:row>
      <xdr:rowOff>22443</xdr:rowOff>
    </xdr:from>
    <xdr:to>
      <xdr:col>9</xdr:col>
      <xdr:colOff>511967</xdr:colOff>
      <xdr:row>1701</xdr:row>
      <xdr:rowOff>61476</xdr:rowOff>
    </xdr:to>
    <xdr:pic>
      <xdr:nvPicPr>
        <xdr:cNvPr id="329" name="Imagem 3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1719</xdr:row>
      <xdr:rowOff>10583</xdr:rowOff>
    </xdr:from>
    <xdr:ext cx="1992693" cy="772584"/>
    <xdr:pic>
      <xdr:nvPicPr>
        <xdr:cNvPr id="330" name="Imagem 3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1719</xdr:row>
      <xdr:rowOff>22443</xdr:rowOff>
    </xdr:from>
    <xdr:to>
      <xdr:col>3</xdr:col>
      <xdr:colOff>511967</xdr:colOff>
      <xdr:row>1723</xdr:row>
      <xdr:rowOff>61476</xdr:rowOff>
    </xdr:to>
    <xdr:pic>
      <xdr:nvPicPr>
        <xdr:cNvPr id="331" name="Imagem 3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1719</xdr:row>
      <xdr:rowOff>10583</xdr:rowOff>
    </xdr:from>
    <xdr:ext cx="1990265" cy="786591"/>
    <xdr:pic>
      <xdr:nvPicPr>
        <xdr:cNvPr id="332" name="Imagem 3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1719</xdr:row>
      <xdr:rowOff>22443</xdr:rowOff>
    </xdr:from>
    <xdr:to>
      <xdr:col>9</xdr:col>
      <xdr:colOff>511967</xdr:colOff>
      <xdr:row>1723</xdr:row>
      <xdr:rowOff>61476</xdr:rowOff>
    </xdr:to>
    <xdr:pic>
      <xdr:nvPicPr>
        <xdr:cNvPr id="333" name="Imagem 3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1741</xdr:row>
      <xdr:rowOff>10583</xdr:rowOff>
    </xdr:from>
    <xdr:ext cx="1992693" cy="772584"/>
    <xdr:pic>
      <xdr:nvPicPr>
        <xdr:cNvPr id="334" name="Imagem 3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1741</xdr:row>
      <xdr:rowOff>22443</xdr:rowOff>
    </xdr:from>
    <xdr:to>
      <xdr:col>3</xdr:col>
      <xdr:colOff>511967</xdr:colOff>
      <xdr:row>1745</xdr:row>
      <xdr:rowOff>61476</xdr:rowOff>
    </xdr:to>
    <xdr:pic>
      <xdr:nvPicPr>
        <xdr:cNvPr id="335" name="Imagem 3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1741</xdr:row>
      <xdr:rowOff>10583</xdr:rowOff>
    </xdr:from>
    <xdr:ext cx="1990265" cy="786591"/>
    <xdr:pic>
      <xdr:nvPicPr>
        <xdr:cNvPr id="336" name="Imagem 3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1741</xdr:row>
      <xdr:rowOff>22443</xdr:rowOff>
    </xdr:from>
    <xdr:to>
      <xdr:col>9</xdr:col>
      <xdr:colOff>511967</xdr:colOff>
      <xdr:row>1745</xdr:row>
      <xdr:rowOff>61476</xdr:rowOff>
    </xdr:to>
    <xdr:pic>
      <xdr:nvPicPr>
        <xdr:cNvPr id="337" name="Imagem 3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1760</xdr:row>
      <xdr:rowOff>10583</xdr:rowOff>
    </xdr:from>
    <xdr:ext cx="1992693" cy="772584"/>
    <xdr:pic>
      <xdr:nvPicPr>
        <xdr:cNvPr id="338" name="Imagem 3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1760</xdr:row>
      <xdr:rowOff>22443</xdr:rowOff>
    </xdr:from>
    <xdr:to>
      <xdr:col>3</xdr:col>
      <xdr:colOff>511967</xdr:colOff>
      <xdr:row>1764</xdr:row>
      <xdr:rowOff>61476</xdr:rowOff>
    </xdr:to>
    <xdr:pic>
      <xdr:nvPicPr>
        <xdr:cNvPr id="339" name="Imagem 3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1760</xdr:row>
      <xdr:rowOff>10583</xdr:rowOff>
    </xdr:from>
    <xdr:ext cx="1990265" cy="786591"/>
    <xdr:pic>
      <xdr:nvPicPr>
        <xdr:cNvPr id="340" name="Imagem 3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1760</xdr:row>
      <xdr:rowOff>22443</xdr:rowOff>
    </xdr:from>
    <xdr:to>
      <xdr:col>9</xdr:col>
      <xdr:colOff>511967</xdr:colOff>
      <xdr:row>1764</xdr:row>
      <xdr:rowOff>61476</xdr:rowOff>
    </xdr:to>
    <xdr:pic>
      <xdr:nvPicPr>
        <xdr:cNvPr id="341" name="Imagem 3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1781</xdr:row>
      <xdr:rowOff>10583</xdr:rowOff>
    </xdr:from>
    <xdr:ext cx="1992693" cy="772584"/>
    <xdr:pic>
      <xdr:nvPicPr>
        <xdr:cNvPr id="342" name="Imagem 3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1781</xdr:row>
      <xdr:rowOff>22443</xdr:rowOff>
    </xdr:from>
    <xdr:to>
      <xdr:col>3</xdr:col>
      <xdr:colOff>511967</xdr:colOff>
      <xdr:row>1785</xdr:row>
      <xdr:rowOff>61476</xdr:rowOff>
    </xdr:to>
    <xdr:pic>
      <xdr:nvPicPr>
        <xdr:cNvPr id="343" name="Imagem 3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1781</xdr:row>
      <xdr:rowOff>10583</xdr:rowOff>
    </xdr:from>
    <xdr:ext cx="1990265" cy="786591"/>
    <xdr:pic>
      <xdr:nvPicPr>
        <xdr:cNvPr id="344" name="Imagem 3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1781</xdr:row>
      <xdr:rowOff>22443</xdr:rowOff>
    </xdr:from>
    <xdr:to>
      <xdr:col>9</xdr:col>
      <xdr:colOff>511967</xdr:colOff>
      <xdr:row>1785</xdr:row>
      <xdr:rowOff>61476</xdr:rowOff>
    </xdr:to>
    <xdr:pic>
      <xdr:nvPicPr>
        <xdr:cNvPr id="345" name="Imagem 3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1802</xdr:row>
      <xdr:rowOff>10583</xdr:rowOff>
    </xdr:from>
    <xdr:ext cx="1992693" cy="772584"/>
    <xdr:pic>
      <xdr:nvPicPr>
        <xdr:cNvPr id="346" name="Imagem 3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1802</xdr:row>
      <xdr:rowOff>22443</xdr:rowOff>
    </xdr:from>
    <xdr:to>
      <xdr:col>3</xdr:col>
      <xdr:colOff>511967</xdr:colOff>
      <xdr:row>1806</xdr:row>
      <xdr:rowOff>61476</xdr:rowOff>
    </xdr:to>
    <xdr:pic>
      <xdr:nvPicPr>
        <xdr:cNvPr id="347" name="Imagem 3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1802</xdr:row>
      <xdr:rowOff>10583</xdr:rowOff>
    </xdr:from>
    <xdr:ext cx="1990265" cy="786591"/>
    <xdr:pic>
      <xdr:nvPicPr>
        <xdr:cNvPr id="348" name="Imagem 3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1802</xdr:row>
      <xdr:rowOff>22443</xdr:rowOff>
    </xdr:from>
    <xdr:to>
      <xdr:col>9</xdr:col>
      <xdr:colOff>511967</xdr:colOff>
      <xdr:row>1806</xdr:row>
      <xdr:rowOff>61476</xdr:rowOff>
    </xdr:to>
    <xdr:pic>
      <xdr:nvPicPr>
        <xdr:cNvPr id="349" name="Imagem 3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1823</xdr:row>
      <xdr:rowOff>10583</xdr:rowOff>
    </xdr:from>
    <xdr:ext cx="1992693" cy="772584"/>
    <xdr:pic>
      <xdr:nvPicPr>
        <xdr:cNvPr id="350" name="Imagem 3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1823</xdr:row>
      <xdr:rowOff>22443</xdr:rowOff>
    </xdr:from>
    <xdr:to>
      <xdr:col>3</xdr:col>
      <xdr:colOff>511967</xdr:colOff>
      <xdr:row>1827</xdr:row>
      <xdr:rowOff>61476</xdr:rowOff>
    </xdr:to>
    <xdr:pic>
      <xdr:nvPicPr>
        <xdr:cNvPr id="351" name="Imagem 3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1823</xdr:row>
      <xdr:rowOff>10583</xdr:rowOff>
    </xdr:from>
    <xdr:ext cx="1990265" cy="786591"/>
    <xdr:pic>
      <xdr:nvPicPr>
        <xdr:cNvPr id="352" name="Imagem 3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1823</xdr:row>
      <xdr:rowOff>22443</xdr:rowOff>
    </xdr:from>
    <xdr:to>
      <xdr:col>9</xdr:col>
      <xdr:colOff>511967</xdr:colOff>
      <xdr:row>1827</xdr:row>
      <xdr:rowOff>61476</xdr:rowOff>
    </xdr:to>
    <xdr:pic>
      <xdr:nvPicPr>
        <xdr:cNvPr id="353" name="Imagem 3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1844</xdr:row>
      <xdr:rowOff>10583</xdr:rowOff>
    </xdr:from>
    <xdr:ext cx="1992693" cy="772584"/>
    <xdr:pic>
      <xdr:nvPicPr>
        <xdr:cNvPr id="354" name="Imagem 3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1844</xdr:row>
      <xdr:rowOff>22443</xdr:rowOff>
    </xdr:from>
    <xdr:to>
      <xdr:col>3</xdr:col>
      <xdr:colOff>511967</xdr:colOff>
      <xdr:row>1848</xdr:row>
      <xdr:rowOff>61476</xdr:rowOff>
    </xdr:to>
    <xdr:pic>
      <xdr:nvPicPr>
        <xdr:cNvPr id="355" name="Imagem 3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1844</xdr:row>
      <xdr:rowOff>10583</xdr:rowOff>
    </xdr:from>
    <xdr:ext cx="1990265" cy="786591"/>
    <xdr:pic>
      <xdr:nvPicPr>
        <xdr:cNvPr id="356" name="Imagem 3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1844</xdr:row>
      <xdr:rowOff>22443</xdr:rowOff>
    </xdr:from>
    <xdr:to>
      <xdr:col>9</xdr:col>
      <xdr:colOff>511967</xdr:colOff>
      <xdr:row>1848</xdr:row>
      <xdr:rowOff>61476</xdr:rowOff>
    </xdr:to>
    <xdr:pic>
      <xdr:nvPicPr>
        <xdr:cNvPr id="357" name="Imagem 3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1865</xdr:row>
      <xdr:rowOff>10583</xdr:rowOff>
    </xdr:from>
    <xdr:ext cx="1992693" cy="772584"/>
    <xdr:pic>
      <xdr:nvPicPr>
        <xdr:cNvPr id="358" name="Imagem 3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1865</xdr:row>
      <xdr:rowOff>22443</xdr:rowOff>
    </xdr:from>
    <xdr:to>
      <xdr:col>3</xdr:col>
      <xdr:colOff>511967</xdr:colOff>
      <xdr:row>1869</xdr:row>
      <xdr:rowOff>61476</xdr:rowOff>
    </xdr:to>
    <xdr:pic>
      <xdr:nvPicPr>
        <xdr:cNvPr id="359" name="Imagem 3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1865</xdr:row>
      <xdr:rowOff>10583</xdr:rowOff>
    </xdr:from>
    <xdr:ext cx="1990265" cy="786591"/>
    <xdr:pic>
      <xdr:nvPicPr>
        <xdr:cNvPr id="360" name="Imagem 3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1865</xdr:row>
      <xdr:rowOff>22443</xdr:rowOff>
    </xdr:from>
    <xdr:to>
      <xdr:col>9</xdr:col>
      <xdr:colOff>511967</xdr:colOff>
      <xdr:row>1869</xdr:row>
      <xdr:rowOff>61476</xdr:rowOff>
    </xdr:to>
    <xdr:pic>
      <xdr:nvPicPr>
        <xdr:cNvPr id="361" name="Imagem 3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1886</xdr:row>
      <xdr:rowOff>10583</xdr:rowOff>
    </xdr:from>
    <xdr:ext cx="1992693" cy="772584"/>
    <xdr:pic>
      <xdr:nvPicPr>
        <xdr:cNvPr id="362" name="Imagem 3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1886</xdr:row>
      <xdr:rowOff>22443</xdr:rowOff>
    </xdr:from>
    <xdr:to>
      <xdr:col>3</xdr:col>
      <xdr:colOff>511967</xdr:colOff>
      <xdr:row>1890</xdr:row>
      <xdr:rowOff>61476</xdr:rowOff>
    </xdr:to>
    <xdr:pic>
      <xdr:nvPicPr>
        <xdr:cNvPr id="363" name="Imagem 3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1886</xdr:row>
      <xdr:rowOff>10583</xdr:rowOff>
    </xdr:from>
    <xdr:ext cx="1990265" cy="786591"/>
    <xdr:pic>
      <xdr:nvPicPr>
        <xdr:cNvPr id="364" name="Imagem 3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1886</xdr:row>
      <xdr:rowOff>22443</xdr:rowOff>
    </xdr:from>
    <xdr:to>
      <xdr:col>9</xdr:col>
      <xdr:colOff>511967</xdr:colOff>
      <xdr:row>1890</xdr:row>
      <xdr:rowOff>61476</xdr:rowOff>
    </xdr:to>
    <xdr:pic>
      <xdr:nvPicPr>
        <xdr:cNvPr id="365" name="Imagem 3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1907</xdr:row>
      <xdr:rowOff>10583</xdr:rowOff>
    </xdr:from>
    <xdr:ext cx="1992693" cy="772584"/>
    <xdr:pic>
      <xdr:nvPicPr>
        <xdr:cNvPr id="366" name="Imagem 3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1907</xdr:row>
      <xdr:rowOff>22443</xdr:rowOff>
    </xdr:from>
    <xdr:to>
      <xdr:col>3</xdr:col>
      <xdr:colOff>511967</xdr:colOff>
      <xdr:row>1911</xdr:row>
      <xdr:rowOff>61476</xdr:rowOff>
    </xdr:to>
    <xdr:pic>
      <xdr:nvPicPr>
        <xdr:cNvPr id="367" name="Imagem 3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1907</xdr:row>
      <xdr:rowOff>10583</xdr:rowOff>
    </xdr:from>
    <xdr:ext cx="1990265" cy="786591"/>
    <xdr:pic>
      <xdr:nvPicPr>
        <xdr:cNvPr id="368" name="Imagem 3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1907</xdr:row>
      <xdr:rowOff>22443</xdr:rowOff>
    </xdr:from>
    <xdr:to>
      <xdr:col>9</xdr:col>
      <xdr:colOff>511967</xdr:colOff>
      <xdr:row>1911</xdr:row>
      <xdr:rowOff>61476</xdr:rowOff>
    </xdr:to>
    <xdr:pic>
      <xdr:nvPicPr>
        <xdr:cNvPr id="369" name="Imagem 3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1928</xdr:row>
      <xdr:rowOff>10583</xdr:rowOff>
    </xdr:from>
    <xdr:ext cx="1992693" cy="772584"/>
    <xdr:pic>
      <xdr:nvPicPr>
        <xdr:cNvPr id="370" name="Imagem 3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1928</xdr:row>
      <xdr:rowOff>22443</xdr:rowOff>
    </xdr:from>
    <xdr:to>
      <xdr:col>3</xdr:col>
      <xdr:colOff>511967</xdr:colOff>
      <xdr:row>1932</xdr:row>
      <xdr:rowOff>61476</xdr:rowOff>
    </xdr:to>
    <xdr:pic>
      <xdr:nvPicPr>
        <xdr:cNvPr id="371" name="Imagem 3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1928</xdr:row>
      <xdr:rowOff>10583</xdr:rowOff>
    </xdr:from>
    <xdr:ext cx="1990265" cy="786591"/>
    <xdr:pic>
      <xdr:nvPicPr>
        <xdr:cNvPr id="372" name="Imagem 3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1928</xdr:row>
      <xdr:rowOff>22443</xdr:rowOff>
    </xdr:from>
    <xdr:to>
      <xdr:col>9</xdr:col>
      <xdr:colOff>511967</xdr:colOff>
      <xdr:row>1932</xdr:row>
      <xdr:rowOff>61476</xdr:rowOff>
    </xdr:to>
    <xdr:pic>
      <xdr:nvPicPr>
        <xdr:cNvPr id="373" name="Imagem 3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1949</xdr:row>
      <xdr:rowOff>10583</xdr:rowOff>
    </xdr:from>
    <xdr:ext cx="1992693" cy="772584"/>
    <xdr:pic>
      <xdr:nvPicPr>
        <xdr:cNvPr id="374" name="Imagem 3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1949</xdr:row>
      <xdr:rowOff>22443</xdr:rowOff>
    </xdr:from>
    <xdr:to>
      <xdr:col>3</xdr:col>
      <xdr:colOff>511967</xdr:colOff>
      <xdr:row>1953</xdr:row>
      <xdr:rowOff>61476</xdr:rowOff>
    </xdr:to>
    <xdr:pic>
      <xdr:nvPicPr>
        <xdr:cNvPr id="375" name="Imagem 3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1949</xdr:row>
      <xdr:rowOff>10583</xdr:rowOff>
    </xdr:from>
    <xdr:ext cx="1990265" cy="786591"/>
    <xdr:pic>
      <xdr:nvPicPr>
        <xdr:cNvPr id="376" name="Imagem 3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1949</xdr:row>
      <xdr:rowOff>22443</xdr:rowOff>
    </xdr:from>
    <xdr:to>
      <xdr:col>9</xdr:col>
      <xdr:colOff>511967</xdr:colOff>
      <xdr:row>1953</xdr:row>
      <xdr:rowOff>61476</xdr:rowOff>
    </xdr:to>
    <xdr:pic>
      <xdr:nvPicPr>
        <xdr:cNvPr id="377" name="Imagem 3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1971</xdr:row>
      <xdr:rowOff>10583</xdr:rowOff>
    </xdr:from>
    <xdr:ext cx="1992693" cy="772584"/>
    <xdr:pic>
      <xdr:nvPicPr>
        <xdr:cNvPr id="378" name="Imagem 3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1971</xdr:row>
      <xdr:rowOff>22443</xdr:rowOff>
    </xdr:from>
    <xdr:to>
      <xdr:col>3</xdr:col>
      <xdr:colOff>511967</xdr:colOff>
      <xdr:row>1975</xdr:row>
      <xdr:rowOff>61476</xdr:rowOff>
    </xdr:to>
    <xdr:pic>
      <xdr:nvPicPr>
        <xdr:cNvPr id="379" name="Imagem 3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1971</xdr:row>
      <xdr:rowOff>10583</xdr:rowOff>
    </xdr:from>
    <xdr:ext cx="1990265" cy="786591"/>
    <xdr:pic>
      <xdr:nvPicPr>
        <xdr:cNvPr id="380" name="Imagem 3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1971</xdr:row>
      <xdr:rowOff>22443</xdr:rowOff>
    </xdr:from>
    <xdr:to>
      <xdr:col>9</xdr:col>
      <xdr:colOff>511967</xdr:colOff>
      <xdr:row>1975</xdr:row>
      <xdr:rowOff>61476</xdr:rowOff>
    </xdr:to>
    <xdr:pic>
      <xdr:nvPicPr>
        <xdr:cNvPr id="381" name="Imagem 3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1993</xdr:row>
      <xdr:rowOff>10583</xdr:rowOff>
    </xdr:from>
    <xdr:ext cx="1992693" cy="772584"/>
    <xdr:pic>
      <xdr:nvPicPr>
        <xdr:cNvPr id="382" name="Imagem 3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1993</xdr:row>
      <xdr:rowOff>22443</xdr:rowOff>
    </xdr:from>
    <xdr:to>
      <xdr:col>3</xdr:col>
      <xdr:colOff>511967</xdr:colOff>
      <xdr:row>1997</xdr:row>
      <xdr:rowOff>61476</xdr:rowOff>
    </xdr:to>
    <xdr:pic>
      <xdr:nvPicPr>
        <xdr:cNvPr id="383" name="Imagem 3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1993</xdr:row>
      <xdr:rowOff>10583</xdr:rowOff>
    </xdr:from>
    <xdr:ext cx="1990265" cy="786591"/>
    <xdr:pic>
      <xdr:nvPicPr>
        <xdr:cNvPr id="384" name="Imagem 3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1993</xdr:row>
      <xdr:rowOff>22443</xdr:rowOff>
    </xdr:from>
    <xdr:to>
      <xdr:col>9</xdr:col>
      <xdr:colOff>511967</xdr:colOff>
      <xdr:row>1997</xdr:row>
      <xdr:rowOff>61476</xdr:rowOff>
    </xdr:to>
    <xdr:pic>
      <xdr:nvPicPr>
        <xdr:cNvPr id="385" name="Imagem 3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2012</xdr:row>
      <xdr:rowOff>10583</xdr:rowOff>
    </xdr:from>
    <xdr:ext cx="1992693" cy="772584"/>
    <xdr:pic>
      <xdr:nvPicPr>
        <xdr:cNvPr id="386" name="Imagem 3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2012</xdr:row>
      <xdr:rowOff>22443</xdr:rowOff>
    </xdr:from>
    <xdr:to>
      <xdr:col>3</xdr:col>
      <xdr:colOff>511967</xdr:colOff>
      <xdr:row>2016</xdr:row>
      <xdr:rowOff>61476</xdr:rowOff>
    </xdr:to>
    <xdr:pic>
      <xdr:nvPicPr>
        <xdr:cNvPr id="387" name="Imagem 3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2012</xdr:row>
      <xdr:rowOff>10583</xdr:rowOff>
    </xdr:from>
    <xdr:ext cx="1990265" cy="786591"/>
    <xdr:pic>
      <xdr:nvPicPr>
        <xdr:cNvPr id="388" name="Imagem 3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2012</xdr:row>
      <xdr:rowOff>22443</xdr:rowOff>
    </xdr:from>
    <xdr:to>
      <xdr:col>9</xdr:col>
      <xdr:colOff>511967</xdr:colOff>
      <xdr:row>2016</xdr:row>
      <xdr:rowOff>61476</xdr:rowOff>
    </xdr:to>
    <xdr:pic>
      <xdr:nvPicPr>
        <xdr:cNvPr id="389" name="Imagem 3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2033</xdr:row>
      <xdr:rowOff>10583</xdr:rowOff>
    </xdr:from>
    <xdr:ext cx="1992693" cy="772584"/>
    <xdr:pic>
      <xdr:nvPicPr>
        <xdr:cNvPr id="390" name="Imagem 3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2033</xdr:row>
      <xdr:rowOff>22443</xdr:rowOff>
    </xdr:from>
    <xdr:to>
      <xdr:col>3</xdr:col>
      <xdr:colOff>511967</xdr:colOff>
      <xdr:row>2037</xdr:row>
      <xdr:rowOff>61476</xdr:rowOff>
    </xdr:to>
    <xdr:pic>
      <xdr:nvPicPr>
        <xdr:cNvPr id="391" name="Imagem 3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2033</xdr:row>
      <xdr:rowOff>10583</xdr:rowOff>
    </xdr:from>
    <xdr:ext cx="1990265" cy="786591"/>
    <xdr:pic>
      <xdr:nvPicPr>
        <xdr:cNvPr id="392" name="Imagem 3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2033</xdr:row>
      <xdr:rowOff>22443</xdr:rowOff>
    </xdr:from>
    <xdr:to>
      <xdr:col>9</xdr:col>
      <xdr:colOff>511967</xdr:colOff>
      <xdr:row>2037</xdr:row>
      <xdr:rowOff>61476</xdr:rowOff>
    </xdr:to>
    <xdr:pic>
      <xdr:nvPicPr>
        <xdr:cNvPr id="393" name="Imagem 3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2055</xdr:row>
      <xdr:rowOff>10583</xdr:rowOff>
    </xdr:from>
    <xdr:ext cx="1992693" cy="772584"/>
    <xdr:pic>
      <xdr:nvPicPr>
        <xdr:cNvPr id="394" name="Imagem 3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2055</xdr:row>
      <xdr:rowOff>22443</xdr:rowOff>
    </xdr:from>
    <xdr:to>
      <xdr:col>3</xdr:col>
      <xdr:colOff>511967</xdr:colOff>
      <xdr:row>2059</xdr:row>
      <xdr:rowOff>61476</xdr:rowOff>
    </xdr:to>
    <xdr:pic>
      <xdr:nvPicPr>
        <xdr:cNvPr id="395" name="Imagem 3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2055</xdr:row>
      <xdr:rowOff>10583</xdr:rowOff>
    </xdr:from>
    <xdr:ext cx="1990265" cy="786591"/>
    <xdr:pic>
      <xdr:nvPicPr>
        <xdr:cNvPr id="396" name="Imagem 3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2055</xdr:row>
      <xdr:rowOff>22443</xdr:rowOff>
    </xdr:from>
    <xdr:to>
      <xdr:col>9</xdr:col>
      <xdr:colOff>511967</xdr:colOff>
      <xdr:row>2059</xdr:row>
      <xdr:rowOff>61476</xdr:rowOff>
    </xdr:to>
    <xdr:pic>
      <xdr:nvPicPr>
        <xdr:cNvPr id="397" name="Imagem 3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2077</xdr:row>
      <xdr:rowOff>10583</xdr:rowOff>
    </xdr:from>
    <xdr:ext cx="1992693" cy="772584"/>
    <xdr:pic>
      <xdr:nvPicPr>
        <xdr:cNvPr id="398" name="Imagem 3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2077</xdr:row>
      <xdr:rowOff>22443</xdr:rowOff>
    </xdr:from>
    <xdr:to>
      <xdr:col>3</xdr:col>
      <xdr:colOff>511967</xdr:colOff>
      <xdr:row>2081</xdr:row>
      <xdr:rowOff>61476</xdr:rowOff>
    </xdr:to>
    <xdr:pic>
      <xdr:nvPicPr>
        <xdr:cNvPr id="399" name="Imagem 3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2077</xdr:row>
      <xdr:rowOff>10583</xdr:rowOff>
    </xdr:from>
    <xdr:ext cx="1990265" cy="786591"/>
    <xdr:pic>
      <xdr:nvPicPr>
        <xdr:cNvPr id="400" name="Imagem 3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2077</xdr:row>
      <xdr:rowOff>22443</xdr:rowOff>
    </xdr:from>
    <xdr:to>
      <xdr:col>9</xdr:col>
      <xdr:colOff>511967</xdr:colOff>
      <xdr:row>2081</xdr:row>
      <xdr:rowOff>61476</xdr:rowOff>
    </xdr:to>
    <xdr:pic>
      <xdr:nvPicPr>
        <xdr:cNvPr id="401" name="Imagem 4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2096</xdr:row>
      <xdr:rowOff>10583</xdr:rowOff>
    </xdr:from>
    <xdr:ext cx="1992693" cy="772584"/>
    <xdr:pic>
      <xdr:nvPicPr>
        <xdr:cNvPr id="402" name="Imagem 4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2096</xdr:row>
      <xdr:rowOff>22443</xdr:rowOff>
    </xdr:from>
    <xdr:to>
      <xdr:col>3</xdr:col>
      <xdr:colOff>511967</xdr:colOff>
      <xdr:row>2100</xdr:row>
      <xdr:rowOff>61476</xdr:rowOff>
    </xdr:to>
    <xdr:pic>
      <xdr:nvPicPr>
        <xdr:cNvPr id="403" name="Imagem 4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2096</xdr:row>
      <xdr:rowOff>10583</xdr:rowOff>
    </xdr:from>
    <xdr:ext cx="1990265" cy="786591"/>
    <xdr:pic>
      <xdr:nvPicPr>
        <xdr:cNvPr id="404" name="Imagem 4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2096</xdr:row>
      <xdr:rowOff>22443</xdr:rowOff>
    </xdr:from>
    <xdr:to>
      <xdr:col>9</xdr:col>
      <xdr:colOff>511967</xdr:colOff>
      <xdr:row>2100</xdr:row>
      <xdr:rowOff>61476</xdr:rowOff>
    </xdr:to>
    <xdr:pic>
      <xdr:nvPicPr>
        <xdr:cNvPr id="405" name="Imagem 4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2117</xdr:row>
      <xdr:rowOff>10583</xdr:rowOff>
    </xdr:from>
    <xdr:ext cx="1992693" cy="772584"/>
    <xdr:pic>
      <xdr:nvPicPr>
        <xdr:cNvPr id="406" name="Imagem 4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2117</xdr:row>
      <xdr:rowOff>22443</xdr:rowOff>
    </xdr:from>
    <xdr:to>
      <xdr:col>3</xdr:col>
      <xdr:colOff>511967</xdr:colOff>
      <xdr:row>2121</xdr:row>
      <xdr:rowOff>61476</xdr:rowOff>
    </xdr:to>
    <xdr:pic>
      <xdr:nvPicPr>
        <xdr:cNvPr id="407" name="Imagem 4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2117</xdr:row>
      <xdr:rowOff>10583</xdr:rowOff>
    </xdr:from>
    <xdr:ext cx="1990265" cy="786591"/>
    <xdr:pic>
      <xdr:nvPicPr>
        <xdr:cNvPr id="408" name="Imagem 4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2117</xdr:row>
      <xdr:rowOff>22443</xdr:rowOff>
    </xdr:from>
    <xdr:to>
      <xdr:col>9</xdr:col>
      <xdr:colOff>511967</xdr:colOff>
      <xdr:row>2121</xdr:row>
      <xdr:rowOff>61476</xdr:rowOff>
    </xdr:to>
    <xdr:pic>
      <xdr:nvPicPr>
        <xdr:cNvPr id="409" name="Imagem 4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2139</xdr:row>
      <xdr:rowOff>10583</xdr:rowOff>
    </xdr:from>
    <xdr:ext cx="1992693" cy="772584"/>
    <xdr:pic>
      <xdr:nvPicPr>
        <xdr:cNvPr id="410" name="Imagem 4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2139</xdr:row>
      <xdr:rowOff>22443</xdr:rowOff>
    </xdr:from>
    <xdr:to>
      <xdr:col>3</xdr:col>
      <xdr:colOff>511967</xdr:colOff>
      <xdr:row>2143</xdr:row>
      <xdr:rowOff>61476</xdr:rowOff>
    </xdr:to>
    <xdr:pic>
      <xdr:nvPicPr>
        <xdr:cNvPr id="411" name="Imagem 4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2139</xdr:row>
      <xdr:rowOff>10583</xdr:rowOff>
    </xdr:from>
    <xdr:ext cx="1990265" cy="786591"/>
    <xdr:pic>
      <xdr:nvPicPr>
        <xdr:cNvPr id="412" name="Imagem 4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2139</xdr:row>
      <xdr:rowOff>22443</xdr:rowOff>
    </xdr:from>
    <xdr:to>
      <xdr:col>9</xdr:col>
      <xdr:colOff>511967</xdr:colOff>
      <xdr:row>2143</xdr:row>
      <xdr:rowOff>61476</xdr:rowOff>
    </xdr:to>
    <xdr:pic>
      <xdr:nvPicPr>
        <xdr:cNvPr id="413" name="Imagem 4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414" name="Imagem 4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415" name="Imagem 4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416" name="Imagem 4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417" name="Imagem 4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2180</xdr:row>
      <xdr:rowOff>10583</xdr:rowOff>
    </xdr:from>
    <xdr:ext cx="1992693" cy="772584"/>
    <xdr:pic>
      <xdr:nvPicPr>
        <xdr:cNvPr id="418" name="Imagem 4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2180</xdr:row>
      <xdr:rowOff>22443</xdr:rowOff>
    </xdr:from>
    <xdr:to>
      <xdr:col>3</xdr:col>
      <xdr:colOff>511967</xdr:colOff>
      <xdr:row>2184</xdr:row>
      <xdr:rowOff>61476</xdr:rowOff>
    </xdr:to>
    <xdr:pic>
      <xdr:nvPicPr>
        <xdr:cNvPr id="419" name="Imagem 4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2180</xdr:row>
      <xdr:rowOff>10583</xdr:rowOff>
    </xdr:from>
    <xdr:ext cx="1990265" cy="786591"/>
    <xdr:pic>
      <xdr:nvPicPr>
        <xdr:cNvPr id="420" name="Imagem 4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2180</xdr:row>
      <xdr:rowOff>22443</xdr:rowOff>
    </xdr:from>
    <xdr:to>
      <xdr:col>9</xdr:col>
      <xdr:colOff>511967</xdr:colOff>
      <xdr:row>2184</xdr:row>
      <xdr:rowOff>61476</xdr:rowOff>
    </xdr:to>
    <xdr:pic>
      <xdr:nvPicPr>
        <xdr:cNvPr id="421" name="Imagem 4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2202</xdr:row>
      <xdr:rowOff>10583</xdr:rowOff>
    </xdr:from>
    <xdr:ext cx="1992693" cy="772584"/>
    <xdr:pic>
      <xdr:nvPicPr>
        <xdr:cNvPr id="422" name="Imagem 4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2202</xdr:row>
      <xdr:rowOff>22443</xdr:rowOff>
    </xdr:from>
    <xdr:to>
      <xdr:col>3</xdr:col>
      <xdr:colOff>511967</xdr:colOff>
      <xdr:row>2206</xdr:row>
      <xdr:rowOff>61476</xdr:rowOff>
    </xdr:to>
    <xdr:pic>
      <xdr:nvPicPr>
        <xdr:cNvPr id="423" name="Imagem 4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2202</xdr:row>
      <xdr:rowOff>10583</xdr:rowOff>
    </xdr:from>
    <xdr:ext cx="1990265" cy="786591"/>
    <xdr:pic>
      <xdr:nvPicPr>
        <xdr:cNvPr id="424" name="Imagem 4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2202</xdr:row>
      <xdr:rowOff>22443</xdr:rowOff>
    </xdr:from>
    <xdr:to>
      <xdr:col>9</xdr:col>
      <xdr:colOff>511967</xdr:colOff>
      <xdr:row>2206</xdr:row>
      <xdr:rowOff>61476</xdr:rowOff>
    </xdr:to>
    <xdr:pic>
      <xdr:nvPicPr>
        <xdr:cNvPr id="425" name="Imagem 4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426" name="Imagem 4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427" name="Imagem 4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428" name="Imagem 4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429" name="Imagem 4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430" name="Imagem 4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431" name="Imagem 4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432" name="Imagem 4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433" name="Imagem 4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2264</xdr:row>
      <xdr:rowOff>10583</xdr:rowOff>
    </xdr:from>
    <xdr:ext cx="1992693" cy="772584"/>
    <xdr:pic>
      <xdr:nvPicPr>
        <xdr:cNvPr id="434" name="Imagem 4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2264</xdr:row>
      <xdr:rowOff>22443</xdr:rowOff>
    </xdr:from>
    <xdr:to>
      <xdr:col>3</xdr:col>
      <xdr:colOff>511967</xdr:colOff>
      <xdr:row>2268</xdr:row>
      <xdr:rowOff>61476</xdr:rowOff>
    </xdr:to>
    <xdr:pic>
      <xdr:nvPicPr>
        <xdr:cNvPr id="435" name="Imagem 4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2264</xdr:row>
      <xdr:rowOff>10583</xdr:rowOff>
    </xdr:from>
    <xdr:ext cx="1990265" cy="786591"/>
    <xdr:pic>
      <xdr:nvPicPr>
        <xdr:cNvPr id="436" name="Imagem 4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2264</xdr:row>
      <xdr:rowOff>22443</xdr:rowOff>
    </xdr:from>
    <xdr:to>
      <xdr:col>9</xdr:col>
      <xdr:colOff>511967</xdr:colOff>
      <xdr:row>2268</xdr:row>
      <xdr:rowOff>61476</xdr:rowOff>
    </xdr:to>
    <xdr:pic>
      <xdr:nvPicPr>
        <xdr:cNvPr id="437" name="Imagem 4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2285</xdr:row>
      <xdr:rowOff>10583</xdr:rowOff>
    </xdr:from>
    <xdr:ext cx="1992693" cy="772584"/>
    <xdr:pic>
      <xdr:nvPicPr>
        <xdr:cNvPr id="438" name="Imagem 4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2285</xdr:row>
      <xdr:rowOff>22443</xdr:rowOff>
    </xdr:from>
    <xdr:to>
      <xdr:col>3</xdr:col>
      <xdr:colOff>511967</xdr:colOff>
      <xdr:row>2289</xdr:row>
      <xdr:rowOff>61476</xdr:rowOff>
    </xdr:to>
    <xdr:pic>
      <xdr:nvPicPr>
        <xdr:cNvPr id="439" name="Imagem 4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2285</xdr:row>
      <xdr:rowOff>10583</xdr:rowOff>
    </xdr:from>
    <xdr:ext cx="1990265" cy="786591"/>
    <xdr:pic>
      <xdr:nvPicPr>
        <xdr:cNvPr id="440" name="Imagem 4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2285</xdr:row>
      <xdr:rowOff>22443</xdr:rowOff>
    </xdr:from>
    <xdr:to>
      <xdr:col>9</xdr:col>
      <xdr:colOff>511967</xdr:colOff>
      <xdr:row>2289</xdr:row>
      <xdr:rowOff>61476</xdr:rowOff>
    </xdr:to>
    <xdr:pic>
      <xdr:nvPicPr>
        <xdr:cNvPr id="441" name="Imagem 4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2307</xdr:row>
      <xdr:rowOff>10583</xdr:rowOff>
    </xdr:from>
    <xdr:ext cx="1992693" cy="772584"/>
    <xdr:pic>
      <xdr:nvPicPr>
        <xdr:cNvPr id="442" name="Imagem 4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2307</xdr:row>
      <xdr:rowOff>22443</xdr:rowOff>
    </xdr:from>
    <xdr:to>
      <xdr:col>3</xdr:col>
      <xdr:colOff>511967</xdr:colOff>
      <xdr:row>2311</xdr:row>
      <xdr:rowOff>61476</xdr:rowOff>
    </xdr:to>
    <xdr:pic>
      <xdr:nvPicPr>
        <xdr:cNvPr id="443" name="Imagem 4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2307</xdr:row>
      <xdr:rowOff>10583</xdr:rowOff>
    </xdr:from>
    <xdr:ext cx="1990265" cy="786591"/>
    <xdr:pic>
      <xdr:nvPicPr>
        <xdr:cNvPr id="444" name="Imagem 4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2307</xdr:row>
      <xdr:rowOff>22443</xdr:rowOff>
    </xdr:from>
    <xdr:to>
      <xdr:col>9</xdr:col>
      <xdr:colOff>511967</xdr:colOff>
      <xdr:row>2311</xdr:row>
      <xdr:rowOff>61476</xdr:rowOff>
    </xdr:to>
    <xdr:pic>
      <xdr:nvPicPr>
        <xdr:cNvPr id="445" name="Imagem 4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446" name="Imagem 4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447" name="Imagem 4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448" name="Imagem 4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449" name="Imagem 4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2348</xdr:row>
      <xdr:rowOff>10583</xdr:rowOff>
    </xdr:from>
    <xdr:ext cx="1992693" cy="772584"/>
    <xdr:pic>
      <xdr:nvPicPr>
        <xdr:cNvPr id="450" name="Imagem 4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2348</xdr:row>
      <xdr:rowOff>22443</xdr:rowOff>
    </xdr:from>
    <xdr:to>
      <xdr:col>3</xdr:col>
      <xdr:colOff>511967</xdr:colOff>
      <xdr:row>2352</xdr:row>
      <xdr:rowOff>61476</xdr:rowOff>
    </xdr:to>
    <xdr:pic>
      <xdr:nvPicPr>
        <xdr:cNvPr id="451" name="Imagem 4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2348</xdr:row>
      <xdr:rowOff>10583</xdr:rowOff>
    </xdr:from>
    <xdr:ext cx="1990265" cy="786591"/>
    <xdr:pic>
      <xdr:nvPicPr>
        <xdr:cNvPr id="452" name="Imagem 4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2348</xdr:row>
      <xdr:rowOff>22443</xdr:rowOff>
    </xdr:from>
    <xdr:to>
      <xdr:col>9</xdr:col>
      <xdr:colOff>511967</xdr:colOff>
      <xdr:row>2352</xdr:row>
      <xdr:rowOff>61476</xdr:rowOff>
    </xdr:to>
    <xdr:pic>
      <xdr:nvPicPr>
        <xdr:cNvPr id="453" name="Imagem 4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2369</xdr:row>
      <xdr:rowOff>10583</xdr:rowOff>
    </xdr:from>
    <xdr:ext cx="1992693" cy="772584"/>
    <xdr:pic>
      <xdr:nvPicPr>
        <xdr:cNvPr id="454" name="Imagem 4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2369</xdr:row>
      <xdr:rowOff>22443</xdr:rowOff>
    </xdr:from>
    <xdr:to>
      <xdr:col>3</xdr:col>
      <xdr:colOff>511967</xdr:colOff>
      <xdr:row>2373</xdr:row>
      <xdr:rowOff>61476</xdr:rowOff>
    </xdr:to>
    <xdr:pic>
      <xdr:nvPicPr>
        <xdr:cNvPr id="455" name="Imagem 4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2369</xdr:row>
      <xdr:rowOff>10583</xdr:rowOff>
    </xdr:from>
    <xdr:ext cx="1990265" cy="786591"/>
    <xdr:pic>
      <xdr:nvPicPr>
        <xdr:cNvPr id="456" name="Imagem 4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2369</xdr:row>
      <xdr:rowOff>22443</xdr:rowOff>
    </xdr:from>
    <xdr:to>
      <xdr:col>9</xdr:col>
      <xdr:colOff>511967</xdr:colOff>
      <xdr:row>2373</xdr:row>
      <xdr:rowOff>61476</xdr:rowOff>
    </xdr:to>
    <xdr:pic>
      <xdr:nvPicPr>
        <xdr:cNvPr id="457" name="Imagem 4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2390</xdr:row>
      <xdr:rowOff>10583</xdr:rowOff>
    </xdr:from>
    <xdr:ext cx="1992693" cy="772584"/>
    <xdr:pic>
      <xdr:nvPicPr>
        <xdr:cNvPr id="458" name="Imagem 4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2390</xdr:row>
      <xdr:rowOff>22443</xdr:rowOff>
    </xdr:from>
    <xdr:to>
      <xdr:col>3</xdr:col>
      <xdr:colOff>511967</xdr:colOff>
      <xdr:row>2394</xdr:row>
      <xdr:rowOff>61476</xdr:rowOff>
    </xdr:to>
    <xdr:pic>
      <xdr:nvPicPr>
        <xdr:cNvPr id="459" name="Imagem 4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2390</xdr:row>
      <xdr:rowOff>10583</xdr:rowOff>
    </xdr:from>
    <xdr:ext cx="1990265" cy="786591"/>
    <xdr:pic>
      <xdr:nvPicPr>
        <xdr:cNvPr id="460" name="Imagem 4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2390</xdr:row>
      <xdr:rowOff>22443</xdr:rowOff>
    </xdr:from>
    <xdr:to>
      <xdr:col>9</xdr:col>
      <xdr:colOff>511967</xdr:colOff>
      <xdr:row>2394</xdr:row>
      <xdr:rowOff>61476</xdr:rowOff>
    </xdr:to>
    <xdr:pic>
      <xdr:nvPicPr>
        <xdr:cNvPr id="461" name="Imagem 4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2411</xdr:row>
      <xdr:rowOff>10583</xdr:rowOff>
    </xdr:from>
    <xdr:ext cx="1992693" cy="772584"/>
    <xdr:pic>
      <xdr:nvPicPr>
        <xdr:cNvPr id="462" name="Imagem 4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2411</xdr:row>
      <xdr:rowOff>22443</xdr:rowOff>
    </xdr:from>
    <xdr:to>
      <xdr:col>3</xdr:col>
      <xdr:colOff>511967</xdr:colOff>
      <xdr:row>2415</xdr:row>
      <xdr:rowOff>61476</xdr:rowOff>
    </xdr:to>
    <xdr:pic>
      <xdr:nvPicPr>
        <xdr:cNvPr id="463" name="Imagem 4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2411</xdr:row>
      <xdr:rowOff>10583</xdr:rowOff>
    </xdr:from>
    <xdr:ext cx="1990265" cy="786591"/>
    <xdr:pic>
      <xdr:nvPicPr>
        <xdr:cNvPr id="464" name="Imagem 4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2411</xdr:row>
      <xdr:rowOff>22443</xdr:rowOff>
    </xdr:from>
    <xdr:to>
      <xdr:col>9</xdr:col>
      <xdr:colOff>511967</xdr:colOff>
      <xdr:row>2415</xdr:row>
      <xdr:rowOff>61476</xdr:rowOff>
    </xdr:to>
    <xdr:pic>
      <xdr:nvPicPr>
        <xdr:cNvPr id="465" name="Imagem 4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2432</xdr:row>
      <xdr:rowOff>10583</xdr:rowOff>
    </xdr:from>
    <xdr:ext cx="1992693" cy="772584"/>
    <xdr:pic>
      <xdr:nvPicPr>
        <xdr:cNvPr id="466" name="Imagem 4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2432</xdr:row>
      <xdr:rowOff>22443</xdr:rowOff>
    </xdr:from>
    <xdr:to>
      <xdr:col>3</xdr:col>
      <xdr:colOff>511967</xdr:colOff>
      <xdr:row>2436</xdr:row>
      <xdr:rowOff>61476</xdr:rowOff>
    </xdr:to>
    <xdr:pic>
      <xdr:nvPicPr>
        <xdr:cNvPr id="467" name="Imagem 4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2432</xdr:row>
      <xdr:rowOff>10583</xdr:rowOff>
    </xdr:from>
    <xdr:ext cx="1990265" cy="786591"/>
    <xdr:pic>
      <xdr:nvPicPr>
        <xdr:cNvPr id="468" name="Imagem 4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2432</xdr:row>
      <xdr:rowOff>22443</xdr:rowOff>
    </xdr:from>
    <xdr:to>
      <xdr:col>9</xdr:col>
      <xdr:colOff>511967</xdr:colOff>
      <xdr:row>2436</xdr:row>
      <xdr:rowOff>61476</xdr:rowOff>
    </xdr:to>
    <xdr:pic>
      <xdr:nvPicPr>
        <xdr:cNvPr id="469" name="Imagem 4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2453</xdr:row>
      <xdr:rowOff>10583</xdr:rowOff>
    </xdr:from>
    <xdr:ext cx="1992693" cy="772584"/>
    <xdr:pic>
      <xdr:nvPicPr>
        <xdr:cNvPr id="470" name="Imagem 4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2453</xdr:row>
      <xdr:rowOff>22443</xdr:rowOff>
    </xdr:from>
    <xdr:to>
      <xdr:col>3</xdr:col>
      <xdr:colOff>511967</xdr:colOff>
      <xdr:row>2457</xdr:row>
      <xdr:rowOff>61476</xdr:rowOff>
    </xdr:to>
    <xdr:pic>
      <xdr:nvPicPr>
        <xdr:cNvPr id="471" name="Imagem 4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2453</xdr:row>
      <xdr:rowOff>10583</xdr:rowOff>
    </xdr:from>
    <xdr:ext cx="1990265" cy="786591"/>
    <xdr:pic>
      <xdr:nvPicPr>
        <xdr:cNvPr id="472" name="Imagem 4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2453</xdr:row>
      <xdr:rowOff>22443</xdr:rowOff>
    </xdr:from>
    <xdr:to>
      <xdr:col>9</xdr:col>
      <xdr:colOff>511967</xdr:colOff>
      <xdr:row>2457</xdr:row>
      <xdr:rowOff>61476</xdr:rowOff>
    </xdr:to>
    <xdr:pic>
      <xdr:nvPicPr>
        <xdr:cNvPr id="473" name="Imagem 4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2474</xdr:row>
      <xdr:rowOff>10583</xdr:rowOff>
    </xdr:from>
    <xdr:ext cx="1992693" cy="772584"/>
    <xdr:pic>
      <xdr:nvPicPr>
        <xdr:cNvPr id="474" name="Imagem 4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2474</xdr:row>
      <xdr:rowOff>22443</xdr:rowOff>
    </xdr:from>
    <xdr:to>
      <xdr:col>3</xdr:col>
      <xdr:colOff>511967</xdr:colOff>
      <xdr:row>2478</xdr:row>
      <xdr:rowOff>61476</xdr:rowOff>
    </xdr:to>
    <xdr:pic>
      <xdr:nvPicPr>
        <xdr:cNvPr id="475" name="Imagem 4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2474</xdr:row>
      <xdr:rowOff>10583</xdr:rowOff>
    </xdr:from>
    <xdr:ext cx="1990265" cy="786591"/>
    <xdr:pic>
      <xdr:nvPicPr>
        <xdr:cNvPr id="476" name="Imagem 4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2474</xdr:row>
      <xdr:rowOff>22443</xdr:rowOff>
    </xdr:from>
    <xdr:to>
      <xdr:col>9</xdr:col>
      <xdr:colOff>511967</xdr:colOff>
      <xdr:row>2478</xdr:row>
      <xdr:rowOff>61476</xdr:rowOff>
    </xdr:to>
    <xdr:pic>
      <xdr:nvPicPr>
        <xdr:cNvPr id="477" name="Imagem 4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2495</xdr:row>
      <xdr:rowOff>10583</xdr:rowOff>
    </xdr:from>
    <xdr:ext cx="1992693" cy="772584"/>
    <xdr:pic>
      <xdr:nvPicPr>
        <xdr:cNvPr id="478" name="Imagem 4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2495</xdr:row>
      <xdr:rowOff>22443</xdr:rowOff>
    </xdr:from>
    <xdr:to>
      <xdr:col>3</xdr:col>
      <xdr:colOff>511967</xdr:colOff>
      <xdr:row>2499</xdr:row>
      <xdr:rowOff>61476</xdr:rowOff>
    </xdr:to>
    <xdr:pic>
      <xdr:nvPicPr>
        <xdr:cNvPr id="479" name="Imagem 4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2495</xdr:row>
      <xdr:rowOff>10583</xdr:rowOff>
    </xdr:from>
    <xdr:ext cx="1990265" cy="786591"/>
    <xdr:pic>
      <xdr:nvPicPr>
        <xdr:cNvPr id="480" name="Imagem 4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2495</xdr:row>
      <xdr:rowOff>22443</xdr:rowOff>
    </xdr:from>
    <xdr:to>
      <xdr:col>9</xdr:col>
      <xdr:colOff>511967</xdr:colOff>
      <xdr:row>2499</xdr:row>
      <xdr:rowOff>61476</xdr:rowOff>
    </xdr:to>
    <xdr:pic>
      <xdr:nvPicPr>
        <xdr:cNvPr id="481" name="Imagem 4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2516</xdr:row>
      <xdr:rowOff>10583</xdr:rowOff>
    </xdr:from>
    <xdr:ext cx="1992693" cy="772584"/>
    <xdr:pic>
      <xdr:nvPicPr>
        <xdr:cNvPr id="482" name="Imagem 4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2516</xdr:row>
      <xdr:rowOff>22443</xdr:rowOff>
    </xdr:from>
    <xdr:to>
      <xdr:col>3</xdr:col>
      <xdr:colOff>511967</xdr:colOff>
      <xdr:row>2520</xdr:row>
      <xdr:rowOff>61476</xdr:rowOff>
    </xdr:to>
    <xdr:pic>
      <xdr:nvPicPr>
        <xdr:cNvPr id="483" name="Imagem 4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2516</xdr:row>
      <xdr:rowOff>10583</xdr:rowOff>
    </xdr:from>
    <xdr:ext cx="1990265" cy="786591"/>
    <xdr:pic>
      <xdr:nvPicPr>
        <xdr:cNvPr id="484" name="Imagem 4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2516</xdr:row>
      <xdr:rowOff>22443</xdr:rowOff>
    </xdr:from>
    <xdr:to>
      <xdr:col>9</xdr:col>
      <xdr:colOff>511967</xdr:colOff>
      <xdr:row>2520</xdr:row>
      <xdr:rowOff>61476</xdr:rowOff>
    </xdr:to>
    <xdr:pic>
      <xdr:nvPicPr>
        <xdr:cNvPr id="485" name="Imagem 4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2537</xdr:row>
      <xdr:rowOff>10583</xdr:rowOff>
    </xdr:from>
    <xdr:ext cx="1992693" cy="772584"/>
    <xdr:pic>
      <xdr:nvPicPr>
        <xdr:cNvPr id="486" name="Imagem 4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2537</xdr:row>
      <xdr:rowOff>22443</xdr:rowOff>
    </xdr:from>
    <xdr:to>
      <xdr:col>3</xdr:col>
      <xdr:colOff>511967</xdr:colOff>
      <xdr:row>2541</xdr:row>
      <xdr:rowOff>61476</xdr:rowOff>
    </xdr:to>
    <xdr:pic>
      <xdr:nvPicPr>
        <xdr:cNvPr id="487" name="Imagem 4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2537</xdr:row>
      <xdr:rowOff>10583</xdr:rowOff>
    </xdr:from>
    <xdr:ext cx="1990265" cy="786591"/>
    <xdr:pic>
      <xdr:nvPicPr>
        <xdr:cNvPr id="488" name="Imagem 4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2537</xdr:row>
      <xdr:rowOff>22443</xdr:rowOff>
    </xdr:from>
    <xdr:to>
      <xdr:col>9</xdr:col>
      <xdr:colOff>511967</xdr:colOff>
      <xdr:row>2541</xdr:row>
      <xdr:rowOff>61476</xdr:rowOff>
    </xdr:to>
    <xdr:pic>
      <xdr:nvPicPr>
        <xdr:cNvPr id="489" name="Imagem 4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2558</xdr:row>
      <xdr:rowOff>10583</xdr:rowOff>
    </xdr:from>
    <xdr:ext cx="1992693" cy="772584"/>
    <xdr:pic>
      <xdr:nvPicPr>
        <xdr:cNvPr id="490" name="Imagem 4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2558</xdr:row>
      <xdr:rowOff>22443</xdr:rowOff>
    </xdr:from>
    <xdr:to>
      <xdr:col>3</xdr:col>
      <xdr:colOff>511967</xdr:colOff>
      <xdr:row>2562</xdr:row>
      <xdr:rowOff>61476</xdr:rowOff>
    </xdr:to>
    <xdr:pic>
      <xdr:nvPicPr>
        <xdr:cNvPr id="491" name="Imagem 4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2558</xdr:row>
      <xdr:rowOff>10583</xdr:rowOff>
    </xdr:from>
    <xdr:ext cx="1990265" cy="786591"/>
    <xdr:pic>
      <xdr:nvPicPr>
        <xdr:cNvPr id="492" name="Imagem 4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2558</xdr:row>
      <xdr:rowOff>22443</xdr:rowOff>
    </xdr:from>
    <xdr:to>
      <xdr:col>9</xdr:col>
      <xdr:colOff>511967</xdr:colOff>
      <xdr:row>2562</xdr:row>
      <xdr:rowOff>61476</xdr:rowOff>
    </xdr:to>
    <xdr:pic>
      <xdr:nvPicPr>
        <xdr:cNvPr id="493" name="Imagem 4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2579</xdr:row>
      <xdr:rowOff>10583</xdr:rowOff>
    </xdr:from>
    <xdr:ext cx="1992693" cy="772584"/>
    <xdr:pic>
      <xdr:nvPicPr>
        <xdr:cNvPr id="494" name="Imagem 4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2579</xdr:row>
      <xdr:rowOff>22443</xdr:rowOff>
    </xdr:from>
    <xdr:to>
      <xdr:col>3</xdr:col>
      <xdr:colOff>511967</xdr:colOff>
      <xdr:row>2583</xdr:row>
      <xdr:rowOff>61476</xdr:rowOff>
    </xdr:to>
    <xdr:pic>
      <xdr:nvPicPr>
        <xdr:cNvPr id="495" name="Imagem 4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2579</xdr:row>
      <xdr:rowOff>10583</xdr:rowOff>
    </xdr:from>
    <xdr:ext cx="1990265" cy="786591"/>
    <xdr:pic>
      <xdr:nvPicPr>
        <xdr:cNvPr id="496" name="Imagem 4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2579</xdr:row>
      <xdr:rowOff>22443</xdr:rowOff>
    </xdr:from>
    <xdr:to>
      <xdr:col>9</xdr:col>
      <xdr:colOff>511967</xdr:colOff>
      <xdr:row>2583</xdr:row>
      <xdr:rowOff>61476</xdr:rowOff>
    </xdr:to>
    <xdr:pic>
      <xdr:nvPicPr>
        <xdr:cNvPr id="497" name="Imagem 4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2600</xdr:row>
      <xdr:rowOff>10583</xdr:rowOff>
    </xdr:from>
    <xdr:ext cx="1992693" cy="772584"/>
    <xdr:pic>
      <xdr:nvPicPr>
        <xdr:cNvPr id="498" name="Imagem 4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2600</xdr:row>
      <xdr:rowOff>22443</xdr:rowOff>
    </xdr:from>
    <xdr:to>
      <xdr:col>3</xdr:col>
      <xdr:colOff>511967</xdr:colOff>
      <xdr:row>2604</xdr:row>
      <xdr:rowOff>61476</xdr:rowOff>
    </xdr:to>
    <xdr:pic>
      <xdr:nvPicPr>
        <xdr:cNvPr id="499" name="Imagem 4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2600</xdr:row>
      <xdr:rowOff>10583</xdr:rowOff>
    </xdr:from>
    <xdr:ext cx="1990265" cy="786591"/>
    <xdr:pic>
      <xdr:nvPicPr>
        <xdr:cNvPr id="500" name="Imagem 4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2600</xdr:row>
      <xdr:rowOff>22443</xdr:rowOff>
    </xdr:from>
    <xdr:to>
      <xdr:col>9</xdr:col>
      <xdr:colOff>511967</xdr:colOff>
      <xdr:row>2604</xdr:row>
      <xdr:rowOff>61476</xdr:rowOff>
    </xdr:to>
    <xdr:pic>
      <xdr:nvPicPr>
        <xdr:cNvPr id="501" name="Imagem 5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2622</xdr:row>
      <xdr:rowOff>10583</xdr:rowOff>
    </xdr:from>
    <xdr:ext cx="1992693" cy="772584"/>
    <xdr:pic>
      <xdr:nvPicPr>
        <xdr:cNvPr id="502" name="Imagem 5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2622</xdr:row>
      <xdr:rowOff>22443</xdr:rowOff>
    </xdr:from>
    <xdr:to>
      <xdr:col>3</xdr:col>
      <xdr:colOff>511967</xdr:colOff>
      <xdr:row>2626</xdr:row>
      <xdr:rowOff>61476</xdr:rowOff>
    </xdr:to>
    <xdr:pic>
      <xdr:nvPicPr>
        <xdr:cNvPr id="503" name="Imagem 5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2622</xdr:row>
      <xdr:rowOff>10583</xdr:rowOff>
    </xdr:from>
    <xdr:ext cx="1990265" cy="786591"/>
    <xdr:pic>
      <xdr:nvPicPr>
        <xdr:cNvPr id="504" name="Imagem 5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2622</xdr:row>
      <xdr:rowOff>22443</xdr:rowOff>
    </xdr:from>
    <xdr:to>
      <xdr:col>9</xdr:col>
      <xdr:colOff>511967</xdr:colOff>
      <xdr:row>2626</xdr:row>
      <xdr:rowOff>61476</xdr:rowOff>
    </xdr:to>
    <xdr:pic>
      <xdr:nvPicPr>
        <xdr:cNvPr id="505" name="Imagem 5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506" name="Imagem 5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507" name="Imagem 5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508" name="Imagem 5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509" name="Imagem 5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510" name="Imagem 5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511" name="Imagem 5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512" name="Imagem 5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513" name="Imagem 5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1319</xdr:row>
      <xdr:rowOff>10583</xdr:rowOff>
    </xdr:from>
    <xdr:ext cx="1992693" cy="772584"/>
    <xdr:pic>
      <xdr:nvPicPr>
        <xdr:cNvPr id="517" name="Imagem 5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3194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1319</xdr:row>
      <xdr:rowOff>22443</xdr:rowOff>
    </xdr:from>
    <xdr:to>
      <xdr:col>3</xdr:col>
      <xdr:colOff>511967</xdr:colOff>
      <xdr:row>1323</xdr:row>
      <xdr:rowOff>61476</xdr:rowOff>
    </xdr:to>
    <xdr:pic>
      <xdr:nvPicPr>
        <xdr:cNvPr id="518" name="Imagem 5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3196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1319</xdr:row>
      <xdr:rowOff>10583</xdr:rowOff>
    </xdr:from>
    <xdr:ext cx="1990265" cy="786591"/>
    <xdr:pic>
      <xdr:nvPicPr>
        <xdr:cNvPr id="519" name="Imagem 5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3194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1319</xdr:row>
      <xdr:rowOff>22443</xdr:rowOff>
    </xdr:from>
    <xdr:to>
      <xdr:col>9</xdr:col>
      <xdr:colOff>511967</xdr:colOff>
      <xdr:row>1323</xdr:row>
      <xdr:rowOff>61476</xdr:rowOff>
    </xdr:to>
    <xdr:pic>
      <xdr:nvPicPr>
        <xdr:cNvPr id="520" name="Imagem 5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3196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1487</xdr:row>
      <xdr:rowOff>10583</xdr:rowOff>
    </xdr:from>
    <xdr:ext cx="1992693" cy="772584"/>
    <xdr:pic>
      <xdr:nvPicPr>
        <xdr:cNvPr id="521" name="Imagem 5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6166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1487</xdr:row>
      <xdr:rowOff>22443</xdr:rowOff>
    </xdr:from>
    <xdr:to>
      <xdr:col>3</xdr:col>
      <xdr:colOff>511967</xdr:colOff>
      <xdr:row>1491</xdr:row>
      <xdr:rowOff>61476</xdr:rowOff>
    </xdr:to>
    <xdr:pic>
      <xdr:nvPicPr>
        <xdr:cNvPr id="522" name="Imagem 5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6167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1487</xdr:row>
      <xdr:rowOff>10583</xdr:rowOff>
    </xdr:from>
    <xdr:ext cx="1990265" cy="786591"/>
    <xdr:pic>
      <xdr:nvPicPr>
        <xdr:cNvPr id="523" name="Imagem 5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6166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1487</xdr:row>
      <xdr:rowOff>22443</xdr:rowOff>
    </xdr:from>
    <xdr:to>
      <xdr:col>9</xdr:col>
      <xdr:colOff>511967</xdr:colOff>
      <xdr:row>1491</xdr:row>
      <xdr:rowOff>61476</xdr:rowOff>
    </xdr:to>
    <xdr:pic>
      <xdr:nvPicPr>
        <xdr:cNvPr id="524" name="Imagem 5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6167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1571</xdr:row>
      <xdr:rowOff>10583</xdr:rowOff>
    </xdr:from>
    <xdr:ext cx="1992693" cy="772584"/>
    <xdr:pic>
      <xdr:nvPicPr>
        <xdr:cNvPr id="525" name="Imagem 5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76526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1571</xdr:row>
      <xdr:rowOff>22443</xdr:rowOff>
    </xdr:from>
    <xdr:to>
      <xdr:col>3</xdr:col>
      <xdr:colOff>511967</xdr:colOff>
      <xdr:row>1575</xdr:row>
      <xdr:rowOff>61476</xdr:rowOff>
    </xdr:to>
    <xdr:pic>
      <xdr:nvPicPr>
        <xdr:cNvPr id="526" name="Imagem 5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76538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1571</xdr:row>
      <xdr:rowOff>10583</xdr:rowOff>
    </xdr:from>
    <xdr:ext cx="1990265" cy="786591"/>
    <xdr:pic>
      <xdr:nvPicPr>
        <xdr:cNvPr id="527" name="Imagem 5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76526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1571</xdr:row>
      <xdr:rowOff>22443</xdr:rowOff>
    </xdr:from>
    <xdr:to>
      <xdr:col>9</xdr:col>
      <xdr:colOff>511967</xdr:colOff>
      <xdr:row>1575</xdr:row>
      <xdr:rowOff>61476</xdr:rowOff>
    </xdr:to>
    <xdr:pic>
      <xdr:nvPicPr>
        <xdr:cNvPr id="528" name="Imagem 5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76538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1718</xdr:row>
      <xdr:rowOff>10583</xdr:rowOff>
    </xdr:from>
    <xdr:ext cx="1992693" cy="772584"/>
    <xdr:pic>
      <xdr:nvPicPr>
        <xdr:cNvPr id="529" name="Imagem 5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2580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1718</xdr:row>
      <xdr:rowOff>22443</xdr:rowOff>
    </xdr:from>
    <xdr:to>
      <xdr:col>3</xdr:col>
      <xdr:colOff>511967</xdr:colOff>
      <xdr:row>1722</xdr:row>
      <xdr:rowOff>61476</xdr:rowOff>
    </xdr:to>
    <xdr:pic>
      <xdr:nvPicPr>
        <xdr:cNvPr id="530" name="Imagem 5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2592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1718</xdr:row>
      <xdr:rowOff>10583</xdr:rowOff>
    </xdr:from>
    <xdr:ext cx="1990265" cy="786591"/>
    <xdr:pic>
      <xdr:nvPicPr>
        <xdr:cNvPr id="531" name="Imagem 5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2580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1718</xdr:row>
      <xdr:rowOff>22443</xdr:rowOff>
    </xdr:from>
    <xdr:to>
      <xdr:col>9</xdr:col>
      <xdr:colOff>511967</xdr:colOff>
      <xdr:row>1722</xdr:row>
      <xdr:rowOff>61476</xdr:rowOff>
    </xdr:to>
    <xdr:pic>
      <xdr:nvPicPr>
        <xdr:cNvPr id="532" name="Imagem 5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2592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1740</xdr:row>
      <xdr:rowOff>10583</xdr:rowOff>
    </xdr:from>
    <xdr:ext cx="1992693" cy="772584"/>
    <xdr:pic>
      <xdr:nvPicPr>
        <xdr:cNvPr id="533" name="Imagem 5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401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1740</xdr:row>
      <xdr:rowOff>22443</xdr:rowOff>
    </xdr:from>
    <xdr:to>
      <xdr:col>3</xdr:col>
      <xdr:colOff>511967</xdr:colOff>
      <xdr:row>1744</xdr:row>
      <xdr:rowOff>61476</xdr:rowOff>
    </xdr:to>
    <xdr:pic>
      <xdr:nvPicPr>
        <xdr:cNvPr id="534" name="Imagem 5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413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1740</xdr:row>
      <xdr:rowOff>10583</xdr:rowOff>
    </xdr:from>
    <xdr:ext cx="1990265" cy="786591"/>
    <xdr:pic>
      <xdr:nvPicPr>
        <xdr:cNvPr id="535" name="Imagem 5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401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1740</xdr:row>
      <xdr:rowOff>22443</xdr:rowOff>
    </xdr:from>
    <xdr:to>
      <xdr:col>9</xdr:col>
      <xdr:colOff>511967</xdr:colOff>
      <xdr:row>1744</xdr:row>
      <xdr:rowOff>61476</xdr:rowOff>
    </xdr:to>
    <xdr:pic>
      <xdr:nvPicPr>
        <xdr:cNvPr id="536" name="Imagem 5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413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1739</xdr:row>
      <xdr:rowOff>10583</xdr:rowOff>
    </xdr:from>
    <xdr:ext cx="1992693" cy="772584"/>
    <xdr:pic>
      <xdr:nvPicPr>
        <xdr:cNvPr id="537" name="Imagem 53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244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1739</xdr:row>
      <xdr:rowOff>22443</xdr:rowOff>
    </xdr:from>
    <xdr:to>
      <xdr:col>3</xdr:col>
      <xdr:colOff>511967</xdr:colOff>
      <xdr:row>1743</xdr:row>
      <xdr:rowOff>61476</xdr:rowOff>
    </xdr:to>
    <xdr:pic>
      <xdr:nvPicPr>
        <xdr:cNvPr id="538" name="Imagem 53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256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1739</xdr:row>
      <xdr:rowOff>10583</xdr:rowOff>
    </xdr:from>
    <xdr:ext cx="1990265" cy="786591"/>
    <xdr:pic>
      <xdr:nvPicPr>
        <xdr:cNvPr id="539" name="Imagem 53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244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1739</xdr:row>
      <xdr:rowOff>22443</xdr:rowOff>
    </xdr:from>
    <xdr:to>
      <xdr:col>9</xdr:col>
      <xdr:colOff>511967</xdr:colOff>
      <xdr:row>1743</xdr:row>
      <xdr:rowOff>61476</xdr:rowOff>
    </xdr:to>
    <xdr:pic>
      <xdr:nvPicPr>
        <xdr:cNvPr id="540" name="Imagem 53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256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1970</xdr:row>
      <xdr:rowOff>10583</xdr:rowOff>
    </xdr:from>
    <xdr:ext cx="1992693" cy="772584"/>
    <xdr:pic>
      <xdr:nvPicPr>
        <xdr:cNvPr id="541" name="Imagem 54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47157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1970</xdr:row>
      <xdr:rowOff>22443</xdr:rowOff>
    </xdr:from>
    <xdr:to>
      <xdr:col>3</xdr:col>
      <xdr:colOff>511967</xdr:colOff>
      <xdr:row>1974</xdr:row>
      <xdr:rowOff>61476</xdr:rowOff>
    </xdr:to>
    <xdr:pic>
      <xdr:nvPicPr>
        <xdr:cNvPr id="542" name="Imagem 54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47169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1970</xdr:row>
      <xdr:rowOff>10583</xdr:rowOff>
    </xdr:from>
    <xdr:ext cx="1990265" cy="786591"/>
    <xdr:pic>
      <xdr:nvPicPr>
        <xdr:cNvPr id="543" name="Imagem 54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47157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1970</xdr:row>
      <xdr:rowOff>22443</xdr:rowOff>
    </xdr:from>
    <xdr:to>
      <xdr:col>9</xdr:col>
      <xdr:colOff>511967</xdr:colOff>
      <xdr:row>1974</xdr:row>
      <xdr:rowOff>61476</xdr:rowOff>
    </xdr:to>
    <xdr:pic>
      <xdr:nvPicPr>
        <xdr:cNvPr id="544" name="Imagem 54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47169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1992</xdr:row>
      <xdr:rowOff>10583</xdr:rowOff>
    </xdr:from>
    <xdr:ext cx="1992693" cy="772584"/>
    <xdr:pic>
      <xdr:nvPicPr>
        <xdr:cNvPr id="545" name="Imagem 54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978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1992</xdr:row>
      <xdr:rowOff>22443</xdr:rowOff>
    </xdr:from>
    <xdr:to>
      <xdr:col>3</xdr:col>
      <xdr:colOff>511967</xdr:colOff>
      <xdr:row>1996</xdr:row>
      <xdr:rowOff>61476</xdr:rowOff>
    </xdr:to>
    <xdr:pic>
      <xdr:nvPicPr>
        <xdr:cNvPr id="546" name="Imagem 54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990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1992</xdr:row>
      <xdr:rowOff>10583</xdr:rowOff>
    </xdr:from>
    <xdr:ext cx="1990265" cy="786591"/>
    <xdr:pic>
      <xdr:nvPicPr>
        <xdr:cNvPr id="547" name="Imagem 54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978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1992</xdr:row>
      <xdr:rowOff>22443</xdr:rowOff>
    </xdr:from>
    <xdr:to>
      <xdr:col>9</xdr:col>
      <xdr:colOff>511967</xdr:colOff>
      <xdr:row>1996</xdr:row>
      <xdr:rowOff>61476</xdr:rowOff>
    </xdr:to>
    <xdr:pic>
      <xdr:nvPicPr>
        <xdr:cNvPr id="548" name="Imagem 54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990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1991</xdr:row>
      <xdr:rowOff>10583</xdr:rowOff>
    </xdr:from>
    <xdr:ext cx="1992693" cy="772584"/>
    <xdr:pic>
      <xdr:nvPicPr>
        <xdr:cNvPr id="549" name="Imagem 54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821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1991</xdr:row>
      <xdr:rowOff>22443</xdr:rowOff>
    </xdr:from>
    <xdr:to>
      <xdr:col>3</xdr:col>
      <xdr:colOff>511967</xdr:colOff>
      <xdr:row>1995</xdr:row>
      <xdr:rowOff>61476</xdr:rowOff>
    </xdr:to>
    <xdr:pic>
      <xdr:nvPicPr>
        <xdr:cNvPr id="550" name="Imagem 54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833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1991</xdr:row>
      <xdr:rowOff>10583</xdr:rowOff>
    </xdr:from>
    <xdr:ext cx="1990265" cy="786591"/>
    <xdr:pic>
      <xdr:nvPicPr>
        <xdr:cNvPr id="551" name="Imagem 55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821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1991</xdr:row>
      <xdr:rowOff>22443</xdr:rowOff>
    </xdr:from>
    <xdr:to>
      <xdr:col>9</xdr:col>
      <xdr:colOff>511967</xdr:colOff>
      <xdr:row>1995</xdr:row>
      <xdr:rowOff>61476</xdr:rowOff>
    </xdr:to>
    <xdr:pic>
      <xdr:nvPicPr>
        <xdr:cNvPr id="552" name="Imagem 55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833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2054</xdr:row>
      <xdr:rowOff>10583</xdr:rowOff>
    </xdr:from>
    <xdr:ext cx="1992693" cy="772584"/>
    <xdr:pic>
      <xdr:nvPicPr>
        <xdr:cNvPr id="553" name="Imagem 55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2016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2054</xdr:row>
      <xdr:rowOff>22443</xdr:rowOff>
    </xdr:from>
    <xdr:to>
      <xdr:col>3</xdr:col>
      <xdr:colOff>511967</xdr:colOff>
      <xdr:row>2058</xdr:row>
      <xdr:rowOff>61476</xdr:rowOff>
    </xdr:to>
    <xdr:pic>
      <xdr:nvPicPr>
        <xdr:cNvPr id="554" name="Imagem 55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2028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2054</xdr:row>
      <xdr:rowOff>10583</xdr:rowOff>
    </xdr:from>
    <xdr:ext cx="1990265" cy="786591"/>
    <xdr:pic>
      <xdr:nvPicPr>
        <xdr:cNvPr id="555" name="Imagem 55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2016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2054</xdr:row>
      <xdr:rowOff>22443</xdr:rowOff>
    </xdr:from>
    <xdr:to>
      <xdr:col>9</xdr:col>
      <xdr:colOff>511967</xdr:colOff>
      <xdr:row>2058</xdr:row>
      <xdr:rowOff>61476</xdr:rowOff>
    </xdr:to>
    <xdr:pic>
      <xdr:nvPicPr>
        <xdr:cNvPr id="556" name="Imagem 55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2028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2076</xdr:row>
      <xdr:rowOff>10583</xdr:rowOff>
    </xdr:from>
    <xdr:ext cx="1992693" cy="772584"/>
    <xdr:pic>
      <xdr:nvPicPr>
        <xdr:cNvPr id="557" name="Imagem 55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837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2076</xdr:row>
      <xdr:rowOff>22443</xdr:rowOff>
    </xdr:from>
    <xdr:to>
      <xdr:col>3</xdr:col>
      <xdr:colOff>511967</xdr:colOff>
      <xdr:row>2080</xdr:row>
      <xdr:rowOff>61476</xdr:rowOff>
    </xdr:to>
    <xdr:pic>
      <xdr:nvPicPr>
        <xdr:cNvPr id="558" name="Imagem 55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849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2076</xdr:row>
      <xdr:rowOff>10583</xdr:rowOff>
    </xdr:from>
    <xdr:ext cx="1990265" cy="786591"/>
    <xdr:pic>
      <xdr:nvPicPr>
        <xdr:cNvPr id="559" name="Imagem 55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837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2076</xdr:row>
      <xdr:rowOff>22443</xdr:rowOff>
    </xdr:from>
    <xdr:to>
      <xdr:col>9</xdr:col>
      <xdr:colOff>511967</xdr:colOff>
      <xdr:row>2080</xdr:row>
      <xdr:rowOff>61476</xdr:rowOff>
    </xdr:to>
    <xdr:pic>
      <xdr:nvPicPr>
        <xdr:cNvPr id="560" name="Imagem 55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849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2075</xdr:row>
      <xdr:rowOff>10583</xdr:rowOff>
    </xdr:from>
    <xdr:ext cx="1992693" cy="772584"/>
    <xdr:pic>
      <xdr:nvPicPr>
        <xdr:cNvPr id="561" name="Imagem 56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680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2075</xdr:row>
      <xdr:rowOff>22443</xdr:rowOff>
    </xdr:from>
    <xdr:to>
      <xdr:col>3</xdr:col>
      <xdr:colOff>511967</xdr:colOff>
      <xdr:row>2079</xdr:row>
      <xdr:rowOff>61476</xdr:rowOff>
    </xdr:to>
    <xdr:pic>
      <xdr:nvPicPr>
        <xdr:cNvPr id="562" name="Imagem 56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692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2075</xdr:row>
      <xdr:rowOff>10583</xdr:rowOff>
    </xdr:from>
    <xdr:ext cx="1990265" cy="786591"/>
    <xdr:pic>
      <xdr:nvPicPr>
        <xdr:cNvPr id="563" name="Imagem 56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680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2075</xdr:row>
      <xdr:rowOff>22443</xdr:rowOff>
    </xdr:from>
    <xdr:to>
      <xdr:col>9</xdr:col>
      <xdr:colOff>511967</xdr:colOff>
      <xdr:row>2079</xdr:row>
      <xdr:rowOff>61476</xdr:rowOff>
    </xdr:to>
    <xdr:pic>
      <xdr:nvPicPr>
        <xdr:cNvPr id="564" name="Imagem 56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692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2138</xdr:row>
      <xdr:rowOff>10583</xdr:rowOff>
    </xdr:from>
    <xdr:ext cx="1992693" cy="772584"/>
    <xdr:pic>
      <xdr:nvPicPr>
        <xdr:cNvPr id="565" name="Imagem 56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76875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2138</xdr:row>
      <xdr:rowOff>22443</xdr:rowOff>
    </xdr:from>
    <xdr:to>
      <xdr:col>3</xdr:col>
      <xdr:colOff>511967</xdr:colOff>
      <xdr:row>2142</xdr:row>
      <xdr:rowOff>61476</xdr:rowOff>
    </xdr:to>
    <xdr:pic>
      <xdr:nvPicPr>
        <xdr:cNvPr id="566" name="Imagem 56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76887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2138</xdr:row>
      <xdr:rowOff>10583</xdr:rowOff>
    </xdr:from>
    <xdr:ext cx="1990265" cy="786591"/>
    <xdr:pic>
      <xdr:nvPicPr>
        <xdr:cNvPr id="567" name="Imagem 56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76875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2138</xdr:row>
      <xdr:rowOff>22443</xdr:rowOff>
    </xdr:from>
    <xdr:to>
      <xdr:col>9</xdr:col>
      <xdr:colOff>511967</xdr:colOff>
      <xdr:row>2142</xdr:row>
      <xdr:rowOff>61476</xdr:rowOff>
    </xdr:to>
    <xdr:pic>
      <xdr:nvPicPr>
        <xdr:cNvPr id="568" name="Imagem 56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76887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569" name="Imagem 56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696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570" name="Imagem 56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708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571" name="Imagem 57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696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572" name="Imagem 57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708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2159</xdr:row>
      <xdr:rowOff>10583</xdr:rowOff>
    </xdr:from>
    <xdr:ext cx="1992693" cy="772584"/>
    <xdr:pic>
      <xdr:nvPicPr>
        <xdr:cNvPr id="573" name="Imagem 57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53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2159</xdr:row>
      <xdr:rowOff>22443</xdr:rowOff>
    </xdr:from>
    <xdr:to>
      <xdr:col>3</xdr:col>
      <xdr:colOff>511967</xdr:colOff>
      <xdr:row>2163</xdr:row>
      <xdr:rowOff>61476</xdr:rowOff>
    </xdr:to>
    <xdr:pic>
      <xdr:nvPicPr>
        <xdr:cNvPr id="574" name="Imagem 57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55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2159</xdr:row>
      <xdr:rowOff>10583</xdr:rowOff>
    </xdr:from>
    <xdr:ext cx="1990265" cy="786591"/>
    <xdr:pic>
      <xdr:nvPicPr>
        <xdr:cNvPr id="575" name="Imagem 57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53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2159</xdr:row>
      <xdr:rowOff>22443</xdr:rowOff>
    </xdr:from>
    <xdr:to>
      <xdr:col>9</xdr:col>
      <xdr:colOff>511967</xdr:colOff>
      <xdr:row>2163</xdr:row>
      <xdr:rowOff>61476</xdr:rowOff>
    </xdr:to>
    <xdr:pic>
      <xdr:nvPicPr>
        <xdr:cNvPr id="576" name="Imagem 57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55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2201</xdr:row>
      <xdr:rowOff>10583</xdr:rowOff>
    </xdr:from>
    <xdr:ext cx="1992693" cy="772584"/>
    <xdr:pic>
      <xdr:nvPicPr>
        <xdr:cNvPr id="577" name="Imagem 57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8070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2201</xdr:row>
      <xdr:rowOff>22443</xdr:rowOff>
    </xdr:from>
    <xdr:to>
      <xdr:col>3</xdr:col>
      <xdr:colOff>511967</xdr:colOff>
      <xdr:row>2205</xdr:row>
      <xdr:rowOff>61476</xdr:rowOff>
    </xdr:to>
    <xdr:pic>
      <xdr:nvPicPr>
        <xdr:cNvPr id="578" name="Imagem 57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8082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2201</xdr:row>
      <xdr:rowOff>10583</xdr:rowOff>
    </xdr:from>
    <xdr:ext cx="1990265" cy="786591"/>
    <xdr:pic>
      <xdr:nvPicPr>
        <xdr:cNvPr id="579" name="Imagem 57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8070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2201</xdr:row>
      <xdr:rowOff>22443</xdr:rowOff>
    </xdr:from>
    <xdr:to>
      <xdr:col>9</xdr:col>
      <xdr:colOff>511967</xdr:colOff>
      <xdr:row>2205</xdr:row>
      <xdr:rowOff>61476</xdr:rowOff>
    </xdr:to>
    <xdr:pic>
      <xdr:nvPicPr>
        <xdr:cNvPr id="580" name="Imagem 57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8082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581" name="Imagem 58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891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582" name="Imagem 58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903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583" name="Imagem 58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891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584" name="Imagem 58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903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2222</xdr:row>
      <xdr:rowOff>10583</xdr:rowOff>
    </xdr:from>
    <xdr:ext cx="1992693" cy="772584"/>
    <xdr:pic>
      <xdr:nvPicPr>
        <xdr:cNvPr id="585" name="Imagem 58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734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2222</xdr:row>
      <xdr:rowOff>22443</xdr:rowOff>
    </xdr:from>
    <xdr:to>
      <xdr:col>3</xdr:col>
      <xdr:colOff>511967</xdr:colOff>
      <xdr:row>2226</xdr:row>
      <xdr:rowOff>61476</xdr:rowOff>
    </xdr:to>
    <xdr:pic>
      <xdr:nvPicPr>
        <xdr:cNvPr id="586" name="Imagem 58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746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2222</xdr:row>
      <xdr:rowOff>10583</xdr:rowOff>
    </xdr:from>
    <xdr:ext cx="1990265" cy="786591"/>
    <xdr:pic>
      <xdr:nvPicPr>
        <xdr:cNvPr id="587" name="Imagem 58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734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2222</xdr:row>
      <xdr:rowOff>22443</xdr:rowOff>
    </xdr:from>
    <xdr:to>
      <xdr:col>9</xdr:col>
      <xdr:colOff>511967</xdr:colOff>
      <xdr:row>2226</xdr:row>
      <xdr:rowOff>61476</xdr:rowOff>
    </xdr:to>
    <xdr:pic>
      <xdr:nvPicPr>
        <xdr:cNvPr id="588" name="Imagem 58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746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89" name="Imagem 58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0" name="Imagem 58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1" name="Imagem 59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2" name="Imagem 59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93" name="Imagem 59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4" name="Imagem 59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5" name="Imagem 59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6" name="Imagem 59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2243</xdr:row>
      <xdr:rowOff>10583</xdr:rowOff>
    </xdr:from>
    <xdr:ext cx="1992693" cy="772584"/>
    <xdr:pic>
      <xdr:nvPicPr>
        <xdr:cNvPr id="597" name="Imagem 59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398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2243</xdr:row>
      <xdr:rowOff>22443</xdr:rowOff>
    </xdr:from>
    <xdr:to>
      <xdr:col>3</xdr:col>
      <xdr:colOff>511967</xdr:colOff>
      <xdr:row>2247</xdr:row>
      <xdr:rowOff>61476</xdr:rowOff>
    </xdr:to>
    <xdr:pic>
      <xdr:nvPicPr>
        <xdr:cNvPr id="598" name="Imagem 59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410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2243</xdr:row>
      <xdr:rowOff>10583</xdr:rowOff>
    </xdr:from>
    <xdr:ext cx="1990265" cy="786591"/>
    <xdr:pic>
      <xdr:nvPicPr>
        <xdr:cNvPr id="599" name="Imagem 59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398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2243</xdr:row>
      <xdr:rowOff>22443</xdr:rowOff>
    </xdr:from>
    <xdr:to>
      <xdr:col>9</xdr:col>
      <xdr:colOff>511967</xdr:colOff>
      <xdr:row>2247</xdr:row>
      <xdr:rowOff>61476</xdr:rowOff>
    </xdr:to>
    <xdr:pic>
      <xdr:nvPicPr>
        <xdr:cNvPr id="600" name="Imagem 59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410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2306</xdr:row>
      <xdr:rowOff>10583</xdr:rowOff>
    </xdr:from>
    <xdr:ext cx="1992693" cy="772584"/>
    <xdr:pic>
      <xdr:nvPicPr>
        <xdr:cNvPr id="601" name="Imagem 60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06593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2306</xdr:row>
      <xdr:rowOff>22443</xdr:rowOff>
    </xdr:from>
    <xdr:to>
      <xdr:col>3</xdr:col>
      <xdr:colOff>511967</xdr:colOff>
      <xdr:row>2310</xdr:row>
      <xdr:rowOff>61476</xdr:rowOff>
    </xdr:to>
    <xdr:pic>
      <xdr:nvPicPr>
        <xdr:cNvPr id="602" name="Imagem 60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06605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2306</xdr:row>
      <xdr:rowOff>10583</xdr:rowOff>
    </xdr:from>
    <xdr:ext cx="1990265" cy="786591"/>
    <xdr:pic>
      <xdr:nvPicPr>
        <xdr:cNvPr id="603" name="Imagem 60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06593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2306</xdr:row>
      <xdr:rowOff>22443</xdr:rowOff>
    </xdr:from>
    <xdr:to>
      <xdr:col>9</xdr:col>
      <xdr:colOff>511967</xdr:colOff>
      <xdr:row>2310</xdr:row>
      <xdr:rowOff>61476</xdr:rowOff>
    </xdr:to>
    <xdr:pic>
      <xdr:nvPicPr>
        <xdr:cNvPr id="604" name="Imagem 60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06605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605" name="Imagem 60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414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606" name="Imagem 60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426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607" name="Imagem 60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414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608" name="Imagem 60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426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2327</xdr:row>
      <xdr:rowOff>10583</xdr:rowOff>
    </xdr:from>
    <xdr:ext cx="1992693" cy="772584"/>
    <xdr:pic>
      <xdr:nvPicPr>
        <xdr:cNvPr id="609" name="Imagem 60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25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2327</xdr:row>
      <xdr:rowOff>22443</xdr:rowOff>
    </xdr:from>
    <xdr:to>
      <xdr:col>3</xdr:col>
      <xdr:colOff>511967</xdr:colOff>
      <xdr:row>2331</xdr:row>
      <xdr:rowOff>61476</xdr:rowOff>
    </xdr:to>
    <xdr:pic>
      <xdr:nvPicPr>
        <xdr:cNvPr id="610" name="Imagem 60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26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2327</xdr:row>
      <xdr:rowOff>10583</xdr:rowOff>
    </xdr:from>
    <xdr:ext cx="1990265" cy="786591"/>
    <xdr:pic>
      <xdr:nvPicPr>
        <xdr:cNvPr id="611" name="Imagem 6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25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2327</xdr:row>
      <xdr:rowOff>22443</xdr:rowOff>
    </xdr:from>
    <xdr:to>
      <xdr:col>9</xdr:col>
      <xdr:colOff>511967</xdr:colOff>
      <xdr:row>2331</xdr:row>
      <xdr:rowOff>61476</xdr:rowOff>
    </xdr:to>
    <xdr:pic>
      <xdr:nvPicPr>
        <xdr:cNvPr id="612" name="Imagem 61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26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2621</xdr:row>
      <xdr:rowOff>10583</xdr:rowOff>
    </xdr:from>
    <xdr:ext cx="1992693" cy="772584"/>
    <xdr:pic>
      <xdr:nvPicPr>
        <xdr:cNvPr id="613" name="Imagem 6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2365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2621</xdr:row>
      <xdr:rowOff>22443</xdr:rowOff>
    </xdr:from>
    <xdr:to>
      <xdr:col>3</xdr:col>
      <xdr:colOff>511967</xdr:colOff>
      <xdr:row>2625</xdr:row>
      <xdr:rowOff>61476</xdr:rowOff>
    </xdr:to>
    <xdr:pic>
      <xdr:nvPicPr>
        <xdr:cNvPr id="614" name="Imagem 61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2377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2621</xdr:row>
      <xdr:rowOff>10583</xdr:rowOff>
    </xdr:from>
    <xdr:ext cx="1990265" cy="786591"/>
    <xdr:pic>
      <xdr:nvPicPr>
        <xdr:cNvPr id="615" name="Imagem 61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2365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2621</xdr:row>
      <xdr:rowOff>22443</xdr:rowOff>
    </xdr:from>
    <xdr:to>
      <xdr:col>9</xdr:col>
      <xdr:colOff>511967</xdr:colOff>
      <xdr:row>2625</xdr:row>
      <xdr:rowOff>61476</xdr:rowOff>
    </xdr:to>
    <xdr:pic>
      <xdr:nvPicPr>
        <xdr:cNvPr id="616" name="Imagem 61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2377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617" name="Imagem 6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186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618" name="Imagem 6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198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619" name="Imagem 6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186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620" name="Imagem 6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198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2642</xdr:row>
      <xdr:rowOff>10583</xdr:rowOff>
    </xdr:from>
    <xdr:ext cx="1992693" cy="772584"/>
    <xdr:pic>
      <xdr:nvPicPr>
        <xdr:cNvPr id="621" name="Imagem 6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029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2642</xdr:row>
      <xdr:rowOff>22443</xdr:rowOff>
    </xdr:from>
    <xdr:to>
      <xdr:col>3</xdr:col>
      <xdr:colOff>511967</xdr:colOff>
      <xdr:row>2646</xdr:row>
      <xdr:rowOff>61476</xdr:rowOff>
    </xdr:to>
    <xdr:pic>
      <xdr:nvPicPr>
        <xdr:cNvPr id="622" name="Imagem 6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041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2642</xdr:row>
      <xdr:rowOff>10583</xdr:rowOff>
    </xdr:from>
    <xdr:ext cx="1990265" cy="786591"/>
    <xdr:pic>
      <xdr:nvPicPr>
        <xdr:cNvPr id="623" name="Imagem 6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029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2642</xdr:row>
      <xdr:rowOff>22443</xdr:rowOff>
    </xdr:from>
    <xdr:to>
      <xdr:col>9</xdr:col>
      <xdr:colOff>511967</xdr:colOff>
      <xdr:row>2646</xdr:row>
      <xdr:rowOff>61476</xdr:rowOff>
    </xdr:to>
    <xdr:pic>
      <xdr:nvPicPr>
        <xdr:cNvPr id="624" name="Imagem 6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041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5" name="Imagem 6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26" name="Imagem 6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27" name="Imagem 6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28" name="Imagem 6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9" name="Imagem 6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30" name="Imagem 6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31" name="Imagem 6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32" name="Imagem 6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2663</xdr:row>
      <xdr:rowOff>10583</xdr:rowOff>
    </xdr:from>
    <xdr:ext cx="1992693" cy="772584"/>
    <xdr:pic>
      <xdr:nvPicPr>
        <xdr:cNvPr id="633" name="Imagem 6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693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2663</xdr:row>
      <xdr:rowOff>22443</xdr:rowOff>
    </xdr:from>
    <xdr:to>
      <xdr:col>3</xdr:col>
      <xdr:colOff>511967</xdr:colOff>
      <xdr:row>2667</xdr:row>
      <xdr:rowOff>61476</xdr:rowOff>
    </xdr:to>
    <xdr:pic>
      <xdr:nvPicPr>
        <xdr:cNvPr id="634" name="Imagem 6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705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2663</xdr:row>
      <xdr:rowOff>10583</xdr:rowOff>
    </xdr:from>
    <xdr:ext cx="1990265" cy="786591"/>
    <xdr:pic>
      <xdr:nvPicPr>
        <xdr:cNvPr id="635" name="Imagem 6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693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2663</xdr:row>
      <xdr:rowOff>22443</xdr:rowOff>
    </xdr:from>
    <xdr:to>
      <xdr:col>9</xdr:col>
      <xdr:colOff>511967</xdr:colOff>
      <xdr:row>2667</xdr:row>
      <xdr:rowOff>61476</xdr:rowOff>
    </xdr:to>
    <xdr:pic>
      <xdr:nvPicPr>
        <xdr:cNvPr id="636" name="Imagem 6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705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68036</xdr:colOff>
      <xdr:row>11</xdr:row>
      <xdr:rowOff>13608</xdr:rowOff>
    </xdr:from>
    <xdr:to>
      <xdr:col>6</xdr:col>
      <xdr:colOff>911679</xdr:colOff>
      <xdr:row>27</xdr:row>
      <xdr:rowOff>122464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179" y="3075215"/>
          <a:ext cx="4694464" cy="2285999"/>
        </a:xfrm>
        <a:prstGeom prst="rect">
          <a:avLst/>
        </a:prstGeom>
      </xdr:spPr>
    </xdr:pic>
    <xdr:clientData/>
  </xdr:twoCellAnchor>
  <xdr:twoCellAnchor editAs="oneCell">
    <xdr:from>
      <xdr:col>1</xdr:col>
      <xdr:colOff>108856</xdr:colOff>
      <xdr:row>32</xdr:row>
      <xdr:rowOff>27214</xdr:rowOff>
    </xdr:from>
    <xdr:to>
      <xdr:col>6</xdr:col>
      <xdr:colOff>884464</xdr:colOff>
      <xdr:row>48</xdr:row>
      <xdr:rowOff>81643</xdr:rowOff>
    </xdr:to>
    <xdr:pic>
      <xdr:nvPicPr>
        <xdr:cNvPr id="642" name="Imagem 64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999" y="6803571"/>
          <a:ext cx="4626429" cy="2231572"/>
        </a:xfrm>
        <a:prstGeom prst="rect">
          <a:avLst/>
        </a:prstGeom>
      </xdr:spPr>
    </xdr:pic>
    <xdr:clientData/>
  </xdr:twoCellAnchor>
  <xdr:twoCellAnchor editAs="oneCell">
    <xdr:from>
      <xdr:col>1</xdr:col>
      <xdr:colOff>54428</xdr:colOff>
      <xdr:row>53</xdr:row>
      <xdr:rowOff>0</xdr:rowOff>
    </xdr:from>
    <xdr:to>
      <xdr:col>6</xdr:col>
      <xdr:colOff>898072</xdr:colOff>
      <xdr:row>69</xdr:row>
      <xdr:rowOff>122463</xdr:rowOff>
    </xdr:to>
    <xdr:pic>
      <xdr:nvPicPr>
        <xdr:cNvPr id="643" name="Imagem 64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71" y="10491107"/>
          <a:ext cx="4694465" cy="22587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1</xdr:rowOff>
    </xdr:from>
    <xdr:to>
      <xdr:col>6</xdr:col>
      <xdr:colOff>839514</xdr:colOff>
      <xdr:row>90</xdr:row>
      <xdr:rowOff>95251</xdr:rowOff>
    </xdr:to>
    <xdr:pic>
      <xdr:nvPicPr>
        <xdr:cNvPr id="650" name="Imagem 649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3852072"/>
          <a:ext cx="4690335" cy="2054678"/>
        </a:xfrm>
        <a:prstGeom prst="rect">
          <a:avLst/>
        </a:prstGeom>
      </xdr:spPr>
    </xdr:pic>
    <xdr:clientData/>
  </xdr:twoCellAnchor>
  <xdr:twoCellAnchor editAs="oneCell">
    <xdr:from>
      <xdr:col>1</xdr:col>
      <xdr:colOff>258536</xdr:colOff>
      <xdr:row>95</xdr:row>
      <xdr:rowOff>40821</xdr:rowOff>
    </xdr:from>
    <xdr:to>
      <xdr:col>6</xdr:col>
      <xdr:colOff>721178</xdr:colOff>
      <xdr:row>111</xdr:row>
      <xdr:rowOff>122463</xdr:rowOff>
    </xdr:to>
    <xdr:pic>
      <xdr:nvPicPr>
        <xdr:cNvPr id="651" name="Imagem 650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679" y="17063357"/>
          <a:ext cx="4313463" cy="2041071"/>
        </a:xfrm>
        <a:prstGeom prst="rect">
          <a:avLst/>
        </a:prstGeom>
      </xdr:spPr>
    </xdr:pic>
    <xdr:clientData/>
  </xdr:twoCellAnchor>
  <xdr:twoCellAnchor editAs="oneCell">
    <xdr:from>
      <xdr:col>1</xdr:col>
      <xdr:colOff>163286</xdr:colOff>
      <xdr:row>116</xdr:row>
      <xdr:rowOff>1</xdr:rowOff>
    </xdr:from>
    <xdr:to>
      <xdr:col>6</xdr:col>
      <xdr:colOff>816429</xdr:colOff>
      <xdr:row>133</xdr:row>
      <xdr:rowOff>0</xdr:rowOff>
    </xdr:to>
    <xdr:pic>
      <xdr:nvPicPr>
        <xdr:cNvPr id="652" name="Imagem 651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9" y="20193001"/>
          <a:ext cx="4503964" cy="2081892"/>
        </a:xfrm>
        <a:prstGeom prst="rect">
          <a:avLst/>
        </a:prstGeom>
      </xdr:spPr>
    </xdr:pic>
    <xdr:clientData/>
  </xdr:twoCellAnchor>
  <xdr:twoCellAnchor editAs="oneCell">
    <xdr:from>
      <xdr:col>1</xdr:col>
      <xdr:colOff>122464</xdr:colOff>
      <xdr:row>136</xdr:row>
      <xdr:rowOff>462644</xdr:rowOff>
    </xdr:from>
    <xdr:to>
      <xdr:col>6</xdr:col>
      <xdr:colOff>653142</xdr:colOff>
      <xdr:row>154</xdr:row>
      <xdr:rowOff>13607</xdr:rowOff>
    </xdr:to>
    <xdr:pic>
      <xdr:nvPicPr>
        <xdr:cNvPr id="653" name="Imagem 652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607" y="23268215"/>
          <a:ext cx="4381499" cy="2122713"/>
        </a:xfrm>
        <a:prstGeom prst="rect">
          <a:avLst/>
        </a:prstGeom>
      </xdr:spPr>
    </xdr:pic>
    <xdr:clientData/>
  </xdr:twoCellAnchor>
  <xdr:twoCellAnchor editAs="oneCell">
    <xdr:from>
      <xdr:col>1</xdr:col>
      <xdr:colOff>68035</xdr:colOff>
      <xdr:row>158</xdr:row>
      <xdr:rowOff>0</xdr:rowOff>
    </xdr:from>
    <xdr:to>
      <xdr:col>6</xdr:col>
      <xdr:colOff>721179</xdr:colOff>
      <xdr:row>175</xdr:row>
      <xdr:rowOff>27214</xdr:rowOff>
    </xdr:to>
    <xdr:pic>
      <xdr:nvPicPr>
        <xdr:cNvPr id="654" name="Imagem 653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178" y="26465893"/>
          <a:ext cx="4503965" cy="2109107"/>
        </a:xfrm>
        <a:prstGeom prst="rect">
          <a:avLst/>
        </a:prstGeom>
      </xdr:spPr>
    </xdr:pic>
    <xdr:clientData/>
  </xdr:twoCellAnchor>
  <xdr:twoCellAnchor editAs="oneCell">
    <xdr:from>
      <xdr:col>1</xdr:col>
      <xdr:colOff>163286</xdr:colOff>
      <xdr:row>179</xdr:row>
      <xdr:rowOff>27214</xdr:rowOff>
    </xdr:from>
    <xdr:to>
      <xdr:col>6</xdr:col>
      <xdr:colOff>721179</xdr:colOff>
      <xdr:row>196</xdr:row>
      <xdr:rowOff>27215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9" y="29786035"/>
          <a:ext cx="4408714" cy="2081894"/>
        </a:xfrm>
        <a:prstGeom prst="rect">
          <a:avLst/>
        </a:prstGeom>
      </xdr:spPr>
    </xdr:pic>
    <xdr:clientData/>
  </xdr:twoCellAnchor>
  <xdr:twoCellAnchor editAs="oneCell">
    <xdr:from>
      <xdr:col>1</xdr:col>
      <xdr:colOff>163286</xdr:colOff>
      <xdr:row>200</xdr:row>
      <xdr:rowOff>13607</xdr:rowOff>
    </xdr:from>
    <xdr:to>
      <xdr:col>6</xdr:col>
      <xdr:colOff>693965</xdr:colOff>
      <xdr:row>217</xdr:row>
      <xdr:rowOff>194</xdr:rowOff>
    </xdr:to>
    <xdr:pic>
      <xdr:nvPicPr>
        <xdr:cNvPr id="514" name="Imagem 513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9" y="32942893"/>
          <a:ext cx="4381500" cy="20684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14</xdr:col>
      <xdr:colOff>426243</xdr:colOff>
      <xdr:row>9</xdr:row>
      <xdr:rowOff>85725</xdr:rowOff>
    </xdr:to>
    <xdr:sp macro="" textlink="">
      <xdr:nvSpPr>
        <xdr:cNvPr id="2" name="Retângulo 1"/>
        <xdr:cNvSpPr/>
      </xdr:nvSpPr>
      <xdr:spPr>
        <a:xfrm>
          <a:off x="10775156" y="309563"/>
          <a:ext cx="2247900" cy="1514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APÓS LANÇAR TODOS OS DEFEITOS NA PLANILHA, CLASSIFICAR OS DEFEITOS PARA LANÇAR NO SAP. UTILIZANDO: CTRL+SHIFT+R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OBS. SÓ CLASSIFICAR UMA VEZ, APÓS LANÇAR TODOS OS DEFEITOS.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00FF"/>
  </sheetPr>
  <dimension ref="A1:I212"/>
  <sheetViews>
    <sheetView showGridLines="0" zoomScale="70" zoomScaleNormal="70" workbookViewId="0">
      <pane ySplit="3" topLeftCell="A16" activePane="bottomLeft" state="frozen"/>
      <selection pane="bottomLeft" activeCell="D6" sqref="D6"/>
    </sheetView>
  </sheetViews>
  <sheetFormatPr defaultRowHeight="18" customHeight="1" outlineLevelCol="1"/>
  <cols>
    <col min="1" max="1" width="16.83203125" style="24" customWidth="1"/>
    <col min="2" max="2" width="24.5" style="71" bestFit="1" customWidth="1"/>
    <col min="3" max="3" width="35.83203125" style="72" customWidth="1"/>
    <col min="4" max="4" width="29.5" style="72" bestFit="1" customWidth="1"/>
    <col min="5" max="5" width="67.33203125" style="72" bestFit="1" customWidth="1"/>
    <col min="6" max="6" width="47.6640625" style="73" customWidth="1"/>
    <col min="7" max="7" width="18" style="73" customWidth="1" outlineLevel="1"/>
    <col min="8" max="8" width="26.6640625" style="74" customWidth="1" outlineLevel="1"/>
    <col min="9" max="9" width="21.33203125" style="75" bestFit="1" customWidth="1"/>
    <col min="10" max="16384" width="9.33203125" style="15"/>
  </cols>
  <sheetData>
    <row r="1" spans="1:9" ht="33.75" customHeight="1">
      <c r="B1" s="125" t="s">
        <v>885</v>
      </c>
      <c r="C1" s="126"/>
      <c r="D1" s="126"/>
      <c r="E1" s="126"/>
      <c r="F1" s="126"/>
      <c r="G1" s="126"/>
      <c r="H1" s="127"/>
      <c r="I1" s="48"/>
    </row>
    <row r="2" spans="1:9" ht="36" customHeight="1">
      <c r="B2" s="49" t="s">
        <v>358</v>
      </c>
      <c r="C2" s="50" t="s">
        <v>397</v>
      </c>
      <c r="D2" s="51" t="s">
        <v>1188</v>
      </c>
      <c r="E2" s="52" t="s">
        <v>380</v>
      </c>
      <c r="F2" s="51" t="s">
        <v>453</v>
      </c>
      <c r="G2" s="51" t="s">
        <v>3</v>
      </c>
      <c r="H2" s="51" t="s">
        <v>454</v>
      </c>
      <c r="I2" s="53" t="s">
        <v>5</v>
      </c>
    </row>
    <row r="3" spans="1:9" ht="12" customHeight="1" thickBot="1">
      <c r="B3" s="54"/>
      <c r="C3" s="55"/>
      <c r="D3" s="55"/>
      <c r="E3" s="56"/>
      <c r="F3" s="57"/>
      <c r="G3" s="57"/>
      <c r="H3" s="58"/>
      <c r="I3" s="59"/>
    </row>
    <row r="4" spans="1:9" ht="18" customHeight="1">
      <c r="A4" s="24" t="str">
        <f>E4</f>
        <v>ÁREA ALAGADA - PERÍODICA</v>
      </c>
      <c r="B4" s="60" t="s">
        <v>709</v>
      </c>
      <c r="C4" s="61" t="s">
        <v>442</v>
      </c>
      <c r="D4" s="61" t="s">
        <v>442</v>
      </c>
      <c r="E4" s="61" t="s">
        <v>459</v>
      </c>
      <c r="F4" s="62" t="s">
        <v>698</v>
      </c>
      <c r="G4" s="62" t="s">
        <v>455</v>
      </c>
      <c r="H4" s="63" t="s">
        <v>456</v>
      </c>
      <c r="I4" s="64" t="s">
        <v>6</v>
      </c>
    </row>
    <row r="5" spans="1:9" ht="18" customHeight="1">
      <c r="A5" s="24" t="str">
        <f t="shared" ref="A5:A68" si="0">E5</f>
        <v>ÁREA ALAGADA - PERMANENTE</v>
      </c>
      <c r="B5" s="65" t="s">
        <v>710</v>
      </c>
      <c r="C5" s="66" t="s">
        <v>442</v>
      </c>
      <c r="D5" s="66" t="s">
        <v>442</v>
      </c>
      <c r="E5" s="66" t="s">
        <v>411</v>
      </c>
      <c r="F5" s="67" t="s">
        <v>698</v>
      </c>
      <c r="G5" s="67" t="s">
        <v>455</v>
      </c>
      <c r="H5" s="68" t="s">
        <v>456</v>
      </c>
      <c r="I5" s="69" t="s">
        <v>6</v>
      </c>
    </row>
    <row r="6" spans="1:9" ht="18" customHeight="1">
      <c r="A6" s="24" t="str">
        <f t="shared" si="0"/>
        <v>ÁREA ALAGADA - SOMENTE BARCOS</v>
      </c>
      <c r="B6" s="65" t="s">
        <v>711</v>
      </c>
      <c r="C6" s="66" t="s">
        <v>442</v>
      </c>
      <c r="D6" s="66" t="s">
        <v>442</v>
      </c>
      <c r="E6" s="66" t="s">
        <v>457</v>
      </c>
      <c r="F6" s="67" t="s">
        <v>458</v>
      </c>
      <c r="G6" s="67" t="s">
        <v>455</v>
      </c>
      <c r="H6" s="68" t="s">
        <v>456</v>
      </c>
      <c r="I6" s="69" t="s">
        <v>6</v>
      </c>
    </row>
    <row r="7" spans="1:9" ht="18" customHeight="1">
      <c r="A7" s="24" t="str">
        <f t="shared" si="0"/>
        <v>CERCAS CRUZANDO C/ A LT - S/ ATERRAM.</v>
      </c>
      <c r="B7" s="65" t="s">
        <v>712</v>
      </c>
      <c r="C7" s="66" t="s">
        <v>442</v>
      </c>
      <c r="D7" s="66" t="s">
        <v>442</v>
      </c>
      <c r="E7" s="66" t="s">
        <v>611</v>
      </c>
      <c r="F7" s="67" t="s">
        <v>460</v>
      </c>
      <c r="G7" s="67" t="s">
        <v>455</v>
      </c>
      <c r="H7" s="68" t="s">
        <v>456</v>
      </c>
      <c r="I7" s="69" t="s">
        <v>6</v>
      </c>
    </row>
    <row r="8" spans="1:9" ht="18" customHeight="1">
      <c r="A8" s="24" t="str">
        <f t="shared" si="0"/>
        <v>CERCAS CRUZANDO C/ LT S/ SECC.</v>
      </c>
      <c r="B8" s="65" t="s">
        <v>713</v>
      </c>
      <c r="C8" s="66" t="s">
        <v>442</v>
      </c>
      <c r="D8" s="66" t="s">
        <v>442</v>
      </c>
      <c r="E8" s="66" t="s">
        <v>612</v>
      </c>
      <c r="F8" s="67" t="s">
        <v>461</v>
      </c>
      <c r="G8" s="67" t="s">
        <v>455</v>
      </c>
      <c r="H8" s="68" t="s">
        <v>456</v>
      </c>
      <c r="I8" s="69" t="s">
        <v>6</v>
      </c>
    </row>
    <row r="9" spans="1:9" ht="18" customHeight="1">
      <c r="A9" s="24" t="str">
        <f t="shared" si="0"/>
        <v>DIFICULDADE DE ACESSO</v>
      </c>
      <c r="B9" s="65" t="s">
        <v>714</v>
      </c>
      <c r="C9" s="66" t="s">
        <v>442</v>
      </c>
      <c r="D9" s="66" t="s">
        <v>442</v>
      </c>
      <c r="E9" s="66" t="s">
        <v>631</v>
      </c>
      <c r="F9" s="105" t="s">
        <v>1402</v>
      </c>
      <c r="G9" s="67" t="s">
        <v>455</v>
      </c>
      <c r="H9" s="68" t="s">
        <v>456</v>
      </c>
      <c r="I9" s="69" t="s">
        <v>6</v>
      </c>
    </row>
    <row r="10" spans="1:9" ht="18" customHeight="1">
      <c r="A10" s="24" t="str">
        <f t="shared" si="0"/>
        <v>ÁRV. DENTRO DA FAIXA-DIST. CONDUT. &gt; 1,5M</v>
      </c>
      <c r="B10" s="65" t="s">
        <v>700</v>
      </c>
      <c r="C10" s="66" t="s">
        <v>443</v>
      </c>
      <c r="D10" s="66" t="s">
        <v>462</v>
      </c>
      <c r="E10" s="66" t="s">
        <v>613</v>
      </c>
      <c r="F10" s="67" t="s">
        <v>463</v>
      </c>
      <c r="G10" s="67" t="s">
        <v>455</v>
      </c>
      <c r="H10" s="68" t="s">
        <v>456</v>
      </c>
      <c r="I10" s="69" t="s">
        <v>7</v>
      </c>
    </row>
    <row r="11" spans="1:9" ht="18" customHeight="1">
      <c r="A11" s="24" t="str">
        <f t="shared" si="0"/>
        <v>ÁRV. DENTRO DA FAIXA-DIST. CONDUT. &lt; 1,5M</v>
      </c>
      <c r="B11" s="65" t="s">
        <v>701</v>
      </c>
      <c r="C11" s="66" t="s">
        <v>443</v>
      </c>
      <c r="D11" s="66" t="s">
        <v>462</v>
      </c>
      <c r="E11" s="66" t="s">
        <v>614</v>
      </c>
      <c r="F11" s="67" t="s">
        <v>463</v>
      </c>
      <c r="G11" s="67" t="s">
        <v>455</v>
      </c>
      <c r="H11" s="68" t="s">
        <v>456</v>
      </c>
      <c r="I11" s="69" t="s">
        <v>8</v>
      </c>
    </row>
    <row r="12" spans="1:9" ht="18" customHeight="1">
      <c r="A12" s="24" t="str">
        <f t="shared" si="0"/>
        <v>ÁRV. FORA DA FAIXA-NÃO PERIGOSA</v>
      </c>
      <c r="B12" s="65" t="s">
        <v>702</v>
      </c>
      <c r="C12" s="66" t="s">
        <v>443</v>
      </c>
      <c r="D12" s="66" t="s">
        <v>462</v>
      </c>
      <c r="E12" s="66" t="s">
        <v>616</v>
      </c>
      <c r="F12" s="67" t="s">
        <v>465</v>
      </c>
      <c r="G12" s="67" t="s">
        <v>455</v>
      </c>
      <c r="H12" s="68" t="s">
        <v>456</v>
      </c>
      <c r="I12" s="69" t="s">
        <v>6</v>
      </c>
    </row>
    <row r="13" spans="1:9" ht="18" customHeight="1">
      <c r="A13" s="24" t="str">
        <f t="shared" si="0"/>
        <v>ÁRV. FORA DA FAIXA- PERIGOSA</v>
      </c>
      <c r="B13" s="65" t="s">
        <v>703</v>
      </c>
      <c r="C13" s="66" t="s">
        <v>443</v>
      </c>
      <c r="D13" s="66" t="s">
        <v>462</v>
      </c>
      <c r="E13" s="66" t="s">
        <v>615</v>
      </c>
      <c r="F13" s="67" t="s">
        <v>465</v>
      </c>
      <c r="G13" s="67" t="s">
        <v>455</v>
      </c>
      <c r="H13" s="68" t="s">
        <v>456</v>
      </c>
      <c r="I13" s="69" t="s">
        <v>8</v>
      </c>
    </row>
    <row r="14" spans="1:9" ht="18" customHeight="1">
      <c r="A14" s="24" t="str">
        <f t="shared" si="0"/>
        <v>ÁRV. TOCANDO OS CONDUTORES</v>
      </c>
      <c r="B14" s="65" t="s">
        <v>704</v>
      </c>
      <c r="C14" s="66" t="s">
        <v>443</v>
      </c>
      <c r="D14" s="66" t="s">
        <v>462</v>
      </c>
      <c r="E14" s="66" t="s">
        <v>617</v>
      </c>
      <c r="F14" s="67" t="s">
        <v>463</v>
      </c>
      <c r="G14" s="67" t="s">
        <v>464</v>
      </c>
      <c r="H14" s="68" t="s">
        <v>456</v>
      </c>
      <c r="I14" s="69" t="s">
        <v>8</v>
      </c>
    </row>
    <row r="15" spans="1:9" ht="18" customHeight="1">
      <c r="A15" s="24" t="str">
        <f t="shared" si="0"/>
        <v>RAMA SUBINDO EM ESTAI /ESTRUTURA</v>
      </c>
      <c r="B15" s="65" t="s">
        <v>705</v>
      </c>
      <c r="C15" s="66" t="s">
        <v>443</v>
      </c>
      <c r="D15" s="66" t="s">
        <v>462</v>
      </c>
      <c r="E15" s="66" t="s">
        <v>618</v>
      </c>
      <c r="F15" s="67" t="s">
        <v>466</v>
      </c>
      <c r="G15" s="67" t="s">
        <v>455</v>
      </c>
      <c r="H15" s="68" t="s">
        <v>456</v>
      </c>
      <c r="I15" s="69" t="s">
        <v>8</v>
      </c>
    </row>
    <row r="16" spans="1:9" ht="18" customHeight="1">
      <c r="A16" s="24" t="str">
        <f t="shared" si="0"/>
        <v>CONSTRUÇÕES NA FAIXA DE SERVIDÃO</v>
      </c>
      <c r="B16" s="65" t="s">
        <v>706</v>
      </c>
      <c r="C16" s="66" t="s">
        <v>443</v>
      </c>
      <c r="D16" s="66" t="s">
        <v>467</v>
      </c>
      <c r="E16" s="66" t="s">
        <v>619</v>
      </c>
      <c r="F16" s="67" t="s">
        <v>470</v>
      </c>
      <c r="G16" s="111" t="s">
        <v>455</v>
      </c>
      <c r="H16" s="68" t="s">
        <v>456</v>
      </c>
      <c r="I16" s="69" t="s">
        <v>7</v>
      </c>
    </row>
    <row r="17" spans="1:9" ht="18" customHeight="1">
      <c r="A17" s="24" t="str">
        <f t="shared" si="0"/>
        <v>FAIXA INEXISTENTE</v>
      </c>
      <c r="B17" s="65" t="s">
        <v>707</v>
      </c>
      <c r="C17" s="66" t="s">
        <v>443</v>
      </c>
      <c r="D17" s="66" t="s">
        <v>467</v>
      </c>
      <c r="E17" s="66" t="s">
        <v>440</v>
      </c>
      <c r="F17" s="67" t="s">
        <v>468</v>
      </c>
      <c r="G17" s="67" t="s">
        <v>455</v>
      </c>
      <c r="H17" s="68" t="s">
        <v>456</v>
      </c>
      <c r="I17" s="69" t="s">
        <v>6</v>
      </c>
    </row>
    <row r="18" spans="1:9" ht="18" customHeight="1">
      <c r="A18" s="24" t="str">
        <f t="shared" si="0"/>
        <v>FAIXA SUJA</v>
      </c>
      <c r="B18" s="65" t="s">
        <v>708</v>
      </c>
      <c r="C18" s="66" t="s">
        <v>443</v>
      </c>
      <c r="D18" s="66" t="s">
        <v>467</v>
      </c>
      <c r="E18" s="66" t="s">
        <v>441</v>
      </c>
      <c r="F18" s="67" t="s">
        <v>469</v>
      </c>
      <c r="G18" s="67" t="s">
        <v>455</v>
      </c>
      <c r="H18" s="68" t="s">
        <v>456</v>
      </c>
      <c r="I18" s="69" t="s">
        <v>7</v>
      </c>
    </row>
    <row r="19" spans="1:9" ht="18" customHeight="1">
      <c r="A19" s="24" t="str">
        <f t="shared" si="0"/>
        <v>DEFENSA DANIFICADA</v>
      </c>
      <c r="B19" s="65" t="s">
        <v>715</v>
      </c>
      <c r="C19" s="66" t="s">
        <v>405</v>
      </c>
      <c r="D19" s="66" t="s">
        <v>16</v>
      </c>
      <c r="E19" s="66" t="s">
        <v>475</v>
      </c>
      <c r="F19" s="67" t="s">
        <v>474</v>
      </c>
      <c r="G19" s="67" t="s">
        <v>455</v>
      </c>
      <c r="H19" s="68" t="s">
        <v>473</v>
      </c>
      <c r="I19" s="69" t="s">
        <v>7</v>
      </c>
    </row>
    <row r="20" spans="1:9" ht="18" customHeight="1">
      <c r="A20" s="24" t="str">
        <f t="shared" si="0"/>
        <v>DEFENSA INEXISTENTE</v>
      </c>
      <c r="B20" s="65" t="s">
        <v>716</v>
      </c>
      <c r="C20" s="66" t="s">
        <v>405</v>
      </c>
      <c r="D20" s="66" t="s">
        <v>16</v>
      </c>
      <c r="E20" s="66" t="s">
        <v>444</v>
      </c>
      <c r="F20" s="67" t="s">
        <v>474</v>
      </c>
      <c r="G20" s="67" t="s">
        <v>455</v>
      </c>
      <c r="H20" s="68" t="s">
        <v>473</v>
      </c>
      <c r="I20" s="69" t="s">
        <v>7</v>
      </c>
    </row>
    <row r="21" spans="1:9" ht="18" customHeight="1">
      <c r="A21" s="24" t="str">
        <f t="shared" si="0"/>
        <v xml:space="preserve">B. POSTE FERRAG. EXPOSTA-OXIDAÇÃO F1/F2 </v>
      </c>
      <c r="B21" s="65" t="s">
        <v>717</v>
      </c>
      <c r="C21" s="66" t="s">
        <v>405</v>
      </c>
      <c r="D21" s="66" t="s">
        <v>2</v>
      </c>
      <c r="E21" s="66" t="s">
        <v>620</v>
      </c>
      <c r="F21" s="67" t="s">
        <v>550</v>
      </c>
      <c r="G21" s="67" t="s">
        <v>464</v>
      </c>
      <c r="H21" s="68" t="s">
        <v>473</v>
      </c>
      <c r="I21" s="69" t="s">
        <v>6</v>
      </c>
    </row>
    <row r="22" spans="1:9" ht="18" customHeight="1">
      <c r="A22" s="24" t="str">
        <f t="shared" si="0"/>
        <v>B. POSTE FERRAG. EXPOSTA-OXIDAÇÃO F3</v>
      </c>
      <c r="B22" s="65" t="s">
        <v>718</v>
      </c>
      <c r="C22" s="66" t="s">
        <v>405</v>
      </c>
      <c r="D22" s="66" t="s">
        <v>2</v>
      </c>
      <c r="E22" s="66" t="s">
        <v>621</v>
      </c>
      <c r="F22" s="104" t="s">
        <v>1400</v>
      </c>
      <c r="G22" s="67" t="s">
        <v>464</v>
      </c>
      <c r="H22" s="68" t="s">
        <v>473</v>
      </c>
      <c r="I22" s="69" t="s">
        <v>7</v>
      </c>
    </row>
    <row r="23" spans="1:9" ht="18" customHeight="1">
      <c r="A23" s="24" t="str">
        <f t="shared" si="0"/>
        <v>B.POSTE FERRAG EXPOSTA OXIDAÇÃO F4/F5</v>
      </c>
      <c r="B23" s="65" t="s">
        <v>719</v>
      </c>
      <c r="C23" s="66" t="s">
        <v>405</v>
      </c>
      <c r="D23" s="66" t="s">
        <v>2</v>
      </c>
      <c r="E23" s="66" t="s">
        <v>622</v>
      </c>
      <c r="F23" s="104" t="s">
        <v>1400</v>
      </c>
      <c r="G23" s="67" t="s">
        <v>464</v>
      </c>
      <c r="H23" s="68" t="s">
        <v>473</v>
      </c>
      <c r="I23" s="69" t="s">
        <v>8</v>
      </c>
    </row>
    <row r="24" spans="1:9" ht="18" customHeight="1">
      <c r="A24" s="24" t="str">
        <f t="shared" si="0"/>
        <v>B. POSTE DANIFICADA C/ RISCO DE QUEDA</v>
      </c>
      <c r="B24" s="65" t="s">
        <v>720</v>
      </c>
      <c r="C24" s="66" t="s">
        <v>405</v>
      </c>
      <c r="D24" s="66" t="s">
        <v>2</v>
      </c>
      <c r="E24" s="66" t="s">
        <v>623</v>
      </c>
      <c r="F24" s="67" t="s">
        <v>471</v>
      </c>
      <c r="G24" s="67" t="s">
        <v>455</v>
      </c>
      <c r="H24" s="68" t="s">
        <v>456</v>
      </c>
      <c r="I24" s="69" t="s">
        <v>8</v>
      </c>
    </row>
    <row r="25" spans="1:9" ht="18" customHeight="1">
      <c r="A25" s="24" t="str">
        <f t="shared" si="0"/>
        <v>B.POSTE DANIFICADA S/ RISCO DE QUEDA</v>
      </c>
      <c r="B25" s="65" t="s">
        <v>721</v>
      </c>
      <c r="C25" s="66" t="s">
        <v>405</v>
      </c>
      <c r="D25" s="66" t="s">
        <v>2</v>
      </c>
      <c r="E25" s="66" t="s">
        <v>624</v>
      </c>
      <c r="F25" s="67" t="s">
        <v>471</v>
      </c>
      <c r="G25" s="67" t="s">
        <v>455</v>
      </c>
      <c r="H25" s="68" t="s">
        <v>456</v>
      </c>
      <c r="I25" s="69" t="s">
        <v>7</v>
      </c>
    </row>
    <row r="26" spans="1:9" ht="18" customHeight="1">
      <c r="A26" s="24" t="str">
        <f t="shared" si="0"/>
        <v>EROSÃO PERIGOSA PRÓXIMA À ESTRUTURA</v>
      </c>
      <c r="B26" s="65" t="s">
        <v>722</v>
      </c>
      <c r="C26" s="66" t="s">
        <v>405</v>
      </c>
      <c r="D26" s="66" t="s">
        <v>2</v>
      </c>
      <c r="E26" s="66" t="s">
        <v>412</v>
      </c>
      <c r="F26" s="67" t="s">
        <v>476</v>
      </c>
      <c r="G26" s="67" t="s">
        <v>455</v>
      </c>
      <c r="H26" s="68" t="s">
        <v>456</v>
      </c>
      <c r="I26" s="69" t="s">
        <v>8</v>
      </c>
    </row>
    <row r="27" spans="1:9" ht="18" customHeight="1">
      <c r="A27" s="24" t="str">
        <f t="shared" si="0"/>
        <v>EROSÃO PRÓXIMA À ESTRUTURA</v>
      </c>
      <c r="B27" s="65" t="s">
        <v>723</v>
      </c>
      <c r="C27" s="66" t="s">
        <v>405</v>
      </c>
      <c r="D27" s="66" t="s">
        <v>2</v>
      </c>
      <c r="E27" s="66" t="s">
        <v>477</v>
      </c>
      <c r="F27" s="67" t="s">
        <v>476</v>
      </c>
      <c r="G27" s="67" t="s">
        <v>455</v>
      </c>
      <c r="H27" s="68" t="s">
        <v>456</v>
      </c>
      <c r="I27" s="69" t="s">
        <v>7</v>
      </c>
    </row>
    <row r="28" spans="1:9" ht="18" customHeight="1">
      <c r="A28" s="24" t="str">
        <f t="shared" si="0"/>
        <v>FORMIGUEIRO PRÓX. À BASE DA ESTRUTURA</v>
      </c>
      <c r="B28" s="65" t="s">
        <v>724</v>
      </c>
      <c r="C28" s="66" t="s">
        <v>405</v>
      </c>
      <c r="D28" s="66" t="s">
        <v>2</v>
      </c>
      <c r="E28" s="66" t="s">
        <v>625</v>
      </c>
      <c r="F28" s="67" t="s">
        <v>478</v>
      </c>
      <c r="G28" s="67" t="s">
        <v>455</v>
      </c>
      <c r="H28" s="68" t="s">
        <v>456</v>
      </c>
      <c r="I28" s="69" t="s">
        <v>6</v>
      </c>
    </row>
    <row r="29" spans="1:9" ht="18" customHeight="1">
      <c r="A29" s="24" t="str">
        <f t="shared" si="0"/>
        <v>B. TORRE PARAFUSO OXIDADO F1/F2</v>
      </c>
      <c r="B29" s="65" t="s">
        <v>725</v>
      </c>
      <c r="C29" s="66" t="s">
        <v>405</v>
      </c>
      <c r="D29" s="66" t="s">
        <v>446</v>
      </c>
      <c r="E29" s="66" t="s">
        <v>626</v>
      </c>
      <c r="F29" s="67" t="s">
        <v>480</v>
      </c>
      <c r="G29" s="67" t="s">
        <v>464</v>
      </c>
      <c r="H29" s="68" t="s">
        <v>456</v>
      </c>
      <c r="I29" s="69" t="s">
        <v>6</v>
      </c>
    </row>
    <row r="30" spans="1:9" ht="18" customHeight="1">
      <c r="A30" s="24" t="str">
        <f t="shared" si="0"/>
        <v>B. TORRE PARAFUSO OXIDADO F3</v>
      </c>
      <c r="B30" s="65" t="s">
        <v>726</v>
      </c>
      <c r="C30" s="66" t="s">
        <v>405</v>
      </c>
      <c r="D30" s="66" t="s">
        <v>446</v>
      </c>
      <c r="E30" s="108" t="s">
        <v>1410</v>
      </c>
      <c r="F30" s="67" t="s">
        <v>480</v>
      </c>
      <c r="G30" s="67" t="s">
        <v>464</v>
      </c>
      <c r="H30" s="68" t="s">
        <v>456</v>
      </c>
      <c r="I30" s="69" t="s">
        <v>7</v>
      </c>
    </row>
    <row r="31" spans="1:9" ht="18" customHeight="1">
      <c r="A31" s="24" t="str">
        <f t="shared" si="0"/>
        <v>B. TORRE PARAFUSO OXIDADO F4/F5</v>
      </c>
      <c r="B31" s="65" t="s">
        <v>690</v>
      </c>
      <c r="C31" s="66" t="s">
        <v>405</v>
      </c>
      <c r="D31" s="66" t="s">
        <v>446</v>
      </c>
      <c r="E31" s="108" t="s">
        <v>1411</v>
      </c>
      <c r="F31" s="67" t="s">
        <v>480</v>
      </c>
      <c r="G31" s="67" t="s">
        <v>464</v>
      </c>
      <c r="H31" s="68" t="s">
        <v>456</v>
      </c>
      <c r="I31" s="69" t="s">
        <v>8</v>
      </c>
    </row>
    <row r="32" spans="1:9" ht="18" customHeight="1">
      <c r="A32" s="24" t="str">
        <f t="shared" si="0"/>
        <v>FIXAÇÃO DA BASE TORRE-OXIDAÇÃO F1/F2</v>
      </c>
      <c r="B32" s="65" t="s">
        <v>691</v>
      </c>
      <c r="C32" s="66" t="s">
        <v>405</v>
      </c>
      <c r="D32" s="66" t="s">
        <v>446</v>
      </c>
      <c r="E32" s="66" t="s">
        <v>627</v>
      </c>
      <c r="F32" s="67" t="s">
        <v>479</v>
      </c>
      <c r="G32" s="67" t="s">
        <v>455</v>
      </c>
      <c r="H32" s="68" t="s">
        <v>473</v>
      </c>
      <c r="I32" s="69" t="s">
        <v>6</v>
      </c>
    </row>
    <row r="33" spans="1:9" ht="18" customHeight="1">
      <c r="A33" s="24" t="str">
        <f t="shared" si="0"/>
        <v>FIXAÇÃO DA BASE TORRE-OXIDAÇÃO F3</v>
      </c>
      <c r="B33" s="65" t="s">
        <v>692</v>
      </c>
      <c r="C33" s="66" t="s">
        <v>405</v>
      </c>
      <c r="D33" s="66" t="s">
        <v>446</v>
      </c>
      <c r="E33" s="66" t="s">
        <v>628</v>
      </c>
      <c r="F33" s="67" t="s">
        <v>479</v>
      </c>
      <c r="G33" s="67" t="s">
        <v>455</v>
      </c>
      <c r="H33" s="68" t="s">
        <v>473</v>
      </c>
      <c r="I33" s="69" t="s">
        <v>7</v>
      </c>
    </row>
    <row r="34" spans="1:9" ht="18" customHeight="1">
      <c r="A34" s="24" t="str">
        <f t="shared" si="0"/>
        <v>FIXAÇÃO DA BASE TORRE-OXIDAÇÃO F4/F5</v>
      </c>
      <c r="B34" s="65" t="s">
        <v>693</v>
      </c>
      <c r="C34" s="66" t="s">
        <v>405</v>
      </c>
      <c r="D34" s="66" t="s">
        <v>446</v>
      </c>
      <c r="E34" s="66" t="s">
        <v>629</v>
      </c>
      <c r="F34" s="67" t="s">
        <v>479</v>
      </c>
      <c r="G34" s="67" t="s">
        <v>455</v>
      </c>
      <c r="H34" s="68" t="s">
        <v>473</v>
      </c>
      <c r="I34" s="69" t="s">
        <v>8</v>
      </c>
    </row>
    <row r="35" spans="1:9" ht="18" customHeight="1">
      <c r="A35" s="24" t="str">
        <f t="shared" si="0"/>
        <v>AMORTECEDORES DANIFICADOS</v>
      </c>
      <c r="B35" s="65" t="s">
        <v>727</v>
      </c>
      <c r="C35" s="66" t="s">
        <v>481</v>
      </c>
      <c r="D35" s="66" t="s">
        <v>504</v>
      </c>
      <c r="E35" s="66" t="s">
        <v>418</v>
      </c>
      <c r="F35" s="67" t="s">
        <v>507</v>
      </c>
      <c r="G35" s="67" t="s">
        <v>464</v>
      </c>
      <c r="H35" s="68" t="s">
        <v>456</v>
      </c>
      <c r="I35" s="69" t="s">
        <v>6</v>
      </c>
    </row>
    <row r="36" spans="1:9" ht="18" customHeight="1">
      <c r="A36" s="24" t="str">
        <f t="shared" si="0"/>
        <v>AMORTECEDORES FORA DO LUGAR</v>
      </c>
      <c r="B36" s="65" t="s">
        <v>728</v>
      </c>
      <c r="C36" s="66" t="s">
        <v>481</v>
      </c>
      <c r="D36" s="66" t="s">
        <v>504</v>
      </c>
      <c r="E36" s="66" t="s">
        <v>505</v>
      </c>
      <c r="F36" s="67" t="s">
        <v>506</v>
      </c>
      <c r="G36" s="67" t="s">
        <v>464</v>
      </c>
      <c r="H36" s="68" t="s">
        <v>456</v>
      </c>
      <c r="I36" s="69" t="s">
        <v>6</v>
      </c>
    </row>
    <row r="37" spans="1:9" ht="18" customHeight="1">
      <c r="A37" s="24" t="str">
        <f t="shared" si="0"/>
        <v>CABO COM TENTO PARTIDO</v>
      </c>
      <c r="B37" s="65" t="s">
        <v>729</v>
      </c>
      <c r="C37" s="66" t="s">
        <v>481</v>
      </c>
      <c r="D37" s="66" t="s">
        <v>482</v>
      </c>
      <c r="E37" s="66" t="s">
        <v>419</v>
      </c>
      <c r="F37" s="67" t="s">
        <v>483</v>
      </c>
      <c r="G37" s="67" t="s">
        <v>464</v>
      </c>
      <c r="H37" s="68" t="s">
        <v>473</v>
      </c>
      <c r="I37" s="69" t="s">
        <v>7</v>
      </c>
    </row>
    <row r="38" spans="1:9" ht="18" customHeight="1">
      <c r="A38" s="24" t="str">
        <f t="shared" si="0"/>
        <v>CABO VÃO BAIXO</v>
      </c>
      <c r="B38" s="65" t="s">
        <v>730</v>
      </c>
      <c r="C38" s="66" t="s">
        <v>481</v>
      </c>
      <c r="D38" s="66" t="s">
        <v>482</v>
      </c>
      <c r="E38" s="66" t="s">
        <v>484</v>
      </c>
      <c r="F38" s="67" t="s">
        <v>485</v>
      </c>
      <c r="G38" s="67" t="s">
        <v>464</v>
      </c>
      <c r="H38" s="68" t="s">
        <v>456</v>
      </c>
      <c r="I38" s="69" t="s">
        <v>6</v>
      </c>
    </row>
    <row r="39" spans="1:9" ht="18" customHeight="1">
      <c r="A39" s="24" t="str">
        <f t="shared" si="0"/>
        <v>CABO VÃO BAIXO PERIGOSO</v>
      </c>
      <c r="B39" s="65" t="s">
        <v>731</v>
      </c>
      <c r="C39" s="66" t="s">
        <v>481</v>
      </c>
      <c r="D39" s="66" t="s">
        <v>482</v>
      </c>
      <c r="E39" s="66" t="s">
        <v>486</v>
      </c>
      <c r="F39" s="67" t="s">
        <v>485</v>
      </c>
      <c r="G39" s="67" t="s">
        <v>464</v>
      </c>
      <c r="H39" s="68" t="s">
        <v>456</v>
      </c>
      <c r="I39" s="69" t="s">
        <v>8</v>
      </c>
    </row>
    <row r="40" spans="1:9" ht="18" customHeight="1">
      <c r="A40" s="24" t="str">
        <f t="shared" si="0"/>
        <v>CABO C/ CORPOS ESTRANHOS</v>
      </c>
      <c r="B40" s="65" t="s">
        <v>732</v>
      </c>
      <c r="C40" s="66" t="s">
        <v>481</v>
      </c>
      <c r="D40" s="66" t="s">
        <v>482</v>
      </c>
      <c r="E40" s="66" t="s">
        <v>630</v>
      </c>
      <c r="F40" s="67" t="s">
        <v>487</v>
      </c>
      <c r="G40" s="67" t="s">
        <v>464</v>
      </c>
      <c r="H40" s="68" t="s">
        <v>456</v>
      </c>
      <c r="I40" s="69" t="s">
        <v>7</v>
      </c>
    </row>
    <row r="41" spans="1:9" ht="18" customHeight="1">
      <c r="A41" s="24" t="str">
        <f t="shared" si="0"/>
        <v>CONEXÃO AMPACT ∆T &lt; 45° C</v>
      </c>
      <c r="B41" s="65" t="s">
        <v>733</v>
      </c>
      <c r="C41" s="66" t="s">
        <v>481</v>
      </c>
      <c r="D41" s="66" t="s">
        <v>15</v>
      </c>
      <c r="E41" s="66" t="s">
        <v>497</v>
      </c>
      <c r="F41" s="67" t="s">
        <v>699</v>
      </c>
      <c r="G41" s="67" t="s">
        <v>464</v>
      </c>
      <c r="H41" s="68" t="s">
        <v>456</v>
      </c>
      <c r="I41" s="69" t="s">
        <v>6</v>
      </c>
    </row>
    <row r="42" spans="1:9" ht="18" customHeight="1">
      <c r="A42" s="24" t="str">
        <f t="shared" si="0"/>
        <v>CONEXÃO AMPACT 45° C ≤ ∆T &lt; 55° C</v>
      </c>
      <c r="B42" s="65" t="s">
        <v>734</v>
      </c>
      <c r="C42" s="66" t="s">
        <v>481</v>
      </c>
      <c r="D42" s="66" t="s">
        <v>15</v>
      </c>
      <c r="E42" s="66" t="s">
        <v>499</v>
      </c>
      <c r="F42" s="67" t="s">
        <v>498</v>
      </c>
      <c r="G42" s="67" t="s">
        <v>464</v>
      </c>
      <c r="H42" s="68" t="s">
        <v>456</v>
      </c>
      <c r="I42" s="69" t="s">
        <v>7</v>
      </c>
    </row>
    <row r="43" spans="1:9" ht="18" customHeight="1">
      <c r="A43" s="24" t="str">
        <f t="shared" si="0"/>
        <v>CONEXÃO AMPACT ∆T ≥ 55° C</v>
      </c>
      <c r="B43" s="65" t="s">
        <v>735</v>
      </c>
      <c r="C43" s="66" t="s">
        <v>481</v>
      </c>
      <c r="D43" s="66" t="s">
        <v>15</v>
      </c>
      <c r="E43" s="66" t="s">
        <v>500</v>
      </c>
      <c r="F43" s="67" t="s">
        <v>498</v>
      </c>
      <c r="G43" s="67" t="s">
        <v>464</v>
      </c>
      <c r="H43" s="68" t="s">
        <v>456</v>
      </c>
      <c r="I43" s="69" t="s">
        <v>8</v>
      </c>
    </row>
    <row r="44" spans="1:9" ht="18" customHeight="1">
      <c r="A44" s="24" t="str">
        <f t="shared" si="0"/>
        <v>EMENDA C/ PONTO QUENTE ∆T &lt; 45° C</v>
      </c>
      <c r="B44" s="65" t="s">
        <v>736</v>
      </c>
      <c r="C44" s="66" t="s">
        <v>481</v>
      </c>
      <c r="D44" s="66" t="s">
        <v>17</v>
      </c>
      <c r="E44" s="66" t="s">
        <v>633</v>
      </c>
      <c r="F44" s="67" t="s">
        <v>699</v>
      </c>
      <c r="G44" s="67" t="s">
        <v>464</v>
      </c>
      <c r="H44" s="68" t="s">
        <v>456</v>
      </c>
      <c r="I44" s="69" t="s">
        <v>6</v>
      </c>
    </row>
    <row r="45" spans="1:9" ht="18" customHeight="1">
      <c r="A45" s="24" t="str">
        <f t="shared" si="0"/>
        <v>EMENDA C/ PONTO QUENTE ∆T ≥ 55° C</v>
      </c>
      <c r="B45" s="65" t="s">
        <v>737</v>
      </c>
      <c r="C45" s="66" t="s">
        <v>481</v>
      </c>
      <c r="D45" s="66" t="s">
        <v>17</v>
      </c>
      <c r="E45" s="66" t="s">
        <v>634</v>
      </c>
      <c r="F45" s="67" t="s">
        <v>498</v>
      </c>
      <c r="G45" s="67" t="s">
        <v>464</v>
      </c>
      <c r="H45" s="68" t="s">
        <v>456</v>
      </c>
      <c r="I45" s="69" t="s">
        <v>8</v>
      </c>
    </row>
    <row r="46" spans="1:9" ht="18" customHeight="1">
      <c r="A46" s="24" t="str">
        <f t="shared" si="0"/>
        <v>EMENDA C/ PONTO QUENTE 45° C ≤ ∆T &lt; 55° C</v>
      </c>
      <c r="B46" s="65" t="s">
        <v>738</v>
      </c>
      <c r="C46" s="66" t="s">
        <v>481</v>
      </c>
      <c r="D46" s="66" t="s">
        <v>17</v>
      </c>
      <c r="E46" s="66" t="s">
        <v>632</v>
      </c>
      <c r="F46" s="67" t="s">
        <v>498</v>
      </c>
      <c r="G46" s="67" t="s">
        <v>464</v>
      </c>
      <c r="H46" s="68" t="s">
        <v>456</v>
      </c>
      <c r="I46" s="69" t="s">
        <v>7</v>
      </c>
    </row>
    <row r="47" spans="1:9" ht="18" customHeight="1">
      <c r="A47" s="24" t="str">
        <f t="shared" si="0"/>
        <v>EMENDA PREFORMADA ∆T &lt; 45° C</v>
      </c>
      <c r="B47" s="65" t="s">
        <v>739</v>
      </c>
      <c r="C47" s="66" t="s">
        <v>481</v>
      </c>
      <c r="D47" s="66" t="s">
        <v>17</v>
      </c>
      <c r="E47" s="66" t="s">
        <v>501</v>
      </c>
      <c r="F47" s="67" t="s">
        <v>699</v>
      </c>
      <c r="G47" s="67" t="s">
        <v>464</v>
      </c>
      <c r="H47" s="68" t="s">
        <v>456</v>
      </c>
      <c r="I47" s="69" t="s">
        <v>6</v>
      </c>
    </row>
    <row r="48" spans="1:9" ht="18" customHeight="1">
      <c r="A48" s="24" t="str">
        <f t="shared" si="0"/>
        <v>EMENDA PREFORMADA ∆T ≥ 55° C</v>
      </c>
      <c r="B48" s="65" t="s">
        <v>740</v>
      </c>
      <c r="C48" s="66" t="s">
        <v>481</v>
      </c>
      <c r="D48" s="66" t="s">
        <v>17</v>
      </c>
      <c r="E48" s="66" t="s">
        <v>503</v>
      </c>
      <c r="F48" s="67" t="s">
        <v>498</v>
      </c>
      <c r="G48" s="67" t="s">
        <v>464</v>
      </c>
      <c r="H48" s="68" t="s">
        <v>456</v>
      </c>
      <c r="I48" s="69" t="s">
        <v>8</v>
      </c>
    </row>
    <row r="49" spans="1:9" ht="18" customHeight="1">
      <c r="A49" s="24" t="str">
        <f t="shared" si="0"/>
        <v>EMENDA PREFORMADA 45° C ≤ ∆T &lt; 55° C</v>
      </c>
      <c r="B49" s="65" t="s">
        <v>741</v>
      </c>
      <c r="C49" s="66" t="s">
        <v>481</v>
      </c>
      <c r="D49" s="66" t="s">
        <v>17</v>
      </c>
      <c r="E49" s="66" t="s">
        <v>502</v>
      </c>
      <c r="F49" s="67" t="s">
        <v>498</v>
      </c>
      <c r="G49" s="67" t="s">
        <v>464</v>
      </c>
      <c r="H49" s="68" t="s">
        <v>456</v>
      </c>
      <c r="I49" s="69" t="s">
        <v>7</v>
      </c>
    </row>
    <row r="50" spans="1:9" ht="18" customHeight="1">
      <c r="A50" s="24" t="str">
        <f t="shared" si="0"/>
        <v>CONECTOR DO JUMPER OXIDADOS F1/F2</v>
      </c>
      <c r="B50" s="65" t="s">
        <v>742</v>
      </c>
      <c r="C50" s="66" t="s">
        <v>481</v>
      </c>
      <c r="D50" s="66" t="s">
        <v>18</v>
      </c>
      <c r="E50" s="66" t="s">
        <v>638</v>
      </c>
      <c r="F50" s="67" t="s">
        <v>489</v>
      </c>
      <c r="G50" s="67" t="s">
        <v>464</v>
      </c>
      <c r="H50" s="68" t="s">
        <v>456</v>
      </c>
      <c r="I50" s="69" t="s">
        <v>6</v>
      </c>
    </row>
    <row r="51" spans="1:9" ht="18" customHeight="1">
      <c r="A51" s="24" t="str">
        <f t="shared" si="0"/>
        <v>CONECTOR DO JUMPER OXIDADO F3</v>
      </c>
      <c r="B51" s="65" t="s">
        <v>743</v>
      </c>
      <c r="C51" s="66" t="s">
        <v>481</v>
      </c>
      <c r="D51" s="66" t="s">
        <v>18</v>
      </c>
      <c r="E51" s="66" t="s">
        <v>492</v>
      </c>
      <c r="F51" s="67" t="s">
        <v>489</v>
      </c>
      <c r="G51" s="67" t="s">
        <v>464</v>
      </c>
      <c r="H51" s="68" t="s">
        <v>456</v>
      </c>
      <c r="I51" s="69" t="s">
        <v>7</v>
      </c>
    </row>
    <row r="52" spans="1:9" ht="18" customHeight="1">
      <c r="A52" s="24" t="str">
        <f t="shared" si="0"/>
        <v>CONECTOR DO JUMPER OXIDADO F4/F5</v>
      </c>
      <c r="B52" s="65" t="s">
        <v>744</v>
      </c>
      <c r="C52" s="66" t="s">
        <v>481</v>
      </c>
      <c r="D52" s="66" t="s">
        <v>18</v>
      </c>
      <c r="E52" s="66" t="s">
        <v>639</v>
      </c>
      <c r="F52" s="67" t="s">
        <v>489</v>
      </c>
      <c r="G52" s="67" t="s">
        <v>464</v>
      </c>
      <c r="H52" s="68" t="s">
        <v>456</v>
      </c>
      <c r="I52" s="69" t="s">
        <v>8</v>
      </c>
    </row>
    <row r="53" spans="1:9" ht="18" customHeight="1">
      <c r="A53" s="24" t="str">
        <f t="shared" si="0"/>
        <v>CONECTOR INADEQUADO NO JUMPER</v>
      </c>
      <c r="B53" s="65" t="s">
        <v>694</v>
      </c>
      <c r="C53" s="66" t="s">
        <v>481</v>
      </c>
      <c r="D53" s="66" t="s">
        <v>18</v>
      </c>
      <c r="E53" s="66" t="s">
        <v>488</v>
      </c>
      <c r="F53" s="67" t="s">
        <v>489</v>
      </c>
      <c r="G53" s="67" t="s">
        <v>464</v>
      </c>
      <c r="H53" s="68" t="s">
        <v>456</v>
      </c>
      <c r="I53" s="69" t="s">
        <v>7</v>
      </c>
    </row>
    <row r="54" spans="1:9" ht="18" customHeight="1">
      <c r="A54" s="24" t="str">
        <f t="shared" si="0"/>
        <v>JUMPER DANIFICADO</v>
      </c>
      <c r="B54" s="65" t="s">
        <v>695</v>
      </c>
      <c r="C54" s="66" t="s">
        <v>481</v>
      </c>
      <c r="D54" s="66" t="s">
        <v>18</v>
      </c>
      <c r="E54" s="66" t="s">
        <v>490</v>
      </c>
      <c r="F54" s="67" t="s">
        <v>491</v>
      </c>
      <c r="G54" s="67" t="s">
        <v>464</v>
      </c>
      <c r="H54" s="68" t="s">
        <v>456</v>
      </c>
      <c r="I54" s="69" t="s">
        <v>7</v>
      </c>
    </row>
    <row r="55" spans="1:9" ht="18" customHeight="1">
      <c r="A55" s="24" t="str">
        <f t="shared" si="0"/>
        <v>JUMPER CURTO</v>
      </c>
      <c r="B55" s="65" t="s">
        <v>696</v>
      </c>
      <c r="C55" s="66" t="s">
        <v>481</v>
      </c>
      <c r="D55" s="66" t="s">
        <v>18</v>
      </c>
      <c r="E55" s="66" t="s">
        <v>495</v>
      </c>
      <c r="F55" s="67" t="s">
        <v>496</v>
      </c>
      <c r="G55" s="67" t="s">
        <v>464</v>
      </c>
      <c r="H55" s="68" t="s">
        <v>456</v>
      </c>
      <c r="I55" s="69" t="s">
        <v>6</v>
      </c>
    </row>
    <row r="56" spans="1:9" ht="18" customHeight="1">
      <c r="A56" s="24" t="str">
        <f t="shared" si="0"/>
        <v xml:space="preserve">JUMPER LONGO </v>
      </c>
      <c r="B56" s="65" t="s">
        <v>697</v>
      </c>
      <c r="C56" s="66" t="s">
        <v>481</v>
      </c>
      <c r="D56" s="66" t="s">
        <v>18</v>
      </c>
      <c r="E56" s="66" t="s">
        <v>493</v>
      </c>
      <c r="F56" s="67" t="s">
        <v>494</v>
      </c>
      <c r="G56" s="67" t="s">
        <v>464</v>
      </c>
      <c r="H56" s="68" t="s">
        <v>456</v>
      </c>
      <c r="I56" s="69" t="s">
        <v>6</v>
      </c>
    </row>
    <row r="57" spans="1:9" ht="18" customHeight="1">
      <c r="A57" s="24" t="str">
        <f t="shared" si="0"/>
        <v>ANEL C/ FERRAGEM EXPOSTA F1/F2</v>
      </c>
      <c r="B57" s="65" t="s">
        <v>745</v>
      </c>
      <c r="C57" s="66" t="s">
        <v>406</v>
      </c>
      <c r="D57" s="66" t="s">
        <v>1185</v>
      </c>
      <c r="E57" s="66" t="s">
        <v>636</v>
      </c>
      <c r="F57" s="67" t="s">
        <v>640</v>
      </c>
      <c r="G57" s="67" t="s">
        <v>455</v>
      </c>
      <c r="H57" s="68" t="s">
        <v>473</v>
      </c>
      <c r="I57" s="69" t="s">
        <v>6</v>
      </c>
    </row>
    <row r="58" spans="1:9" ht="18" customHeight="1">
      <c r="A58" s="24" t="str">
        <f t="shared" si="0"/>
        <v>ANEL C/ FERRAGEM EXPOSTA - F3</v>
      </c>
      <c r="B58" s="65" t="s">
        <v>748</v>
      </c>
      <c r="C58" s="66" t="s">
        <v>406</v>
      </c>
      <c r="D58" s="66" t="s">
        <v>1185</v>
      </c>
      <c r="E58" s="66" t="s">
        <v>635</v>
      </c>
      <c r="F58" s="67" t="s">
        <v>527</v>
      </c>
      <c r="G58" s="67" t="s">
        <v>455</v>
      </c>
      <c r="H58" s="68" t="s">
        <v>473</v>
      </c>
      <c r="I58" s="69" t="s">
        <v>7</v>
      </c>
    </row>
    <row r="59" spans="1:9" ht="18" customHeight="1">
      <c r="A59" s="24" t="str">
        <f t="shared" si="0"/>
        <v>ANEL C/ FERRAGEM EXPOSTA F4/ F5</v>
      </c>
      <c r="B59" s="65" t="s">
        <v>749</v>
      </c>
      <c r="C59" s="66" t="s">
        <v>406</v>
      </c>
      <c r="D59" s="66" t="s">
        <v>1185</v>
      </c>
      <c r="E59" s="66" t="s">
        <v>637</v>
      </c>
      <c r="F59" s="67" t="s">
        <v>527</v>
      </c>
      <c r="G59" s="67" t="s">
        <v>455</v>
      </c>
      <c r="H59" s="68" t="s">
        <v>473</v>
      </c>
      <c r="I59" s="69" t="s">
        <v>8</v>
      </c>
    </row>
    <row r="60" spans="1:9" ht="18" customHeight="1">
      <c r="A60" s="24" t="str">
        <f t="shared" si="0"/>
        <v>CRUZETA COMPROMETIDA-PERIGOSO</v>
      </c>
      <c r="B60" s="65" t="s">
        <v>747</v>
      </c>
      <c r="C60" s="66" t="s">
        <v>406</v>
      </c>
      <c r="D60" s="66" t="s">
        <v>521</v>
      </c>
      <c r="E60" s="66" t="s">
        <v>641</v>
      </c>
      <c r="F60" s="67" t="s">
        <v>524</v>
      </c>
      <c r="G60" s="67" t="s">
        <v>455</v>
      </c>
      <c r="H60" s="68" t="s">
        <v>473</v>
      </c>
      <c r="I60" s="69" t="s">
        <v>8</v>
      </c>
    </row>
    <row r="61" spans="1:9" ht="18" customHeight="1">
      <c r="A61" s="24" t="str">
        <f t="shared" si="0"/>
        <v>CRUZETA DE MADEIRA</v>
      </c>
      <c r="B61" s="65" t="s">
        <v>750</v>
      </c>
      <c r="C61" s="66" t="s">
        <v>406</v>
      </c>
      <c r="D61" s="66" t="s">
        <v>521</v>
      </c>
      <c r="E61" s="66" t="s">
        <v>422</v>
      </c>
      <c r="F61" s="67" t="s">
        <v>526</v>
      </c>
      <c r="G61" s="67" t="s">
        <v>455</v>
      </c>
      <c r="H61" s="68" t="s">
        <v>473</v>
      </c>
      <c r="I61" s="69" t="s">
        <v>7</v>
      </c>
    </row>
    <row r="62" spans="1:9" ht="18" customHeight="1">
      <c r="A62" s="24" t="str">
        <f t="shared" si="0"/>
        <v>CRUZETA DE MADEIRA DANIFICADA</v>
      </c>
      <c r="B62" s="65" t="s">
        <v>751</v>
      </c>
      <c r="C62" s="66" t="s">
        <v>406</v>
      </c>
      <c r="D62" s="66" t="s">
        <v>521</v>
      </c>
      <c r="E62" s="66" t="s">
        <v>423</v>
      </c>
      <c r="F62" s="67" t="s">
        <v>524</v>
      </c>
      <c r="G62" s="67" t="s">
        <v>455</v>
      </c>
      <c r="H62" s="68" t="s">
        <v>473</v>
      </c>
      <c r="I62" s="69" t="s">
        <v>8</v>
      </c>
    </row>
    <row r="63" spans="1:9" ht="18" customHeight="1">
      <c r="A63" s="24" t="str">
        <f t="shared" si="0"/>
        <v>CRUZETA FERRAGEM EXPOSTA F1/F2</v>
      </c>
      <c r="B63" s="65" t="s">
        <v>752</v>
      </c>
      <c r="C63" s="66" t="s">
        <v>406</v>
      </c>
      <c r="D63" s="66" t="s">
        <v>521</v>
      </c>
      <c r="E63" s="66" t="s">
        <v>642</v>
      </c>
      <c r="F63" s="67" t="s">
        <v>522</v>
      </c>
      <c r="G63" s="67" t="s">
        <v>455</v>
      </c>
      <c r="H63" s="68" t="s">
        <v>473</v>
      </c>
      <c r="I63" s="69" t="s">
        <v>6</v>
      </c>
    </row>
    <row r="64" spans="1:9" ht="18" customHeight="1">
      <c r="A64" s="24" t="str">
        <f t="shared" si="0"/>
        <v>CRUZETA FERRAGEM EXPOSTA F3</v>
      </c>
      <c r="B64" s="65" t="s">
        <v>753</v>
      </c>
      <c r="C64" s="66" t="s">
        <v>406</v>
      </c>
      <c r="D64" s="66" t="s">
        <v>521</v>
      </c>
      <c r="E64" s="66" t="s">
        <v>523</v>
      </c>
      <c r="F64" s="67" t="s">
        <v>524</v>
      </c>
      <c r="G64" s="67" t="s">
        <v>455</v>
      </c>
      <c r="H64" s="68" t="s">
        <v>473</v>
      </c>
      <c r="I64" s="69" t="s">
        <v>7</v>
      </c>
    </row>
    <row r="65" spans="1:9" ht="18" customHeight="1">
      <c r="A65" s="24" t="str">
        <f t="shared" si="0"/>
        <v>CRUZETA FERRAGEM EXPOSTA F4/F5</v>
      </c>
      <c r="B65" s="65" t="s">
        <v>754</v>
      </c>
      <c r="C65" s="66" t="s">
        <v>406</v>
      </c>
      <c r="D65" s="66" t="s">
        <v>521</v>
      </c>
      <c r="E65" s="66" t="s">
        <v>525</v>
      </c>
      <c r="F65" s="67" t="s">
        <v>524</v>
      </c>
      <c r="G65" s="67" t="s">
        <v>455</v>
      </c>
      <c r="H65" s="68" t="s">
        <v>473</v>
      </c>
      <c r="I65" s="69" t="s">
        <v>8</v>
      </c>
    </row>
    <row r="66" spans="1:9" ht="18" customHeight="1">
      <c r="A66" s="24" t="str">
        <f t="shared" si="0"/>
        <v>CRUZETA TRINCADA</v>
      </c>
      <c r="B66" s="65" t="s">
        <v>755</v>
      </c>
      <c r="C66" s="66" t="s">
        <v>406</v>
      </c>
      <c r="D66" s="66" t="s">
        <v>521</v>
      </c>
      <c r="E66" s="66" t="s">
        <v>421</v>
      </c>
      <c r="F66" s="67" t="s">
        <v>526</v>
      </c>
      <c r="G66" s="67" t="s">
        <v>455</v>
      </c>
      <c r="H66" s="68" t="s">
        <v>473</v>
      </c>
      <c r="I66" s="69" t="s">
        <v>6</v>
      </c>
    </row>
    <row r="67" spans="1:9" ht="18" customHeight="1">
      <c r="A67" s="24" t="str">
        <f t="shared" si="0"/>
        <v>CRUZETA FORTEMENTE TRINCADA</v>
      </c>
      <c r="B67" s="65" t="s">
        <v>756</v>
      </c>
      <c r="C67" s="66" t="s">
        <v>406</v>
      </c>
      <c r="D67" s="66" t="s">
        <v>521</v>
      </c>
      <c r="E67" s="66" t="s">
        <v>420</v>
      </c>
      <c r="F67" s="67" t="s">
        <v>524</v>
      </c>
      <c r="G67" s="67" t="s">
        <v>455</v>
      </c>
      <c r="H67" s="68" t="s">
        <v>473</v>
      </c>
      <c r="I67" s="69" t="s">
        <v>7</v>
      </c>
    </row>
    <row r="68" spans="1:9" ht="18" customHeight="1">
      <c r="A68" s="24" t="str">
        <f t="shared" si="0"/>
        <v>PARAFUSO  "U" OXIDADO  F1/F2</v>
      </c>
      <c r="B68" s="65" t="s">
        <v>757</v>
      </c>
      <c r="C68" s="66" t="s">
        <v>406</v>
      </c>
      <c r="D68" s="66" t="s">
        <v>521</v>
      </c>
      <c r="E68" s="66" t="s">
        <v>643</v>
      </c>
      <c r="F68" s="67" t="s">
        <v>480</v>
      </c>
      <c r="G68" s="67" t="s">
        <v>464</v>
      </c>
      <c r="H68" s="68" t="s">
        <v>473</v>
      </c>
      <c r="I68" s="69" t="s">
        <v>6</v>
      </c>
    </row>
    <row r="69" spans="1:9" ht="18" customHeight="1">
      <c r="A69" s="24" t="str">
        <f t="shared" ref="A69:A82" si="1">E69</f>
        <v>PARAFUSO  "U" OXIDADO  F3</v>
      </c>
      <c r="B69" s="65" t="s">
        <v>758</v>
      </c>
      <c r="C69" s="66" t="s">
        <v>406</v>
      </c>
      <c r="D69" s="66" t="s">
        <v>521</v>
      </c>
      <c r="E69" s="66" t="s">
        <v>1407</v>
      </c>
      <c r="F69" s="67" t="s">
        <v>480</v>
      </c>
      <c r="G69" s="67" t="s">
        <v>464</v>
      </c>
      <c r="H69" s="68" t="s">
        <v>473</v>
      </c>
      <c r="I69" s="69" t="s">
        <v>7</v>
      </c>
    </row>
    <row r="70" spans="1:9" ht="18" customHeight="1">
      <c r="A70" s="24" t="str">
        <f t="shared" si="1"/>
        <v>PARAFUSO  "U" OXIDADO  F4/F5</v>
      </c>
      <c r="B70" s="65" t="s">
        <v>746</v>
      </c>
      <c r="C70" s="66" t="s">
        <v>406</v>
      </c>
      <c r="D70" s="66" t="s">
        <v>521</v>
      </c>
      <c r="E70" s="108" t="s">
        <v>1406</v>
      </c>
      <c r="F70" s="67" t="s">
        <v>480</v>
      </c>
      <c r="G70" s="67" t="s">
        <v>464</v>
      </c>
      <c r="H70" s="68" t="s">
        <v>473</v>
      </c>
      <c r="I70" s="69" t="s">
        <v>8</v>
      </c>
    </row>
    <row r="71" spans="1:9" ht="18" customHeight="1">
      <c r="A71" s="24" t="str">
        <f t="shared" si="1"/>
        <v>CRUZETA METÁLICA EXPOSTA F1/F2</v>
      </c>
      <c r="B71" s="65" t="s">
        <v>1412</v>
      </c>
      <c r="C71" s="66" t="s">
        <v>406</v>
      </c>
      <c r="D71" s="66" t="s">
        <v>521</v>
      </c>
      <c r="E71" s="108" t="s">
        <v>1413</v>
      </c>
      <c r="F71" s="67" t="s">
        <v>522</v>
      </c>
      <c r="G71" s="67" t="s">
        <v>464</v>
      </c>
      <c r="H71" s="68" t="s">
        <v>473</v>
      </c>
      <c r="I71" s="69" t="s">
        <v>6</v>
      </c>
    </row>
    <row r="72" spans="1:9" ht="18" customHeight="1">
      <c r="A72" s="24" t="str">
        <f t="shared" si="1"/>
        <v>CRUZETA METÁLICA EXPOSTA F3</v>
      </c>
      <c r="B72" s="65" t="s">
        <v>1414</v>
      </c>
      <c r="C72" s="66" t="s">
        <v>406</v>
      </c>
      <c r="D72" s="66" t="s">
        <v>521</v>
      </c>
      <c r="E72" s="108" t="s">
        <v>1415</v>
      </c>
      <c r="F72" s="67" t="s">
        <v>524</v>
      </c>
      <c r="G72" s="67" t="s">
        <v>464</v>
      </c>
      <c r="H72" s="68" t="s">
        <v>473</v>
      </c>
      <c r="I72" s="69" t="s">
        <v>7</v>
      </c>
    </row>
    <row r="73" spans="1:9" ht="18" customHeight="1">
      <c r="A73" s="24" t="str">
        <f t="shared" si="1"/>
        <v>CRUZETA METÁLICA EXPOSTA F4/F5</v>
      </c>
      <c r="B73" s="65" t="s">
        <v>1416</v>
      </c>
      <c r="C73" s="66" t="s">
        <v>406</v>
      </c>
      <c r="D73" s="66" t="s">
        <v>521</v>
      </c>
      <c r="E73" s="108" t="s">
        <v>1417</v>
      </c>
      <c r="F73" s="67" t="s">
        <v>524</v>
      </c>
      <c r="G73" s="67" t="s">
        <v>464</v>
      </c>
      <c r="H73" s="68" t="s">
        <v>473</v>
      </c>
      <c r="I73" s="69" t="s">
        <v>8</v>
      </c>
    </row>
    <row r="74" spans="1:9" ht="18" customHeight="1">
      <c r="A74" s="24" t="str">
        <f t="shared" si="1"/>
        <v xml:space="preserve">ESTAI FOLGADO </v>
      </c>
      <c r="B74" s="65" t="s">
        <v>759</v>
      </c>
      <c r="C74" s="66" t="s">
        <v>406</v>
      </c>
      <c r="D74" s="66" t="s">
        <v>19</v>
      </c>
      <c r="E74" s="66" t="s">
        <v>516</v>
      </c>
      <c r="F74" s="67" t="s">
        <v>517</v>
      </c>
      <c r="G74" s="67" t="s">
        <v>455</v>
      </c>
      <c r="H74" s="68" t="s">
        <v>456</v>
      </c>
      <c r="I74" s="69" t="s">
        <v>6</v>
      </c>
    </row>
    <row r="75" spans="1:9" ht="18" customHeight="1">
      <c r="A75" s="24" t="str">
        <f t="shared" si="1"/>
        <v>ESTAI INEXISTENTE</v>
      </c>
      <c r="B75" s="65" t="s">
        <v>760</v>
      </c>
      <c r="C75" s="66" t="s">
        <v>406</v>
      </c>
      <c r="D75" s="66" t="s">
        <v>19</v>
      </c>
      <c r="E75" s="66" t="s">
        <v>514</v>
      </c>
      <c r="F75" s="67" t="s">
        <v>515</v>
      </c>
      <c r="G75" s="67" t="s">
        <v>455</v>
      </c>
      <c r="H75" s="68" t="s">
        <v>456</v>
      </c>
      <c r="I75" s="69" t="s">
        <v>7</v>
      </c>
    </row>
    <row r="76" spans="1:9" ht="18" customHeight="1">
      <c r="A76" s="24" t="str">
        <f t="shared" si="1"/>
        <v>ESTAI ROMPIDO</v>
      </c>
      <c r="B76" s="65" t="s">
        <v>761</v>
      </c>
      <c r="C76" s="66" t="s">
        <v>406</v>
      </c>
      <c r="D76" s="66" t="s">
        <v>19</v>
      </c>
      <c r="E76" s="66" t="s">
        <v>445</v>
      </c>
      <c r="F76" s="67" t="s">
        <v>518</v>
      </c>
      <c r="G76" s="67" t="s">
        <v>455</v>
      </c>
      <c r="H76" s="68" t="s">
        <v>456</v>
      </c>
      <c r="I76" s="69" t="s">
        <v>8</v>
      </c>
    </row>
    <row r="77" spans="1:9" ht="18" customHeight="1">
      <c r="A77" s="24" t="str">
        <f t="shared" si="1"/>
        <v>Nº INEXISTENTE/INELEGÍVEL DA ESTR.</v>
      </c>
      <c r="B77" s="65" t="s">
        <v>762</v>
      </c>
      <c r="C77" s="66" t="s">
        <v>406</v>
      </c>
      <c r="D77" s="66" t="s">
        <v>2</v>
      </c>
      <c r="E77" s="66" t="s">
        <v>508</v>
      </c>
      <c r="F77" s="67" t="s">
        <v>509</v>
      </c>
      <c r="G77" s="67" t="s">
        <v>455</v>
      </c>
      <c r="H77" s="68" t="s">
        <v>456</v>
      </c>
      <c r="I77" s="69" t="s">
        <v>6</v>
      </c>
    </row>
    <row r="78" spans="1:9" ht="18" customHeight="1">
      <c r="A78" s="24" t="str">
        <f t="shared" si="1"/>
        <v>POSTE C/ CASA DE ABELHAS / MARIBONDOS</v>
      </c>
      <c r="B78" s="65" t="s">
        <v>763</v>
      </c>
      <c r="C78" s="66" t="s">
        <v>406</v>
      </c>
      <c r="D78" s="66" t="s">
        <v>2</v>
      </c>
      <c r="E78" s="66" t="s">
        <v>644</v>
      </c>
      <c r="F78" s="67" t="s">
        <v>513</v>
      </c>
      <c r="G78" s="67" t="s">
        <v>464</v>
      </c>
      <c r="H78" s="68" t="s">
        <v>456</v>
      </c>
      <c r="I78" s="69" t="s">
        <v>6</v>
      </c>
    </row>
    <row r="79" spans="1:9" ht="18" customHeight="1">
      <c r="A79" s="24" t="str">
        <f t="shared" si="1"/>
        <v>POSTE C/ CASA DE CUPINS</v>
      </c>
      <c r="B79" s="65" t="s">
        <v>764</v>
      </c>
      <c r="C79" s="66" t="s">
        <v>406</v>
      </c>
      <c r="D79" s="66" t="s">
        <v>2</v>
      </c>
      <c r="E79" s="66" t="s">
        <v>645</v>
      </c>
      <c r="F79" s="67" t="s">
        <v>513</v>
      </c>
      <c r="G79" s="67" t="s">
        <v>464</v>
      </c>
      <c r="H79" s="68" t="s">
        <v>456</v>
      </c>
      <c r="I79" s="69" t="s">
        <v>6</v>
      </c>
    </row>
    <row r="80" spans="1:9" ht="18" customHeight="1">
      <c r="A80" s="24" t="str">
        <f t="shared" si="1"/>
        <v>POSTE C/ NINHO DE PÁSSARO</v>
      </c>
      <c r="B80" s="65" t="s">
        <v>1432</v>
      </c>
      <c r="C80" s="66" t="s">
        <v>406</v>
      </c>
      <c r="D80" s="66" t="s">
        <v>2</v>
      </c>
      <c r="E80" s="66" t="s">
        <v>1433</v>
      </c>
      <c r="F80" s="67" t="s">
        <v>1434</v>
      </c>
      <c r="G80" s="67"/>
      <c r="H80" s="68"/>
      <c r="I80" s="69" t="s">
        <v>7</v>
      </c>
    </row>
    <row r="81" spans="1:9" ht="18" customHeight="1">
      <c r="A81" s="24" t="str">
        <f t="shared" si="1"/>
        <v>POSTE C/ FERRAGEM EXPOSTA F1/F2</v>
      </c>
      <c r="B81" s="65" t="s">
        <v>765</v>
      </c>
      <c r="C81" s="66" t="s">
        <v>406</v>
      </c>
      <c r="D81" s="66" t="s">
        <v>2</v>
      </c>
      <c r="E81" s="66" t="s">
        <v>646</v>
      </c>
      <c r="F81" s="67" t="s">
        <v>510</v>
      </c>
      <c r="G81" s="67" t="s">
        <v>455</v>
      </c>
      <c r="H81" s="68" t="s">
        <v>456</v>
      </c>
      <c r="I81" s="69" t="s">
        <v>6</v>
      </c>
    </row>
    <row r="82" spans="1:9" ht="18" customHeight="1">
      <c r="A82" s="24" t="str">
        <f t="shared" si="1"/>
        <v>POSTE C/ FERRAGEM EXPOSTA F3</v>
      </c>
      <c r="B82" s="65" t="s">
        <v>766</v>
      </c>
      <c r="C82" s="66" t="s">
        <v>406</v>
      </c>
      <c r="D82" s="66" t="s">
        <v>2</v>
      </c>
      <c r="E82" s="66" t="s">
        <v>1409</v>
      </c>
      <c r="F82" s="67" t="s">
        <v>510</v>
      </c>
      <c r="G82" s="67" t="s">
        <v>455</v>
      </c>
      <c r="H82" s="68" t="s">
        <v>456</v>
      </c>
      <c r="I82" s="69" t="s">
        <v>7</v>
      </c>
    </row>
    <row r="83" spans="1:9" ht="18" customHeight="1">
      <c r="A83" s="24" t="str">
        <f t="shared" ref="A83:A134" si="2">E83</f>
        <v>POSTE C/ FERRAGEM EXPOSTA F4/ F5</v>
      </c>
      <c r="B83" s="65" t="s">
        <v>767</v>
      </c>
      <c r="C83" s="66" t="s">
        <v>406</v>
      </c>
      <c r="D83" s="66" t="s">
        <v>2</v>
      </c>
      <c r="E83" s="108" t="s">
        <v>1408</v>
      </c>
      <c r="F83" s="67" t="s">
        <v>510</v>
      </c>
      <c r="G83" s="67" t="s">
        <v>455</v>
      </c>
      <c r="H83" s="68" t="s">
        <v>456</v>
      </c>
      <c r="I83" s="69" t="s">
        <v>8</v>
      </c>
    </row>
    <row r="84" spans="1:9" ht="18" customHeight="1">
      <c r="A84" s="24" t="str">
        <f t="shared" si="2"/>
        <v>POSTE C/ INCLINAÇÃO LEVE</v>
      </c>
      <c r="B84" s="65" t="s">
        <v>768</v>
      </c>
      <c r="C84" s="66" t="s">
        <v>406</v>
      </c>
      <c r="D84" s="66" t="s">
        <v>2</v>
      </c>
      <c r="E84" s="66" t="s">
        <v>647</v>
      </c>
      <c r="F84" s="67" t="s">
        <v>511</v>
      </c>
      <c r="G84" s="67" t="s">
        <v>464</v>
      </c>
      <c r="H84" s="68" t="s">
        <v>456</v>
      </c>
      <c r="I84" s="69" t="s">
        <v>6</v>
      </c>
    </row>
    <row r="85" spans="1:9" ht="18" customHeight="1">
      <c r="A85" s="24" t="str">
        <f t="shared" si="2"/>
        <v>POSTE C/ INCLINACÃO MÉDIA</v>
      </c>
      <c r="B85" s="65" t="s">
        <v>769</v>
      </c>
      <c r="C85" s="66" t="s">
        <v>406</v>
      </c>
      <c r="D85" s="66" t="s">
        <v>2</v>
      </c>
      <c r="E85" s="66" t="s">
        <v>648</v>
      </c>
      <c r="F85" s="67" t="s">
        <v>512</v>
      </c>
      <c r="G85" s="67" t="s">
        <v>455</v>
      </c>
      <c r="H85" s="68" t="s">
        <v>473</v>
      </c>
      <c r="I85" s="69" t="s">
        <v>7</v>
      </c>
    </row>
    <row r="86" spans="1:9" ht="18" customHeight="1">
      <c r="A86" s="24" t="str">
        <f t="shared" si="2"/>
        <v>POSTE C/ INCLINAÇÃO PERIGOSA</v>
      </c>
      <c r="B86" s="65" t="s">
        <v>770</v>
      </c>
      <c r="C86" s="66" t="s">
        <v>406</v>
      </c>
      <c r="D86" s="66" t="s">
        <v>2</v>
      </c>
      <c r="E86" s="66" t="s">
        <v>649</v>
      </c>
      <c r="F86" s="67" t="s">
        <v>512</v>
      </c>
      <c r="G86" s="67" t="s">
        <v>455</v>
      </c>
      <c r="H86" s="68" t="s">
        <v>473</v>
      </c>
      <c r="I86" s="69" t="s">
        <v>8</v>
      </c>
    </row>
    <row r="87" spans="1:9" ht="18" customHeight="1">
      <c r="A87" s="24" t="str">
        <f t="shared" si="2"/>
        <v>POSTE TRINCADO</v>
      </c>
      <c r="B87" s="65" t="s">
        <v>771</v>
      </c>
      <c r="C87" s="66" t="s">
        <v>406</v>
      </c>
      <c r="D87" s="66" t="s">
        <v>2</v>
      </c>
      <c r="E87" s="66" t="s">
        <v>425</v>
      </c>
      <c r="F87" s="67" t="s">
        <v>472</v>
      </c>
      <c r="G87" s="67" t="s">
        <v>455</v>
      </c>
      <c r="H87" s="68" t="s">
        <v>473</v>
      </c>
      <c r="I87" s="69" t="s">
        <v>6</v>
      </c>
    </row>
    <row r="88" spans="1:9" ht="18" customHeight="1">
      <c r="A88" s="24" t="str">
        <f t="shared" si="2"/>
        <v>POSTE TRICADO-PERIGOSO</v>
      </c>
      <c r="B88" s="65" t="s">
        <v>772</v>
      </c>
      <c r="C88" s="66" t="s">
        <v>406</v>
      </c>
      <c r="D88" s="66" t="s">
        <v>2</v>
      </c>
      <c r="E88" s="66" t="s">
        <v>650</v>
      </c>
      <c r="F88" s="67" t="s">
        <v>472</v>
      </c>
      <c r="G88" s="67" t="s">
        <v>455</v>
      </c>
      <c r="H88" s="68" t="s">
        <v>473</v>
      </c>
      <c r="I88" s="69" t="s">
        <v>8</v>
      </c>
    </row>
    <row r="89" spans="1:9" ht="18" customHeight="1">
      <c r="A89" s="24" t="str">
        <f t="shared" si="2"/>
        <v>POSTE DE MADEIRA</v>
      </c>
      <c r="B89" s="65" t="s">
        <v>773</v>
      </c>
      <c r="C89" s="66" t="s">
        <v>406</v>
      </c>
      <c r="D89" s="66" t="s">
        <v>2</v>
      </c>
      <c r="E89" s="66" t="s">
        <v>424</v>
      </c>
      <c r="F89" s="67" t="s">
        <v>472</v>
      </c>
      <c r="G89" s="67" t="s">
        <v>455</v>
      </c>
      <c r="H89" s="68" t="s">
        <v>473</v>
      </c>
      <c r="I89" s="69" t="s">
        <v>7</v>
      </c>
    </row>
    <row r="90" spans="1:9" ht="18" customHeight="1">
      <c r="A90" s="24" t="str">
        <f t="shared" si="2"/>
        <v>POSTE DE MADEIRA DANIFICADO</v>
      </c>
      <c r="B90" s="65" t="s">
        <v>774</v>
      </c>
      <c r="C90" s="66" t="s">
        <v>406</v>
      </c>
      <c r="D90" s="66" t="s">
        <v>2</v>
      </c>
      <c r="E90" s="106" t="s">
        <v>1403</v>
      </c>
      <c r="F90" s="67" t="s">
        <v>472</v>
      </c>
      <c r="G90" s="67" t="s">
        <v>455</v>
      </c>
      <c r="H90" s="68" t="s">
        <v>473</v>
      </c>
      <c r="I90" s="69" t="s">
        <v>8</v>
      </c>
    </row>
    <row r="91" spans="1:9" ht="18" customHeight="1">
      <c r="A91" s="24" t="str">
        <f t="shared" si="2"/>
        <v>POSTE C/ SINAIS DE DESCARGA ATMOSF.</v>
      </c>
      <c r="B91" s="65" t="s">
        <v>775</v>
      </c>
      <c r="C91" s="66" t="s">
        <v>406</v>
      </c>
      <c r="D91" s="66" t="s">
        <v>2</v>
      </c>
      <c r="E91" s="66" t="s">
        <v>651</v>
      </c>
      <c r="F91" s="67" t="s">
        <v>472</v>
      </c>
      <c r="G91" s="67" t="s">
        <v>455</v>
      </c>
      <c r="H91" s="68" t="s">
        <v>473</v>
      </c>
      <c r="I91" s="69" t="s">
        <v>6</v>
      </c>
    </row>
    <row r="92" spans="1:9" ht="18" customHeight="1">
      <c r="A92" s="24" t="str">
        <f t="shared" si="2"/>
        <v>TORRE - PEÇA INFERIOR DA-FALTA</v>
      </c>
      <c r="B92" s="65" t="s">
        <v>776</v>
      </c>
      <c r="C92" s="66" t="s">
        <v>406</v>
      </c>
      <c r="D92" s="66" t="s">
        <v>446</v>
      </c>
      <c r="E92" s="66" t="s">
        <v>652</v>
      </c>
      <c r="F92" s="67" t="s">
        <v>519</v>
      </c>
      <c r="G92" s="67" t="s">
        <v>464</v>
      </c>
      <c r="H92" s="68" t="s">
        <v>456</v>
      </c>
      <c r="I92" s="69" t="s">
        <v>7</v>
      </c>
    </row>
    <row r="93" spans="1:9" ht="18" customHeight="1">
      <c r="A93" s="24" t="str">
        <f t="shared" si="2"/>
        <v>TORRE-PEÇA INFERIOR-OXIDAÇÃO F1/F2</v>
      </c>
      <c r="B93" s="65" t="s">
        <v>777</v>
      </c>
      <c r="C93" s="66" t="s">
        <v>406</v>
      </c>
      <c r="D93" s="66" t="s">
        <v>446</v>
      </c>
      <c r="E93" s="66" t="s">
        <v>654</v>
      </c>
      <c r="F93" s="67" t="s">
        <v>520</v>
      </c>
      <c r="G93" s="67" t="s">
        <v>464</v>
      </c>
      <c r="H93" s="68" t="s">
        <v>456</v>
      </c>
      <c r="I93" s="69" t="s">
        <v>6</v>
      </c>
    </row>
    <row r="94" spans="1:9" ht="18" customHeight="1">
      <c r="A94" s="24" t="str">
        <f t="shared" si="2"/>
        <v>TORRE-PEÇA INFERIOR-OXIDAÇÃO F3</v>
      </c>
      <c r="B94" s="65" t="s">
        <v>778</v>
      </c>
      <c r="C94" s="66" t="s">
        <v>406</v>
      </c>
      <c r="D94" s="66" t="s">
        <v>446</v>
      </c>
      <c r="E94" s="66" t="s">
        <v>653</v>
      </c>
      <c r="F94" s="67" t="s">
        <v>520</v>
      </c>
      <c r="G94" s="67" t="s">
        <v>464</v>
      </c>
      <c r="H94" s="68" t="s">
        <v>456</v>
      </c>
      <c r="I94" s="69" t="s">
        <v>7</v>
      </c>
    </row>
    <row r="95" spans="1:9" ht="18" customHeight="1">
      <c r="A95" s="24" t="str">
        <f t="shared" si="2"/>
        <v>TORRE-PEÇA INFERIOR-OXIDAÇÃO F4/F5</v>
      </c>
      <c r="B95" s="65" t="s">
        <v>779</v>
      </c>
      <c r="C95" s="66" t="s">
        <v>406</v>
      </c>
      <c r="D95" s="66" t="s">
        <v>446</v>
      </c>
      <c r="E95" s="66" t="s">
        <v>655</v>
      </c>
      <c r="F95" s="67" t="s">
        <v>520</v>
      </c>
      <c r="G95" s="67" t="s">
        <v>464</v>
      </c>
      <c r="H95" s="68" t="s">
        <v>456</v>
      </c>
      <c r="I95" s="69" t="s">
        <v>8</v>
      </c>
    </row>
    <row r="96" spans="1:9" ht="18" customHeight="1">
      <c r="A96" s="24" t="str">
        <f t="shared" si="2"/>
        <v>TORRE-PEÇA INTERMEDIÁRIA-FALTA</v>
      </c>
      <c r="B96" s="65" t="s">
        <v>780</v>
      </c>
      <c r="C96" s="66" t="s">
        <v>406</v>
      </c>
      <c r="D96" s="66" t="s">
        <v>446</v>
      </c>
      <c r="E96" s="66" t="s">
        <v>656</v>
      </c>
      <c r="F96" s="67" t="s">
        <v>519</v>
      </c>
      <c r="G96" s="67" t="s">
        <v>464</v>
      </c>
      <c r="H96" s="68" t="s">
        <v>456</v>
      </c>
      <c r="I96" s="69" t="s">
        <v>7</v>
      </c>
    </row>
    <row r="97" spans="1:9" ht="18" customHeight="1">
      <c r="A97" s="24" t="str">
        <f t="shared" si="2"/>
        <v>TORRE-PEÇA INTERMED.-OXIDAÇÃO F1/F2</v>
      </c>
      <c r="B97" s="65" t="s">
        <v>781</v>
      </c>
      <c r="C97" s="66" t="s">
        <v>406</v>
      </c>
      <c r="D97" s="66" t="s">
        <v>446</v>
      </c>
      <c r="E97" s="66" t="s">
        <v>657</v>
      </c>
      <c r="F97" s="67" t="s">
        <v>520</v>
      </c>
      <c r="G97" s="67" t="s">
        <v>464</v>
      </c>
      <c r="H97" s="68" t="s">
        <v>456</v>
      </c>
      <c r="I97" s="69" t="s">
        <v>6</v>
      </c>
    </row>
    <row r="98" spans="1:9" ht="18" customHeight="1">
      <c r="A98" s="24" t="str">
        <f t="shared" si="2"/>
        <v>TORRE-PEÇA INTERMED.-OXIDAÇÃO F3</v>
      </c>
      <c r="B98" s="65" t="s">
        <v>782</v>
      </c>
      <c r="C98" s="66" t="s">
        <v>406</v>
      </c>
      <c r="D98" s="66" t="s">
        <v>446</v>
      </c>
      <c r="E98" s="66" t="s">
        <v>658</v>
      </c>
      <c r="F98" s="67" t="s">
        <v>520</v>
      </c>
      <c r="G98" s="67" t="s">
        <v>464</v>
      </c>
      <c r="H98" s="68" t="s">
        <v>456</v>
      </c>
      <c r="I98" s="69" t="s">
        <v>7</v>
      </c>
    </row>
    <row r="99" spans="1:9" ht="18" customHeight="1">
      <c r="A99" s="24" t="str">
        <f t="shared" si="2"/>
        <v>TORRE-PEÇA INTERMED.-OXIDAÇÃO F4/F5</v>
      </c>
      <c r="B99" s="65" t="s">
        <v>783</v>
      </c>
      <c r="C99" s="66" t="s">
        <v>406</v>
      </c>
      <c r="D99" s="66" t="s">
        <v>446</v>
      </c>
      <c r="E99" s="66" t="s">
        <v>659</v>
      </c>
      <c r="F99" s="67" t="s">
        <v>520</v>
      </c>
      <c r="G99" s="67" t="s">
        <v>464</v>
      </c>
      <c r="H99" s="68" t="s">
        <v>456</v>
      </c>
      <c r="I99" s="69" t="s">
        <v>8</v>
      </c>
    </row>
    <row r="100" spans="1:9" ht="18" customHeight="1">
      <c r="A100" s="24" t="str">
        <f t="shared" si="2"/>
        <v>TORRE-PEÇA SUPERIOR-FALTA</v>
      </c>
      <c r="B100" s="65" t="s">
        <v>784</v>
      </c>
      <c r="C100" s="66" t="s">
        <v>406</v>
      </c>
      <c r="D100" s="66" t="s">
        <v>446</v>
      </c>
      <c r="E100" s="66" t="s">
        <v>660</v>
      </c>
      <c r="F100" s="67" t="s">
        <v>519</v>
      </c>
      <c r="G100" s="67" t="s">
        <v>464</v>
      </c>
      <c r="H100" s="68" t="s">
        <v>456</v>
      </c>
      <c r="I100" s="69" t="s">
        <v>7</v>
      </c>
    </row>
    <row r="101" spans="1:9" ht="18" customHeight="1">
      <c r="A101" s="24" t="str">
        <f t="shared" si="2"/>
        <v>TORRE-PEÇA SUPERIOR OXIDAÇÃO F1/F2</v>
      </c>
      <c r="B101" s="65" t="s">
        <v>785</v>
      </c>
      <c r="C101" s="66" t="s">
        <v>406</v>
      </c>
      <c r="D101" s="66" t="s">
        <v>446</v>
      </c>
      <c r="E101" s="66" t="s">
        <v>661</v>
      </c>
      <c r="F101" s="67" t="s">
        <v>520</v>
      </c>
      <c r="G101" s="67" t="s">
        <v>464</v>
      </c>
      <c r="H101" s="68" t="s">
        <v>456</v>
      </c>
      <c r="I101" s="69" t="s">
        <v>6</v>
      </c>
    </row>
    <row r="102" spans="1:9" ht="18" customHeight="1">
      <c r="A102" s="24" t="str">
        <f t="shared" si="2"/>
        <v>TORRE-PEÇA SUPERIOR OXIDAÇÃO F3</v>
      </c>
      <c r="B102" s="65" t="s">
        <v>786</v>
      </c>
      <c r="C102" s="66" t="s">
        <v>406</v>
      </c>
      <c r="D102" s="66" t="s">
        <v>446</v>
      </c>
      <c r="E102" s="66" t="s">
        <v>662</v>
      </c>
      <c r="F102" s="67" t="s">
        <v>520</v>
      </c>
      <c r="G102" s="67" t="s">
        <v>464</v>
      </c>
      <c r="H102" s="68" t="s">
        <v>456</v>
      </c>
      <c r="I102" s="69" t="s">
        <v>7</v>
      </c>
    </row>
    <row r="103" spans="1:9" ht="18" customHeight="1">
      <c r="A103" s="24" t="str">
        <f t="shared" si="2"/>
        <v>TORRE-PEÇA SUPERIOR OXIDAÇÃO F4/F5</v>
      </c>
      <c r="B103" s="65" t="s">
        <v>787</v>
      </c>
      <c r="C103" s="66" t="s">
        <v>406</v>
      </c>
      <c r="D103" s="66" t="s">
        <v>446</v>
      </c>
      <c r="E103" s="66" t="s">
        <v>663</v>
      </c>
      <c r="F103" s="67" t="s">
        <v>520</v>
      </c>
      <c r="G103" s="67" t="s">
        <v>464</v>
      </c>
      <c r="H103" s="68" t="s">
        <v>456</v>
      </c>
      <c r="I103" s="69" t="s">
        <v>8</v>
      </c>
    </row>
    <row r="104" spans="1:9" ht="18" customHeight="1">
      <c r="A104" s="24" t="str">
        <f t="shared" si="2"/>
        <v>TORRE DE TELECOMUNICAÇÃO PRÓXIMA A LT</v>
      </c>
      <c r="B104" s="117" t="s">
        <v>1429</v>
      </c>
      <c r="C104" s="118" t="s">
        <v>406</v>
      </c>
      <c r="D104" s="118" t="s">
        <v>446</v>
      </c>
      <c r="E104" s="118" t="s">
        <v>1430</v>
      </c>
      <c r="F104" s="104" t="s">
        <v>1431</v>
      </c>
      <c r="G104" s="104"/>
      <c r="H104" s="119"/>
      <c r="I104" s="120" t="s">
        <v>6</v>
      </c>
    </row>
    <row r="105" spans="1:9" ht="18" customHeight="1">
      <c r="A105" s="24" t="str">
        <f t="shared" si="2"/>
        <v>CANTONEIRA FIXAÇÃO DANIFICADA</v>
      </c>
      <c r="B105" s="65" t="s">
        <v>788</v>
      </c>
      <c r="C105" s="66" t="s">
        <v>410</v>
      </c>
      <c r="D105" s="66" t="s">
        <v>546</v>
      </c>
      <c r="E105" s="66" t="s">
        <v>547</v>
      </c>
      <c r="F105" s="67" t="s">
        <v>548</v>
      </c>
      <c r="G105" s="67" t="s">
        <v>464</v>
      </c>
      <c r="H105" s="68" t="s">
        <v>473</v>
      </c>
      <c r="I105" s="69" t="s">
        <v>7</v>
      </c>
    </row>
    <row r="106" spans="1:9" ht="18" customHeight="1">
      <c r="A106" s="24" t="str">
        <f t="shared" si="2"/>
        <v>CONCHA  OLHAL OXIDAÇÃO F1/F2</v>
      </c>
      <c r="B106" s="65" t="s">
        <v>789</v>
      </c>
      <c r="C106" s="66" t="s">
        <v>410</v>
      </c>
      <c r="D106" s="79" t="s">
        <v>1359</v>
      </c>
      <c r="E106" s="79" t="s">
        <v>1360</v>
      </c>
      <c r="F106" s="100" t="s">
        <v>1396</v>
      </c>
      <c r="G106" s="67" t="s">
        <v>464</v>
      </c>
      <c r="H106" s="68" t="s">
        <v>456</v>
      </c>
      <c r="I106" s="69" t="s">
        <v>6</v>
      </c>
    </row>
    <row r="107" spans="1:9" ht="18" customHeight="1">
      <c r="A107" s="24" t="str">
        <f t="shared" si="2"/>
        <v>CONCHA  OLHAL OXIDAÇÃO F3</v>
      </c>
      <c r="B107" s="65" t="s">
        <v>790</v>
      </c>
      <c r="C107" s="66" t="s">
        <v>410</v>
      </c>
      <c r="D107" s="79" t="s">
        <v>1359</v>
      </c>
      <c r="E107" s="79" t="s">
        <v>1361</v>
      </c>
      <c r="F107" s="100" t="s">
        <v>1397</v>
      </c>
      <c r="G107" s="67" t="s">
        <v>464</v>
      </c>
      <c r="H107" s="68" t="s">
        <v>456</v>
      </c>
      <c r="I107" s="69" t="s">
        <v>7</v>
      </c>
    </row>
    <row r="108" spans="1:9" ht="18" customHeight="1">
      <c r="A108" s="24" t="str">
        <f t="shared" si="2"/>
        <v>CONCHA  OLHAL OXIDAÇÃO F4/F5</v>
      </c>
      <c r="B108" s="65" t="s">
        <v>791</v>
      </c>
      <c r="C108" s="66" t="s">
        <v>410</v>
      </c>
      <c r="D108" s="79" t="s">
        <v>1359</v>
      </c>
      <c r="E108" s="79" t="s">
        <v>1362</v>
      </c>
      <c r="F108" s="100" t="s">
        <v>1397</v>
      </c>
      <c r="G108" s="67" t="s">
        <v>464</v>
      </c>
      <c r="H108" s="68" t="s">
        <v>456</v>
      </c>
      <c r="I108" s="69" t="s">
        <v>8</v>
      </c>
    </row>
    <row r="109" spans="1:9" ht="18" customHeight="1">
      <c r="A109" s="24" t="str">
        <f t="shared" si="2"/>
        <v>PARAFUSO DA CONCHA OXIDADO  F1/F2</v>
      </c>
      <c r="B109" s="65" t="s">
        <v>792</v>
      </c>
      <c r="C109" s="66" t="s">
        <v>410</v>
      </c>
      <c r="D109" s="79" t="s">
        <v>1359</v>
      </c>
      <c r="E109" s="79" t="s">
        <v>1363</v>
      </c>
      <c r="F109" s="100" t="s">
        <v>1398</v>
      </c>
      <c r="G109" s="67" t="s">
        <v>464</v>
      </c>
      <c r="H109" s="68" t="s">
        <v>456</v>
      </c>
      <c r="I109" s="69" t="s">
        <v>6</v>
      </c>
    </row>
    <row r="110" spans="1:9" ht="18" customHeight="1">
      <c r="A110" s="24" t="str">
        <f t="shared" si="2"/>
        <v>PARAFUSO DA CONCHA OXIDADO F3/F4</v>
      </c>
      <c r="B110" s="65" t="s">
        <v>793</v>
      </c>
      <c r="C110" s="66" t="s">
        <v>410</v>
      </c>
      <c r="D110" s="79" t="s">
        <v>1359</v>
      </c>
      <c r="E110" s="79" t="s">
        <v>1364</v>
      </c>
      <c r="F110" s="100" t="s">
        <v>1399</v>
      </c>
      <c r="G110" s="67" t="s">
        <v>464</v>
      </c>
      <c r="H110" s="68" t="s">
        <v>456</v>
      </c>
      <c r="I110" s="69" t="s">
        <v>7</v>
      </c>
    </row>
    <row r="111" spans="1:9" ht="18" customHeight="1">
      <c r="A111" s="24" t="str">
        <f t="shared" si="2"/>
        <v>PARAFUSO DA CONCHA OXIDADO  F5</v>
      </c>
      <c r="B111" s="65" t="s">
        <v>794</v>
      </c>
      <c r="C111" s="66" t="s">
        <v>410</v>
      </c>
      <c r="D111" s="79" t="s">
        <v>1359</v>
      </c>
      <c r="E111" s="79" t="s">
        <v>1365</v>
      </c>
      <c r="F111" s="100" t="s">
        <v>1399</v>
      </c>
      <c r="G111" s="67" t="s">
        <v>464</v>
      </c>
      <c r="H111" s="68" t="s">
        <v>456</v>
      </c>
      <c r="I111" s="69" t="s">
        <v>8</v>
      </c>
    </row>
    <row r="112" spans="1:9" ht="18" customHeight="1">
      <c r="A112" s="24" t="str">
        <f t="shared" si="2"/>
        <v>CONTRAPINO DA CONCHA DESENCAIXADO</v>
      </c>
      <c r="B112" s="80" t="s">
        <v>1366</v>
      </c>
      <c r="C112" s="66" t="s">
        <v>410</v>
      </c>
      <c r="D112" s="79" t="s">
        <v>1359</v>
      </c>
      <c r="E112" s="79" t="s">
        <v>1354</v>
      </c>
      <c r="F112" s="77" t="s">
        <v>1357</v>
      </c>
      <c r="G112" s="67" t="s">
        <v>464</v>
      </c>
      <c r="H112" s="68" t="s">
        <v>456</v>
      </c>
      <c r="I112" s="69" t="s">
        <v>7</v>
      </c>
    </row>
    <row r="113" spans="1:9" ht="18" customHeight="1">
      <c r="A113" s="24" t="str">
        <f t="shared" si="2"/>
        <v>ELO LIGAÇÃO OXIDADO  F1/F2</v>
      </c>
      <c r="B113" s="65" t="s">
        <v>795</v>
      </c>
      <c r="C113" s="66" t="s">
        <v>410</v>
      </c>
      <c r="D113" s="66" t="s">
        <v>528</v>
      </c>
      <c r="E113" s="66" t="s">
        <v>529</v>
      </c>
      <c r="F113" s="67" t="s">
        <v>530</v>
      </c>
      <c r="G113" s="67" t="s">
        <v>464</v>
      </c>
      <c r="H113" s="68" t="s">
        <v>473</v>
      </c>
      <c r="I113" s="69" t="s">
        <v>6</v>
      </c>
    </row>
    <row r="114" spans="1:9" ht="18" customHeight="1">
      <c r="A114" s="24" t="str">
        <f t="shared" si="2"/>
        <v>ELO LIGAÇÃO OXIDADO  F3</v>
      </c>
      <c r="B114" s="65" t="s">
        <v>796</v>
      </c>
      <c r="C114" s="66" t="s">
        <v>410</v>
      </c>
      <c r="D114" s="66" t="s">
        <v>528</v>
      </c>
      <c r="E114" s="66" t="s">
        <v>664</v>
      </c>
      <c r="F114" s="67" t="s">
        <v>530</v>
      </c>
      <c r="G114" s="67" t="s">
        <v>464</v>
      </c>
      <c r="H114" s="68" t="s">
        <v>473</v>
      </c>
      <c r="I114" s="69" t="s">
        <v>7</v>
      </c>
    </row>
    <row r="115" spans="1:9" ht="18" customHeight="1">
      <c r="A115" s="24" t="str">
        <f t="shared" si="2"/>
        <v>ELO LIGAÇÃO OXIDADO  F4/F5</v>
      </c>
      <c r="B115" s="65" t="s">
        <v>797</v>
      </c>
      <c r="C115" s="66" t="s">
        <v>410</v>
      </c>
      <c r="D115" s="66" t="s">
        <v>528</v>
      </c>
      <c r="E115" s="66" t="s">
        <v>665</v>
      </c>
      <c r="F115" s="67" t="s">
        <v>530</v>
      </c>
      <c r="G115" s="67" t="s">
        <v>464</v>
      </c>
      <c r="H115" s="68" t="s">
        <v>473</v>
      </c>
      <c r="I115" s="69" t="s">
        <v>8</v>
      </c>
    </row>
    <row r="116" spans="1:9" ht="18" customHeight="1">
      <c r="A116" s="24" t="str">
        <f t="shared" si="2"/>
        <v>CONTRAPINO DO GRA. ANC. OXIDAÇÃO F1/F2</v>
      </c>
      <c r="B116" s="65" t="s">
        <v>798</v>
      </c>
      <c r="C116" s="66" t="s">
        <v>410</v>
      </c>
      <c r="D116" s="66" t="s">
        <v>670</v>
      </c>
      <c r="E116" s="66" t="s">
        <v>666</v>
      </c>
      <c r="F116" s="67" t="s">
        <v>550</v>
      </c>
      <c r="G116" s="67" t="s">
        <v>464</v>
      </c>
      <c r="H116" s="68" t="s">
        <v>473</v>
      </c>
      <c r="I116" s="69" t="s">
        <v>6</v>
      </c>
    </row>
    <row r="117" spans="1:9" ht="18" customHeight="1">
      <c r="A117" s="24" t="str">
        <f t="shared" si="2"/>
        <v>CONTRAPINO DO GRA. ANC. OXIDAÇÃO F3</v>
      </c>
      <c r="B117" s="65" t="s">
        <v>799</v>
      </c>
      <c r="C117" s="66" t="s">
        <v>410</v>
      </c>
      <c r="D117" s="66" t="s">
        <v>670</v>
      </c>
      <c r="E117" s="66" t="s">
        <v>667</v>
      </c>
      <c r="F117" s="67" t="s">
        <v>549</v>
      </c>
      <c r="G117" s="67" t="s">
        <v>464</v>
      </c>
      <c r="H117" s="68" t="s">
        <v>473</v>
      </c>
      <c r="I117" s="69" t="s">
        <v>7</v>
      </c>
    </row>
    <row r="118" spans="1:9" ht="18" customHeight="1">
      <c r="A118" s="24" t="str">
        <f t="shared" si="2"/>
        <v>CONTRAPINO DO GRA. ANC. OXIDAÇÃO F4/F5</v>
      </c>
      <c r="B118" s="65" t="s">
        <v>800</v>
      </c>
      <c r="C118" s="66" t="s">
        <v>410</v>
      </c>
      <c r="D118" s="66" t="s">
        <v>670</v>
      </c>
      <c r="E118" s="66" t="s">
        <v>668</v>
      </c>
      <c r="F118" s="67" t="s">
        <v>549</v>
      </c>
      <c r="G118" s="67" t="s">
        <v>464</v>
      </c>
      <c r="H118" s="68" t="s">
        <v>473</v>
      </c>
      <c r="I118" s="69" t="s">
        <v>8</v>
      </c>
    </row>
    <row r="119" spans="1:9" ht="18" customHeight="1">
      <c r="A119" s="24" t="str">
        <f t="shared" si="2"/>
        <v>CONTRAPINO DO GRA. ANC. DANIFICADO</v>
      </c>
      <c r="B119" s="65" t="s">
        <v>801</v>
      </c>
      <c r="C119" s="66" t="s">
        <v>410</v>
      </c>
      <c r="D119" s="66" t="s">
        <v>670</v>
      </c>
      <c r="E119" s="66" t="s">
        <v>669</v>
      </c>
      <c r="F119" s="67" t="s">
        <v>549</v>
      </c>
      <c r="G119" s="67" t="s">
        <v>464</v>
      </c>
      <c r="H119" s="68" t="s">
        <v>473</v>
      </c>
      <c r="I119" s="69" t="s">
        <v>7</v>
      </c>
    </row>
    <row r="120" spans="1:9" ht="18" customHeight="1">
      <c r="A120" s="24" t="str">
        <f t="shared" si="2"/>
        <v>GRAMPO ANCORAGEM OXIDADO F1/F2</v>
      </c>
      <c r="B120" s="65" t="s">
        <v>802</v>
      </c>
      <c r="C120" s="66" t="s">
        <v>410</v>
      </c>
      <c r="D120" s="66" t="s">
        <v>670</v>
      </c>
      <c r="E120" s="66" t="s">
        <v>426</v>
      </c>
      <c r="F120" s="67" t="s">
        <v>550</v>
      </c>
      <c r="G120" s="67" t="s">
        <v>464</v>
      </c>
      <c r="H120" s="68" t="s">
        <v>456</v>
      </c>
      <c r="I120" s="69" t="s">
        <v>6</v>
      </c>
    </row>
    <row r="121" spans="1:9" ht="18" customHeight="1">
      <c r="A121" s="24" t="str">
        <f t="shared" si="2"/>
        <v>GRAMPO ANCORAGEM OXIDADO F3</v>
      </c>
      <c r="B121" s="65" t="s">
        <v>803</v>
      </c>
      <c r="C121" s="66" t="s">
        <v>410</v>
      </c>
      <c r="D121" s="66" t="s">
        <v>670</v>
      </c>
      <c r="E121" s="66" t="s">
        <v>680</v>
      </c>
      <c r="F121" s="67" t="s">
        <v>557</v>
      </c>
      <c r="G121" s="67" t="s">
        <v>464</v>
      </c>
      <c r="H121" s="68" t="s">
        <v>456</v>
      </c>
      <c r="I121" s="69" t="s">
        <v>7</v>
      </c>
    </row>
    <row r="122" spans="1:9" ht="18" customHeight="1">
      <c r="A122" s="24" t="str">
        <f t="shared" si="2"/>
        <v>GRAMPO ANCORAGEM OXIDADO F4/F5</v>
      </c>
      <c r="B122" s="65" t="s">
        <v>804</v>
      </c>
      <c r="C122" s="66" t="s">
        <v>410</v>
      </c>
      <c r="D122" s="66" t="s">
        <v>670</v>
      </c>
      <c r="E122" s="66" t="s">
        <v>681</v>
      </c>
      <c r="F122" s="67" t="s">
        <v>557</v>
      </c>
      <c r="G122" s="67" t="s">
        <v>464</v>
      </c>
      <c r="H122" s="68" t="s">
        <v>456</v>
      </c>
      <c r="I122" s="69" t="s">
        <v>8</v>
      </c>
    </row>
    <row r="123" spans="1:9" ht="18" customHeight="1">
      <c r="A123" s="24" t="str">
        <f t="shared" si="2"/>
        <v>CONTRAPINO-GRA.SUSPENS.INFER.DESENCAIXADO</v>
      </c>
      <c r="B123" s="65" t="s">
        <v>805</v>
      </c>
      <c r="C123" s="66" t="s">
        <v>410</v>
      </c>
      <c r="D123" s="66" t="s">
        <v>551</v>
      </c>
      <c r="E123" s="66" t="s">
        <v>675</v>
      </c>
      <c r="F123" s="67" t="s">
        <v>556</v>
      </c>
      <c r="G123" s="67" t="s">
        <v>464</v>
      </c>
      <c r="H123" s="68" t="s">
        <v>473</v>
      </c>
      <c r="I123" s="69" t="s">
        <v>8</v>
      </c>
    </row>
    <row r="124" spans="1:9" ht="18" customHeight="1">
      <c r="A124" s="24" t="str">
        <f t="shared" si="2"/>
        <v>CONTRAPINO-GRA. SUSPENS. INFER. DANIFIC.</v>
      </c>
      <c r="B124" s="65" t="s">
        <v>806</v>
      </c>
      <c r="C124" s="66" t="s">
        <v>410</v>
      </c>
      <c r="D124" s="66" t="s">
        <v>551</v>
      </c>
      <c r="E124" s="66" t="s">
        <v>671</v>
      </c>
      <c r="F124" s="67" t="s">
        <v>553</v>
      </c>
      <c r="G124" s="67" t="s">
        <v>464</v>
      </c>
      <c r="H124" s="68" t="s">
        <v>473</v>
      </c>
      <c r="I124" s="69" t="s">
        <v>7</v>
      </c>
    </row>
    <row r="125" spans="1:9" ht="18" customHeight="1">
      <c r="A125" s="24" t="str">
        <f t="shared" si="2"/>
        <v>CONTRAPINO-GRA.SUSPENS.INFER. OXID. F1/F2</v>
      </c>
      <c r="B125" s="65" t="s">
        <v>807</v>
      </c>
      <c r="C125" s="66" t="s">
        <v>410</v>
      </c>
      <c r="D125" s="66" t="s">
        <v>551</v>
      </c>
      <c r="E125" s="66" t="s">
        <v>672</v>
      </c>
      <c r="F125" s="67" t="s">
        <v>554</v>
      </c>
      <c r="G125" s="67" t="s">
        <v>464</v>
      </c>
      <c r="H125" s="68" t="s">
        <v>473</v>
      </c>
      <c r="I125" s="69" t="s">
        <v>6</v>
      </c>
    </row>
    <row r="126" spans="1:9" ht="18" customHeight="1">
      <c r="A126" s="24" t="str">
        <f t="shared" si="2"/>
        <v>CONTRAPINO-GRA.SUSPENS.INFER. OXID. F3</v>
      </c>
      <c r="B126" s="65" t="s">
        <v>808</v>
      </c>
      <c r="C126" s="66" t="s">
        <v>410</v>
      </c>
      <c r="D126" s="66" t="s">
        <v>551</v>
      </c>
      <c r="E126" s="66" t="s">
        <v>673</v>
      </c>
      <c r="F126" s="67" t="s">
        <v>555</v>
      </c>
      <c r="G126" s="67" t="s">
        <v>464</v>
      </c>
      <c r="H126" s="68" t="s">
        <v>473</v>
      </c>
      <c r="I126" s="69" t="s">
        <v>7</v>
      </c>
    </row>
    <row r="127" spans="1:9" ht="18" customHeight="1">
      <c r="A127" s="24" t="str">
        <f t="shared" si="2"/>
        <v>CONTRAPINO-GRA.SUSPENS.INFER. OXID. F4/F5</v>
      </c>
      <c r="B127" s="65" t="s">
        <v>809</v>
      </c>
      <c r="C127" s="66" t="s">
        <v>410</v>
      </c>
      <c r="D127" s="66" t="s">
        <v>551</v>
      </c>
      <c r="E127" s="66" t="s">
        <v>674</v>
      </c>
      <c r="F127" s="67" t="s">
        <v>555</v>
      </c>
      <c r="G127" s="67" t="s">
        <v>464</v>
      </c>
      <c r="H127" s="68" t="s">
        <v>473</v>
      </c>
      <c r="I127" s="69" t="s">
        <v>8</v>
      </c>
    </row>
    <row r="128" spans="1:9" ht="18" customHeight="1">
      <c r="A128" s="24" t="str">
        <f t="shared" si="2"/>
        <v>CONTRAPINO-GRA.SUSPENS.SUPER.DESENCAIXADO</v>
      </c>
      <c r="B128" s="65" t="s">
        <v>810</v>
      </c>
      <c r="C128" s="66" t="s">
        <v>410</v>
      </c>
      <c r="D128" s="66" t="s">
        <v>551</v>
      </c>
      <c r="E128" s="66" t="s">
        <v>676</v>
      </c>
      <c r="F128" s="67" t="s">
        <v>549</v>
      </c>
      <c r="G128" s="67" t="s">
        <v>464</v>
      </c>
      <c r="H128" s="68" t="s">
        <v>473</v>
      </c>
      <c r="I128" s="69" t="s">
        <v>8</v>
      </c>
    </row>
    <row r="129" spans="1:9" ht="18" customHeight="1">
      <c r="A129" s="24" t="str">
        <f t="shared" si="2"/>
        <v>CONTRAPINO-GRA.SUSPENS.SUPER. OXID. F1/F2</v>
      </c>
      <c r="B129" s="65" t="s">
        <v>811</v>
      </c>
      <c r="C129" s="66" t="s">
        <v>410</v>
      </c>
      <c r="D129" s="66" t="s">
        <v>551</v>
      </c>
      <c r="E129" s="66" t="s">
        <v>677</v>
      </c>
      <c r="F129" s="67" t="s">
        <v>552</v>
      </c>
      <c r="G129" s="67" t="s">
        <v>464</v>
      </c>
      <c r="H129" s="68" t="s">
        <v>473</v>
      </c>
      <c r="I129" s="69" t="s">
        <v>6</v>
      </c>
    </row>
    <row r="130" spans="1:9" ht="18" customHeight="1">
      <c r="A130" s="24" t="str">
        <f t="shared" si="2"/>
        <v>CONTRAPINO-GRA.SUSPENS.SUPER. OXID. F3</v>
      </c>
      <c r="B130" s="65" t="s">
        <v>812</v>
      </c>
      <c r="C130" s="66" t="s">
        <v>410</v>
      </c>
      <c r="D130" s="66" t="s">
        <v>551</v>
      </c>
      <c r="E130" s="66" t="s">
        <v>678</v>
      </c>
      <c r="F130" s="67" t="s">
        <v>553</v>
      </c>
      <c r="G130" s="67" t="s">
        <v>464</v>
      </c>
      <c r="H130" s="68" t="s">
        <v>473</v>
      </c>
      <c r="I130" s="69" t="s">
        <v>7</v>
      </c>
    </row>
    <row r="131" spans="1:9" ht="18" customHeight="1">
      <c r="A131" s="24" t="str">
        <f t="shared" si="2"/>
        <v>CONTRAPINO-GRA.SUSPENS.SUPER. OXID. F4/F5</v>
      </c>
      <c r="B131" s="65" t="s">
        <v>813</v>
      </c>
      <c r="C131" s="66" t="s">
        <v>410</v>
      </c>
      <c r="D131" s="66" t="s">
        <v>551</v>
      </c>
      <c r="E131" s="66" t="s">
        <v>679</v>
      </c>
      <c r="F131" s="67" t="s">
        <v>553</v>
      </c>
      <c r="G131" s="67" t="s">
        <v>464</v>
      </c>
      <c r="H131" s="68" t="s">
        <v>473</v>
      </c>
      <c r="I131" s="69" t="s">
        <v>8</v>
      </c>
    </row>
    <row r="132" spans="1:9" ht="18" customHeight="1">
      <c r="A132" s="24" t="str">
        <f t="shared" si="2"/>
        <v>GRAMPO DE SUSPENSÃO FOLGADO</v>
      </c>
      <c r="B132" s="65" t="s">
        <v>814</v>
      </c>
      <c r="C132" s="66" t="s">
        <v>410</v>
      </c>
      <c r="D132" s="66" t="s">
        <v>551</v>
      </c>
      <c r="E132" s="66" t="s">
        <v>427</v>
      </c>
      <c r="F132" s="67" t="s">
        <v>558</v>
      </c>
      <c r="G132" s="67" t="s">
        <v>464</v>
      </c>
      <c r="H132" s="68" t="s">
        <v>456</v>
      </c>
      <c r="I132" s="69" t="s">
        <v>7</v>
      </c>
    </row>
    <row r="133" spans="1:9" ht="18" customHeight="1">
      <c r="A133" s="24" t="str">
        <f t="shared" si="2"/>
        <v>GRAMPO SUSPENSÃO OXIDADO  F3</v>
      </c>
      <c r="B133" s="65" t="s">
        <v>815</v>
      </c>
      <c r="C133" s="66" t="s">
        <v>410</v>
      </c>
      <c r="D133" s="66" t="s">
        <v>551</v>
      </c>
      <c r="E133" s="66" t="s">
        <v>559</v>
      </c>
      <c r="F133" s="67" t="s">
        <v>557</v>
      </c>
      <c r="G133" s="67" t="s">
        <v>464</v>
      </c>
      <c r="H133" s="68" t="s">
        <v>456</v>
      </c>
      <c r="I133" s="69" t="s">
        <v>7</v>
      </c>
    </row>
    <row r="134" spans="1:9" ht="18" customHeight="1">
      <c r="A134" s="24" t="str">
        <f t="shared" si="2"/>
        <v>GRAMPO SUSPENSÃO OXIDADO F1/F2</v>
      </c>
      <c r="B134" s="65" t="s">
        <v>816</v>
      </c>
      <c r="C134" s="66" t="s">
        <v>410</v>
      </c>
      <c r="D134" s="66" t="s">
        <v>551</v>
      </c>
      <c r="E134" s="66" t="s">
        <v>428</v>
      </c>
      <c r="F134" s="67" t="s">
        <v>550</v>
      </c>
      <c r="G134" s="67" t="s">
        <v>464</v>
      </c>
      <c r="H134" s="68" t="s">
        <v>456</v>
      </c>
      <c r="I134" s="69" t="s">
        <v>6</v>
      </c>
    </row>
    <row r="135" spans="1:9" ht="18" customHeight="1">
      <c r="A135" s="24" t="str">
        <f t="shared" ref="A135:A198" si="3">E135</f>
        <v>GRAMPO SUSPENSÃO OXIDADO F4/F5</v>
      </c>
      <c r="B135" s="65" t="s">
        <v>817</v>
      </c>
      <c r="C135" s="66" t="s">
        <v>410</v>
      </c>
      <c r="D135" s="66" t="s">
        <v>551</v>
      </c>
      <c r="E135" s="66" t="s">
        <v>417</v>
      </c>
      <c r="F135" s="67" t="s">
        <v>557</v>
      </c>
      <c r="G135" s="67" t="s">
        <v>464</v>
      </c>
      <c r="H135" s="68" t="s">
        <v>456</v>
      </c>
      <c r="I135" s="69" t="s">
        <v>8</v>
      </c>
    </row>
    <row r="136" spans="1:9" ht="18" customHeight="1">
      <c r="A136" s="24" t="str">
        <f t="shared" si="3"/>
        <v>MANILHA OXIDADA F1/F2</v>
      </c>
      <c r="B136" s="65" t="s">
        <v>818</v>
      </c>
      <c r="C136" s="66" t="s">
        <v>410</v>
      </c>
      <c r="D136" s="66" t="s">
        <v>535</v>
      </c>
      <c r="E136" s="66" t="s">
        <v>536</v>
      </c>
      <c r="F136" s="67" t="s">
        <v>537</v>
      </c>
      <c r="G136" s="67" t="s">
        <v>464</v>
      </c>
      <c r="H136" s="68" t="s">
        <v>456</v>
      </c>
      <c r="I136" s="69" t="s">
        <v>6</v>
      </c>
    </row>
    <row r="137" spans="1:9" ht="18" customHeight="1">
      <c r="A137" s="24" t="str">
        <f t="shared" si="3"/>
        <v>MANILHA OXIDADA F3</v>
      </c>
      <c r="B137" s="65" t="s">
        <v>819</v>
      </c>
      <c r="C137" s="66" t="s">
        <v>410</v>
      </c>
      <c r="D137" s="66" t="s">
        <v>535</v>
      </c>
      <c r="E137" s="66" t="s">
        <v>538</v>
      </c>
      <c r="F137" s="67" t="s">
        <v>539</v>
      </c>
      <c r="G137" s="67" t="s">
        <v>464</v>
      </c>
      <c r="H137" s="68" t="s">
        <v>456</v>
      </c>
      <c r="I137" s="69" t="s">
        <v>7</v>
      </c>
    </row>
    <row r="138" spans="1:9" ht="18" customHeight="1">
      <c r="A138" s="24" t="str">
        <f t="shared" si="3"/>
        <v>MANILHA OXIDADA F4/F5</v>
      </c>
      <c r="B138" s="65" t="s">
        <v>820</v>
      </c>
      <c r="C138" s="66" t="s">
        <v>410</v>
      </c>
      <c r="D138" s="66" t="s">
        <v>535</v>
      </c>
      <c r="E138" s="66" t="s">
        <v>540</v>
      </c>
      <c r="F138" s="67" t="s">
        <v>539</v>
      </c>
      <c r="G138" s="67" t="s">
        <v>464</v>
      </c>
      <c r="H138" s="68" t="s">
        <v>456</v>
      </c>
      <c r="I138" s="69" t="s">
        <v>8</v>
      </c>
    </row>
    <row r="139" spans="1:9" ht="18" customHeight="1">
      <c r="A139" s="24" t="str">
        <f t="shared" si="3"/>
        <v>PARAFUSO DA MANILHA OXIDADO  F1/F2</v>
      </c>
      <c r="B139" s="65" t="s">
        <v>821</v>
      </c>
      <c r="C139" s="66" t="s">
        <v>410</v>
      </c>
      <c r="D139" s="66" t="s">
        <v>535</v>
      </c>
      <c r="E139" s="66" t="s">
        <v>541</v>
      </c>
      <c r="F139" s="67" t="s">
        <v>542</v>
      </c>
      <c r="G139" s="67" t="s">
        <v>464</v>
      </c>
      <c r="H139" s="68" t="s">
        <v>456</v>
      </c>
      <c r="I139" s="69" t="s">
        <v>6</v>
      </c>
    </row>
    <row r="140" spans="1:9" ht="18" customHeight="1">
      <c r="A140" s="24" t="str">
        <f t="shared" si="3"/>
        <v>PARAFUSO DA MANILHA OXIDADO  F3</v>
      </c>
      <c r="B140" s="65" t="s">
        <v>822</v>
      </c>
      <c r="C140" s="66" t="s">
        <v>410</v>
      </c>
      <c r="D140" s="66" t="s">
        <v>535</v>
      </c>
      <c r="E140" s="66" t="s">
        <v>543</v>
      </c>
      <c r="F140" s="67" t="s">
        <v>544</v>
      </c>
      <c r="G140" s="67" t="s">
        <v>464</v>
      </c>
      <c r="H140" s="68" t="s">
        <v>456</v>
      </c>
      <c r="I140" s="69" t="s">
        <v>7</v>
      </c>
    </row>
    <row r="141" spans="1:9" ht="18" customHeight="1">
      <c r="A141" s="24" t="str">
        <f t="shared" si="3"/>
        <v>PARAFUSO DA MANILHA OXIDADO  F4/F5</v>
      </c>
      <c r="B141" s="65" t="s">
        <v>823</v>
      </c>
      <c r="C141" s="66" t="s">
        <v>410</v>
      </c>
      <c r="D141" s="66" t="s">
        <v>535</v>
      </c>
      <c r="E141" s="66" t="s">
        <v>545</v>
      </c>
      <c r="F141" s="67" t="s">
        <v>544</v>
      </c>
      <c r="G141" s="67" t="s">
        <v>464</v>
      </c>
      <c r="H141" s="68" t="s">
        <v>456</v>
      </c>
      <c r="I141" s="69" t="s">
        <v>8</v>
      </c>
    </row>
    <row r="142" spans="1:9" ht="18" customHeight="1">
      <c r="A142" s="24" t="str">
        <f t="shared" si="3"/>
        <v>PARAFUSO OLHAL OXIDADO F1/F2</v>
      </c>
      <c r="B142" s="65" t="s">
        <v>824</v>
      </c>
      <c r="C142" s="66" t="s">
        <v>410</v>
      </c>
      <c r="D142" s="66" t="s">
        <v>531</v>
      </c>
      <c r="E142" s="66" t="s">
        <v>532</v>
      </c>
      <c r="F142" s="67" t="s">
        <v>533</v>
      </c>
      <c r="G142" s="67" t="s">
        <v>464</v>
      </c>
      <c r="H142" s="68" t="s">
        <v>473</v>
      </c>
      <c r="I142" s="69" t="s">
        <v>6</v>
      </c>
    </row>
    <row r="143" spans="1:9" ht="18" customHeight="1">
      <c r="A143" s="24" t="str">
        <f t="shared" si="3"/>
        <v>PARAFUSO OLHAL OXIDADO F3</v>
      </c>
      <c r="B143" s="65" t="s">
        <v>825</v>
      </c>
      <c r="C143" s="66" t="s">
        <v>410</v>
      </c>
      <c r="D143" s="66" t="s">
        <v>531</v>
      </c>
      <c r="E143" s="66" t="s">
        <v>682</v>
      </c>
      <c r="F143" s="67" t="s">
        <v>534</v>
      </c>
      <c r="G143" s="67" t="s">
        <v>464</v>
      </c>
      <c r="H143" s="68" t="s">
        <v>473</v>
      </c>
      <c r="I143" s="69" t="s">
        <v>7</v>
      </c>
    </row>
    <row r="144" spans="1:9" ht="18" customHeight="1">
      <c r="A144" s="24" t="str">
        <f t="shared" si="3"/>
        <v>PARAFUSO OLHAL OXIDADO F4/F5</v>
      </c>
      <c r="B144" s="65" t="s">
        <v>826</v>
      </c>
      <c r="C144" s="66" t="s">
        <v>410</v>
      </c>
      <c r="D144" s="66" t="s">
        <v>531</v>
      </c>
      <c r="E144" s="66" t="s">
        <v>683</v>
      </c>
      <c r="F144" s="67" t="s">
        <v>534</v>
      </c>
      <c r="G144" s="67" t="s">
        <v>464</v>
      </c>
      <c r="H144" s="68" t="s">
        <v>473</v>
      </c>
      <c r="I144" s="69" t="s">
        <v>8</v>
      </c>
    </row>
    <row r="145" spans="1:9" ht="18" customHeight="1">
      <c r="A145" s="24" t="str">
        <f t="shared" si="3"/>
        <v>PEDAROL INEXISTENTE</v>
      </c>
      <c r="B145" s="80" t="s">
        <v>1373</v>
      </c>
      <c r="C145" s="66" t="s">
        <v>410</v>
      </c>
      <c r="D145" s="78" t="s">
        <v>1369</v>
      </c>
      <c r="E145" s="79" t="s">
        <v>1370</v>
      </c>
      <c r="F145" s="77" t="s">
        <v>1371</v>
      </c>
      <c r="G145" s="77" t="s">
        <v>455</v>
      </c>
      <c r="H145" s="81" t="s">
        <v>456</v>
      </c>
      <c r="I145" s="69" t="s">
        <v>6</v>
      </c>
    </row>
    <row r="146" spans="1:9" ht="18" customHeight="1">
      <c r="A146" s="24" t="str">
        <f t="shared" si="3"/>
        <v>PEDAROL OXIDADO F1/F2</v>
      </c>
      <c r="B146" s="80" t="s">
        <v>1374</v>
      </c>
      <c r="C146" s="66" t="s">
        <v>410</v>
      </c>
      <c r="D146" s="78" t="s">
        <v>1369</v>
      </c>
      <c r="E146" s="79" t="s">
        <v>1377</v>
      </c>
      <c r="F146" s="77" t="s">
        <v>1372</v>
      </c>
      <c r="G146" s="77" t="s">
        <v>455</v>
      </c>
      <c r="H146" s="81" t="s">
        <v>456</v>
      </c>
      <c r="I146" s="69" t="s">
        <v>6</v>
      </c>
    </row>
    <row r="147" spans="1:9" ht="18" customHeight="1">
      <c r="A147" s="24" t="str">
        <f t="shared" si="3"/>
        <v>PEDAROL OXIDADO F3</v>
      </c>
      <c r="B147" s="80" t="s">
        <v>1375</v>
      </c>
      <c r="C147" s="66" t="s">
        <v>410</v>
      </c>
      <c r="D147" s="78" t="s">
        <v>1369</v>
      </c>
      <c r="E147" s="79" t="s">
        <v>1378</v>
      </c>
      <c r="F147" s="77" t="s">
        <v>1372</v>
      </c>
      <c r="G147" s="77" t="s">
        <v>455</v>
      </c>
      <c r="H147" s="81" t="s">
        <v>456</v>
      </c>
      <c r="I147" s="69" t="s">
        <v>6</v>
      </c>
    </row>
    <row r="148" spans="1:9" ht="18" customHeight="1">
      <c r="A148" s="24" t="str">
        <f t="shared" si="3"/>
        <v>PEDAROL OXIDADO F4/F5</v>
      </c>
      <c r="B148" s="80" t="s">
        <v>1376</v>
      </c>
      <c r="C148" s="66" t="s">
        <v>410</v>
      </c>
      <c r="D148" s="78" t="s">
        <v>1369</v>
      </c>
      <c r="E148" s="79" t="s">
        <v>1379</v>
      </c>
      <c r="F148" s="77" t="s">
        <v>1372</v>
      </c>
      <c r="G148" s="77" t="s">
        <v>455</v>
      </c>
      <c r="H148" s="81" t="s">
        <v>456</v>
      </c>
      <c r="I148" s="69" t="s">
        <v>6</v>
      </c>
    </row>
    <row r="149" spans="1:9" ht="18" customHeight="1">
      <c r="A149" s="24" t="str">
        <f t="shared" si="3"/>
        <v>CORPOS ESTRANHO NA CADEIA DE ISOLADOR</v>
      </c>
      <c r="B149" s="65" t="s">
        <v>827</v>
      </c>
      <c r="C149" s="66" t="s">
        <v>407</v>
      </c>
      <c r="D149" s="66" t="s">
        <v>572</v>
      </c>
      <c r="E149" s="70" t="s">
        <v>684</v>
      </c>
      <c r="F149" s="67" t="s">
        <v>573</v>
      </c>
      <c r="G149" s="67" t="s">
        <v>464</v>
      </c>
      <c r="H149" s="68" t="s">
        <v>456</v>
      </c>
      <c r="I149" s="69" t="s">
        <v>8</v>
      </c>
    </row>
    <row r="150" spans="1:9" ht="18" customHeight="1">
      <c r="A150" s="24" t="str">
        <f t="shared" si="3"/>
        <v>ISOLADOR MUITO POLUÍDO</v>
      </c>
      <c r="B150" s="65" t="s">
        <v>828</v>
      </c>
      <c r="C150" s="66" t="s">
        <v>407</v>
      </c>
      <c r="D150" s="66" t="s">
        <v>572</v>
      </c>
      <c r="E150" s="66" t="s">
        <v>429</v>
      </c>
      <c r="F150" s="67" t="s">
        <v>562</v>
      </c>
      <c r="G150" s="67" t="s">
        <v>464</v>
      </c>
      <c r="H150" s="68" t="s">
        <v>473</v>
      </c>
      <c r="I150" s="69" t="s">
        <v>7</v>
      </c>
    </row>
    <row r="151" spans="1:9" ht="18" customHeight="1">
      <c r="A151" s="24" t="str">
        <f t="shared" si="3"/>
        <v>ISOLADOR OXIDADO F1/F2</v>
      </c>
      <c r="B151" s="65" t="s">
        <v>829</v>
      </c>
      <c r="C151" s="66" t="s">
        <v>407</v>
      </c>
      <c r="D151" s="66" t="s">
        <v>572</v>
      </c>
      <c r="E151" s="66" t="s">
        <v>575</v>
      </c>
      <c r="F151" s="67" t="s">
        <v>576</v>
      </c>
      <c r="G151" s="67" t="s">
        <v>464</v>
      </c>
      <c r="H151" s="68" t="s">
        <v>473</v>
      </c>
      <c r="I151" s="69" t="s">
        <v>6</v>
      </c>
    </row>
    <row r="152" spans="1:9" ht="18" customHeight="1">
      <c r="A152" s="24" t="str">
        <f t="shared" si="3"/>
        <v>ISOLADOR OXIDADO F3</v>
      </c>
      <c r="B152" s="65" t="s">
        <v>830</v>
      </c>
      <c r="C152" s="66" t="s">
        <v>407</v>
      </c>
      <c r="D152" s="66" t="s">
        <v>572</v>
      </c>
      <c r="E152" s="66" t="s">
        <v>430</v>
      </c>
      <c r="F152" s="67" t="s">
        <v>562</v>
      </c>
      <c r="G152" s="67" t="s">
        <v>464</v>
      </c>
      <c r="H152" s="68" t="s">
        <v>473</v>
      </c>
      <c r="I152" s="69" t="s">
        <v>7</v>
      </c>
    </row>
    <row r="153" spans="1:9" ht="18" customHeight="1">
      <c r="A153" s="24" t="str">
        <f t="shared" si="3"/>
        <v>ISOLADOR OXIDADO F4/F5</v>
      </c>
      <c r="B153" s="65" t="s">
        <v>831</v>
      </c>
      <c r="C153" s="66" t="s">
        <v>407</v>
      </c>
      <c r="D153" s="66" t="s">
        <v>572</v>
      </c>
      <c r="E153" s="66" t="s">
        <v>881</v>
      </c>
      <c r="F153" s="67" t="s">
        <v>562</v>
      </c>
      <c r="G153" s="67" t="s">
        <v>464</v>
      </c>
      <c r="H153" s="68" t="s">
        <v>473</v>
      </c>
      <c r="I153" s="69" t="s">
        <v>8</v>
      </c>
    </row>
    <row r="154" spans="1:9" ht="18" customHeight="1">
      <c r="A154" s="24" t="str">
        <f t="shared" si="3"/>
        <v xml:space="preserve">ISOLADOR POUCO POLUIDO </v>
      </c>
      <c r="B154" s="65" t="s">
        <v>832</v>
      </c>
      <c r="C154" s="66" t="s">
        <v>407</v>
      </c>
      <c r="D154" s="66" t="s">
        <v>572</v>
      </c>
      <c r="E154" s="66" t="s">
        <v>574</v>
      </c>
      <c r="F154" s="67" t="s">
        <v>550</v>
      </c>
      <c r="G154" s="67" t="s">
        <v>464</v>
      </c>
      <c r="H154" s="68" t="s">
        <v>473</v>
      </c>
      <c r="I154" s="69" t="s">
        <v>6</v>
      </c>
    </row>
    <row r="155" spans="1:9" ht="18" customHeight="1">
      <c r="A155" s="24" t="str">
        <f t="shared" si="3"/>
        <v>ISOL. QUEBRADO 138KV - 02 OU MENOS DE 02</v>
      </c>
      <c r="B155" s="65" t="s">
        <v>833</v>
      </c>
      <c r="C155" s="66" t="s">
        <v>407</v>
      </c>
      <c r="D155" s="66" t="s">
        <v>572</v>
      </c>
      <c r="E155" s="66" t="s">
        <v>882</v>
      </c>
      <c r="F155" s="67" t="s">
        <v>562</v>
      </c>
      <c r="G155" s="67" t="s">
        <v>464</v>
      </c>
      <c r="H155" s="68" t="s">
        <v>473</v>
      </c>
      <c r="I155" s="69" t="s">
        <v>7</v>
      </c>
    </row>
    <row r="156" spans="1:9" ht="18" customHeight="1">
      <c r="A156" s="24" t="str">
        <f t="shared" si="3"/>
        <v>ISOLADOR QUEBRADO 138 KV - MAIS DE 02</v>
      </c>
      <c r="B156" s="65" t="s">
        <v>834</v>
      </c>
      <c r="C156" s="66" t="s">
        <v>407</v>
      </c>
      <c r="D156" s="66" t="s">
        <v>572</v>
      </c>
      <c r="E156" s="66" t="s">
        <v>431</v>
      </c>
      <c r="F156" s="67" t="s">
        <v>562</v>
      </c>
      <c r="G156" s="67" t="s">
        <v>464</v>
      </c>
      <c r="H156" s="68" t="s">
        <v>473</v>
      </c>
      <c r="I156" s="69" t="s">
        <v>8</v>
      </c>
    </row>
    <row r="157" spans="1:9" ht="18" customHeight="1">
      <c r="A157" s="24" t="str">
        <f t="shared" si="3"/>
        <v>ISOLADOR QUEBRADO 230 KV - MAIS 2</v>
      </c>
      <c r="B157" s="65" t="s">
        <v>835</v>
      </c>
      <c r="C157" s="66" t="s">
        <v>407</v>
      </c>
      <c r="D157" s="66" t="s">
        <v>572</v>
      </c>
      <c r="E157" s="66" t="s">
        <v>577</v>
      </c>
      <c r="F157" s="67" t="s">
        <v>562</v>
      </c>
      <c r="G157" s="67" t="s">
        <v>464</v>
      </c>
      <c r="H157" s="68" t="s">
        <v>473</v>
      </c>
      <c r="I157" s="69" t="s">
        <v>8</v>
      </c>
    </row>
    <row r="158" spans="1:9" ht="18" customHeight="1">
      <c r="A158" s="24" t="str">
        <f t="shared" si="3"/>
        <v>ISOLADOR QUEBRADO 69 KV - APENAS 01</v>
      </c>
      <c r="B158" s="65" t="s">
        <v>836</v>
      </c>
      <c r="C158" s="66" t="s">
        <v>407</v>
      </c>
      <c r="D158" s="66" t="s">
        <v>572</v>
      </c>
      <c r="E158" s="66" t="s">
        <v>433</v>
      </c>
      <c r="F158" s="67" t="s">
        <v>562</v>
      </c>
      <c r="G158" s="67" t="s">
        <v>464</v>
      </c>
      <c r="H158" s="68" t="s">
        <v>473</v>
      </c>
      <c r="I158" s="69" t="s">
        <v>7</v>
      </c>
    </row>
    <row r="159" spans="1:9" ht="18" customHeight="1">
      <c r="A159" s="24" t="str">
        <f t="shared" si="3"/>
        <v>ISOLADOR QUEBRADO 69 KV - MAIS DE 01</v>
      </c>
      <c r="B159" s="65" t="s">
        <v>837</v>
      </c>
      <c r="C159" s="66" t="s">
        <v>407</v>
      </c>
      <c r="D159" s="66" t="s">
        <v>572</v>
      </c>
      <c r="E159" s="66" t="s">
        <v>432</v>
      </c>
      <c r="F159" s="67" t="s">
        <v>562</v>
      </c>
      <c r="G159" s="67" t="s">
        <v>464</v>
      </c>
      <c r="H159" s="68" t="s">
        <v>473</v>
      </c>
      <c r="I159" s="69" t="s">
        <v>8</v>
      </c>
    </row>
    <row r="160" spans="1:9" ht="18" customHeight="1">
      <c r="A160" s="24" t="str">
        <f t="shared" si="3"/>
        <v>COM VAZAMENTO - LINE POST</v>
      </c>
      <c r="B160" s="65" t="s">
        <v>838</v>
      </c>
      <c r="C160" s="66" t="s">
        <v>407</v>
      </c>
      <c r="D160" s="66" t="s">
        <v>568</v>
      </c>
      <c r="E160" s="66" t="s">
        <v>569</v>
      </c>
      <c r="F160" s="67" t="s">
        <v>562</v>
      </c>
      <c r="G160" s="67" t="s">
        <v>464</v>
      </c>
      <c r="H160" s="68" t="s">
        <v>473</v>
      </c>
      <c r="I160" s="69" t="s">
        <v>8</v>
      </c>
    </row>
    <row r="161" spans="1:9" ht="18" customHeight="1">
      <c r="A161" s="24" t="str">
        <f t="shared" si="3"/>
        <v>MUITO CHAMUSCADO - LINE POST</v>
      </c>
      <c r="B161" s="65" t="s">
        <v>839</v>
      </c>
      <c r="C161" s="66" t="s">
        <v>407</v>
      </c>
      <c r="D161" s="66" t="s">
        <v>568</v>
      </c>
      <c r="E161" s="66" t="s">
        <v>571</v>
      </c>
      <c r="F161" s="67" t="s">
        <v>562</v>
      </c>
      <c r="G161" s="67" t="s">
        <v>464</v>
      </c>
      <c r="H161" s="68" t="s">
        <v>473</v>
      </c>
      <c r="I161" s="69" t="s">
        <v>7</v>
      </c>
    </row>
    <row r="162" spans="1:9" ht="18" customHeight="1">
      <c r="A162" s="24" t="str">
        <f t="shared" si="3"/>
        <v>POUCO CHAMUSCADO - LINE POST</v>
      </c>
      <c r="B162" s="65" t="s">
        <v>840</v>
      </c>
      <c r="C162" s="66" t="s">
        <v>407</v>
      </c>
      <c r="D162" s="66" t="s">
        <v>568</v>
      </c>
      <c r="E162" s="66" t="s">
        <v>570</v>
      </c>
      <c r="F162" s="67" t="s">
        <v>562</v>
      </c>
      <c r="G162" s="67" t="s">
        <v>464</v>
      </c>
      <c r="H162" s="68" t="s">
        <v>473</v>
      </c>
      <c r="I162" s="69" t="s">
        <v>6</v>
      </c>
    </row>
    <row r="163" spans="1:9" ht="18" customHeight="1">
      <c r="A163" s="24" t="str">
        <f t="shared" si="3"/>
        <v>COM VAZAMENTO -POLIMÉRICO</v>
      </c>
      <c r="B163" s="65" t="s">
        <v>841</v>
      </c>
      <c r="C163" s="66" t="s">
        <v>407</v>
      </c>
      <c r="D163" s="66" t="s">
        <v>23</v>
      </c>
      <c r="E163" s="66" t="s">
        <v>565</v>
      </c>
      <c r="F163" s="67" t="s">
        <v>562</v>
      </c>
      <c r="G163" s="67" t="s">
        <v>464</v>
      </c>
      <c r="H163" s="68" t="s">
        <v>473</v>
      </c>
      <c r="I163" s="69" t="s">
        <v>8</v>
      </c>
    </row>
    <row r="164" spans="1:9" ht="18" customHeight="1">
      <c r="A164" s="24" t="str">
        <f t="shared" si="3"/>
        <v>MUITO CHAMUSCADO - POLIMÉRICO</v>
      </c>
      <c r="B164" s="65" t="s">
        <v>842</v>
      </c>
      <c r="C164" s="66" t="s">
        <v>407</v>
      </c>
      <c r="D164" s="66" t="s">
        <v>23</v>
      </c>
      <c r="E164" s="66" t="s">
        <v>567</v>
      </c>
      <c r="F164" s="67" t="s">
        <v>562</v>
      </c>
      <c r="G164" s="67" t="s">
        <v>464</v>
      </c>
      <c r="H164" s="68" t="s">
        <v>473</v>
      </c>
      <c r="I164" s="69" t="s">
        <v>7</v>
      </c>
    </row>
    <row r="165" spans="1:9" ht="18" customHeight="1">
      <c r="A165" s="24" t="str">
        <f t="shared" si="3"/>
        <v>POUCO CHAMUSCADO - POLIMÉRICO</v>
      </c>
      <c r="B165" s="65" t="s">
        <v>843</v>
      </c>
      <c r="C165" s="66" t="s">
        <v>407</v>
      </c>
      <c r="D165" s="66" t="s">
        <v>23</v>
      </c>
      <c r="E165" s="66" t="s">
        <v>566</v>
      </c>
      <c r="F165" s="67" t="s">
        <v>562</v>
      </c>
      <c r="G165" s="67" t="s">
        <v>464</v>
      </c>
      <c r="H165" s="68" t="s">
        <v>473</v>
      </c>
      <c r="I165" s="69" t="s">
        <v>6</v>
      </c>
    </row>
    <row r="166" spans="1:9" ht="18" customHeight="1">
      <c r="A166" s="24" t="str">
        <f t="shared" si="3"/>
        <v>COM VAZAMENTO - VIDRO</v>
      </c>
      <c r="B166" s="65" t="s">
        <v>844</v>
      </c>
      <c r="C166" s="66" t="s">
        <v>407</v>
      </c>
      <c r="D166" s="66" t="s">
        <v>560</v>
      </c>
      <c r="E166" s="66" t="s">
        <v>561</v>
      </c>
      <c r="F166" s="67" t="s">
        <v>562</v>
      </c>
      <c r="G166" s="67" t="s">
        <v>464</v>
      </c>
      <c r="H166" s="68" t="s">
        <v>473</v>
      </c>
      <c r="I166" s="69" t="s">
        <v>8</v>
      </c>
    </row>
    <row r="167" spans="1:9" ht="18" customHeight="1">
      <c r="A167" s="24" t="str">
        <f t="shared" si="3"/>
        <v>MUITO CHAMUSCADO - VIDRO</v>
      </c>
      <c r="B167" s="65" t="s">
        <v>845</v>
      </c>
      <c r="C167" s="66" t="s">
        <v>407</v>
      </c>
      <c r="D167" s="66" t="s">
        <v>560</v>
      </c>
      <c r="E167" s="66" t="s">
        <v>564</v>
      </c>
      <c r="F167" s="67" t="s">
        <v>562</v>
      </c>
      <c r="G167" s="67" t="s">
        <v>464</v>
      </c>
      <c r="H167" s="68" t="s">
        <v>473</v>
      </c>
      <c r="I167" s="69" t="s">
        <v>7</v>
      </c>
    </row>
    <row r="168" spans="1:9" ht="18" customHeight="1">
      <c r="A168" s="24" t="str">
        <f t="shared" si="3"/>
        <v>POUCO CHAMUSCADO - VIDRO</v>
      </c>
      <c r="B168" s="65" t="s">
        <v>846</v>
      </c>
      <c r="C168" s="66" t="s">
        <v>407</v>
      </c>
      <c r="D168" s="66" t="s">
        <v>560</v>
      </c>
      <c r="E168" s="66" t="s">
        <v>563</v>
      </c>
      <c r="F168" s="67" t="s">
        <v>562</v>
      </c>
      <c r="G168" s="67" t="s">
        <v>464</v>
      </c>
      <c r="H168" s="68" t="s">
        <v>473</v>
      </c>
      <c r="I168" s="69" t="s">
        <v>6</v>
      </c>
    </row>
    <row r="169" spans="1:9" ht="18" customHeight="1">
      <c r="A169" s="24" t="str">
        <f t="shared" si="3"/>
        <v>CABO GUARDA C/ TENTO PARTIDO</v>
      </c>
      <c r="B169" s="65" t="s">
        <v>847</v>
      </c>
      <c r="C169" s="76" t="s">
        <v>1189</v>
      </c>
      <c r="D169" s="66" t="s">
        <v>578</v>
      </c>
      <c r="E169" s="66" t="s">
        <v>685</v>
      </c>
      <c r="F169" s="67" t="s">
        <v>579</v>
      </c>
      <c r="G169" s="67" t="s">
        <v>464</v>
      </c>
      <c r="H169" s="68" t="s">
        <v>473</v>
      </c>
      <c r="I169" s="69" t="s">
        <v>7</v>
      </c>
    </row>
    <row r="170" spans="1:9" ht="18" customHeight="1">
      <c r="A170" s="24" t="str">
        <f t="shared" si="3"/>
        <v>CABO GUARDA C/ TENTO DANIFICADO</v>
      </c>
      <c r="B170" s="65" t="s">
        <v>848</v>
      </c>
      <c r="C170" s="76" t="s">
        <v>1189</v>
      </c>
      <c r="D170" s="66" t="s">
        <v>578</v>
      </c>
      <c r="E170" s="66" t="s">
        <v>686</v>
      </c>
      <c r="F170" s="67" t="s">
        <v>579</v>
      </c>
      <c r="G170" s="67" t="s">
        <v>464</v>
      </c>
      <c r="H170" s="68" t="s">
        <v>473</v>
      </c>
      <c r="I170" s="69" t="s">
        <v>6</v>
      </c>
    </row>
    <row r="171" spans="1:9" ht="18" customHeight="1">
      <c r="A171" s="24" t="str">
        <f t="shared" si="3"/>
        <v>CABO GUARDA  OXIDADOS F1/F2</v>
      </c>
      <c r="B171" s="65" t="s">
        <v>849</v>
      </c>
      <c r="C171" s="76" t="s">
        <v>1189</v>
      </c>
      <c r="D171" s="66" t="s">
        <v>578</v>
      </c>
      <c r="E171" s="66" t="s">
        <v>580</v>
      </c>
      <c r="F171" s="67" t="s">
        <v>579</v>
      </c>
      <c r="G171" s="67" t="s">
        <v>464</v>
      </c>
      <c r="H171" s="68" t="s">
        <v>473</v>
      </c>
      <c r="I171" s="69" t="s">
        <v>6</v>
      </c>
    </row>
    <row r="172" spans="1:9" ht="18" customHeight="1">
      <c r="A172" s="24" t="str">
        <f t="shared" si="3"/>
        <v>CABO GUARDA OXIDADOS F3</v>
      </c>
      <c r="B172" s="65" t="s">
        <v>850</v>
      </c>
      <c r="C172" s="76" t="s">
        <v>1189</v>
      </c>
      <c r="D172" s="66" t="s">
        <v>578</v>
      </c>
      <c r="E172" s="66" t="s">
        <v>581</v>
      </c>
      <c r="F172" s="67" t="s">
        <v>579</v>
      </c>
      <c r="G172" s="67" t="s">
        <v>464</v>
      </c>
      <c r="H172" s="68" t="s">
        <v>473</v>
      </c>
      <c r="I172" s="69" t="s">
        <v>7</v>
      </c>
    </row>
    <row r="173" spans="1:9" ht="18" customHeight="1">
      <c r="A173" s="24" t="str">
        <f t="shared" si="3"/>
        <v>CABO GUARDA OXIDADOS F4/F5</v>
      </c>
      <c r="B173" s="65" t="s">
        <v>851</v>
      </c>
      <c r="C173" s="76" t="s">
        <v>1189</v>
      </c>
      <c r="D173" s="66" t="s">
        <v>578</v>
      </c>
      <c r="E173" s="66" t="s">
        <v>582</v>
      </c>
      <c r="F173" s="67" t="s">
        <v>579</v>
      </c>
      <c r="G173" s="67" t="s">
        <v>464</v>
      </c>
      <c r="H173" s="68" t="s">
        <v>473</v>
      </c>
      <c r="I173" s="69" t="s">
        <v>8</v>
      </c>
    </row>
    <row r="174" spans="1:9" ht="18" customHeight="1">
      <c r="A174" s="24" t="str">
        <f t="shared" si="3"/>
        <v>CONECTOR PARALELO F1/F2</v>
      </c>
      <c r="B174" s="65" t="s">
        <v>852</v>
      </c>
      <c r="C174" s="76" t="s">
        <v>1189</v>
      </c>
      <c r="D174" s="66" t="s">
        <v>578</v>
      </c>
      <c r="E174" s="66" t="s">
        <v>583</v>
      </c>
      <c r="F174" s="67" t="s">
        <v>489</v>
      </c>
      <c r="G174" s="67" t="s">
        <v>464</v>
      </c>
      <c r="H174" s="68" t="s">
        <v>456</v>
      </c>
      <c r="I174" s="69" t="s">
        <v>6</v>
      </c>
    </row>
    <row r="175" spans="1:9" ht="18" customHeight="1">
      <c r="A175" s="24" t="str">
        <f t="shared" si="3"/>
        <v>CONECTOR PARALELO F3</v>
      </c>
      <c r="B175" s="65" t="s">
        <v>853</v>
      </c>
      <c r="C175" s="76" t="s">
        <v>1189</v>
      </c>
      <c r="D175" s="66" t="s">
        <v>578</v>
      </c>
      <c r="E175" s="66" t="s">
        <v>584</v>
      </c>
      <c r="F175" s="67" t="s">
        <v>489</v>
      </c>
      <c r="G175" s="67" t="s">
        <v>464</v>
      </c>
      <c r="H175" s="68" t="s">
        <v>456</v>
      </c>
      <c r="I175" s="69" t="s">
        <v>7</v>
      </c>
    </row>
    <row r="176" spans="1:9" ht="18" customHeight="1">
      <c r="A176" s="24" t="str">
        <f t="shared" si="3"/>
        <v>CONECTOR PARALELO F4/F5</v>
      </c>
      <c r="B176" s="65" t="s">
        <v>854</v>
      </c>
      <c r="C176" s="76" t="s">
        <v>1189</v>
      </c>
      <c r="D176" s="66" t="s">
        <v>578</v>
      </c>
      <c r="E176" s="66" t="s">
        <v>585</v>
      </c>
      <c r="F176" s="67" t="s">
        <v>489</v>
      </c>
      <c r="G176" s="67" t="s">
        <v>464</v>
      </c>
      <c r="H176" s="68" t="s">
        <v>456</v>
      </c>
      <c r="I176" s="69" t="s">
        <v>8</v>
      </c>
    </row>
    <row r="177" spans="1:9" ht="18" customHeight="1">
      <c r="A177" s="24" t="str">
        <f t="shared" si="3"/>
        <v>CABO GUARDA EM CIMA DO CONDUTOR</v>
      </c>
      <c r="B177" s="80" t="s">
        <v>1367</v>
      </c>
      <c r="C177" s="78" t="s">
        <v>1189</v>
      </c>
      <c r="D177" s="70" t="s">
        <v>578</v>
      </c>
      <c r="E177" s="83" t="s">
        <v>1355</v>
      </c>
      <c r="F177" s="77" t="s">
        <v>1358</v>
      </c>
      <c r="G177" s="67" t="s">
        <v>464</v>
      </c>
      <c r="H177" s="68" t="s">
        <v>456</v>
      </c>
      <c r="I177" s="69" t="s">
        <v>8</v>
      </c>
    </row>
    <row r="178" spans="1:9" ht="18" customHeight="1">
      <c r="A178" s="24" t="str">
        <f t="shared" si="3"/>
        <v>CABO DE ATERR. DESCONECTADO</v>
      </c>
      <c r="B178" s="65" t="s">
        <v>855</v>
      </c>
      <c r="C178" s="76" t="s">
        <v>1189</v>
      </c>
      <c r="D178" s="76" t="s">
        <v>1184</v>
      </c>
      <c r="E178" s="66" t="s">
        <v>586</v>
      </c>
      <c r="F178" s="67" t="s">
        <v>587</v>
      </c>
      <c r="G178" s="67" t="s">
        <v>464</v>
      </c>
      <c r="H178" s="68" t="s">
        <v>456</v>
      </c>
      <c r="I178" s="69" t="s">
        <v>7</v>
      </c>
    </row>
    <row r="179" spans="1:9" ht="18" customHeight="1">
      <c r="A179" s="24" t="str">
        <f t="shared" si="3"/>
        <v>CABO DE ATERR. PARTIDO</v>
      </c>
      <c r="B179" s="65" t="s">
        <v>856</v>
      </c>
      <c r="C179" s="76" t="s">
        <v>1189</v>
      </c>
      <c r="D179" s="76" t="s">
        <v>1184</v>
      </c>
      <c r="E179" s="66" t="s">
        <v>588</v>
      </c>
      <c r="F179" s="67" t="s">
        <v>483</v>
      </c>
      <c r="G179" s="67" t="s">
        <v>464</v>
      </c>
      <c r="H179" s="68" t="s">
        <v>456</v>
      </c>
      <c r="I179" s="69" t="s">
        <v>7</v>
      </c>
    </row>
    <row r="180" spans="1:9" ht="18" customHeight="1">
      <c r="A180" s="24" t="str">
        <f t="shared" si="3"/>
        <v>CONECTORES FOLGADOS</v>
      </c>
      <c r="B180" s="65" t="s">
        <v>857</v>
      </c>
      <c r="C180" s="76" t="s">
        <v>1189</v>
      </c>
      <c r="D180" s="76" t="s">
        <v>1184</v>
      </c>
      <c r="E180" s="66" t="s">
        <v>414</v>
      </c>
      <c r="F180" s="67" t="s">
        <v>590</v>
      </c>
      <c r="G180" s="67" t="s">
        <v>464</v>
      </c>
      <c r="H180" s="68" t="s">
        <v>456</v>
      </c>
      <c r="I180" s="69" t="s">
        <v>7</v>
      </c>
    </row>
    <row r="181" spans="1:9" ht="18" customHeight="1">
      <c r="A181" s="24" t="str">
        <f t="shared" si="3"/>
        <v>CONECTORES - OXIDADOS F1/F2</v>
      </c>
      <c r="B181" s="65" t="s">
        <v>858</v>
      </c>
      <c r="C181" s="76" t="s">
        <v>1189</v>
      </c>
      <c r="D181" s="76" t="s">
        <v>1184</v>
      </c>
      <c r="E181" s="66" t="s">
        <v>413</v>
      </c>
      <c r="F181" s="67" t="s">
        <v>550</v>
      </c>
      <c r="G181" s="67" t="s">
        <v>464</v>
      </c>
      <c r="H181" s="68" t="s">
        <v>456</v>
      </c>
      <c r="I181" s="69" t="s">
        <v>6</v>
      </c>
    </row>
    <row r="182" spans="1:9" ht="18" customHeight="1">
      <c r="A182" s="24" t="str">
        <f t="shared" si="3"/>
        <v>CONECTORES OXIDADOS F3</v>
      </c>
      <c r="B182" s="65" t="s">
        <v>859</v>
      </c>
      <c r="C182" s="76" t="s">
        <v>1189</v>
      </c>
      <c r="D182" s="76" t="s">
        <v>1184</v>
      </c>
      <c r="E182" s="66" t="s">
        <v>415</v>
      </c>
      <c r="F182" s="67" t="s">
        <v>489</v>
      </c>
      <c r="G182" s="67" t="s">
        <v>464</v>
      </c>
      <c r="H182" s="68" t="s">
        <v>456</v>
      </c>
      <c r="I182" s="69" t="s">
        <v>7</v>
      </c>
    </row>
    <row r="183" spans="1:9" ht="18" customHeight="1">
      <c r="A183" s="24" t="str">
        <f t="shared" si="3"/>
        <v>CONECTORES OXIDADOS F4/F5</v>
      </c>
      <c r="B183" s="65" t="s">
        <v>860</v>
      </c>
      <c r="C183" s="76" t="s">
        <v>1189</v>
      </c>
      <c r="D183" s="76" t="s">
        <v>1184</v>
      </c>
      <c r="E183" s="66" t="s">
        <v>416</v>
      </c>
      <c r="F183" s="67" t="s">
        <v>489</v>
      </c>
      <c r="G183" s="67" t="s">
        <v>464</v>
      </c>
      <c r="H183" s="68" t="s">
        <v>456</v>
      </c>
      <c r="I183" s="69" t="s">
        <v>8</v>
      </c>
    </row>
    <row r="184" spans="1:9" ht="18" customHeight="1">
      <c r="A184" s="24" t="str">
        <f t="shared" si="3"/>
        <v>CORPOS ESTRANHOS NO PR</v>
      </c>
      <c r="B184" s="65" t="s">
        <v>861</v>
      </c>
      <c r="C184" s="76" t="s">
        <v>1189</v>
      </c>
      <c r="D184" s="76" t="s">
        <v>1184</v>
      </c>
      <c r="E184" s="66" t="s">
        <v>591</v>
      </c>
      <c r="F184" s="67" t="s">
        <v>573</v>
      </c>
      <c r="G184" s="67" t="s">
        <v>464</v>
      </c>
      <c r="H184" s="68" t="s">
        <v>456</v>
      </c>
      <c r="I184" s="69" t="s">
        <v>7</v>
      </c>
    </row>
    <row r="185" spans="1:9" ht="18" customHeight="1">
      <c r="A185" s="24" t="str">
        <f t="shared" si="3"/>
        <v>PR ESTOURADO</v>
      </c>
      <c r="B185" s="65" t="s">
        <v>862</v>
      </c>
      <c r="C185" s="76" t="s">
        <v>1189</v>
      </c>
      <c r="D185" s="76" t="s">
        <v>1184</v>
      </c>
      <c r="E185" s="66" t="s">
        <v>687</v>
      </c>
      <c r="F185" s="67" t="s">
        <v>589</v>
      </c>
      <c r="G185" s="67" t="s">
        <v>464</v>
      </c>
      <c r="H185" s="68" t="s">
        <v>473</v>
      </c>
      <c r="I185" s="69" t="s">
        <v>8</v>
      </c>
    </row>
    <row r="186" spans="1:9" ht="18" customHeight="1">
      <c r="A186" s="24" t="str">
        <f t="shared" si="3"/>
        <v>PR TRINCADO</v>
      </c>
      <c r="B186" s="65" t="s">
        <v>863</v>
      </c>
      <c r="C186" s="76" t="s">
        <v>1189</v>
      </c>
      <c r="D186" s="76" t="s">
        <v>1184</v>
      </c>
      <c r="E186" s="66" t="s">
        <v>688</v>
      </c>
      <c r="F186" s="67" t="s">
        <v>589</v>
      </c>
      <c r="G186" s="67" t="s">
        <v>464</v>
      </c>
      <c r="H186" s="68" t="s">
        <v>473</v>
      </c>
      <c r="I186" s="69" t="s">
        <v>8</v>
      </c>
    </row>
    <row r="187" spans="1:9" ht="18" customHeight="1">
      <c r="A187" s="24" t="str">
        <f t="shared" si="3"/>
        <v>PARAFUSO DE FIXAÇ. DO PR  OXIDAÇÃO F1/F2</v>
      </c>
      <c r="B187" s="65" t="s">
        <v>864</v>
      </c>
      <c r="C187" s="76" t="s">
        <v>1189</v>
      </c>
      <c r="D187" s="76" t="s">
        <v>1184</v>
      </c>
      <c r="E187" s="66" t="s">
        <v>883</v>
      </c>
      <c r="F187" s="67" t="s">
        <v>480</v>
      </c>
      <c r="G187" s="67" t="s">
        <v>464</v>
      </c>
      <c r="H187" s="68" t="s">
        <v>456</v>
      </c>
      <c r="I187" s="69" t="s">
        <v>6</v>
      </c>
    </row>
    <row r="188" spans="1:9" ht="18" customHeight="1">
      <c r="A188" s="24" t="str">
        <f t="shared" si="3"/>
        <v>PARAFUSO DE FIXAÇÃO DO PR  OXIDAÇÃO F3</v>
      </c>
      <c r="B188" s="65" t="s">
        <v>865</v>
      </c>
      <c r="C188" s="76" t="s">
        <v>1189</v>
      </c>
      <c r="D188" s="76" t="s">
        <v>1184</v>
      </c>
      <c r="E188" s="66" t="s">
        <v>689</v>
      </c>
      <c r="F188" s="67" t="s">
        <v>480</v>
      </c>
      <c r="G188" s="67" t="s">
        <v>464</v>
      </c>
      <c r="H188" s="68" t="s">
        <v>456</v>
      </c>
      <c r="I188" s="69" t="s">
        <v>7</v>
      </c>
    </row>
    <row r="189" spans="1:9" ht="18" customHeight="1">
      <c r="A189" s="24" t="str">
        <f t="shared" si="3"/>
        <v>PARAFUSO DE FIXAÇ. DO PR  OXIDAÇÃO F4/F5</v>
      </c>
      <c r="B189" s="65" t="s">
        <v>866</v>
      </c>
      <c r="C189" s="76" t="s">
        <v>1189</v>
      </c>
      <c r="D189" s="76" t="s">
        <v>1184</v>
      </c>
      <c r="E189" s="66" t="s">
        <v>884</v>
      </c>
      <c r="F189" s="67" t="s">
        <v>480</v>
      </c>
      <c r="G189" s="67" t="s">
        <v>464</v>
      </c>
      <c r="H189" s="68" t="s">
        <v>456</v>
      </c>
      <c r="I189" s="69" t="s">
        <v>8</v>
      </c>
    </row>
    <row r="190" spans="1:9" ht="18" customHeight="1">
      <c r="A190" s="24" t="str">
        <f t="shared" si="3"/>
        <v>ESFERAS DE SINALIZAÇÃO DANIFICADAS</v>
      </c>
      <c r="B190" s="65" t="s">
        <v>867</v>
      </c>
      <c r="C190" s="66" t="s">
        <v>408</v>
      </c>
      <c r="D190" s="66" t="s">
        <v>408</v>
      </c>
      <c r="E190" s="66" t="s">
        <v>434</v>
      </c>
      <c r="F190" s="67" t="s">
        <v>602</v>
      </c>
      <c r="G190" s="67" t="s">
        <v>464</v>
      </c>
      <c r="H190" s="68" t="s">
        <v>456</v>
      </c>
      <c r="I190" s="69" t="s">
        <v>6</v>
      </c>
    </row>
    <row r="191" spans="1:9" ht="18" customHeight="1">
      <c r="A191" s="24" t="str">
        <f t="shared" si="3"/>
        <v>ESFERAS DE SINALIZAÇÃO FOLGADAS</v>
      </c>
      <c r="B191" s="65" t="s">
        <v>869</v>
      </c>
      <c r="C191" s="66" t="s">
        <v>408</v>
      </c>
      <c r="D191" s="66" t="s">
        <v>408</v>
      </c>
      <c r="E191" s="66" t="s">
        <v>435</v>
      </c>
      <c r="F191" s="67" t="s">
        <v>603</v>
      </c>
      <c r="G191" s="67" t="s">
        <v>464</v>
      </c>
      <c r="H191" s="68" t="s">
        <v>456</v>
      </c>
      <c r="I191" s="69" t="s">
        <v>6</v>
      </c>
    </row>
    <row r="192" spans="1:9" ht="18" customHeight="1">
      <c r="A192" s="24" t="str">
        <f t="shared" si="3"/>
        <v>PINTURA SINALIZAÇÃO DESBOTADA</v>
      </c>
      <c r="B192" s="65" t="s">
        <v>870</v>
      </c>
      <c r="C192" s="66" t="s">
        <v>408</v>
      </c>
      <c r="D192" s="66" t="s">
        <v>408</v>
      </c>
      <c r="E192" s="66" t="s">
        <v>436</v>
      </c>
      <c r="F192" s="67" t="s">
        <v>604</v>
      </c>
      <c r="G192" s="67" t="s">
        <v>464</v>
      </c>
      <c r="H192" s="68" t="s">
        <v>456</v>
      </c>
      <c r="I192" s="69" t="s">
        <v>6</v>
      </c>
    </row>
    <row r="193" spans="1:9" ht="18" customHeight="1">
      <c r="A193" s="24" t="str">
        <f t="shared" si="3"/>
        <v>PINTURA SINALIZAÇÃO INEXISTENTE</v>
      </c>
      <c r="B193" s="65" t="s">
        <v>871</v>
      </c>
      <c r="C193" s="66" t="s">
        <v>408</v>
      </c>
      <c r="D193" s="66" t="s">
        <v>408</v>
      </c>
      <c r="E193" s="66" t="s">
        <v>437</v>
      </c>
      <c r="F193" s="67" t="s">
        <v>604</v>
      </c>
      <c r="G193" s="67" t="s">
        <v>464</v>
      </c>
      <c r="H193" s="68" t="s">
        <v>456</v>
      </c>
      <c r="I193" s="69" t="s">
        <v>6</v>
      </c>
    </row>
    <row r="194" spans="1:9" ht="18" customHeight="1">
      <c r="A194" s="24" t="str">
        <f t="shared" si="3"/>
        <v>PLACAS DE SINALIZAÇÃO DANIFICADAS</v>
      </c>
      <c r="B194" s="65" t="s">
        <v>872</v>
      </c>
      <c r="C194" s="66" t="s">
        <v>408</v>
      </c>
      <c r="D194" s="66" t="s">
        <v>408</v>
      </c>
      <c r="E194" s="66" t="s">
        <v>438</v>
      </c>
      <c r="F194" s="67" t="s">
        <v>605</v>
      </c>
      <c r="G194" s="67" t="s">
        <v>464</v>
      </c>
      <c r="H194" s="68" t="s">
        <v>456</v>
      </c>
      <c r="I194" s="69" t="s">
        <v>6</v>
      </c>
    </row>
    <row r="195" spans="1:9" ht="18" customHeight="1">
      <c r="A195" s="24" t="str">
        <f t="shared" si="3"/>
        <v>SINALIZAÇÃO NECESÁRIA - INEXISTENTE</v>
      </c>
      <c r="B195" s="65" t="s">
        <v>873</v>
      </c>
      <c r="C195" s="66" t="s">
        <v>408</v>
      </c>
      <c r="D195" s="66" t="s">
        <v>408</v>
      </c>
      <c r="E195" s="66" t="s">
        <v>439</v>
      </c>
      <c r="F195" s="67" t="s">
        <v>604</v>
      </c>
      <c r="G195" s="67" t="s">
        <v>464</v>
      </c>
      <c r="H195" s="68" t="s">
        <v>456</v>
      </c>
      <c r="I195" s="69" t="s">
        <v>7</v>
      </c>
    </row>
    <row r="196" spans="1:9" ht="18" customHeight="1">
      <c r="A196" s="24" t="str">
        <f t="shared" si="3"/>
        <v xml:space="preserve"> ATERR. INADEQUADO</v>
      </c>
      <c r="B196" s="65" t="s">
        <v>868</v>
      </c>
      <c r="C196" s="66" t="s">
        <v>409</v>
      </c>
      <c r="D196" s="66" t="s">
        <v>1173</v>
      </c>
      <c r="E196" s="66" t="s">
        <v>599</v>
      </c>
      <c r="F196" s="67" t="s">
        <v>600</v>
      </c>
      <c r="G196" s="67" t="s">
        <v>464</v>
      </c>
      <c r="H196" s="68" t="s">
        <v>456</v>
      </c>
      <c r="I196" s="69" t="s">
        <v>7</v>
      </c>
    </row>
    <row r="197" spans="1:9" ht="18" customHeight="1">
      <c r="A197" s="24" t="str">
        <f t="shared" si="3"/>
        <v xml:space="preserve"> ATERR. OXIDADO F1/F2</v>
      </c>
      <c r="B197" s="65" t="s">
        <v>874</v>
      </c>
      <c r="C197" s="66" t="s">
        <v>409</v>
      </c>
      <c r="D197" s="66" t="s">
        <v>1173</v>
      </c>
      <c r="E197" s="66" t="s">
        <v>601</v>
      </c>
      <c r="F197" s="67" t="s">
        <v>600</v>
      </c>
      <c r="G197" s="67" t="s">
        <v>464</v>
      </c>
      <c r="H197" s="68" t="s">
        <v>456</v>
      </c>
      <c r="I197" s="69" t="s">
        <v>6</v>
      </c>
    </row>
    <row r="198" spans="1:9" ht="18" customHeight="1">
      <c r="A198" s="24" t="str">
        <f t="shared" si="3"/>
        <v xml:space="preserve"> ATERR. OXIDADO F3</v>
      </c>
      <c r="B198" s="65" t="s">
        <v>875</v>
      </c>
      <c r="C198" s="66" t="s">
        <v>409</v>
      </c>
      <c r="D198" s="66" t="s">
        <v>1173</v>
      </c>
      <c r="E198" s="107" t="s">
        <v>1404</v>
      </c>
      <c r="F198" s="67" t="s">
        <v>600</v>
      </c>
      <c r="G198" s="67" t="s">
        <v>464</v>
      </c>
      <c r="H198" s="68" t="s">
        <v>456</v>
      </c>
      <c r="I198" s="69" t="s">
        <v>7</v>
      </c>
    </row>
    <row r="199" spans="1:9" ht="18" customHeight="1">
      <c r="A199" s="24" t="str">
        <f t="shared" ref="A199:A204" si="4">E199</f>
        <v xml:space="preserve"> ATERR. OXIDADO F4/F5</v>
      </c>
      <c r="B199" s="65" t="s">
        <v>876</v>
      </c>
      <c r="C199" s="66" t="s">
        <v>409</v>
      </c>
      <c r="D199" s="66" t="s">
        <v>1173</v>
      </c>
      <c r="E199" s="107" t="s">
        <v>1405</v>
      </c>
      <c r="F199" s="67" t="s">
        <v>600</v>
      </c>
      <c r="G199" s="67" t="s">
        <v>464</v>
      </c>
      <c r="H199" s="68" t="s">
        <v>456</v>
      </c>
      <c r="I199" s="69" t="s">
        <v>7</v>
      </c>
    </row>
    <row r="200" spans="1:9" ht="18" customHeight="1">
      <c r="A200" s="24" t="str">
        <f t="shared" si="4"/>
        <v xml:space="preserve"> CABO ATERR. INEXISTENTE</v>
      </c>
      <c r="B200" s="65" t="s">
        <v>877</v>
      </c>
      <c r="C200" s="66" t="s">
        <v>409</v>
      </c>
      <c r="D200" s="66" t="s">
        <v>1173</v>
      </c>
      <c r="E200" s="66" t="s">
        <v>592</v>
      </c>
      <c r="F200" s="67" t="s">
        <v>593</v>
      </c>
      <c r="G200" s="67" t="s">
        <v>464</v>
      </c>
      <c r="H200" s="68" t="s">
        <v>456</v>
      </c>
      <c r="I200" s="69" t="s">
        <v>7</v>
      </c>
    </row>
    <row r="201" spans="1:9" ht="18" customHeight="1">
      <c r="A201" s="24" t="str">
        <f t="shared" si="4"/>
        <v xml:space="preserve"> HASTE DE ATERR. EXPOSTA</v>
      </c>
      <c r="B201" s="65" t="s">
        <v>878</v>
      </c>
      <c r="C201" s="66" t="s">
        <v>409</v>
      </c>
      <c r="D201" s="66" t="s">
        <v>1173</v>
      </c>
      <c r="E201" s="66" t="s">
        <v>595</v>
      </c>
      <c r="F201" s="67" t="s">
        <v>596</v>
      </c>
      <c r="G201" s="67" t="s">
        <v>464</v>
      </c>
      <c r="H201" s="68" t="s">
        <v>456</v>
      </c>
      <c r="I201" s="69" t="s">
        <v>7</v>
      </c>
    </row>
    <row r="202" spans="1:9" ht="18" customHeight="1">
      <c r="A202" s="24" t="str">
        <f t="shared" si="4"/>
        <v>ATERR DESCONEC. DA HASTE</v>
      </c>
      <c r="B202" s="65" t="s">
        <v>879</v>
      </c>
      <c r="C202" s="66" t="s">
        <v>409</v>
      </c>
      <c r="D202" s="66" t="s">
        <v>1173</v>
      </c>
      <c r="E202" s="66" t="s">
        <v>597</v>
      </c>
      <c r="F202" s="67" t="s">
        <v>598</v>
      </c>
      <c r="G202" s="67" t="s">
        <v>464</v>
      </c>
      <c r="H202" s="68" t="s">
        <v>456</v>
      </c>
      <c r="I202" s="69" t="s">
        <v>7</v>
      </c>
    </row>
    <row r="203" spans="1:9" ht="18" customHeight="1">
      <c r="A203" s="24" t="str">
        <f t="shared" si="4"/>
        <v>CABO ATERR. PARTIDO</v>
      </c>
      <c r="B203" s="65" t="s">
        <v>880</v>
      </c>
      <c r="C203" s="66" t="s">
        <v>409</v>
      </c>
      <c r="D203" s="66" t="s">
        <v>1173</v>
      </c>
      <c r="E203" s="66" t="s">
        <v>594</v>
      </c>
      <c r="F203" s="67" t="s">
        <v>593</v>
      </c>
      <c r="G203" s="67" t="s">
        <v>464</v>
      </c>
      <c r="H203" s="68" t="s">
        <v>456</v>
      </c>
      <c r="I203" s="69" t="s">
        <v>7</v>
      </c>
    </row>
    <row r="204" spans="1:9" ht="18" customHeight="1" thickBot="1">
      <c r="A204" s="24" t="str">
        <f t="shared" si="4"/>
        <v>CABO ATERR. PARTIDO NO TOPO</v>
      </c>
      <c r="B204" s="93" t="s">
        <v>1368</v>
      </c>
      <c r="C204" s="94" t="s">
        <v>409</v>
      </c>
      <c r="D204" s="95" t="s">
        <v>1173</v>
      </c>
      <c r="E204" s="96" t="s">
        <v>1356</v>
      </c>
      <c r="F204" s="97" t="s">
        <v>593</v>
      </c>
      <c r="G204" s="97" t="s">
        <v>464</v>
      </c>
      <c r="H204" s="98" t="s">
        <v>456</v>
      </c>
      <c r="I204" s="99" t="s">
        <v>7</v>
      </c>
    </row>
    <row r="207" spans="1:9" ht="18" customHeight="1">
      <c r="C207" s="82"/>
    </row>
    <row r="208" spans="1:9" ht="18" customHeight="1">
      <c r="C208" s="82"/>
    </row>
    <row r="209" spans="3:3" ht="18" customHeight="1">
      <c r="C209" s="82"/>
    </row>
    <row r="210" spans="3:3" ht="18" customHeight="1">
      <c r="C210" s="82"/>
    </row>
    <row r="211" spans="3:3" ht="18" customHeight="1">
      <c r="C211" s="82"/>
    </row>
    <row r="212" spans="3:3" ht="18" customHeight="1">
      <c r="C212" s="82"/>
    </row>
  </sheetData>
  <autoFilter ref="B3:I209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46" priority="6"/>
  </conditionalFormatting>
  <conditionalFormatting sqref="B204">
    <cfRule type="duplicateValues" dxfId="45" priority="5"/>
  </conditionalFormatting>
  <conditionalFormatting sqref="B145:B148">
    <cfRule type="duplicateValues" dxfId="44" priority="4"/>
  </conditionalFormatting>
  <conditionalFormatting sqref="B203">
    <cfRule type="duplicateValues" dxfId="43" priority="3"/>
  </conditionalFormatting>
  <conditionalFormatting sqref="B104">
    <cfRule type="duplicateValues" dxfId="42" priority="2"/>
  </conditionalFormatting>
  <conditionalFormatting sqref="B104">
    <cfRule type="duplicateValues" dxfId="41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'[1]INFORMAÇÕES '!#REF!</xm:f>
          </x14:formula1>
          <xm:sqref>G157:H157 G149:H150 G4:G15 G17:G103 H4:H103 G104:H144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00FF"/>
    <pageSetUpPr fitToPage="1"/>
  </sheetPr>
  <dimension ref="A1:O225"/>
  <sheetViews>
    <sheetView showGridLines="0" zoomScale="79" zoomScaleNormal="79" zoomScaleSheetLayoutView="100" workbookViewId="0">
      <pane ySplit="11" topLeftCell="A12" activePane="bottomLeft" state="frozen"/>
      <selection pane="bottomLeft" activeCell="O6" sqref="O6"/>
    </sheetView>
  </sheetViews>
  <sheetFormatPr defaultColWidth="12.5" defaultRowHeight="13.5"/>
  <cols>
    <col min="1" max="1" width="14.5" style="1" bestFit="1" customWidth="1"/>
    <col min="2" max="2" width="18.33203125" style="1" customWidth="1"/>
    <col min="3" max="3" width="16" style="1" customWidth="1"/>
    <col min="4" max="4" width="17.83203125" style="1" customWidth="1"/>
    <col min="5" max="5" width="27.6640625" style="1" bestFit="1" customWidth="1"/>
    <col min="6" max="6" width="23.83203125" style="1" bestFit="1" customWidth="1"/>
    <col min="7" max="7" width="31.33203125" style="1" customWidth="1"/>
    <col min="8" max="8" width="21.6640625" style="1" customWidth="1"/>
    <col min="9" max="9" width="12.33203125" style="1" customWidth="1"/>
    <col min="10" max="10" width="13.33203125" style="1" bestFit="1" customWidth="1"/>
    <col min="11" max="11" width="15" style="2" customWidth="1"/>
    <col min="12" max="12" width="9.5" style="3" customWidth="1"/>
    <col min="13" max="13" width="11.6640625" style="3" customWidth="1"/>
    <col min="14" max="14" width="21.5" style="31" customWidth="1"/>
    <col min="15" max="15" width="37.1640625" style="3" customWidth="1"/>
    <col min="16" max="16384" width="12.5" style="1"/>
  </cols>
  <sheetData>
    <row r="1" spans="1:15" ht="17.25" customHeight="1">
      <c r="A1" s="153"/>
      <c r="B1" s="154"/>
      <c r="C1" s="157" t="s">
        <v>30</v>
      </c>
      <c r="D1" s="158"/>
      <c r="E1" s="158"/>
      <c r="F1" s="158"/>
      <c r="G1" s="159"/>
      <c r="H1" s="135" t="s">
        <v>607</v>
      </c>
      <c r="I1" s="135"/>
      <c r="J1" s="135"/>
      <c r="K1" s="136"/>
      <c r="L1" s="137" t="s">
        <v>608</v>
      </c>
      <c r="M1" s="135"/>
      <c r="N1" s="135"/>
      <c r="O1" s="138"/>
    </row>
    <row r="2" spans="1:15" ht="14.25" customHeight="1">
      <c r="A2" s="155"/>
      <c r="B2" s="156"/>
      <c r="C2" s="160"/>
      <c r="D2" s="161"/>
      <c r="E2" s="161"/>
      <c r="F2" s="161"/>
      <c r="G2" s="162"/>
      <c r="H2" s="84" t="s">
        <v>20</v>
      </c>
      <c r="I2" s="85" t="s">
        <v>367</v>
      </c>
      <c r="J2" s="85" t="s">
        <v>368</v>
      </c>
      <c r="K2" s="85" t="s">
        <v>362</v>
      </c>
      <c r="L2" s="85" t="s">
        <v>20</v>
      </c>
      <c r="M2" s="85" t="s">
        <v>367</v>
      </c>
      <c r="N2" s="85" t="s">
        <v>368</v>
      </c>
      <c r="O2" s="86" t="s">
        <v>362</v>
      </c>
    </row>
    <row r="3" spans="1:15" ht="21.75" customHeight="1">
      <c r="A3" s="155"/>
      <c r="B3" s="156"/>
      <c r="C3" s="160"/>
      <c r="D3" s="161"/>
      <c r="E3" s="161"/>
      <c r="F3" s="161"/>
      <c r="G3" s="162"/>
      <c r="H3" s="46">
        <v>25</v>
      </c>
      <c r="I3" s="44">
        <v>9</v>
      </c>
      <c r="J3" s="44">
        <v>2018</v>
      </c>
      <c r="K3" s="45">
        <v>0.29861111111111022</v>
      </c>
      <c r="L3" s="46">
        <v>25</v>
      </c>
      <c r="M3" s="44">
        <v>9</v>
      </c>
      <c r="N3" s="44">
        <v>2018</v>
      </c>
      <c r="O3" s="45">
        <v>0.30486111111111019</v>
      </c>
    </row>
    <row r="4" spans="1:15" ht="15" customHeight="1">
      <c r="A4" s="155"/>
      <c r="B4" s="156"/>
      <c r="C4" s="160"/>
      <c r="D4" s="161"/>
      <c r="E4" s="161"/>
      <c r="F4" s="161"/>
      <c r="G4" s="162"/>
      <c r="H4" s="149" t="s">
        <v>369</v>
      </c>
      <c r="I4" s="149"/>
      <c r="J4" s="149"/>
      <c r="K4" s="150"/>
      <c r="L4" s="151" t="s">
        <v>361</v>
      </c>
      <c r="M4" s="149"/>
      <c r="N4" s="149"/>
      <c r="O4" s="152"/>
    </row>
    <row r="5" spans="1:15" ht="13.5" customHeight="1">
      <c r="A5" s="155"/>
      <c r="B5" s="156"/>
      <c r="C5" s="160"/>
      <c r="D5" s="161"/>
      <c r="E5" s="161"/>
      <c r="F5" s="161"/>
      <c r="G5" s="162"/>
      <c r="H5" s="84" t="s">
        <v>20</v>
      </c>
      <c r="I5" s="85" t="s">
        <v>367</v>
      </c>
      <c r="J5" s="85" t="s">
        <v>368</v>
      </c>
      <c r="K5" s="85" t="s">
        <v>362</v>
      </c>
      <c r="L5" s="85" t="s">
        <v>20</v>
      </c>
      <c r="M5" s="85" t="s">
        <v>367</v>
      </c>
      <c r="N5" s="85" t="s">
        <v>368</v>
      </c>
      <c r="O5" s="86" t="s">
        <v>362</v>
      </c>
    </row>
    <row r="6" spans="1:15" ht="18.75" customHeight="1" thickBot="1">
      <c r="A6" s="155"/>
      <c r="B6" s="156"/>
      <c r="C6" s="163"/>
      <c r="D6" s="164"/>
      <c r="E6" s="164"/>
      <c r="F6" s="164"/>
      <c r="G6" s="165"/>
      <c r="H6" s="46">
        <v>25</v>
      </c>
      <c r="I6" s="44">
        <v>9</v>
      </c>
      <c r="J6" s="44">
        <v>2018</v>
      </c>
      <c r="K6" s="45">
        <v>0.30694444444444352</v>
      </c>
      <c r="L6" s="46">
        <v>28</v>
      </c>
      <c r="M6" s="44">
        <v>9</v>
      </c>
      <c r="N6" s="44">
        <v>2018</v>
      </c>
      <c r="O6" s="45">
        <v>0.70972222222221992</v>
      </c>
    </row>
    <row r="7" spans="1:15" s="4" customFormat="1" ht="32.25" customHeight="1">
      <c r="A7" s="87" t="s">
        <v>21</v>
      </c>
      <c r="B7" s="166" t="s">
        <v>359</v>
      </c>
      <c r="C7" s="167"/>
      <c r="D7" s="88" t="s">
        <v>360</v>
      </c>
      <c r="E7" s="89" t="s">
        <v>0</v>
      </c>
      <c r="F7" s="88" t="s">
        <v>1168</v>
      </c>
      <c r="G7" s="88" t="s">
        <v>363</v>
      </c>
      <c r="H7" s="88" t="s">
        <v>13</v>
      </c>
      <c r="I7" s="89" t="s">
        <v>12</v>
      </c>
      <c r="J7" s="143" t="s">
        <v>370</v>
      </c>
      <c r="K7" s="144"/>
      <c r="L7" s="145"/>
      <c r="M7" s="170" t="s">
        <v>371</v>
      </c>
      <c r="N7" s="171"/>
      <c r="O7" s="172"/>
    </row>
    <row r="8" spans="1:15" s="4" customFormat="1" ht="30.75" customHeight="1" thickBot="1">
      <c r="A8" s="34" t="s">
        <v>9</v>
      </c>
      <c r="B8" s="146" t="s">
        <v>278</v>
      </c>
      <c r="C8" s="148"/>
      <c r="D8" s="35" t="str">
        <f>IFERROR(VLOOKUP(B8,'INFORMÇAÕES '!$C$5:$E$1048576,3,0),"")</f>
        <v>SJP/PRB-C1-02L1</v>
      </c>
      <c r="E8" s="35" t="str">
        <f>IFERROR(VLOOKUP(B8,'INFORMÇAÕES '!$C$5:$K$1048576,4,0),"")</f>
        <v>69KV</v>
      </c>
      <c r="F8" s="35">
        <f>IFERROR(VLOOKUP(B8,'INFORMÇAÕES '!$C$5:$K$1048576,6,0),"")</f>
        <v>9.9</v>
      </c>
      <c r="G8" s="36" t="s">
        <v>364</v>
      </c>
      <c r="H8" s="37">
        <v>6000245148</v>
      </c>
      <c r="I8" s="37"/>
      <c r="J8" s="146" t="s">
        <v>1389</v>
      </c>
      <c r="K8" s="147"/>
      <c r="L8" s="148"/>
      <c r="M8" s="146" t="s">
        <v>1388</v>
      </c>
      <c r="N8" s="147"/>
      <c r="O8" s="173"/>
    </row>
    <row r="9" spans="1:15" ht="6.75" customHeight="1" thickBot="1"/>
    <row r="10" spans="1:15" ht="21" customHeight="1">
      <c r="A10" s="139" t="s">
        <v>1</v>
      </c>
      <c r="B10" s="141" t="s">
        <v>372</v>
      </c>
      <c r="C10" s="133" t="s">
        <v>376</v>
      </c>
      <c r="D10" s="133" t="s">
        <v>377</v>
      </c>
      <c r="E10" s="133" t="s">
        <v>378</v>
      </c>
      <c r="F10" s="133" t="s">
        <v>1188</v>
      </c>
      <c r="G10" s="129" t="s">
        <v>380</v>
      </c>
      <c r="H10" s="130"/>
      <c r="I10" s="133" t="s">
        <v>379</v>
      </c>
      <c r="J10" s="133" t="s">
        <v>5</v>
      </c>
      <c r="K10" s="168" t="s">
        <v>387</v>
      </c>
      <c r="L10" s="169"/>
      <c r="M10" s="133" t="s">
        <v>395</v>
      </c>
      <c r="N10" s="133" t="s">
        <v>398</v>
      </c>
      <c r="O10" s="174" t="s">
        <v>396</v>
      </c>
    </row>
    <row r="11" spans="1:15" ht="23.25" customHeight="1" thickBot="1">
      <c r="A11" s="140"/>
      <c r="B11" s="142"/>
      <c r="C11" s="134"/>
      <c r="D11" s="134"/>
      <c r="E11" s="134"/>
      <c r="F11" s="134"/>
      <c r="G11" s="131"/>
      <c r="H11" s="132"/>
      <c r="I11" s="134"/>
      <c r="J11" s="134"/>
      <c r="K11" s="47" t="s">
        <v>386</v>
      </c>
      <c r="L11" s="47" t="s">
        <v>388</v>
      </c>
      <c r="M11" s="134"/>
      <c r="N11" s="134"/>
      <c r="O11" s="175"/>
    </row>
    <row r="12" spans="1:15">
      <c r="A12" s="38">
        <f>IF(C12="","",1)</f>
        <v>1</v>
      </c>
      <c r="B12" s="27" t="s">
        <v>1437</v>
      </c>
      <c r="C12" s="28" t="s">
        <v>374</v>
      </c>
      <c r="D12" s="28" t="s">
        <v>1192</v>
      </c>
      <c r="E12" s="29" t="s">
        <v>1175</v>
      </c>
      <c r="F12" s="29" t="s">
        <v>1181</v>
      </c>
      <c r="G12" s="128" t="s">
        <v>567</v>
      </c>
      <c r="H12" s="128"/>
      <c r="I12" s="42" t="str">
        <f>IFERROR(VLOOKUP(G12,'TABELA DE DEFEITOS'!$A$4:$B$1048576,2,0),"")</f>
        <v>IS16</v>
      </c>
      <c r="J12" s="43" t="str">
        <f>IFERROR(VLOOKUP(G12,'TABELA DE DEFEITOS'!$A$4:$I$1048576,9,0),"")</f>
        <v>P2</v>
      </c>
      <c r="K12" s="28" t="s">
        <v>385</v>
      </c>
      <c r="L12" s="30"/>
      <c r="M12" s="30"/>
      <c r="N12" s="32" t="s">
        <v>403</v>
      </c>
      <c r="O12" s="39" t="s">
        <v>1444</v>
      </c>
    </row>
    <row r="13" spans="1:15">
      <c r="A13" s="38">
        <v>2</v>
      </c>
      <c r="B13" s="27" t="s">
        <v>1438</v>
      </c>
      <c r="C13" s="28" t="s">
        <v>374</v>
      </c>
      <c r="D13" s="28" t="s">
        <v>1192</v>
      </c>
      <c r="E13" s="115" t="s">
        <v>1175</v>
      </c>
      <c r="F13" s="115" t="s">
        <v>1181</v>
      </c>
      <c r="G13" s="128" t="s">
        <v>567</v>
      </c>
      <c r="H13" s="128"/>
      <c r="I13" s="42" t="str">
        <f>IFERROR(VLOOKUP(G13,'TABELA DE DEFEITOS'!$A$4:$B$1048576,2,0),"")</f>
        <v>IS16</v>
      </c>
      <c r="J13" s="43" t="str">
        <f>IFERROR(VLOOKUP(G13,'TABELA DE DEFEITOS'!$A$4:$I$1048576,9,0),"")</f>
        <v>P2</v>
      </c>
      <c r="K13" s="28" t="s">
        <v>6</v>
      </c>
      <c r="L13" s="30"/>
      <c r="M13" s="30"/>
      <c r="N13" s="32" t="s">
        <v>1340</v>
      </c>
      <c r="O13" s="39" t="s">
        <v>1445</v>
      </c>
    </row>
    <row r="14" spans="1:15">
      <c r="A14" s="38">
        <v>3</v>
      </c>
      <c r="B14" s="27" t="s">
        <v>1436</v>
      </c>
      <c r="C14" s="28" t="s">
        <v>374</v>
      </c>
      <c r="D14" s="28" t="s">
        <v>1192</v>
      </c>
      <c r="E14" s="121" t="s">
        <v>1175</v>
      </c>
      <c r="F14" s="121" t="s">
        <v>1181</v>
      </c>
      <c r="G14" s="128" t="s">
        <v>567</v>
      </c>
      <c r="H14" s="128"/>
      <c r="I14" s="42" t="str">
        <f>IFERROR(VLOOKUP(G14,'TABELA DE DEFEITOS'!$A$4:$B$1048576,2,0),"")</f>
        <v>IS16</v>
      </c>
      <c r="J14" s="43" t="str">
        <f>IFERROR(VLOOKUP(G14,'TABELA DE DEFEITOS'!$A$4:$I$1048576,9,0),"")</f>
        <v>P2</v>
      </c>
      <c r="K14" s="28" t="s">
        <v>385</v>
      </c>
      <c r="L14" s="30"/>
      <c r="M14" s="30"/>
      <c r="N14" s="32" t="s">
        <v>1340</v>
      </c>
      <c r="O14" s="39" t="s">
        <v>1444</v>
      </c>
    </row>
    <row r="15" spans="1:15">
      <c r="A15" s="38">
        <v>4</v>
      </c>
      <c r="B15" s="27" t="s">
        <v>1435</v>
      </c>
      <c r="C15" s="28" t="s">
        <v>374</v>
      </c>
      <c r="D15" s="28" t="s">
        <v>1192</v>
      </c>
      <c r="E15" s="121" t="s">
        <v>1175</v>
      </c>
      <c r="F15" s="121" t="s">
        <v>1181</v>
      </c>
      <c r="G15" s="128" t="s">
        <v>567</v>
      </c>
      <c r="H15" s="128"/>
      <c r="I15" s="42" t="str">
        <f>IFERROR(VLOOKUP(G15,'TABELA DE DEFEITOS'!$A$4:$B$1048576,2,0),"")</f>
        <v>IS16</v>
      </c>
      <c r="J15" s="43" t="str">
        <f>IFERROR(VLOOKUP(G15,'TABELA DE DEFEITOS'!$A$4:$I$1048576,9,0),"")</f>
        <v>P2</v>
      </c>
      <c r="K15" s="28" t="s">
        <v>385</v>
      </c>
      <c r="L15" s="30"/>
      <c r="M15" s="30"/>
      <c r="N15" s="32" t="s">
        <v>1340</v>
      </c>
      <c r="O15" s="39" t="s">
        <v>1444</v>
      </c>
    </row>
    <row r="16" spans="1:15">
      <c r="A16" s="38">
        <v>5</v>
      </c>
      <c r="B16" s="27" t="s">
        <v>1439</v>
      </c>
      <c r="C16" s="28" t="s">
        <v>374</v>
      </c>
      <c r="D16" s="28" t="s">
        <v>1195</v>
      </c>
      <c r="E16" s="121" t="s">
        <v>1174</v>
      </c>
      <c r="F16" s="121" t="s">
        <v>462</v>
      </c>
      <c r="G16" s="128" t="s">
        <v>613</v>
      </c>
      <c r="H16" s="128"/>
      <c r="I16" s="42" t="str">
        <f>IFERROR(VLOOKUP(G16,'TABELA DE DEFEITOS'!$A$4:$B$1048576,2,0),"")</f>
        <v>AF01</v>
      </c>
      <c r="J16" s="43" t="str">
        <f>IFERROR(VLOOKUP(G16,'TABELA DE DEFEITOS'!$A$4:$I$1048576,9,0),"")</f>
        <v>P2</v>
      </c>
      <c r="K16" s="28"/>
      <c r="L16" s="30"/>
      <c r="M16" s="30"/>
      <c r="N16" s="32" t="s">
        <v>401</v>
      </c>
      <c r="O16" s="39" t="s">
        <v>1440</v>
      </c>
    </row>
    <row r="17" spans="1:15">
      <c r="A17" s="38">
        <v>6</v>
      </c>
      <c r="B17" s="27" t="s">
        <v>1441</v>
      </c>
      <c r="C17" s="28" t="s">
        <v>374</v>
      </c>
      <c r="D17" s="28" t="s">
        <v>1192</v>
      </c>
      <c r="E17" s="121" t="s">
        <v>1175</v>
      </c>
      <c r="F17" s="121" t="s">
        <v>1181</v>
      </c>
      <c r="G17" s="128" t="s">
        <v>567</v>
      </c>
      <c r="H17" s="128"/>
      <c r="I17" s="42" t="str">
        <f>IFERROR(VLOOKUP(G17,'TABELA DE DEFEITOS'!$A$4:$B$1048576,2,0),"")</f>
        <v>IS16</v>
      </c>
      <c r="J17" s="43" t="str">
        <f>IFERROR(VLOOKUP(G17,'TABELA DE DEFEITOS'!$A$4:$I$1048576,9,0),"")</f>
        <v>P2</v>
      </c>
      <c r="K17" s="28" t="s">
        <v>24</v>
      </c>
      <c r="L17" s="30"/>
      <c r="M17" s="30"/>
      <c r="N17" s="32" t="s">
        <v>401</v>
      </c>
      <c r="O17" s="39" t="s">
        <v>1446</v>
      </c>
    </row>
    <row r="18" spans="1:15">
      <c r="A18" s="38">
        <v>7</v>
      </c>
      <c r="B18" s="27" t="s">
        <v>1442</v>
      </c>
      <c r="C18" s="28" t="s">
        <v>374</v>
      </c>
      <c r="D18" s="28" t="s">
        <v>1192</v>
      </c>
      <c r="E18" s="121" t="s">
        <v>1178</v>
      </c>
      <c r="F18" s="121" t="s">
        <v>482</v>
      </c>
      <c r="G18" s="128" t="s">
        <v>484</v>
      </c>
      <c r="H18" s="128"/>
      <c r="I18" s="42" t="str">
        <f>IFERROR(VLOOKUP(G18,'TABELA DE DEFEITOS'!$A$4:$B$1048576,2,0),"")</f>
        <v>CB04</v>
      </c>
      <c r="J18" s="43" t="str">
        <f>IFERROR(VLOOKUP(G18,'TABELA DE DEFEITOS'!$A$4:$I$1048576,9,0),"")</f>
        <v>A</v>
      </c>
      <c r="K18" s="28"/>
      <c r="L18" s="30"/>
      <c r="M18" s="30"/>
      <c r="N18" s="32" t="s">
        <v>402</v>
      </c>
      <c r="O18" s="39" t="s">
        <v>1443</v>
      </c>
    </row>
    <row r="19" spans="1:15">
      <c r="A19" s="38">
        <v>8</v>
      </c>
      <c r="B19" s="27" t="s">
        <v>1447</v>
      </c>
      <c r="C19" s="28" t="s">
        <v>374</v>
      </c>
      <c r="D19" s="28" t="s">
        <v>1192</v>
      </c>
      <c r="E19" s="121" t="s">
        <v>1175</v>
      </c>
      <c r="F19" s="121" t="s">
        <v>1181</v>
      </c>
      <c r="G19" s="128" t="s">
        <v>567</v>
      </c>
      <c r="H19" s="128"/>
      <c r="I19" s="42" t="str">
        <f>IFERROR(VLOOKUP(G19,'TABELA DE DEFEITOS'!$A$4:$B$1048576,2,0),"")</f>
        <v>IS16</v>
      </c>
      <c r="J19" s="43" t="str">
        <f>IFERROR(VLOOKUP(G19,'TABELA DE DEFEITOS'!$A$4:$I$1048576,9,0),"")</f>
        <v>P2</v>
      </c>
      <c r="K19" s="28" t="s">
        <v>385</v>
      </c>
      <c r="L19" s="30"/>
      <c r="M19" s="30"/>
      <c r="N19" s="32" t="s">
        <v>1340</v>
      </c>
      <c r="O19" s="39" t="s">
        <v>1444</v>
      </c>
    </row>
    <row r="20" spans="1:15">
      <c r="A20" s="38">
        <v>9</v>
      </c>
      <c r="B20" s="27" t="s">
        <v>1449</v>
      </c>
      <c r="C20" s="28" t="s">
        <v>374</v>
      </c>
      <c r="D20" s="28" t="s">
        <v>1395</v>
      </c>
      <c r="E20" s="121" t="s">
        <v>1175</v>
      </c>
      <c r="F20" s="121" t="s">
        <v>560</v>
      </c>
      <c r="G20" s="128" t="s">
        <v>564</v>
      </c>
      <c r="H20" s="128"/>
      <c r="I20" s="42" t="str">
        <f>IFERROR(VLOOKUP(G20,'TABELA DE DEFEITOS'!$A$4:$B$1048576,2,0),"")</f>
        <v>IS19</v>
      </c>
      <c r="J20" s="43" t="str">
        <f>IFERROR(VLOOKUP(G20,'TABELA DE DEFEITOS'!$A$4:$I$1048576,9,0),"")</f>
        <v>P2</v>
      </c>
      <c r="K20" s="28" t="s">
        <v>6</v>
      </c>
      <c r="L20" s="30"/>
      <c r="M20" s="30"/>
      <c r="N20" s="32" t="s">
        <v>404</v>
      </c>
      <c r="O20" s="39" t="s">
        <v>1448</v>
      </c>
    </row>
    <row r="21" spans="1:15">
      <c r="A21" s="38">
        <v>10</v>
      </c>
      <c r="B21" s="27" t="s">
        <v>1450</v>
      </c>
      <c r="C21" s="28" t="s">
        <v>374</v>
      </c>
      <c r="D21" s="28" t="s">
        <v>1192</v>
      </c>
      <c r="E21" s="121" t="s">
        <v>1175</v>
      </c>
      <c r="F21" s="121" t="s">
        <v>1181</v>
      </c>
      <c r="G21" s="128" t="s">
        <v>567</v>
      </c>
      <c r="H21" s="128"/>
      <c r="I21" s="42" t="str">
        <f>IFERROR(VLOOKUP(G21,'TABELA DE DEFEITOS'!$A$4:$B$1048576,2,0),"")</f>
        <v>IS16</v>
      </c>
      <c r="J21" s="43" t="str">
        <f>IFERROR(VLOOKUP(G21,'TABELA DE DEFEITOS'!$A$4:$I$1048576,9,0),"")</f>
        <v>P2</v>
      </c>
      <c r="K21" s="28" t="s">
        <v>384</v>
      </c>
      <c r="L21" s="30"/>
      <c r="M21" s="30"/>
      <c r="N21" s="32" t="s">
        <v>1340</v>
      </c>
      <c r="O21" s="39" t="s">
        <v>1451</v>
      </c>
    </row>
    <row r="22" spans="1:15">
      <c r="A22" s="38" t="str">
        <f t="shared" ref="A22:A77" si="0">IF(C22="","",A21+1)</f>
        <v/>
      </c>
      <c r="B22" s="27"/>
      <c r="C22" s="28"/>
      <c r="D22" s="28"/>
      <c r="E22" s="121"/>
      <c r="F22" s="121"/>
      <c r="G22" s="128"/>
      <c r="H22" s="128"/>
      <c r="I22" s="42" t="str">
        <f>IFERROR(VLOOKUP(G22,'TABELA DE DEFEITOS'!$A$4:$B$1048576,2,0),"")</f>
        <v/>
      </c>
      <c r="J22" s="43" t="str">
        <f>IFERROR(VLOOKUP(G22,'TABELA DE DEFEITOS'!$A$4:$I$1048576,9,0),"")</f>
        <v/>
      </c>
      <c r="K22" s="28"/>
      <c r="L22" s="30"/>
      <c r="M22" s="30"/>
      <c r="N22" s="32"/>
      <c r="O22" s="39"/>
    </row>
    <row r="23" spans="1:15">
      <c r="A23" s="38" t="str">
        <f t="shared" si="0"/>
        <v/>
      </c>
      <c r="B23" s="27"/>
      <c r="C23" s="28"/>
      <c r="D23" s="28"/>
      <c r="E23" s="121"/>
      <c r="F23" s="121"/>
      <c r="G23" s="128"/>
      <c r="H23" s="128"/>
      <c r="I23" s="42" t="str">
        <f>IFERROR(VLOOKUP(G23,'TABELA DE DEFEITOS'!$A$4:$B$1048576,2,0),"")</f>
        <v/>
      </c>
      <c r="J23" s="43" t="str">
        <f>IFERROR(VLOOKUP(G23,'TABELA DE DEFEITOS'!$A$4:$I$1048576,9,0),"")</f>
        <v/>
      </c>
      <c r="K23" s="28"/>
      <c r="L23" s="30"/>
      <c r="M23" s="30"/>
      <c r="N23" s="32"/>
      <c r="O23" s="39"/>
    </row>
    <row r="24" spans="1:15">
      <c r="A24" s="38" t="str">
        <f t="shared" si="0"/>
        <v/>
      </c>
      <c r="B24" s="27"/>
      <c r="C24" s="28"/>
      <c r="D24" s="28"/>
      <c r="E24" s="121"/>
      <c r="F24" s="121"/>
      <c r="G24" s="128"/>
      <c r="H24" s="128"/>
      <c r="I24" s="42" t="str">
        <f>IFERROR(VLOOKUP(G24,'TABELA DE DEFEITOS'!$A$4:$B$1048576,2,0),"")</f>
        <v/>
      </c>
      <c r="J24" s="43" t="str">
        <f>IFERROR(VLOOKUP(G24,'TABELA DE DEFEITOS'!$A$4:$I$1048576,9,0),"")</f>
        <v/>
      </c>
      <c r="K24" s="28"/>
      <c r="L24" s="30"/>
      <c r="M24" s="30"/>
      <c r="N24" s="32"/>
      <c r="O24" s="39"/>
    </row>
    <row r="25" spans="1:15">
      <c r="A25" s="38" t="str">
        <f t="shared" si="0"/>
        <v/>
      </c>
      <c r="B25" s="27"/>
      <c r="C25" s="28"/>
      <c r="D25" s="28"/>
      <c r="E25" s="121"/>
      <c r="F25" s="121"/>
      <c r="G25" s="128"/>
      <c r="H25" s="128"/>
      <c r="I25" s="42" t="str">
        <f>IFERROR(VLOOKUP(G25,'TABELA DE DEFEITOS'!$A$4:$B$1048576,2,0),"")</f>
        <v/>
      </c>
      <c r="J25" s="43" t="str">
        <f>IFERROR(VLOOKUP(G25,'TABELA DE DEFEITOS'!$A$4:$I$1048576,9,0),"")</f>
        <v/>
      </c>
      <c r="K25" s="28"/>
      <c r="L25" s="30"/>
      <c r="M25" s="30"/>
      <c r="N25" s="32"/>
      <c r="O25" s="39"/>
    </row>
    <row r="26" spans="1:15">
      <c r="A26" s="38" t="str">
        <f t="shared" si="0"/>
        <v/>
      </c>
      <c r="B26" s="27"/>
      <c r="C26" s="28"/>
      <c r="D26" s="28"/>
      <c r="E26" s="121"/>
      <c r="F26" s="121"/>
      <c r="G26" s="128"/>
      <c r="H26" s="128"/>
      <c r="I26" s="42" t="str">
        <f>IFERROR(VLOOKUP(G26,'TABELA DE DEFEITOS'!$A$4:$B$1048576,2,0),"")</f>
        <v/>
      </c>
      <c r="J26" s="43" t="str">
        <f>IFERROR(VLOOKUP(G26,'TABELA DE DEFEITOS'!$A$4:$I$1048576,9,0),"")</f>
        <v/>
      </c>
      <c r="K26" s="28"/>
      <c r="L26" s="30"/>
      <c r="M26" s="30"/>
      <c r="N26" s="32"/>
      <c r="O26" s="39"/>
    </row>
    <row r="27" spans="1:15">
      <c r="A27" s="38" t="str">
        <f t="shared" si="0"/>
        <v/>
      </c>
      <c r="B27" s="27"/>
      <c r="C27" s="28"/>
      <c r="D27" s="28"/>
      <c r="E27" s="121"/>
      <c r="F27" s="121"/>
      <c r="G27" s="128"/>
      <c r="H27" s="128"/>
      <c r="I27" s="42" t="str">
        <f>IFERROR(VLOOKUP(G27,'TABELA DE DEFEITOS'!$A$4:$B$1048576,2,0),"")</f>
        <v/>
      </c>
      <c r="J27" s="43" t="str">
        <f>IFERROR(VLOOKUP(G27,'TABELA DE DEFEITOS'!$A$4:$I$1048576,9,0),"")</f>
        <v/>
      </c>
      <c r="K27" s="28"/>
      <c r="L27" s="30"/>
      <c r="M27" s="30"/>
      <c r="N27" s="32"/>
      <c r="O27" s="39"/>
    </row>
    <row r="28" spans="1:15">
      <c r="A28" s="38" t="str">
        <f t="shared" si="0"/>
        <v/>
      </c>
      <c r="B28" s="27"/>
      <c r="C28" s="28"/>
      <c r="D28" s="28"/>
      <c r="E28" s="121"/>
      <c r="F28" s="121"/>
      <c r="G28" s="128"/>
      <c r="H28" s="128"/>
      <c r="I28" s="42" t="str">
        <f>IFERROR(VLOOKUP(G28,'TABELA DE DEFEITOS'!$A$4:$B$1048576,2,0),"")</f>
        <v/>
      </c>
      <c r="J28" s="43" t="str">
        <f>IFERROR(VLOOKUP(G28,'TABELA DE DEFEITOS'!$A$4:$I$1048576,9,0),"")</f>
        <v/>
      </c>
      <c r="K28" s="28"/>
      <c r="L28" s="30"/>
      <c r="M28" s="30"/>
      <c r="N28" s="32"/>
      <c r="O28" s="39"/>
    </row>
    <row r="29" spans="1:15">
      <c r="A29" s="38" t="str">
        <f t="shared" si="0"/>
        <v/>
      </c>
      <c r="B29" s="27"/>
      <c r="C29" s="28"/>
      <c r="D29" s="28"/>
      <c r="E29" s="121"/>
      <c r="F29" s="121"/>
      <c r="G29" s="128"/>
      <c r="H29" s="128"/>
      <c r="I29" s="42" t="str">
        <f>IFERROR(VLOOKUP(G29,'TABELA DE DEFEITOS'!$A$4:$B$1048576,2,0),"")</f>
        <v/>
      </c>
      <c r="J29" s="43" t="str">
        <f>IFERROR(VLOOKUP(G29,'TABELA DE DEFEITOS'!$A$4:$I$1048576,9,0),"")</f>
        <v/>
      </c>
      <c r="K29" s="28"/>
      <c r="L29" s="30"/>
      <c r="M29" s="30"/>
      <c r="N29" s="32"/>
      <c r="O29" s="39"/>
    </row>
    <row r="30" spans="1:15">
      <c r="A30" s="38" t="str">
        <f t="shared" si="0"/>
        <v/>
      </c>
      <c r="B30" s="27"/>
      <c r="C30" s="28"/>
      <c r="D30" s="28"/>
      <c r="E30" s="121"/>
      <c r="F30" s="121"/>
      <c r="G30" s="128"/>
      <c r="H30" s="128"/>
      <c r="I30" s="42" t="str">
        <f>IFERROR(VLOOKUP(G30,'TABELA DE DEFEITOS'!$A$4:$B$1048576,2,0),"")</f>
        <v/>
      </c>
      <c r="J30" s="43" t="str">
        <f>IFERROR(VLOOKUP(G30,'TABELA DE DEFEITOS'!$A$4:$I$1048576,9,0),"")</f>
        <v/>
      </c>
      <c r="K30" s="28"/>
      <c r="L30" s="30"/>
      <c r="M30" s="30"/>
      <c r="N30" s="32"/>
      <c r="O30" s="39"/>
    </row>
    <row r="31" spans="1:15">
      <c r="A31" s="38" t="str">
        <f t="shared" si="0"/>
        <v/>
      </c>
      <c r="B31" s="27"/>
      <c r="C31" s="28"/>
      <c r="D31" s="28"/>
      <c r="E31" s="121"/>
      <c r="F31" s="121"/>
      <c r="G31" s="128"/>
      <c r="H31" s="128"/>
      <c r="I31" s="42" t="str">
        <f>IFERROR(VLOOKUP(G31,'TABELA DE DEFEITOS'!$A$4:$B$1048576,2,0),"")</f>
        <v/>
      </c>
      <c r="J31" s="43" t="str">
        <f>IFERROR(VLOOKUP(G31,'TABELA DE DEFEITOS'!$A$4:$I$1048576,9,0),"")</f>
        <v/>
      </c>
      <c r="K31" s="28"/>
      <c r="L31" s="30"/>
      <c r="M31" s="30"/>
      <c r="N31" s="32"/>
      <c r="O31" s="39"/>
    </row>
    <row r="32" spans="1:15">
      <c r="A32" s="38" t="str">
        <f t="shared" si="0"/>
        <v/>
      </c>
      <c r="B32" s="27"/>
      <c r="C32" s="28"/>
      <c r="D32" s="28"/>
      <c r="E32" s="121"/>
      <c r="F32" s="121"/>
      <c r="G32" s="128"/>
      <c r="H32" s="128"/>
      <c r="I32" s="42" t="str">
        <f>IFERROR(VLOOKUP(G32,'TABELA DE DEFEITOS'!$A$4:$B$1048576,2,0),"")</f>
        <v/>
      </c>
      <c r="J32" s="43" t="str">
        <f>IFERROR(VLOOKUP(G32,'TABELA DE DEFEITOS'!$A$4:$I$1048576,9,0),"")</f>
        <v/>
      </c>
      <c r="K32" s="28"/>
      <c r="L32" s="30"/>
      <c r="M32" s="30"/>
      <c r="N32" s="32"/>
      <c r="O32" s="39"/>
    </row>
    <row r="33" spans="1:15">
      <c r="A33" s="38" t="str">
        <f t="shared" si="0"/>
        <v/>
      </c>
      <c r="B33" s="27"/>
      <c r="C33" s="28"/>
      <c r="D33" s="28"/>
      <c r="E33" s="121"/>
      <c r="F33" s="121"/>
      <c r="G33" s="128"/>
      <c r="H33" s="128"/>
      <c r="I33" s="42" t="str">
        <f>IFERROR(VLOOKUP(G33,'TABELA DE DEFEITOS'!$A$4:$B$1048576,2,0),"")</f>
        <v/>
      </c>
      <c r="J33" s="43" t="str">
        <f>IFERROR(VLOOKUP(G33,'TABELA DE DEFEITOS'!$A$4:$I$1048576,9,0),"")</f>
        <v/>
      </c>
      <c r="K33" s="28"/>
      <c r="L33" s="30"/>
      <c r="M33" s="30"/>
      <c r="N33" s="32"/>
      <c r="O33" s="39"/>
    </row>
    <row r="34" spans="1:15">
      <c r="A34" s="38" t="str">
        <f t="shared" si="0"/>
        <v/>
      </c>
      <c r="B34" s="27"/>
      <c r="C34" s="28"/>
      <c r="D34" s="28"/>
      <c r="E34" s="121"/>
      <c r="F34" s="121"/>
      <c r="G34" s="128"/>
      <c r="H34" s="128"/>
      <c r="I34" s="42" t="str">
        <f>IFERROR(VLOOKUP(G34,'TABELA DE DEFEITOS'!$A$4:$B$1048576,2,0),"")</f>
        <v/>
      </c>
      <c r="J34" s="43" t="str">
        <f>IFERROR(VLOOKUP(G34,'TABELA DE DEFEITOS'!$A$4:$I$1048576,9,0),"")</f>
        <v/>
      </c>
      <c r="K34" s="28"/>
      <c r="L34" s="30"/>
      <c r="M34" s="30"/>
      <c r="N34" s="32"/>
      <c r="O34" s="39"/>
    </row>
    <row r="35" spans="1:15">
      <c r="A35" s="38" t="str">
        <f t="shared" si="0"/>
        <v/>
      </c>
      <c r="B35" s="27"/>
      <c r="C35" s="28"/>
      <c r="D35" s="28"/>
      <c r="E35" s="121"/>
      <c r="F35" s="121"/>
      <c r="G35" s="128"/>
      <c r="H35" s="128"/>
      <c r="I35" s="42" t="str">
        <f>IFERROR(VLOOKUP(G35,'TABELA DE DEFEITOS'!$A$4:$B$1048576,2,0),"")</f>
        <v/>
      </c>
      <c r="J35" s="43" t="str">
        <f>IFERROR(VLOOKUP(G35,'TABELA DE DEFEITOS'!$A$4:$I$1048576,9,0),"")</f>
        <v/>
      </c>
      <c r="K35" s="28"/>
      <c r="L35" s="30"/>
      <c r="M35" s="30"/>
      <c r="N35" s="32"/>
      <c r="O35" s="39"/>
    </row>
    <row r="36" spans="1:15">
      <c r="A36" s="38" t="str">
        <f t="shared" si="0"/>
        <v/>
      </c>
      <c r="B36" s="27"/>
      <c r="C36" s="28"/>
      <c r="D36" s="28"/>
      <c r="E36" s="121"/>
      <c r="F36" s="121"/>
      <c r="G36" s="128"/>
      <c r="H36" s="128"/>
      <c r="I36" s="42" t="str">
        <f>IFERROR(VLOOKUP(G36,'TABELA DE DEFEITOS'!$A$4:$B$1048576,2,0),"")</f>
        <v/>
      </c>
      <c r="J36" s="43" t="str">
        <f>IFERROR(VLOOKUP(G36,'TABELA DE DEFEITOS'!$A$4:$I$1048576,9,0),"")</f>
        <v/>
      </c>
      <c r="K36" s="28"/>
      <c r="L36" s="30"/>
      <c r="M36" s="30"/>
      <c r="N36" s="32"/>
      <c r="O36" s="39"/>
    </row>
    <row r="37" spans="1:15">
      <c r="A37" s="38" t="str">
        <f t="shared" si="0"/>
        <v/>
      </c>
      <c r="B37" s="27"/>
      <c r="C37" s="28"/>
      <c r="D37" s="28"/>
      <c r="E37" s="121"/>
      <c r="F37" s="121"/>
      <c r="G37" s="128"/>
      <c r="H37" s="128"/>
      <c r="I37" s="42" t="str">
        <f>IFERROR(VLOOKUP(G37,'TABELA DE DEFEITOS'!$A$4:$B$1048576,2,0),"")</f>
        <v/>
      </c>
      <c r="J37" s="43" t="str">
        <f>IFERROR(VLOOKUP(G37,'TABELA DE DEFEITOS'!$A$4:$I$1048576,9,0),"")</f>
        <v/>
      </c>
      <c r="K37" s="28"/>
      <c r="L37" s="30"/>
      <c r="M37" s="30"/>
      <c r="N37" s="32"/>
      <c r="O37" s="39"/>
    </row>
    <row r="38" spans="1:15">
      <c r="A38" s="38" t="str">
        <f t="shared" si="0"/>
        <v/>
      </c>
      <c r="B38" s="27"/>
      <c r="C38" s="28"/>
      <c r="D38" s="28"/>
      <c r="E38" s="121"/>
      <c r="F38" s="121"/>
      <c r="G38" s="128"/>
      <c r="H38" s="128"/>
      <c r="I38" s="42" t="str">
        <f>IFERROR(VLOOKUP(G38,'TABELA DE DEFEITOS'!$A$4:$B$1048576,2,0),"")</f>
        <v/>
      </c>
      <c r="J38" s="43" t="str">
        <f>IFERROR(VLOOKUP(G38,'TABELA DE DEFEITOS'!$A$4:$I$1048576,9,0),"")</f>
        <v/>
      </c>
      <c r="K38" s="28"/>
      <c r="L38" s="30"/>
      <c r="M38" s="30"/>
      <c r="N38" s="32"/>
      <c r="O38" s="39"/>
    </row>
    <row r="39" spans="1:15">
      <c r="A39" s="38" t="str">
        <f t="shared" si="0"/>
        <v/>
      </c>
      <c r="B39" s="27"/>
      <c r="C39" s="28"/>
      <c r="D39" s="28"/>
      <c r="E39" s="121"/>
      <c r="F39" s="121"/>
      <c r="G39" s="128"/>
      <c r="H39" s="128"/>
      <c r="I39" s="42" t="str">
        <f>IFERROR(VLOOKUP(G39,'TABELA DE DEFEITOS'!$A$4:$B$1048576,2,0),"")</f>
        <v/>
      </c>
      <c r="J39" s="43" t="str">
        <f>IFERROR(VLOOKUP(G39,'TABELA DE DEFEITOS'!$A$4:$I$1048576,9,0),"")</f>
        <v/>
      </c>
      <c r="K39" s="28"/>
      <c r="L39" s="30"/>
      <c r="M39" s="30"/>
      <c r="N39" s="32"/>
      <c r="O39" s="39"/>
    </row>
    <row r="40" spans="1:15">
      <c r="A40" s="38" t="str">
        <f t="shared" si="0"/>
        <v/>
      </c>
      <c r="B40" s="27"/>
      <c r="C40" s="28"/>
      <c r="D40" s="28"/>
      <c r="E40" s="121"/>
      <c r="F40" s="121"/>
      <c r="G40" s="128"/>
      <c r="H40" s="128"/>
      <c r="I40" s="42" t="str">
        <f>IFERROR(VLOOKUP(G40,'TABELA DE DEFEITOS'!$A$4:$B$1048576,2,0),"")</f>
        <v/>
      </c>
      <c r="J40" s="43" t="str">
        <f>IFERROR(VLOOKUP(G40,'TABELA DE DEFEITOS'!$A$4:$I$1048576,9,0),"")</f>
        <v/>
      </c>
      <c r="K40" s="28"/>
      <c r="L40" s="30"/>
      <c r="M40" s="30"/>
      <c r="N40" s="32"/>
      <c r="O40" s="39"/>
    </row>
    <row r="41" spans="1:15">
      <c r="A41" s="38" t="str">
        <f t="shared" si="0"/>
        <v/>
      </c>
      <c r="B41" s="27"/>
      <c r="C41" s="28"/>
      <c r="D41" s="28"/>
      <c r="E41" s="121"/>
      <c r="F41" s="121"/>
      <c r="G41" s="128"/>
      <c r="H41" s="128"/>
      <c r="I41" s="42" t="str">
        <f>IFERROR(VLOOKUP(G41,'TABELA DE DEFEITOS'!$A$4:$B$1048576,2,0),"")</f>
        <v/>
      </c>
      <c r="J41" s="43" t="str">
        <f>IFERROR(VLOOKUP(G41,'TABELA DE DEFEITOS'!$A$4:$I$1048576,9,0),"")</f>
        <v/>
      </c>
      <c r="K41" s="28"/>
      <c r="L41" s="30"/>
      <c r="M41" s="30"/>
      <c r="N41" s="32"/>
      <c r="O41" s="39"/>
    </row>
    <row r="42" spans="1:15">
      <c r="A42" s="38" t="str">
        <f t="shared" si="0"/>
        <v/>
      </c>
      <c r="B42" s="27"/>
      <c r="C42" s="28"/>
      <c r="D42" s="28"/>
      <c r="E42" s="121"/>
      <c r="F42" s="121"/>
      <c r="G42" s="128"/>
      <c r="H42" s="128"/>
      <c r="I42" s="42" t="str">
        <f>IFERROR(VLOOKUP(G42,'TABELA DE DEFEITOS'!$A$4:$B$1048576,2,0),"")</f>
        <v/>
      </c>
      <c r="J42" s="43" t="str">
        <f>IFERROR(VLOOKUP(G42,'TABELA DE DEFEITOS'!$A$4:$I$1048576,9,0),"")</f>
        <v/>
      </c>
      <c r="K42" s="28"/>
      <c r="L42" s="30"/>
      <c r="M42" s="30"/>
      <c r="N42" s="32"/>
      <c r="O42" s="39"/>
    </row>
    <row r="43" spans="1:15">
      <c r="A43" s="38" t="str">
        <f t="shared" si="0"/>
        <v/>
      </c>
      <c r="B43" s="27"/>
      <c r="C43" s="28"/>
      <c r="D43" s="28"/>
      <c r="E43" s="121"/>
      <c r="F43" s="121"/>
      <c r="G43" s="128"/>
      <c r="H43" s="128"/>
      <c r="I43" s="42" t="str">
        <f>IFERROR(VLOOKUP(G43,'TABELA DE DEFEITOS'!$A$4:$B$1048576,2,0),"")</f>
        <v/>
      </c>
      <c r="J43" s="43" t="str">
        <f>IFERROR(VLOOKUP(G43,'TABELA DE DEFEITOS'!$A$4:$I$1048576,9,0),"")</f>
        <v/>
      </c>
      <c r="K43" s="28"/>
      <c r="L43" s="30"/>
      <c r="M43" s="30"/>
      <c r="N43" s="32"/>
      <c r="O43" s="39"/>
    </row>
    <row r="44" spans="1:15">
      <c r="A44" s="38" t="str">
        <f t="shared" si="0"/>
        <v/>
      </c>
      <c r="B44" s="27"/>
      <c r="C44" s="28"/>
      <c r="D44" s="28"/>
      <c r="E44" s="121"/>
      <c r="F44" s="121"/>
      <c r="G44" s="128"/>
      <c r="H44" s="128"/>
      <c r="I44" s="42" t="str">
        <f>IFERROR(VLOOKUP(G44,'TABELA DE DEFEITOS'!$A$4:$B$1048576,2,0),"")</f>
        <v/>
      </c>
      <c r="J44" s="43" t="str">
        <f>IFERROR(VLOOKUP(G44,'TABELA DE DEFEITOS'!$A$4:$I$1048576,9,0),"")</f>
        <v/>
      </c>
      <c r="K44" s="28"/>
      <c r="L44" s="30"/>
      <c r="M44" s="30"/>
      <c r="N44" s="32"/>
      <c r="O44" s="39"/>
    </row>
    <row r="45" spans="1:15">
      <c r="A45" s="38" t="str">
        <f t="shared" si="0"/>
        <v/>
      </c>
      <c r="B45" s="27"/>
      <c r="C45" s="28"/>
      <c r="D45" s="28"/>
      <c r="E45" s="121"/>
      <c r="F45" s="121"/>
      <c r="G45" s="128"/>
      <c r="H45" s="128"/>
      <c r="I45" s="42" t="str">
        <f>IFERROR(VLOOKUP(G45,'TABELA DE DEFEITOS'!$A$4:$B$1048576,2,0),"")</f>
        <v/>
      </c>
      <c r="J45" s="43" t="str">
        <f>IFERROR(VLOOKUP(G45,'TABELA DE DEFEITOS'!$A$4:$I$1048576,9,0),"")</f>
        <v/>
      </c>
      <c r="K45" s="28"/>
      <c r="L45" s="30"/>
      <c r="M45" s="30"/>
      <c r="N45" s="32"/>
      <c r="O45" s="39"/>
    </row>
    <row r="46" spans="1:15">
      <c r="A46" s="38" t="str">
        <f t="shared" si="0"/>
        <v/>
      </c>
      <c r="B46" s="27"/>
      <c r="C46" s="28"/>
      <c r="D46" s="28"/>
      <c r="E46" s="121"/>
      <c r="F46" s="121"/>
      <c r="G46" s="128"/>
      <c r="H46" s="128"/>
      <c r="I46" s="42" t="str">
        <f>IFERROR(VLOOKUP(G46,'TABELA DE DEFEITOS'!$A$4:$B$1048576,2,0),"")</f>
        <v/>
      </c>
      <c r="J46" s="43" t="str">
        <f>IFERROR(VLOOKUP(G46,'TABELA DE DEFEITOS'!$A$4:$I$1048576,9,0),"")</f>
        <v/>
      </c>
      <c r="K46" s="28"/>
      <c r="L46" s="30"/>
      <c r="M46" s="30"/>
      <c r="N46" s="32"/>
      <c r="O46" s="39"/>
    </row>
    <row r="47" spans="1:15">
      <c r="A47" s="38" t="str">
        <f t="shared" si="0"/>
        <v/>
      </c>
      <c r="B47" s="27"/>
      <c r="C47" s="28"/>
      <c r="D47" s="28"/>
      <c r="E47" s="121"/>
      <c r="F47" s="121"/>
      <c r="G47" s="128"/>
      <c r="H47" s="128"/>
      <c r="I47" s="42" t="str">
        <f>IFERROR(VLOOKUP(G47,'TABELA DE DEFEITOS'!$A$4:$B$1048576,2,0),"")</f>
        <v/>
      </c>
      <c r="J47" s="43" t="str">
        <f>IFERROR(VLOOKUP(G47,'TABELA DE DEFEITOS'!$A$4:$I$1048576,9,0),"")</f>
        <v/>
      </c>
      <c r="K47" s="28"/>
      <c r="L47" s="30"/>
      <c r="M47" s="30"/>
      <c r="N47" s="32"/>
      <c r="O47" s="39"/>
    </row>
    <row r="48" spans="1:15">
      <c r="A48" s="38" t="str">
        <f t="shared" si="0"/>
        <v/>
      </c>
      <c r="B48" s="27"/>
      <c r="C48" s="28"/>
      <c r="D48" s="28"/>
      <c r="E48" s="121"/>
      <c r="F48" s="121"/>
      <c r="G48" s="128"/>
      <c r="H48" s="128"/>
      <c r="I48" s="42" t="str">
        <f>IFERROR(VLOOKUP(G48,'TABELA DE DEFEITOS'!$A$4:$B$1048576,2,0),"")</f>
        <v/>
      </c>
      <c r="J48" s="43" t="str">
        <f>IFERROR(VLOOKUP(G48,'TABELA DE DEFEITOS'!$A$4:$I$1048576,9,0),"")</f>
        <v/>
      </c>
      <c r="K48" s="28"/>
      <c r="L48" s="30"/>
      <c r="M48" s="30"/>
      <c r="N48" s="32"/>
      <c r="O48" s="39"/>
    </row>
    <row r="49" spans="1:15">
      <c r="A49" s="38" t="str">
        <f t="shared" si="0"/>
        <v/>
      </c>
      <c r="B49" s="27"/>
      <c r="C49" s="28"/>
      <c r="D49" s="28"/>
      <c r="E49" s="121"/>
      <c r="F49" s="121"/>
      <c r="G49" s="128"/>
      <c r="H49" s="128"/>
      <c r="I49" s="42" t="str">
        <f>IFERROR(VLOOKUP(G49,'TABELA DE DEFEITOS'!$A$4:$B$1048576,2,0),"")</f>
        <v/>
      </c>
      <c r="J49" s="43" t="str">
        <f>IFERROR(VLOOKUP(G49,'TABELA DE DEFEITOS'!$A$4:$I$1048576,9,0),"")</f>
        <v/>
      </c>
      <c r="K49" s="28"/>
      <c r="L49" s="30"/>
      <c r="M49" s="30"/>
      <c r="N49" s="32"/>
      <c r="O49" s="39"/>
    </row>
    <row r="50" spans="1:15">
      <c r="A50" s="38" t="str">
        <f t="shared" si="0"/>
        <v/>
      </c>
      <c r="B50" s="27"/>
      <c r="C50" s="28"/>
      <c r="D50" s="28"/>
      <c r="E50" s="121"/>
      <c r="F50" s="121"/>
      <c r="G50" s="128"/>
      <c r="H50" s="128"/>
      <c r="I50" s="42" t="str">
        <f>IFERROR(VLOOKUP(G50,'TABELA DE DEFEITOS'!$A$4:$B$1048576,2,0),"")</f>
        <v/>
      </c>
      <c r="J50" s="43" t="str">
        <f>IFERROR(VLOOKUP(G50,'TABELA DE DEFEITOS'!$A$4:$I$1048576,9,0),"")</f>
        <v/>
      </c>
      <c r="K50" s="28"/>
      <c r="L50" s="30"/>
      <c r="M50" s="30"/>
      <c r="N50" s="32"/>
      <c r="O50" s="39"/>
    </row>
    <row r="51" spans="1:15">
      <c r="A51" s="38" t="str">
        <f t="shared" si="0"/>
        <v/>
      </c>
      <c r="B51" s="27"/>
      <c r="C51" s="28"/>
      <c r="D51" s="28"/>
      <c r="E51" s="121"/>
      <c r="F51" s="121"/>
      <c r="G51" s="128"/>
      <c r="H51" s="128"/>
      <c r="I51" s="42" t="str">
        <f>IFERROR(VLOOKUP(G51,'TABELA DE DEFEITOS'!$A$4:$B$1048576,2,0),"")</f>
        <v/>
      </c>
      <c r="J51" s="43" t="str">
        <f>IFERROR(VLOOKUP(G51,'TABELA DE DEFEITOS'!$A$4:$I$1048576,9,0),"")</f>
        <v/>
      </c>
      <c r="K51" s="28"/>
      <c r="L51" s="30"/>
      <c r="M51" s="30"/>
      <c r="N51" s="32"/>
      <c r="O51" s="39"/>
    </row>
    <row r="52" spans="1:15">
      <c r="A52" s="38" t="str">
        <f t="shared" si="0"/>
        <v/>
      </c>
      <c r="B52" s="27"/>
      <c r="C52" s="28"/>
      <c r="D52" s="28"/>
      <c r="E52" s="121"/>
      <c r="F52" s="121"/>
      <c r="G52" s="128"/>
      <c r="H52" s="128"/>
      <c r="I52" s="42" t="str">
        <f>IFERROR(VLOOKUP(G52,'TABELA DE DEFEITOS'!$A$4:$B$1048576,2,0),"")</f>
        <v/>
      </c>
      <c r="J52" s="43" t="str">
        <f>IFERROR(VLOOKUP(G52,'TABELA DE DEFEITOS'!$A$4:$I$1048576,9,0),"")</f>
        <v/>
      </c>
      <c r="K52" s="28"/>
      <c r="L52" s="30"/>
      <c r="M52" s="30"/>
      <c r="N52" s="32"/>
      <c r="O52" s="39"/>
    </row>
    <row r="53" spans="1:15">
      <c r="A53" s="38" t="str">
        <f t="shared" si="0"/>
        <v/>
      </c>
      <c r="B53" s="27"/>
      <c r="C53" s="28"/>
      <c r="D53" s="28"/>
      <c r="E53" s="121"/>
      <c r="F53" s="121"/>
      <c r="G53" s="128"/>
      <c r="H53" s="128"/>
      <c r="I53" s="42" t="str">
        <f>IFERROR(VLOOKUP(G53,'TABELA DE DEFEITOS'!$A$4:$B$1048576,2,0),"")</f>
        <v/>
      </c>
      <c r="J53" s="43" t="str">
        <f>IFERROR(VLOOKUP(G53,'TABELA DE DEFEITOS'!$A$4:$I$1048576,9,0),"")</f>
        <v/>
      </c>
      <c r="K53" s="28"/>
      <c r="L53" s="30"/>
      <c r="M53" s="30"/>
      <c r="N53" s="32"/>
      <c r="O53" s="39"/>
    </row>
    <row r="54" spans="1:15">
      <c r="A54" s="38" t="str">
        <f t="shared" si="0"/>
        <v/>
      </c>
      <c r="B54" s="27"/>
      <c r="C54" s="28"/>
      <c r="D54" s="28"/>
      <c r="E54" s="121"/>
      <c r="F54" s="121"/>
      <c r="G54" s="128"/>
      <c r="H54" s="128"/>
      <c r="I54" s="42" t="str">
        <f>IFERROR(VLOOKUP(G54,'TABELA DE DEFEITOS'!$A$4:$B$1048576,2,0),"")</f>
        <v/>
      </c>
      <c r="J54" s="43" t="str">
        <f>IFERROR(VLOOKUP(G54,'TABELA DE DEFEITOS'!$A$4:$I$1048576,9,0),"")</f>
        <v/>
      </c>
      <c r="K54" s="28"/>
      <c r="L54" s="30"/>
      <c r="M54" s="30"/>
      <c r="N54" s="32"/>
      <c r="O54" s="39"/>
    </row>
    <row r="55" spans="1:15">
      <c r="A55" s="38" t="str">
        <f t="shared" si="0"/>
        <v/>
      </c>
      <c r="B55" s="27"/>
      <c r="C55" s="28"/>
      <c r="D55" s="28"/>
      <c r="E55" s="121"/>
      <c r="F55" s="121"/>
      <c r="G55" s="128"/>
      <c r="H55" s="128"/>
      <c r="I55" s="42" t="str">
        <f>IFERROR(VLOOKUP(G55,'TABELA DE DEFEITOS'!$A$4:$B$1048576,2,0),"")</f>
        <v/>
      </c>
      <c r="J55" s="43" t="str">
        <f>IFERROR(VLOOKUP(G55,'TABELA DE DEFEITOS'!$A$4:$I$1048576,9,0),"")</f>
        <v/>
      </c>
      <c r="K55" s="28"/>
      <c r="L55" s="30"/>
      <c r="M55" s="30"/>
      <c r="N55" s="32"/>
      <c r="O55" s="39"/>
    </row>
    <row r="56" spans="1:15">
      <c r="A56" s="38" t="str">
        <f t="shared" si="0"/>
        <v/>
      </c>
      <c r="B56" s="27"/>
      <c r="C56" s="28"/>
      <c r="D56" s="28"/>
      <c r="E56" s="121"/>
      <c r="F56" s="121"/>
      <c r="G56" s="128"/>
      <c r="H56" s="128"/>
      <c r="I56" s="42" t="str">
        <f>IFERROR(VLOOKUP(G56,'TABELA DE DEFEITOS'!$A$4:$B$1048576,2,0),"")</f>
        <v/>
      </c>
      <c r="J56" s="43" t="str">
        <f>IFERROR(VLOOKUP(G56,'TABELA DE DEFEITOS'!$A$4:$I$1048576,9,0),"")</f>
        <v/>
      </c>
      <c r="K56" s="28"/>
      <c r="L56" s="30"/>
      <c r="M56" s="30"/>
      <c r="N56" s="32"/>
      <c r="O56" s="39"/>
    </row>
    <row r="57" spans="1:15">
      <c r="A57" s="38" t="str">
        <f t="shared" si="0"/>
        <v/>
      </c>
      <c r="B57" s="27"/>
      <c r="C57" s="28"/>
      <c r="D57" s="28"/>
      <c r="E57" s="121"/>
      <c r="F57" s="121"/>
      <c r="G57" s="128"/>
      <c r="H57" s="128"/>
      <c r="I57" s="42" t="str">
        <f>IFERROR(VLOOKUP(G57,'TABELA DE DEFEITOS'!$A$4:$B$1048576,2,0),"")</f>
        <v/>
      </c>
      <c r="J57" s="43" t="str">
        <f>IFERROR(VLOOKUP(G57,'TABELA DE DEFEITOS'!$A$4:$I$1048576,9,0),"")</f>
        <v/>
      </c>
      <c r="K57" s="28"/>
      <c r="L57" s="30"/>
      <c r="M57" s="30"/>
      <c r="N57" s="32"/>
      <c r="O57" s="39"/>
    </row>
    <row r="58" spans="1:15">
      <c r="A58" s="38" t="str">
        <f t="shared" si="0"/>
        <v/>
      </c>
      <c r="B58" s="27"/>
      <c r="C58" s="28"/>
      <c r="D58" s="28"/>
      <c r="E58" s="121"/>
      <c r="F58" s="121"/>
      <c r="G58" s="128"/>
      <c r="H58" s="128"/>
      <c r="I58" s="42" t="str">
        <f>IFERROR(VLOOKUP(G58,'TABELA DE DEFEITOS'!$A$4:$B$1048576,2,0),"")</f>
        <v/>
      </c>
      <c r="J58" s="43" t="str">
        <f>IFERROR(VLOOKUP(G58,'TABELA DE DEFEITOS'!$A$4:$I$1048576,9,0),"")</f>
        <v/>
      </c>
      <c r="K58" s="28"/>
      <c r="L58" s="30"/>
      <c r="M58" s="30"/>
      <c r="N58" s="32"/>
      <c r="O58" s="39"/>
    </row>
    <row r="59" spans="1:15">
      <c r="A59" s="38" t="str">
        <f t="shared" si="0"/>
        <v/>
      </c>
      <c r="B59" s="27"/>
      <c r="C59" s="28"/>
      <c r="D59" s="28"/>
      <c r="E59" s="121"/>
      <c r="F59" s="121"/>
      <c r="G59" s="128"/>
      <c r="H59" s="128"/>
      <c r="I59" s="42" t="str">
        <f>IFERROR(VLOOKUP(G59,'TABELA DE DEFEITOS'!$A$4:$B$1048576,2,0),"")</f>
        <v/>
      </c>
      <c r="J59" s="43" t="str">
        <f>IFERROR(VLOOKUP(G59,'TABELA DE DEFEITOS'!$A$4:$I$1048576,9,0),"")</f>
        <v/>
      </c>
      <c r="K59" s="28"/>
      <c r="L59" s="30"/>
      <c r="M59" s="30"/>
      <c r="N59" s="32"/>
      <c r="O59" s="39"/>
    </row>
    <row r="60" spans="1:15">
      <c r="A60" s="38" t="str">
        <f t="shared" si="0"/>
        <v/>
      </c>
      <c r="B60" s="27"/>
      <c r="C60" s="28"/>
      <c r="D60" s="28"/>
      <c r="E60" s="121"/>
      <c r="F60" s="121"/>
      <c r="G60" s="128"/>
      <c r="H60" s="128"/>
      <c r="I60" s="42" t="str">
        <f>IFERROR(VLOOKUP(G60,'TABELA DE DEFEITOS'!$A$4:$B$1048576,2,0),"")</f>
        <v/>
      </c>
      <c r="J60" s="43" t="str">
        <f>IFERROR(VLOOKUP(G60,'TABELA DE DEFEITOS'!$A$4:$I$1048576,9,0),"")</f>
        <v/>
      </c>
      <c r="K60" s="28"/>
      <c r="L60" s="30"/>
      <c r="M60" s="30"/>
      <c r="N60" s="32"/>
      <c r="O60" s="39"/>
    </row>
    <row r="61" spans="1:15">
      <c r="A61" s="38" t="str">
        <f t="shared" si="0"/>
        <v/>
      </c>
      <c r="B61" s="27"/>
      <c r="C61" s="28"/>
      <c r="D61" s="28"/>
      <c r="E61" s="121"/>
      <c r="F61" s="121"/>
      <c r="G61" s="128"/>
      <c r="H61" s="128"/>
      <c r="I61" s="42" t="str">
        <f>IFERROR(VLOOKUP(G61,'TABELA DE DEFEITOS'!$A$4:$B$1048576,2,0),"")</f>
        <v/>
      </c>
      <c r="J61" s="43" t="str">
        <f>IFERROR(VLOOKUP(G61,'TABELA DE DEFEITOS'!$A$4:$I$1048576,9,0),"")</f>
        <v/>
      </c>
      <c r="K61" s="28"/>
      <c r="L61" s="30"/>
      <c r="M61" s="30"/>
      <c r="N61" s="32"/>
      <c r="O61" s="39"/>
    </row>
    <row r="62" spans="1:15">
      <c r="A62" s="38" t="str">
        <f t="shared" si="0"/>
        <v/>
      </c>
      <c r="B62" s="27"/>
      <c r="C62" s="28"/>
      <c r="D62" s="28"/>
      <c r="E62" s="121"/>
      <c r="F62" s="121"/>
      <c r="G62" s="128"/>
      <c r="H62" s="128"/>
      <c r="I62" s="42" t="str">
        <f>IFERROR(VLOOKUP(G62,'TABELA DE DEFEITOS'!$A$4:$B$1048576,2,0),"")</f>
        <v/>
      </c>
      <c r="J62" s="43" t="str">
        <f>IFERROR(VLOOKUP(G62,'TABELA DE DEFEITOS'!$A$4:$I$1048576,9,0),"")</f>
        <v/>
      </c>
      <c r="K62" s="28"/>
      <c r="L62" s="30"/>
      <c r="M62" s="30"/>
      <c r="N62" s="32"/>
      <c r="O62" s="39"/>
    </row>
    <row r="63" spans="1:15">
      <c r="A63" s="38" t="str">
        <f t="shared" si="0"/>
        <v/>
      </c>
      <c r="B63" s="27"/>
      <c r="C63" s="28"/>
      <c r="D63" s="28"/>
      <c r="E63" s="121"/>
      <c r="F63" s="121"/>
      <c r="G63" s="128"/>
      <c r="H63" s="128"/>
      <c r="I63" s="42" t="str">
        <f>IFERROR(VLOOKUP(G63,'TABELA DE DEFEITOS'!$A$4:$B$1048576,2,0),"")</f>
        <v/>
      </c>
      <c r="J63" s="43" t="str">
        <f>IFERROR(VLOOKUP(G63,'TABELA DE DEFEITOS'!$A$4:$I$1048576,9,0),"")</f>
        <v/>
      </c>
      <c r="K63" s="28"/>
      <c r="L63" s="30"/>
      <c r="M63" s="30"/>
      <c r="N63" s="32"/>
      <c r="O63" s="39"/>
    </row>
    <row r="64" spans="1:15">
      <c r="A64" s="38" t="str">
        <f t="shared" si="0"/>
        <v/>
      </c>
      <c r="B64" s="27"/>
      <c r="C64" s="28"/>
      <c r="D64" s="28"/>
      <c r="E64" s="121"/>
      <c r="F64" s="121"/>
      <c r="G64" s="128"/>
      <c r="H64" s="128"/>
      <c r="I64" s="42" t="str">
        <f>IFERROR(VLOOKUP(G64,'TABELA DE DEFEITOS'!$A$4:$B$1048576,2,0),"")</f>
        <v/>
      </c>
      <c r="J64" s="43" t="str">
        <f>IFERROR(VLOOKUP(G64,'TABELA DE DEFEITOS'!$A$4:$I$1048576,9,0),"")</f>
        <v/>
      </c>
      <c r="K64" s="28"/>
      <c r="L64" s="30"/>
      <c r="M64" s="30"/>
      <c r="N64" s="32"/>
      <c r="O64" s="39"/>
    </row>
    <row r="65" spans="1:15">
      <c r="A65" s="38" t="str">
        <f t="shared" si="0"/>
        <v/>
      </c>
      <c r="B65" s="27"/>
      <c r="C65" s="28"/>
      <c r="D65" s="28"/>
      <c r="E65" s="121"/>
      <c r="F65" s="121"/>
      <c r="G65" s="128"/>
      <c r="H65" s="128"/>
      <c r="I65" s="42" t="str">
        <f>IFERROR(VLOOKUP(G65,'TABELA DE DEFEITOS'!$A$4:$B$1048576,2,0),"")</f>
        <v/>
      </c>
      <c r="J65" s="43" t="str">
        <f>IFERROR(VLOOKUP(G65,'TABELA DE DEFEITOS'!$A$4:$I$1048576,9,0),"")</f>
        <v/>
      </c>
      <c r="K65" s="28"/>
      <c r="L65" s="30"/>
      <c r="M65" s="30"/>
      <c r="N65" s="32"/>
      <c r="O65" s="39"/>
    </row>
    <row r="66" spans="1:15">
      <c r="A66" s="38" t="str">
        <f t="shared" si="0"/>
        <v/>
      </c>
      <c r="B66" s="27"/>
      <c r="C66" s="28"/>
      <c r="D66" s="28"/>
      <c r="E66" s="121"/>
      <c r="F66" s="121"/>
      <c r="G66" s="128"/>
      <c r="H66" s="128"/>
      <c r="I66" s="42" t="str">
        <f>IFERROR(VLOOKUP(G66,'TABELA DE DEFEITOS'!$A$4:$B$1048576,2,0),"")</f>
        <v/>
      </c>
      <c r="J66" s="43" t="str">
        <f>IFERROR(VLOOKUP(G66,'TABELA DE DEFEITOS'!$A$4:$I$1048576,9,0),"")</f>
        <v/>
      </c>
      <c r="K66" s="28"/>
      <c r="L66" s="30"/>
      <c r="M66" s="30"/>
      <c r="N66" s="32"/>
      <c r="O66" s="39"/>
    </row>
    <row r="67" spans="1:15">
      <c r="A67" s="38" t="str">
        <f t="shared" si="0"/>
        <v/>
      </c>
      <c r="B67" s="27"/>
      <c r="C67" s="28"/>
      <c r="D67" s="28"/>
      <c r="E67" s="121"/>
      <c r="F67" s="121"/>
      <c r="G67" s="128"/>
      <c r="H67" s="128"/>
      <c r="I67" s="42" t="str">
        <f>IFERROR(VLOOKUP(G67,'TABELA DE DEFEITOS'!$A$4:$B$1048576,2,0),"")</f>
        <v/>
      </c>
      <c r="J67" s="43" t="str">
        <f>IFERROR(VLOOKUP(G67,'TABELA DE DEFEITOS'!$A$4:$I$1048576,9,0),"")</f>
        <v/>
      </c>
      <c r="K67" s="28"/>
      <c r="L67" s="30"/>
      <c r="M67" s="30"/>
      <c r="N67" s="32"/>
      <c r="O67" s="39"/>
    </row>
    <row r="68" spans="1:15">
      <c r="A68" s="38" t="str">
        <f t="shared" si="0"/>
        <v/>
      </c>
      <c r="B68" s="27"/>
      <c r="C68" s="28"/>
      <c r="D68" s="28"/>
      <c r="E68" s="121"/>
      <c r="F68" s="121"/>
      <c r="G68" s="128"/>
      <c r="H68" s="128"/>
      <c r="I68" s="42" t="str">
        <f>IFERROR(VLOOKUP(G68,'TABELA DE DEFEITOS'!$A$4:$B$1048576,2,0),"")</f>
        <v/>
      </c>
      <c r="J68" s="43" t="str">
        <f>IFERROR(VLOOKUP(G68,'TABELA DE DEFEITOS'!$A$4:$I$1048576,9,0),"")</f>
        <v/>
      </c>
      <c r="K68" s="28"/>
      <c r="L68" s="30"/>
      <c r="M68" s="30"/>
      <c r="N68" s="32"/>
      <c r="O68" s="39"/>
    </row>
    <row r="69" spans="1:15">
      <c r="A69" s="38" t="str">
        <f t="shared" si="0"/>
        <v/>
      </c>
      <c r="B69" s="27"/>
      <c r="C69" s="28"/>
      <c r="D69" s="28"/>
      <c r="E69" s="121"/>
      <c r="F69" s="121"/>
      <c r="G69" s="128"/>
      <c r="H69" s="128"/>
      <c r="I69" s="42" t="str">
        <f>IFERROR(VLOOKUP(G69,'TABELA DE DEFEITOS'!$A$4:$B$1048576,2,0),"")</f>
        <v/>
      </c>
      <c r="J69" s="43" t="str">
        <f>IFERROR(VLOOKUP(G69,'TABELA DE DEFEITOS'!$A$4:$I$1048576,9,0),"")</f>
        <v/>
      </c>
      <c r="K69" s="28"/>
      <c r="L69" s="30"/>
      <c r="M69" s="30"/>
      <c r="N69" s="32"/>
      <c r="O69" s="39"/>
    </row>
    <row r="70" spans="1:15">
      <c r="A70" s="38" t="str">
        <f t="shared" si="0"/>
        <v/>
      </c>
      <c r="B70" s="27"/>
      <c r="C70" s="28"/>
      <c r="D70" s="28"/>
      <c r="E70" s="121"/>
      <c r="F70" s="121"/>
      <c r="G70" s="128"/>
      <c r="H70" s="128"/>
      <c r="I70" s="42" t="str">
        <f>IFERROR(VLOOKUP(G70,'TABELA DE DEFEITOS'!$A$4:$B$1048576,2,0),"")</f>
        <v/>
      </c>
      <c r="J70" s="43" t="str">
        <f>IFERROR(VLOOKUP(G70,'TABELA DE DEFEITOS'!$A$4:$I$1048576,9,0),"")</f>
        <v/>
      </c>
      <c r="K70" s="28"/>
      <c r="L70" s="30"/>
      <c r="M70" s="30"/>
      <c r="N70" s="32"/>
      <c r="O70" s="39"/>
    </row>
    <row r="71" spans="1:15">
      <c r="A71" s="38" t="str">
        <f t="shared" si="0"/>
        <v/>
      </c>
      <c r="B71" s="27"/>
      <c r="C71" s="28"/>
      <c r="D71" s="28"/>
      <c r="E71" s="121"/>
      <c r="F71" s="121"/>
      <c r="G71" s="128"/>
      <c r="H71" s="128"/>
      <c r="I71" s="42" t="str">
        <f>IFERROR(VLOOKUP(G71,'TABELA DE DEFEITOS'!$A$4:$B$1048576,2,0),"")</f>
        <v/>
      </c>
      <c r="J71" s="43" t="str">
        <f>IFERROR(VLOOKUP(G71,'TABELA DE DEFEITOS'!$A$4:$I$1048576,9,0),"")</f>
        <v/>
      </c>
      <c r="K71" s="28"/>
      <c r="L71" s="30"/>
      <c r="M71" s="30"/>
      <c r="N71" s="32"/>
      <c r="O71" s="39"/>
    </row>
    <row r="72" spans="1:15">
      <c r="A72" s="38" t="str">
        <f t="shared" si="0"/>
        <v/>
      </c>
      <c r="B72" s="27"/>
      <c r="C72" s="28"/>
      <c r="D72" s="28"/>
      <c r="E72" s="121"/>
      <c r="F72" s="121"/>
      <c r="G72" s="128"/>
      <c r="H72" s="128"/>
      <c r="I72" s="42" t="str">
        <f>IFERROR(VLOOKUP(G72,'TABELA DE DEFEITOS'!$A$4:$B$1048576,2,0),"")</f>
        <v/>
      </c>
      <c r="J72" s="43" t="str">
        <f>IFERROR(VLOOKUP(G72,'TABELA DE DEFEITOS'!$A$4:$I$1048576,9,0),"")</f>
        <v/>
      </c>
      <c r="K72" s="28"/>
      <c r="L72" s="30"/>
      <c r="M72" s="30"/>
      <c r="N72" s="32"/>
      <c r="O72" s="39"/>
    </row>
    <row r="73" spans="1:15">
      <c r="A73" s="38" t="str">
        <f t="shared" si="0"/>
        <v/>
      </c>
      <c r="B73" s="27"/>
      <c r="C73" s="28"/>
      <c r="D73" s="28"/>
      <c r="E73" s="121"/>
      <c r="F73" s="121"/>
      <c r="G73" s="128"/>
      <c r="H73" s="128"/>
      <c r="I73" s="42" t="str">
        <f>IFERROR(VLOOKUP(G73,'TABELA DE DEFEITOS'!$A$4:$B$1048576,2,0),"")</f>
        <v/>
      </c>
      <c r="J73" s="43" t="str">
        <f>IFERROR(VLOOKUP(G73,'TABELA DE DEFEITOS'!$A$4:$I$1048576,9,0),"")</f>
        <v/>
      </c>
      <c r="K73" s="28"/>
      <c r="L73" s="30"/>
      <c r="M73" s="30"/>
      <c r="N73" s="32"/>
      <c r="O73" s="39"/>
    </row>
    <row r="74" spans="1:15">
      <c r="A74" s="38" t="str">
        <f t="shared" si="0"/>
        <v/>
      </c>
      <c r="B74" s="27"/>
      <c r="C74" s="28"/>
      <c r="D74" s="28"/>
      <c r="E74" s="121"/>
      <c r="F74" s="121"/>
      <c r="G74" s="128"/>
      <c r="H74" s="128"/>
      <c r="I74" s="42" t="str">
        <f>IFERROR(VLOOKUP(G74,'TABELA DE DEFEITOS'!$A$4:$B$1048576,2,0),"")</f>
        <v/>
      </c>
      <c r="J74" s="43" t="str">
        <f>IFERROR(VLOOKUP(G74,'TABELA DE DEFEITOS'!$A$4:$I$1048576,9,0),"")</f>
        <v/>
      </c>
      <c r="K74" s="28"/>
      <c r="L74" s="30"/>
      <c r="M74" s="30"/>
      <c r="N74" s="32"/>
      <c r="O74" s="39"/>
    </row>
    <row r="75" spans="1:15">
      <c r="A75" s="38" t="str">
        <f t="shared" si="0"/>
        <v/>
      </c>
      <c r="B75" s="27"/>
      <c r="C75" s="28"/>
      <c r="D75" s="28"/>
      <c r="E75" s="121"/>
      <c r="F75" s="121"/>
      <c r="G75" s="128"/>
      <c r="H75" s="128"/>
      <c r="I75" s="42" t="str">
        <f>IFERROR(VLOOKUP(G75,'TABELA DE DEFEITOS'!$A$4:$B$1048576,2,0),"")</f>
        <v/>
      </c>
      <c r="J75" s="43" t="str">
        <f>IFERROR(VLOOKUP(G75,'TABELA DE DEFEITOS'!$A$4:$I$1048576,9,0),"")</f>
        <v/>
      </c>
      <c r="K75" s="28"/>
      <c r="L75" s="30"/>
      <c r="M75" s="30"/>
      <c r="N75" s="32"/>
      <c r="O75" s="39"/>
    </row>
    <row r="76" spans="1:15">
      <c r="A76" s="38" t="str">
        <f t="shared" si="0"/>
        <v/>
      </c>
      <c r="B76" s="27"/>
      <c r="C76" s="28"/>
      <c r="D76" s="28"/>
      <c r="E76" s="121"/>
      <c r="F76" s="121"/>
      <c r="G76" s="128"/>
      <c r="H76" s="128"/>
      <c r="I76" s="42" t="str">
        <f>IFERROR(VLOOKUP(G76,'TABELA DE DEFEITOS'!$A$4:$B$1048576,2,0),"")</f>
        <v/>
      </c>
      <c r="J76" s="43" t="str">
        <f>IFERROR(VLOOKUP(G76,'TABELA DE DEFEITOS'!$A$4:$I$1048576,9,0),"")</f>
        <v/>
      </c>
      <c r="K76" s="28"/>
      <c r="L76" s="30"/>
      <c r="M76" s="30"/>
      <c r="N76" s="32"/>
      <c r="O76" s="39"/>
    </row>
    <row r="77" spans="1:15">
      <c r="A77" s="38" t="str">
        <f t="shared" si="0"/>
        <v/>
      </c>
      <c r="B77" s="27"/>
      <c r="C77" s="28"/>
      <c r="D77" s="28"/>
      <c r="E77" s="121"/>
      <c r="F77" s="121"/>
      <c r="G77" s="128"/>
      <c r="H77" s="128"/>
      <c r="I77" s="42" t="str">
        <f>IFERROR(VLOOKUP(G77,'TABELA DE DEFEITOS'!$A$4:$B$1048576,2,0),"")</f>
        <v/>
      </c>
      <c r="J77" s="43" t="str">
        <f>IFERROR(VLOOKUP(G77,'TABELA DE DEFEITOS'!$A$4:$I$1048576,9,0),"")</f>
        <v/>
      </c>
      <c r="K77" s="28"/>
      <c r="L77" s="30"/>
      <c r="M77" s="30"/>
      <c r="N77" s="32"/>
      <c r="O77" s="39"/>
    </row>
    <row r="78" spans="1:15">
      <c r="A78" s="38" t="str">
        <f t="shared" ref="A78:A141" si="1">IF(C78="","",A77+1)</f>
        <v/>
      </c>
      <c r="B78" s="27"/>
      <c r="C78" s="28"/>
      <c r="D78" s="28"/>
      <c r="E78" s="121"/>
      <c r="F78" s="121"/>
      <c r="G78" s="128"/>
      <c r="H78" s="128"/>
      <c r="I78" s="42" t="str">
        <f>IFERROR(VLOOKUP(G78,'TABELA DE DEFEITOS'!$A$4:$B$1048576,2,0),"")</f>
        <v/>
      </c>
      <c r="J78" s="43" t="str">
        <f>IFERROR(VLOOKUP(G78,'TABELA DE DEFEITOS'!$A$4:$I$1048576,9,0),"")</f>
        <v/>
      </c>
      <c r="K78" s="28"/>
      <c r="L78" s="30"/>
      <c r="M78" s="30"/>
      <c r="N78" s="32"/>
      <c r="O78" s="39"/>
    </row>
    <row r="79" spans="1:15">
      <c r="A79" s="38" t="str">
        <f t="shared" si="1"/>
        <v/>
      </c>
      <c r="B79" s="27"/>
      <c r="C79" s="28"/>
      <c r="D79" s="28"/>
      <c r="E79" s="121"/>
      <c r="F79" s="121"/>
      <c r="G79" s="128"/>
      <c r="H79" s="128"/>
      <c r="I79" s="42" t="str">
        <f>IFERROR(VLOOKUP(G79,'TABELA DE DEFEITOS'!$A$4:$B$1048576,2,0),"")</f>
        <v/>
      </c>
      <c r="J79" s="43" t="str">
        <f>IFERROR(VLOOKUP(G79,'TABELA DE DEFEITOS'!$A$4:$I$1048576,9,0),"")</f>
        <v/>
      </c>
      <c r="K79" s="28"/>
      <c r="L79" s="30"/>
      <c r="M79" s="30"/>
      <c r="N79" s="32"/>
      <c r="O79" s="39"/>
    </row>
    <row r="80" spans="1:15">
      <c r="A80" s="38" t="str">
        <f t="shared" si="1"/>
        <v/>
      </c>
      <c r="B80" s="27"/>
      <c r="C80" s="28"/>
      <c r="D80" s="28"/>
      <c r="E80" s="121"/>
      <c r="F80" s="121"/>
      <c r="G80" s="128"/>
      <c r="H80" s="128"/>
      <c r="I80" s="42" t="str">
        <f>IFERROR(VLOOKUP(G80,'TABELA DE DEFEITOS'!$A$4:$B$1048576,2,0),"")</f>
        <v/>
      </c>
      <c r="J80" s="43" t="str">
        <f>IFERROR(VLOOKUP(G80,'TABELA DE DEFEITOS'!$A$4:$I$1048576,9,0),"")</f>
        <v/>
      </c>
      <c r="K80" s="28"/>
      <c r="L80" s="30"/>
      <c r="M80" s="30"/>
      <c r="N80" s="32"/>
      <c r="O80" s="39"/>
    </row>
    <row r="81" spans="1:15">
      <c r="A81" s="38" t="str">
        <f t="shared" si="1"/>
        <v/>
      </c>
      <c r="B81" s="27"/>
      <c r="C81" s="28"/>
      <c r="D81" s="28"/>
      <c r="E81" s="121"/>
      <c r="F81" s="121"/>
      <c r="G81" s="128"/>
      <c r="H81" s="128"/>
      <c r="I81" s="42" t="str">
        <f>IFERROR(VLOOKUP(G81,'TABELA DE DEFEITOS'!$A$4:$B$1048576,2,0),"")</f>
        <v/>
      </c>
      <c r="J81" s="43" t="str">
        <f>IFERROR(VLOOKUP(G81,'TABELA DE DEFEITOS'!$A$4:$I$1048576,9,0),"")</f>
        <v/>
      </c>
      <c r="K81" s="28"/>
      <c r="L81" s="30"/>
      <c r="M81" s="30"/>
      <c r="N81" s="32"/>
      <c r="O81" s="39"/>
    </row>
    <row r="82" spans="1:15">
      <c r="A82" s="38" t="str">
        <f t="shared" si="1"/>
        <v/>
      </c>
      <c r="B82" s="27"/>
      <c r="C82" s="28"/>
      <c r="D82" s="28"/>
      <c r="E82" s="121"/>
      <c r="F82" s="121"/>
      <c r="G82" s="128"/>
      <c r="H82" s="128"/>
      <c r="I82" s="42" t="str">
        <f>IFERROR(VLOOKUP(G82,'TABELA DE DEFEITOS'!$A$4:$B$1048576,2,0),"")</f>
        <v/>
      </c>
      <c r="J82" s="43" t="str">
        <f>IFERROR(VLOOKUP(G82,'TABELA DE DEFEITOS'!$A$4:$I$1048576,9,0),"")</f>
        <v/>
      </c>
      <c r="K82" s="28"/>
      <c r="L82" s="30"/>
      <c r="M82" s="30"/>
      <c r="N82" s="32"/>
      <c r="O82" s="39"/>
    </row>
    <row r="83" spans="1:15">
      <c r="A83" s="38" t="str">
        <f t="shared" si="1"/>
        <v/>
      </c>
      <c r="B83" s="27"/>
      <c r="C83" s="28"/>
      <c r="D83" s="28"/>
      <c r="E83" s="121"/>
      <c r="F83" s="121"/>
      <c r="G83" s="128"/>
      <c r="H83" s="128"/>
      <c r="I83" s="42" t="str">
        <f>IFERROR(VLOOKUP(G83,'TABELA DE DEFEITOS'!$A$4:$B$1048576,2,0),"")</f>
        <v/>
      </c>
      <c r="J83" s="43" t="str">
        <f>IFERROR(VLOOKUP(G83,'TABELA DE DEFEITOS'!$A$4:$I$1048576,9,0),"")</f>
        <v/>
      </c>
      <c r="K83" s="28"/>
      <c r="L83" s="30"/>
      <c r="M83" s="30"/>
      <c r="N83" s="32"/>
      <c r="O83" s="39"/>
    </row>
    <row r="84" spans="1:15">
      <c r="A84" s="38" t="str">
        <f t="shared" si="1"/>
        <v/>
      </c>
      <c r="B84" s="27"/>
      <c r="C84" s="28"/>
      <c r="D84" s="28"/>
      <c r="E84" s="121"/>
      <c r="F84" s="121"/>
      <c r="G84" s="128"/>
      <c r="H84" s="128"/>
      <c r="I84" s="42" t="str">
        <f>IFERROR(VLOOKUP(G84,'TABELA DE DEFEITOS'!$A$4:$B$1048576,2,0),"")</f>
        <v/>
      </c>
      <c r="J84" s="43" t="str">
        <f>IFERROR(VLOOKUP(G84,'TABELA DE DEFEITOS'!$A$4:$I$1048576,9,0),"")</f>
        <v/>
      </c>
      <c r="K84" s="28"/>
      <c r="L84" s="30"/>
      <c r="M84" s="30"/>
      <c r="N84" s="32"/>
      <c r="O84" s="39"/>
    </row>
    <row r="85" spans="1:15">
      <c r="A85" s="38" t="str">
        <f t="shared" si="1"/>
        <v/>
      </c>
      <c r="B85" s="27"/>
      <c r="C85" s="28"/>
      <c r="D85" s="28"/>
      <c r="E85" s="121"/>
      <c r="F85" s="121"/>
      <c r="G85" s="128"/>
      <c r="H85" s="128"/>
      <c r="I85" s="42" t="str">
        <f>IFERROR(VLOOKUP(G85,'TABELA DE DEFEITOS'!$A$4:$B$1048576,2,0),"")</f>
        <v/>
      </c>
      <c r="J85" s="43" t="str">
        <f>IFERROR(VLOOKUP(G85,'TABELA DE DEFEITOS'!$A$4:$I$1048576,9,0),"")</f>
        <v/>
      </c>
      <c r="K85" s="28"/>
      <c r="L85" s="30"/>
      <c r="M85" s="30"/>
      <c r="N85" s="32"/>
      <c r="O85" s="39"/>
    </row>
    <row r="86" spans="1:15">
      <c r="A86" s="38" t="str">
        <f t="shared" si="1"/>
        <v/>
      </c>
      <c r="B86" s="27"/>
      <c r="C86" s="28"/>
      <c r="D86" s="28"/>
      <c r="E86" s="121"/>
      <c r="F86" s="121"/>
      <c r="G86" s="128"/>
      <c r="H86" s="128"/>
      <c r="I86" s="42" t="str">
        <f>IFERROR(VLOOKUP(G86,'TABELA DE DEFEITOS'!$A$4:$B$1048576,2,0),"")</f>
        <v/>
      </c>
      <c r="J86" s="43" t="str">
        <f>IFERROR(VLOOKUP(G86,'TABELA DE DEFEITOS'!$A$4:$I$1048576,9,0),"")</f>
        <v/>
      </c>
      <c r="K86" s="28"/>
      <c r="L86" s="30"/>
      <c r="M86" s="30"/>
      <c r="N86" s="32"/>
      <c r="O86" s="39"/>
    </row>
    <row r="87" spans="1:15">
      <c r="A87" s="38" t="str">
        <f t="shared" si="1"/>
        <v/>
      </c>
      <c r="B87" s="27"/>
      <c r="C87" s="28"/>
      <c r="D87" s="28"/>
      <c r="E87" s="121"/>
      <c r="F87" s="121"/>
      <c r="G87" s="128"/>
      <c r="H87" s="128"/>
      <c r="I87" s="42" t="str">
        <f>IFERROR(VLOOKUP(G87,'TABELA DE DEFEITOS'!$A$4:$B$1048576,2,0),"")</f>
        <v/>
      </c>
      <c r="J87" s="43" t="str">
        <f>IFERROR(VLOOKUP(G87,'TABELA DE DEFEITOS'!$A$4:$I$1048576,9,0),"")</f>
        <v/>
      </c>
      <c r="K87" s="28"/>
      <c r="L87" s="30"/>
      <c r="M87" s="30"/>
      <c r="N87" s="32"/>
      <c r="O87" s="39"/>
    </row>
    <row r="88" spans="1:15">
      <c r="A88" s="38" t="str">
        <f t="shared" si="1"/>
        <v/>
      </c>
      <c r="B88" s="27"/>
      <c r="C88" s="28"/>
      <c r="D88" s="28"/>
      <c r="E88" s="121"/>
      <c r="F88" s="121"/>
      <c r="G88" s="128"/>
      <c r="H88" s="128"/>
      <c r="I88" s="42" t="str">
        <f>IFERROR(VLOOKUP(G88,'TABELA DE DEFEITOS'!$A$4:$B$1048576,2,0),"")</f>
        <v/>
      </c>
      <c r="J88" s="43" t="str">
        <f>IFERROR(VLOOKUP(G88,'TABELA DE DEFEITOS'!$A$4:$I$1048576,9,0),"")</f>
        <v/>
      </c>
      <c r="K88" s="28"/>
      <c r="L88" s="30"/>
      <c r="M88" s="30"/>
      <c r="N88" s="32"/>
      <c r="O88" s="39"/>
    </row>
    <row r="89" spans="1:15">
      <c r="A89" s="38" t="str">
        <f t="shared" si="1"/>
        <v/>
      </c>
      <c r="B89" s="27"/>
      <c r="C89" s="28"/>
      <c r="D89" s="28"/>
      <c r="E89" s="121"/>
      <c r="F89" s="121"/>
      <c r="G89" s="128"/>
      <c r="H89" s="128"/>
      <c r="I89" s="42" t="str">
        <f>IFERROR(VLOOKUP(G89,'TABELA DE DEFEITOS'!$A$4:$B$1048576,2,0),"")</f>
        <v/>
      </c>
      <c r="J89" s="43" t="str">
        <f>IFERROR(VLOOKUP(G89,'TABELA DE DEFEITOS'!$A$4:$I$1048576,9,0),"")</f>
        <v/>
      </c>
      <c r="K89" s="28"/>
      <c r="L89" s="30"/>
      <c r="M89" s="30"/>
      <c r="N89" s="32"/>
      <c r="O89" s="39"/>
    </row>
    <row r="90" spans="1:15">
      <c r="A90" s="38" t="str">
        <f t="shared" si="1"/>
        <v/>
      </c>
      <c r="B90" s="27"/>
      <c r="C90" s="28"/>
      <c r="D90" s="28"/>
      <c r="E90" s="121"/>
      <c r="F90" s="121"/>
      <c r="G90" s="128"/>
      <c r="H90" s="128"/>
      <c r="I90" s="42" t="str">
        <f>IFERROR(VLOOKUP(G90,'TABELA DE DEFEITOS'!$A$4:$B$1048576,2,0),"")</f>
        <v/>
      </c>
      <c r="J90" s="43" t="str">
        <f>IFERROR(VLOOKUP(G90,'TABELA DE DEFEITOS'!$A$4:$I$1048576,9,0),"")</f>
        <v/>
      </c>
      <c r="K90" s="28"/>
      <c r="L90" s="30"/>
      <c r="M90" s="30"/>
      <c r="N90" s="32"/>
      <c r="O90" s="39"/>
    </row>
    <row r="91" spans="1:15">
      <c r="A91" s="38" t="str">
        <f t="shared" si="1"/>
        <v/>
      </c>
      <c r="B91" s="27"/>
      <c r="C91" s="28"/>
      <c r="D91" s="28"/>
      <c r="E91" s="121"/>
      <c r="F91" s="121"/>
      <c r="G91" s="128"/>
      <c r="H91" s="128"/>
      <c r="I91" s="42" t="str">
        <f>IFERROR(VLOOKUP(G91,'TABELA DE DEFEITOS'!$A$4:$B$1048576,2,0),"")</f>
        <v/>
      </c>
      <c r="J91" s="43" t="str">
        <f>IFERROR(VLOOKUP(G91,'TABELA DE DEFEITOS'!$A$4:$I$1048576,9,0),"")</f>
        <v/>
      </c>
      <c r="K91" s="28"/>
      <c r="L91" s="30"/>
      <c r="M91" s="30"/>
      <c r="N91" s="32"/>
      <c r="O91" s="39"/>
    </row>
    <row r="92" spans="1:15">
      <c r="A92" s="38" t="str">
        <f t="shared" si="1"/>
        <v/>
      </c>
      <c r="B92" s="27"/>
      <c r="C92" s="28"/>
      <c r="D92" s="28"/>
      <c r="E92" s="121"/>
      <c r="F92" s="121"/>
      <c r="G92" s="128"/>
      <c r="H92" s="128"/>
      <c r="I92" s="42" t="str">
        <f>IFERROR(VLOOKUP(G92,'TABELA DE DEFEITOS'!$A$4:$B$1048576,2,0),"")</f>
        <v/>
      </c>
      <c r="J92" s="43" t="str">
        <f>IFERROR(VLOOKUP(G92,'TABELA DE DEFEITOS'!$A$4:$I$1048576,9,0),"")</f>
        <v/>
      </c>
      <c r="K92" s="28"/>
      <c r="L92" s="30"/>
      <c r="M92" s="30"/>
      <c r="N92" s="32"/>
      <c r="O92" s="39"/>
    </row>
    <row r="93" spans="1:15">
      <c r="A93" s="38" t="str">
        <f t="shared" si="1"/>
        <v/>
      </c>
      <c r="B93" s="27"/>
      <c r="C93" s="28"/>
      <c r="D93" s="28"/>
      <c r="E93" s="121"/>
      <c r="F93" s="121"/>
      <c r="G93" s="128"/>
      <c r="H93" s="128"/>
      <c r="I93" s="42" t="str">
        <f>IFERROR(VLOOKUP(G93,'TABELA DE DEFEITOS'!$A$4:$B$1048576,2,0),"")</f>
        <v/>
      </c>
      <c r="J93" s="43" t="str">
        <f>IFERROR(VLOOKUP(G93,'TABELA DE DEFEITOS'!$A$4:$I$1048576,9,0),"")</f>
        <v/>
      </c>
      <c r="K93" s="28"/>
      <c r="L93" s="30"/>
      <c r="M93" s="30"/>
      <c r="N93" s="32"/>
      <c r="O93" s="39"/>
    </row>
    <row r="94" spans="1:15">
      <c r="A94" s="38" t="str">
        <f t="shared" si="1"/>
        <v/>
      </c>
      <c r="B94" s="27"/>
      <c r="C94" s="28"/>
      <c r="D94" s="28"/>
      <c r="E94" s="121"/>
      <c r="F94" s="121"/>
      <c r="G94" s="128"/>
      <c r="H94" s="128"/>
      <c r="I94" s="42" t="str">
        <f>IFERROR(VLOOKUP(G94,'TABELA DE DEFEITOS'!$A$4:$B$1048576,2,0),"")</f>
        <v/>
      </c>
      <c r="J94" s="43" t="str">
        <f>IFERROR(VLOOKUP(G94,'TABELA DE DEFEITOS'!$A$4:$I$1048576,9,0),"")</f>
        <v/>
      </c>
      <c r="K94" s="28"/>
      <c r="L94" s="30"/>
      <c r="M94" s="30"/>
      <c r="N94" s="32"/>
      <c r="O94" s="39"/>
    </row>
    <row r="95" spans="1:15">
      <c r="A95" s="38" t="str">
        <f t="shared" si="1"/>
        <v/>
      </c>
      <c r="B95" s="27"/>
      <c r="C95" s="28"/>
      <c r="D95" s="28"/>
      <c r="E95" s="121"/>
      <c r="F95" s="121"/>
      <c r="G95" s="128"/>
      <c r="H95" s="128"/>
      <c r="I95" s="42" t="str">
        <f>IFERROR(VLOOKUP(G95,'TABELA DE DEFEITOS'!$A$4:$B$1048576,2,0),"")</f>
        <v/>
      </c>
      <c r="J95" s="43" t="str">
        <f>IFERROR(VLOOKUP(G95,'TABELA DE DEFEITOS'!$A$4:$I$1048576,9,0),"")</f>
        <v/>
      </c>
      <c r="K95" s="28"/>
      <c r="L95" s="30"/>
      <c r="M95" s="30"/>
      <c r="N95" s="32"/>
      <c r="O95" s="39"/>
    </row>
    <row r="96" spans="1:15">
      <c r="A96" s="38" t="str">
        <f t="shared" si="1"/>
        <v/>
      </c>
      <c r="B96" s="27"/>
      <c r="C96" s="28"/>
      <c r="D96" s="28"/>
      <c r="E96" s="121"/>
      <c r="F96" s="121"/>
      <c r="G96" s="128"/>
      <c r="H96" s="128"/>
      <c r="I96" s="42" t="str">
        <f>IFERROR(VLOOKUP(G96,'TABELA DE DEFEITOS'!$A$4:$B$1048576,2,0),"")</f>
        <v/>
      </c>
      <c r="J96" s="43" t="str">
        <f>IFERROR(VLOOKUP(G96,'TABELA DE DEFEITOS'!$A$4:$I$1048576,9,0),"")</f>
        <v/>
      </c>
      <c r="K96" s="28"/>
      <c r="L96" s="30"/>
      <c r="M96" s="30"/>
      <c r="N96" s="32"/>
      <c r="O96" s="39"/>
    </row>
    <row r="97" spans="1:15">
      <c r="A97" s="38" t="str">
        <f t="shared" si="1"/>
        <v/>
      </c>
      <c r="B97" s="27"/>
      <c r="C97" s="28"/>
      <c r="D97" s="28"/>
      <c r="E97" s="121"/>
      <c r="F97" s="121"/>
      <c r="G97" s="128"/>
      <c r="H97" s="128"/>
      <c r="I97" s="42" t="str">
        <f>IFERROR(VLOOKUP(G97,'TABELA DE DEFEITOS'!$A$4:$B$1048576,2,0),"")</f>
        <v/>
      </c>
      <c r="J97" s="43" t="str">
        <f>IFERROR(VLOOKUP(G97,'TABELA DE DEFEITOS'!$A$4:$I$1048576,9,0),"")</f>
        <v/>
      </c>
      <c r="K97" s="28"/>
      <c r="L97" s="30"/>
      <c r="M97" s="30"/>
      <c r="N97" s="32"/>
      <c r="O97" s="39"/>
    </row>
    <row r="98" spans="1:15">
      <c r="A98" s="38" t="str">
        <f t="shared" si="1"/>
        <v/>
      </c>
      <c r="B98" s="27"/>
      <c r="C98" s="28"/>
      <c r="D98" s="28"/>
      <c r="E98" s="121"/>
      <c r="F98" s="121"/>
      <c r="G98" s="128"/>
      <c r="H98" s="128"/>
      <c r="I98" s="42" t="str">
        <f>IFERROR(VLOOKUP(G98,'TABELA DE DEFEITOS'!$A$4:$B$1048576,2,0),"")</f>
        <v/>
      </c>
      <c r="J98" s="43" t="str">
        <f>IFERROR(VLOOKUP(G98,'TABELA DE DEFEITOS'!$A$4:$I$1048576,9,0),"")</f>
        <v/>
      </c>
      <c r="K98" s="28"/>
      <c r="L98" s="30"/>
      <c r="M98" s="30"/>
      <c r="N98" s="32"/>
      <c r="O98" s="39"/>
    </row>
    <row r="99" spans="1:15">
      <c r="A99" s="38" t="str">
        <f t="shared" si="1"/>
        <v/>
      </c>
      <c r="B99" s="27"/>
      <c r="C99" s="28"/>
      <c r="D99" s="28"/>
      <c r="E99" s="121"/>
      <c r="F99" s="121"/>
      <c r="G99" s="128"/>
      <c r="H99" s="128"/>
      <c r="I99" s="42" t="str">
        <f>IFERROR(VLOOKUP(G99,'TABELA DE DEFEITOS'!$A$4:$B$1048576,2,0),"")</f>
        <v/>
      </c>
      <c r="J99" s="43" t="str">
        <f>IFERROR(VLOOKUP(G99,'TABELA DE DEFEITOS'!$A$4:$I$1048576,9,0),"")</f>
        <v/>
      </c>
      <c r="K99" s="28"/>
      <c r="L99" s="30"/>
      <c r="M99" s="30"/>
      <c r="N99" s="32"/>
      <c r="O99" s="39"/>
    </row>
    <row r="100" spans="1:15">
      <c r="A100" s="38" t="str">
        <f t="shared" si="1"/>
        <v/>
      </c>
      <c r="B100" s="27"/>
      <c r="C100" s="28"/>
      <c r="D100" s="28"/>
      <c r="E100" s="121"/>
      <c r="F100" s="121"/>
      <c r="G100" s="128"/>
      <c r="H100" s="128"/>
      <c r="I100" s="42" t="str">
        <f>IFERROR(VLOOKUP(G100,'TABELA DE DEFEITOS'!$A$4:$B$1048576,2,0),"")</f>
        <v/>
      </c>
      <c r="J100" s="43" t="str">
        <f>IFERROR(VLOOKUP(G100,'TABELA DE DEFEITOS'!$A$4:$I$1048576,9,0),"")</f>
        <v/>
      </c>
      <c r="K100" s="28"/>
      <c r="L100" s="30"/>
      <c r="M100" s="30"/>
      <c r="N100" s="32"/>
      <c r="O100" s="39"/>
    </row>
    <row r="101" spans="1:15">
      <c r="A101" s="38" t="str">
        <f t="shared" si="1"/>
        <v/>
      </c>
      <c r="B101" s="27"/>
      <c r="C101" s="28"/>
      <c r="D101" s="28"/>
      <c r="E101" s="121"/>
      <c r="F101" s="121"/>
      <c r="G101" s="128"/>
      <c r="H101" s="128"/>
      <c r="I101" s="42" t="str">
        <f>IFERROR(VLOOKUP(G101,'TABELA DE DEFEITOS'!$A$4:$B$1048576,2,0),"")</f>
        <v/>
      </c>
      <c r="J101" s="43" t="str">
        <f>IFERROR(VLOOKUP(G101,'TABELA DE DEFEITOS'!$A$4:$I$1048576,9,0),"")</f>
        <v/>
      </c>
      <c r="K101" s="28"/>
      <c r="L101" s="30"/>
      <c r="M101" s="30"/>
      <c r="N101" s="32"/>
      <c r="O101" s="39"/>
    </row>
    <row r="102" spans="1:15">
      <c r="A102" s="38" t="str">
        <f t="shared" si="1"/>
        <v/>
      </c>
      <c r="B102" s="27"/>
      <c r="C102" s="28"/>
      <c r="D102" s="28"/>
      <c r="E102" s="121"/>
      <c r="F102" s="121"/>
      <c r="G102" s="128"/>
      <c r="H102" s="128"/>
      <c r="I102" s="42" t="str">
        <f>IFERROR(VLOOKUP(G102,'TABELA DE DEFEITOS'!$A$4:$B$1048576,2,0),"")</f>
        <v/>
      </c>
      <c r="J102" s="43" t="str">
        <f>IFERROR(VLOOKUP(G102,'TABELA DE DEFEITOS'!$A$4:$I$1048576,9,0),"")</f>
        <v/>
      </c>
      <c r="K102" s="28"/>
      <c r="L102" s="30"/>
      <c r="M102" s="30"/>
      <c r="N102" s="32"/>
      <c r="O102" s="39"/>
    </row>
    <row r="103" spans="1:15">
      <c r="A103" s="38" t="str">
        <f t="shared" si="1"/>
        <v/>
      </c>
      <c r="B103" s="27"/>
      <c r="C103" s="28"/>
      <c r="D103" s="28"/>
      <c r="E103" s="121"/>
      <c r="F103" s="121"/>
      <c r="G103" s="128"/>
      <c r="H103" s="128"/>
      <c r="I103" s="42" t="str">
        <f>IFERROR(VLOOKUP(G103,'TABELA DE DEFEITOS'!$A$4:$B$1048576,2,0),"")</f>
        <v/>
      </c>
      <c r="J103" s="43" t="str">
        <f>IFERROR(VLOOKUP(G103,'TABELA DE DEFEITOS'!$A$4:$I$1048576,9,0),"")</f>
        <v/>
      </c>
      <c r="K103" s="28"/>
      <c r="L103" s="30"/>
      <c r="M103" s="30"/>
      <c r="N103" s="32"/>
      <c r="O103" s="39"/>
    </row>
    <row r="104" spans="1:15">
      <c r="A104" s="38" t="str">
        <f t="shared" si="1"/>
        <v/>
      </c>
      <c r="B104" s="27"/>
      <c r="C104" s="28"/>
      <c r="D104" s="28"/>
      <c r="E104" s="121"/>
      <c r="F104" s="121"/>
      <c r="G104" s="128"/>
      <c r="H104" s="128"/>
      <c r="I104" s="42" t="str">
        <f>IFERROR(VLOOKUP(G104,'TABELA DE DEFEITOS'!$A$4:$B$1048576,2,0),"")</f>
        <v/>
      </c>
      <c r="J104" s="43" t="str">
        <f>IFERROR(VLOOKUP(G104,'TABELA DE DEFEITOS'!$A$4:$I$1048576,9,0),"")</f>
        <v/>
      </c>
      <c r="K104" s="28"/>
      <c r="L104" s="30"/>
      <c r="M104" s="30"/>
      <c r="N104" s="32"/>
      <c r="O104" s="39"/>
    </row>
    <row r="105" spans="1:15">
      <c r="A105" s="38" t="str">
        <f t="shared" si="1"/>
        <v/>
      </c>
      <c r="B105" s="27"/>
      <c r="C105" s="28"/>
      <c r="D105" s="28"/>
      <c r="E105" s="121"/>
      <c r="F105" s="121"/>
      <c r="G105" s="128"/>
      <c r="H105" s="128"/>
      <c r="I105" s="42" t="str">
        <f>IFERROR(VLOOKUP(G105,'TABELA DE DEFEITOS'!$A$4:$B$1048576,2,0),"")</f>
        <v/>
      </c>
      <c r="J105" s="43" t="str">
        <f>IFERROR(VLOOKUP(G105,'TABELA DE DEFEITOS'!$A$4:$I$1048576,9,0),"")</f>
        <v/>
      </c>
      <c r="K105" s="28"/>
      <c r="L105" s="30"/>
      <c r="M105" s="30"/>
      <c r="N105" s="32"/>
      <c r="O105" s="39"/>
    </row>
    <row r="106" spans="1:15">
      <c r="A106" s="38" t="str">
        <f t="shared" si="1"/>
        <v/>
      </c>
      <c r="B106" s="27"/>
      <c r="C106" s="28"/>
      <c r="D106" s="28"/>
      <c r="E106" s="121"/>
      <c r="F106" s="121"/>
      <c r="G106" s="128"/>
      <c r="H106" s="128"/>
      <c r="I106" s="42" t="str">
        <f>IFERROR(VLOOKUP(G106,'TABELA DE DEFEITOS'!$A$4:$B$1048576,2,0),"")</f>
        <v/>
      </c>
      <c r="J106" s="43" t="str">
        <f>IFERROR(VLOOKUP(G106,'TABELA DE DEFEITOS'!$A$4:$I$1048576,9,0),"")</f>
        <v/>
      </c>
      <c r="K106" s="28"/>
      <c r="L106" s="30"/>
      <c r="M106" s="30"/>
      <c r="N106" s="32"/>
      <c r="O106" s="39"/>
    </row>
    <row r="107" spans="1:15">
      <c r="A107" s="38" t="str">
        <f t="shared" si="1"/>
        <v/>
      </c>
      <c r="B107" s="27"/>
      <c r="C107" s="28"/>
      <c r="D107" s="28"/>
      <c r="E107" s="121"/>
      <c r="F107" s="121"/>
      <c r="G107" s="128"/>
      <c r="H107" s="128"/>
      <c r="I107" s="42" t="str">
        <f>IFERROR(VLOOKUP(G107,'TABELA DE DEFEITOS'!$A$4:$B$1048576,2,0),"")</f>
        <v/>
      </c>
      <c r="J107" s="43" t="str">
        <f>IFERROR(VLOOKUP(G107,'TABELA DE DEFEITOS'!$A$4:$I$1048576,9,0),"")</f>
        <v/>
      </c>
      <c r="K107" s="28"/>
      <c r="L107" s="30"/>
      <c r="M107" s="30"/>
      <c r="N107" s="32"/>
      <c r="O107" s="39"/>
    </row>
    <row r="108" spans="1:15">
      <c r="A108" s="38" t="str">
        <f t="shared" si="1"/>
        <v/>
      </c>
      <c r="B108" s="27"/>
      <c r="C108" s="28"/>
      <c r="D108" s="28"/>
      <c r="E108" s="121"/>
      <c r="F108" s="121"/>
      <c r="G108" s="128"/>
      <c r="H108" s="128"/>
      <c r="I108" s="42" t="str">
        <f>IFERROR(VLOOKUP(G108,'TABELA DE DEFEITOS'!$A$4:$B$1048576,2,0),"")</f>
        <v/>
      </c>
      <c r="J108" s="43" t="str">
        <f>IFERROR(VLOOKUP(G108,'TABELA DE DEFEITOS'!$A$4:$I$1048576,9,0),"")</f>
        <v/>
      </c>
      <c r="K108" s="28"/>
      <c r="L108" s="30"/>
      <c r="M108" s="30"/>
      <c r="N108" s="32"/>
      <c r="O108" s="39"/>
    </row>
    <row r="109" spans="1:15">
      <c r="A109" s="38" t="str">
        <f t="shared" si="1"/>
        <v/>
      </c>
      <c r="B109" s="27"/>
      <c r="C109" s="28"/>
      <c r="D109" s="28"/>
      <c r="E109" s="121"/>
      <c r="F109" s="121"/>
      <c r="G109" s="128"/>
      <c r="H109" s="128"/>
      <c r="I109" s="42" t="str">
        <f>IFERROR(VLOOKUP(G109,'TABELA DE DEFEITOS'!$A$4:$B$1048576,2,0),"")</f>
        <v/>
      </c>
      <c r="J109" s="43" t="str">
        <f>IFERROR(VLOOKUP(G109,'TABELA DE DEFEITOS'!$A$4:$I$1048576,9,0),"")</f>
        <v/>
      </c>
      <c r="K109" s="28"/>
      <c r="L109" s="30"/>
      <c r="M109" s="30"/>
      <c r="N109" s="32"/>
      <c r="O109" s="39"/>
    </row>
    <row r="110" spans="1:15">
      <c r="A110" s="38" t="str">
        <f t="shared" si="1"/>
        <v/>
      </c>
      <c r="B110" s="27"/>
      <c r="C110" s="28"/>
      <c r="D110" s="28"/>
      <c r="E110" s="121"/>
      <c r="F110" s="121"/>
      <c r="G110" s="128"/>
      <c r="H110" s="128"/>
      <c r="I110" s="42" t="str">
        <f>IFERROR(VLOOKUP(G110,'TABELA DE DEFEITOS'!$A$4:$B$1048576,2,0),"")</f>
        <v/>
      </c>
      <c r="J110" s="43" t="str">
        <f>IFERROR(VLOOKUP(G110,'TABELA DE DEFEITOS'!$A$4:$I$1048576,9,0),"")</f>
        <v/>
      </c>
      <c r="K110" s="28"/>
      <c r="L110" s="30"/>
      <c r="M110" s="30"/>
      <c r="N110" s="32"/>
      <c r="O110" s="39"/>
    </row>
    <row r="111" spans="1:15">
      <c r="A111" s="38" t="str">
        <f t="shared" si="1"/>
        <v/>
      </c>
      <c r="B111" s="27"/>
      <c r="C111" s="28"/>
      <c r="D111" s="28"/>
      <c r="E111" s="121"/>
      <c r="F111" s="121"/>
      <c r="G111" s="128"/>
      <c r="H111" s="128"/>
      <c r="I111" s="42" t="str">
        <f>IFERROR(VLOOKUP(G111,'TABELA DE DEFEITOS'!$A$4:$B$1048576,2,0),"")</f>
        <v/>
      </c>
      <c r="J111" s="43" t="str">
        <f>IFERROR(VLOOKUP(G111,'TABELA DE DEFEITOS'!$A$4:$I$1048576,9,0),"")</f>
        <v/>
      </c>
      <c r="K111" s="28"/>
      <c r="L111" s="30"/>
      <c r="M111" s="30"/>
      <c r="N111" s="32"/>
      <c r="O111" s="39"/>
    </row>
    <row r="112" spans="1:15">
      <c r="A112" s="38" t="str">
        <f t="shared" si="1"/>
        <v/>
      </c>
      <c r="B112" s="27"/>
      <c r="C112" s="28"/>
      <c r="D112" s="28"/>
      <c r="E112" s="121"/>
      <c r="F112" s="121"/>
      <c r="G112" s="128"/>
      <c r="H112" s="128"/>
      <c r="I112" s="42" t="str">
        <f>IFERROR(VLOOKUP(G112,'TABELA DE DEFEITOS'!$A$4:$B$1048576,2,0),"")</f>
        <v/>
      </c>
      <c r="J112" s="43" t="str">
        <f>IFERROR(VLOOKUP(G112,'TABELA DE DEFEITOS'!$A$4:$I$1048576,9,0),"")</f>
        <v/>
      </c>
      <c r="K112" s="28"/>
      <c r="L112" s="30"/>
      <c r="M112" s="30"/>
      <c r="N112" s="32"/>
      <c r="O112" s="39"/>
    </row>
    <row r="113" spans="1:15">
      <c r="A113" s="38" t="str">
        <f t="shared" si="1"/>
        <v/>
      </c>
      <c r="B113" s="27"/>
      <c r="C113" s="28"/>
      <c r="D113" s="28"/>
      <c r="E113" s="121"/>
      <c r="F113" s="121"/>
      <c r="G113" s="128"/>
      <c r="H113" s="128"/>
      <c r="I113" s="42" t="str">
        <f>IFERROR(VLOOKUP(G113,'TABELA DE DEFEITOS'!$A$4:$B$1048576,2,0),"")</f>
        <v/>
      </c>
      <c r="J113" s="43" t="str">
        <f>IFERROR(VLOOKUP(G113,'TABELA DE DEFEITOS'!$A$4:$I$1048576,9,0),"")</f>
        <v/>
      </c>
      <c r="K113" s="28"/>
      <c r="L113" s="30"/>
      <c r="M113" s="30"/>
      <c r="N113" s="32"/>
      <c r="O113" s="39"/>
    </row>
    <row r="114" spans="1:15">
      <c r="A114" s="38" t="str">
        <f t="shared" si="1"/>
        <v/>
      </c>
      <c r="B114" s="27"/>
      <c r="C114" s="28"/>
      <c r="D114" s="28"/>
      <c r="E114" s="121"/>
      <c r="F114" s="121"/>
      <c r="G114" s="128"/>
      <c r="H114" s="128"/>
      <c r="I114" s="42" t="str">
        <f>IFERROR(VLOOKUP(G114,'TABELA DE DEFEITOS'!$A$4:$B$1048576,2,0),"")</f>
        <v/>
      </c>
      <c r="J114" s="43" t="str">
        <f>IFERROR(VLOOKUP(G114,'TABELA DE DEFEITOS'!$A$4:$I$1048576,9,0),"")</f>
        <v/>
      </c>
      <c r="K114" s="28"/>
      <c r="L114" s="30"/>
      <c r="M114" s="30"/>
      <c r="N114" s="32"/>
      <c r="O114" s="39"/>
    </row>
    <row r="115" spans="1:15">
      <c r="A115" s="38" t="str">
        <f t="shared" si="1"/>
        <v/>
      </c>
      <c r="B115" s="27"/>
      <c r="C115" s="28"/>
      <c r="D115" s="28"/>
      <c r="E115" s="121"/>
      <c r="F115" s="121"/>
      <c r="G115" s="128"/>
      <c r="H115" s="128"/>
      <c r="I115" s="42" t="str">
        <f>IFERROR(VLOOKUP(G115,'TABELA DE DEFEITOS'!$A$4:$B$1048576,2,0),"")</f>
        <v/>
      </c>
      <c r="J115" s="43" t="str">
        <f>IFERROR(VLOOKUP(G115,'TABELA DE DEFEITOS'!$A$4:$I$1048576,9,0),"")</f>
        <v/>
      </c>
      <c r="K115" s="28"/>
      <c r="L115" s="30"/>
      <c r="M115" s="30"/>
      <c r="N115" s="32"/>
      <c r="O115" s="39"/>
    </row>
    <row r="116" spans="1:15">
      <c r="A116" s="38" t="str">
        <f t="shared" si="1"/>
        <v/>
      </c>
      <c r="B116" s="27"/>
      <c r="C116" s="28"/>
      <c r="D116" s="28"/>
      <c r="E116" s="121"/>
      <c r="F116" s="121"/>
      <c r="G116" s="128"/>
      <c r="H116" s="128"/>
      <c r="I116" s="42" t="str">
        <f>IFERROR(VLOOKUP(G116,'TABELA DE DEFEITOS'!$A$4:$B$1048576,2,0),"")</f>
        <v/>
      </c>
      <c r="J116" s="43" t="str">
        <f>IFERROR(VLOOKUP(G116,'TABELA DE DEFEITOS'!$A$4:$I$1048576,9,0),"")</f>
        <v/>
      </c>
      <c r="K116" s="28"/>
      <c r="L116" s="30"/>
      <c r="M116" s="30"/>
      <c r="N116" s="32"/>
      <c r="O116" s="39"/>
    </row>
    <row r="117" spans="1:15">
      <c r="A117" s="38" t="str">
        <f t="shared" si="1"/>
        <v/>
      </c>
      <c r="B117" s="27"/>
      <c r="C117" s="28"/>
      <c r="D117" s="28"/>
      <c r="E117" s="121"/>
      <c r="F117" s="121"/>
      <c r="G117" s="128"/>
      <c r="H117" s="128"/>
      <c r="I117" s="42" t="str">
        <f>IFERROR(VLOOKUP(G117,'TABELA DE DEFEITOS'!$A$4:$B$1048576,2,0),"")</f>
        <v/>
      </c>
      <c r="J117" s="43" t="str">
        <f>IFERROR(VLOOKUP(G117,'TABELA DE DEFEITOS'!$A$4:$I$1048576,9,0),"")</f>
        <v/>
      </c>
      <c r="K117" s="28"/>
      <c r="L117" s="30"/>
      <c r="M117" s="30"/>
      <c r="N117" s="32"/>
      <c r="O117" s="39"/>
    </row>
    <row r="118" spans="1:15">
      <c r="A118" s="38" t="str">
        <f t="shared" si="1"/>
        <v/>
      </c>
      <c r="B118" s="27"/>
      <c r="C118" s="28"/>
      <c r="D118" s="28"/>
      <c r="E118" s="121"/>
      <c r="F118" s="121"/>
      <c r="G118" s="128"/>
      <c r="H118" s="128"/>
      <c r="I118" s="42" t="str">
        <f>IFERROR(VLOOKUP(G118,'TABELA DE DEFEITOS'!$A$4:$B$1048576,2,0),"")</f>
        <v/>
      </c>
      <c r="J118" s="43" t="str">
        <f>IFERROR(VLOOKUP(G118,'TABELA DE DEFEITOS'!$A$4:$I$1048576,9,0),"")</f>
        <v/>
      </c>
      <c r="K118" s="28"/>
      <c r="L118" s="30"/>
      <c r="M118" s="30"/>
      <c r="N118" s="32"/>
      <c r="O118" s="39"/>
    </row>
    <row r="119" spans="1:15">
      <c r="A119" s="38" t="str">
        <f t="shared" si="1"/>
        <v/>
      </c>
      <c r="B119" s="27"/>
      <c r="C119" s="28"/>
      <c r="D119" s="28"/>
      <c r="E119" s="121"/>
      <c r="F119" s="121"/>
      <c r="G119" s="128"/>
      <c r="H119" s="128"/>
      <c r="I119" s="42" t="str">
        <f>IFERROR(VLOOKUP(G119,'TABELA DE DEFEITOS'!$A$4:$B$1048576,2,0),"")</f>
        <v/>
      </c>
      <c r="J119" s="43" t="str">
        <f>IFERROR(VLOOKUP(G119,'TABELA DE DEFEITOS'!$A$4:$I$1048576,9,0),"")</f>
        <v/>
      </c>
      <c r="K119" s="28"/>
      <c r="L119" s="30"/>
      <c r="M119" s="30"/>
      <c r="N119" s="32"/>
      <c r="O119" s="39"/>
    </row>
    <row r="120" spans="1:15">
      <c r="A120" s="38" t="str">
        <f t="shared" si="1"/>
        <v/>
      </c>
      <c r="B120" s="27"/>
      <c r="C120" s="28"/>
      <c r="D120" s="28"/>
      <c r="E120" s="121"/>
      <c r="F120" s="121"/>
      <c r="G120" s="128"/>
      <c r="H120" s="128"/>
      <c r="I120" s="42" t="str">
        <f>IFERROR(VLOOKUP(G120,'TABELA DE DEFEITOS'!$A$4:$B$1048576,2,0),"")</f>
        <v/>
      </c>
      <c r="J120" s="43" t="str">
        <f>IFERROR(VLOOKUP(G120,'TABELA DE DEFEITOS'!$A$4:$I$1048576,9,0),"")</f>
        <v/>
      </c>
      <c r="K120" s="28"/>
      <c r="L120" s="30"/>
      <c r="M120" s="30"/>
      <c r="N120" s="32"/>
      <c r="O120" s="39"/>
    </row>
    <row r="121" spans="1:15">
      <c r="A121" s="38" t="str">
        <f t="shared" si="1"/>
        <v/>
      </c>
      <c r="B121" s="27"/>
      <c r="C121" s="28"/>
      <c r="D121" s="28"/>
      <c r="E121" s="121"/>
      <c r="F121" s="121"/>
      <c r="G121" s="128"/>
      <c r="H121" s="128"/>
      <c r="I121" s="42" t="str">
        <f>IFERROR(VLOOKUP(G121,'TABELA DE DEFEITOS'!$A$4:$B$1048576,2,0),"")</f>
        <v/>
      </c>
      <c r="J121" s="43" t="str">
        <f>IFERROR(VLOOKUP(G121,'TABELA DE DEFEITOS'!$A$4:$I$1048576,9,0),"")</f>
        <v/>
      </c>
      <c r="K121" s="28"/>
      <c r="L121" s="30"/>
      <c r="M121" s="30"/>
      <c r="N121" s="32"/>
      <c r="O121" s="39"/>
    </row>
    <row r="122" spans="1:15">
      <c r="A122" s="38" t="str">
        <f t="shared" si="1"/>
        <v/>
      </c>
      <c r="B122" s="27"/>
      <c r="C122" s="28"/>
      <c r="D122" s="28"/>
      <c r="E122" s="121"/>
      <c r="F122" s="121"/>
      <c r="G122" s="128"/>
      <c r="H122" s="128"/>
      <c r="I122" s="42" t="str">
        <f>IFERROR(VLOOKUP(G122,'TABELA DE DEFEITOS'!$A$4:$B$1048576,2,0),"")</f>
        <v/>
      </c>
      <c r="J122" s="43" t="str">
        <f>IFERROR(VLOOKUP(G122,'TABELA DE DEFEITOS'!$A$4:$I$1048576,9,0),"")</f>
        <v/>
      </c>
      <c r="K122" s="28"/>
      <c r="L122" s="30"/>
      <c r="M122" s="30"/>
      <c r="N122" s="32"/>
      <c r="O122" s="39"/>
    </row>
    <row r="123" spans="1:15">
      <c r="A123" s="38" t="str">
        <f t="shared" si="1"/>
        <v/>
      </c>
      <c r="B123" s="27"/>
      <c r="C123" s="28"/>
      <c r="D123" s="28"/>
      <c r="E123" s="121"/>
      <c r="F123" s="121"/>
      <c r="G123" s="128"/>
      <c r="H123" s="128"/>
      <c r="I123" s="42" t="str">
        <f>IFERROR(VLOOKUP(G123,'TABELA DE DEFEITOS'!$A$4:$B$1048576,2,0),"")</f>
        <v/>
      </c>
      <c r="J123" s="43" t="str">
        <f>IFERROR(VLOOKUP(G123,'TABELA DE DEFEITOS'!$A$4:$I$1048576,9,0),"")</f>
        <v/>
      </c>
      <c r="K123" s="28"/>
      <c r="L123" s="30"/>
      <c r="M123" s="30"/>
      <c r="N123" s="32"/>
      <c r="O123" s="39"/>
    </row>
    <row r="124" spans="1:15">
      <c r="A124" s="38" t="str">
        <f t="shared" si="1"/>
        <v/>
      </c>
      <c r="B124" s="27"/>
      <c r="C124" s="28"/>
      <c r="D124" s="28"/>
      <c r="E124" s="121"/>
      <c r="F124" s="121"/>
      <c r="G124" s="128"/>
      <c r="H124" s="128"/>
      <c r="I124" s="42" t="str">
        <f>IFERROR(VLOOKUP(G124,'TABELA DE DEFEITOS'!$A$4:$B$1048576,2,0),"")</f>
        <v/>
      </c>
      <c r="J124" s="43" t="str">
        <f>IFERROR(VLOOKUP(G124,'TABELA DE DEFEITOS'!$A$4:$I$1048576,9,0),"")</f>
        <v/>
      </c>
      <c r="K124" s="28"/>
      <c r="L124" s="30"/>
      <c r="M124" s="30"/>
      <c r="N124" s="32"/>
      <c r="O124" s="39"/>
    </row>
    <row r="125" spans="1:15">
      <c r="A125" s="38" t="str">
        <f t="shared" si="1"/>
        <v/>
      </c>
      <c r="B125" s="27"/>
      <c r="C125" s="28"/>
      <c r="D125" s="28"/>
      <c r="E125" s="121"/>
      <c r="F125" s="121"/>
      <c r="G125" s="128"/>
      <c r="H125" s="128"/>
      <c r="I125" s="42" t="str">
        <f>IFERROR(VLOOKUP(G125,'TABELA DE DEFEITOS'!$A$4:$B$1048576,2,0),"")</f>
        <v/>
      </c>
      <c r="J125" s="43" t="str">
        <f>IFERROR(VLOOKUP(G125,'TABELA DE DEFEITOS'!$A$4:$I$1048576,9,0),"")</f>
        <v/>
      </c>
      <c r="K125" s="28"/>
      <c r="L125" s="30"/>
      <c r="M125" s="30"/>
      <c r="N125" s="32"/>
      <c r="O125" s="39"/>
    </row>
    <row r="126" spans="1:15">
      <c r="A126" s="38" t="str">
        <f t="shared" si="1"/>
        <v/>
      </c>
      <c r="B126" s="27"/>
      <c r="C126" s="28"/>
      <c r="D126" s="28"/>
      <c r="E126" s="121"/>
      <c r="F126" s="121"/>
      <c r="G126" s="128"/>
      <c r="H126" s="128"/>
      <c r="I126" s="42" t="str">
        <f>IFERROR(VLOOKUP(G126,'TABELA DE DEFEITOS'!$A$4:$B$1048576,2,0),"")</f>
        <v/>
      </c>
      <c r="J126" s="43" t="str">
        <f>IFERROR(VLOOKUP(G126,'TABELA DE DEFEITOS'!$A$4:$I$1048576,9,0),"")</f>
        <v/>
      </c>
      <c r="K126" s="28"/>
      <c r="L126" s="30"/>
      <c r="M126" s="30"/>
      <c r="N126" s="32"/>
      <c r="O126" s="39"/>
    </row>
    <row r="127" spans="1:15">
      <c r="A127" s="38" t="str">
        <f t="shared" si="1"/>
        <v/>
      </c>
      <c r="B127" s="27"/>
      <c r="C127" s="28"/>
      <c r="D127" s="28"/>
      <c r="E127" s="121"/>
      <c r="F127" s="121"/>
      <c r="G127" s="128"/>
      <c r="H127" s="128"/>
      <c r="I127" s="42" t="str">
        <f>IFERROR(VLOOKUP(G127,'TABELA DE DEFEITOS'!$A$4:$B$1048576,2,0),"")</f>
        <v/>
      </c>
      <c r="J127" s="43" t="str">
        <f>IFERROR(VLOOKUP(G127,'TABELA DE DEFEITOS'!$A$4:$I$1048576,9,0),"")</f>
        <v/>
      </c>
      <c r="K127" s="28"/>
      <c r="L127" s="30"/>
      <c r="M127" s="30"/>
      <c r="N127" s="32"/>
      <c r="O127" s="39"/>
    </row>
    <row r="128" spans="1:15">
      <c r="A128" s="38" t="str">
        <f t="shared" si="1"/>
        <v/>
      </c>
      <c r="B128" s="27"/>
      <c r="C128" s="28"/>
      <c r="D128" s="28"/>
      <c r="E128" s="121"/>
      <c r="F128" s="121"/>
      <c r="G128" s="128"/>
      <c r="H128" s="128"/>
      <c r="I128" s="42" t="str">
        <f>IFERROR(VLOOKUP(G128,'TABELA DE DEFEITOS'!$A$4:$B$1048576,2,0),"")</f>
        <v/>
      </c>
      <c r="J128" s="43" t="str">
        <f>IFERROR(VLOOKUP(G128,'TABELA DE DEFEITOS'!$A$4:$I$1048576,9,0),"")</f>
        <v/>
      </c>
      <c r="K128" s="28"/>
      <c r="L128" s="30"/>
      <c r="M128" s="30"/>
      <c r="N128" s="32"/>
      <c r="O128" s="39"/>
    </row>
    <row r="129" spans="1:15">
      <c r="A129" s="38" t="str">
        <f t="shared" si="1"/>
        <v/>
      </c>
      <c r="B129" s="27"/>
      <c r="C129" s="28"/>
      <c r="D129" s="28"/>
      <c r="E129" s="121"/>
      <c r="F129" s="121"/>
      <c r="G129" s="128"/>
      <c r="H129" s="128"/>
      <c r="I129" s="42" t="str">
        <f>IFERROR(VLOOKUP(G129,'TABELA DE DEFEITOS'!$A$4:$B$1048576,2,0),"")</f>
        <v/>
      </c>
      <c r="J129" s="43" t="str">
        <f>IFERROR(VLOOKUP(G129,'TABELA DE DEFEITOS'!$A$4:$I$1048576,9,0),"")</f>
        <v/>
      </c>
      <c r="K129" s="28"/>
      <c r="L129" s="30"/>
      <c r="M129" s="30"/>
      <c r="N129" s="32"/>
      <c r="O129" s="39"/>
    </row>
    <row r="130" spans="1:15">
      <c r="A130" s="38" t="str">
        <f t="shared" si="1"/>
        <v/>
      </c>
      <c r="B130" s="27"/>
      <c r="C130" s="28"/>
      <c r="D130" s="28"/>
      <c r="E130" s="121"/>
      <c r="F130" s="121"/>
      <c r="G130" s="128"/>
      <c r="H130" s="128"/>
      <c r="I130" s="42" t="str">
        <f>IFERROR(VLOOKUP(G130,'TABELA DE DEFEITOS'!$A$4:$B$1048576,2,0),"")</f>
        <v/>
      </c>
      <c r="J130" s="43" t="str">
        <f>IFERROR(VLOOKUP(G130,'TABELA DE DEFEITOS'!$A$4:$I$1048576,9,0),"")</f>
        <v/>
      </c>
      <c r="K130" s="28"/>
      <c r="L130" s="30"/>
      <c r="M130" s="30"/>
      <c r="N130" s="32"/>
      <c r="O130" s="39"/>
    </row>
    <row r="131" spans="1:15">
      <c r="A131" s="38" t="str">
        <f t="shared" si="1"/>
        <v/>
      </c>
      <c r="B131" s="27"/>
      <c r="C131" s="28"/>
      <c r="D131" s="28"/>
      <c r="E131" s="121"/>
      <c r="F131" s="121"/>
      <c r="G131" s="128"/>
      <c r="H131" s="128"/>
      <c r="I131" s="42" t="str">
        <f>IFERROR(VLOOKUP(G131,'TABELA DE DEFEITOS'!$A$4:$B$1048576,2,0),"")</f>
        <v/>
      </c>
      <c r="J131" s="43" t="str">
        <f>IFERROR(VLOOKUP(G131,'TABELA DE DEFEITOS'!$A$4:$I$1048576,9,0),"")</f>
        <v/>
      </c>
      <c r="K131" s="28"/>
      <c r="L131" s="30"/>
      <c r="M131" s="30"/>
      <c r="N131" s="32"/>
      <c r="O131" s="39"/>
    </row>
    <row r="132" spans="1:15">
      <c r="A132" s="38" t="str">
        <f t="shared" si="1"/>
        <v/>
      </c>
      <c r="B132" s="27"/>
      <c r="C132" s="28"/>
      <c r="D132" s="28"/>
      <c r="E132" s="121"/>
      <c r="F132" s="121"/>
      <c r="G132" s="128"/>
      <c r="H132" s="128"/>
      <c r="I132" s="42" t="str">
        <f>IFERROR(VLOOKUP(G132,'TABELA DE DEFEITOS'!$A$4:$B$1048576,2,0),"")</f>
        <v/>
      </c>
      <c r="J132" s="43" t="str">
        <f>IFERROR(VLOOKUP(G132,'TABELA DE DEFEITOS'!$A$4:$I$1048576,9,0),"")</f>
        <v/>
      </c>
      <c r="K132" s="28"/>
      <c r="L132" s="30"/>
      <c r="M132" s="30"/>
      <c r="N132" s="32"/>
      <c r="O132" s="39"/>
    </row>
    <row r="133" spans="1:15">
      <c r="A133" s="38" t="str">
        <f t="shared" si="1"/>
        <v/>
      </c>
      <c r="B133" s="27"/>
      <c r="C133" s="28"/>
      <c r="D133" s="28"/>
      <c r="E133" s="121"/>
      <c r="F133" s="121"/>
      <c r="G133" s="128"/>
      <c r="H133" s="128"/>
      <c r="I133" s="42" t="str">
        <f>IFERROR(VLOOKUP(G133,'TABELA DE DEFEITOS'!$A$4:$B$1048576,2,0),"")</f>
        <v/>
      </c>
      <c r="J133" s="43" t="str">
        <f>IFERROR(VLOOKUP(G133,'TABELA DE DEFEITOS'!$A$4:$I$1048576,9,0),"")</f>
        <v/>
      </c>
      <c r="K133" s="28"/>
      <c r="L133" s="30"/>
      <c r="M133" s="30"/>
      <c r="N133" s="32"/>
      <c r="O133" s="39"/>
    </row>
    <row r="134" spans="1:15">
      <c r="A134" s="38" t="str">
        <f t="shared" si="1"/>
        <v/>
      </c>
      <c r="B134" s="27"/>
      <c r="C134" s="28"/>
      <c r="D134" s="28"/>
      <c r="E134" s="121"/>
      <c r="F134" s="121"/>
      <c r="G134" s="128"/>
      <c r="H134" s="128"/>
      <c r="I134" s="42" t="str">
        <f>IFERROR(VLOOKUP(G134,'TABELA DE DEFEITOS'!$A$4:$B$1048576,2,0),"")</f>
        <v/>
      </c>
      <c r="J134" s="43" t="str">
        <f>IFERROR(VLOOKUP(G134,'TABELA DE DEFEITOS'!$A$4:$I$1048576,9,0),"")</f>
        <v/>
      </c>
      <c r="K134" s="28"/>
      <c r="L134" s="30"/>
      <c r="M134" s="30"/>
      <c r="N134" s="32"/>
      <c r="O134" s="39"/>
    </row>
    <row r="135" spans="1:15">
      <c r="A135" s="38" t="str">
        <f t="shared" si="1"/>
        <v/>
      </c>
      <c r="B135" s="27"/>
      <c r="C135" s="28"/>
      <c r="D135" s="28"/>
      <c r="E135" s="121"/>
      <c r="F135" s="121"/>
      <c r="G135" s="128"/>
      <c r="H135" s="128"/>
      <c r="I135" s="42" t="str">
        <f>IFERROR(VLOOKUP(G135,'TABELA DE DEFEITOS'!$A$4:$B$1048576,2,0),"")</f>
        <v/>
      </c>
      <c r="J135" s="43" t="str">
        <f>IFERROR(VLOOKUP(G135,'TABELA DE DEFEITOS'!$A$4:$I$1048576,9,0),"")</f>
        <v/>
      </c>
      <c r="K135" s="28"/>
      <c r="L135" s="30"/>
      <c r="M135" s="30"/>
      <c r="N135" s="32"/>
      <c r="O135" s="39"/>
    </row>
    <row r="136" spans="1:15">
      <c r="A136" s="38" t="str">
        <f t="shared" si="1"/>
        <v/>
      </c>
      <c r="B136" s="27"/>
      <c r="C136" s="28"/>
      <c r="D136" s="28"/>
      <c r="E136" s="121"/>
      <c r="F136" s="121"/>
      <c r="G136" s="128"/>
      <c r="H136" s="128"/>
      <c r="I136" s="42" t="str">
        <f>IFERROR(VLOOKUP(G136,'TABELA DE DEFEITOS'!$A$4:$B$1048576,2,0),"")</f>
        <v/>
      </c>
      <c r="J136" s="43" t="str">
        <f>IFERROR(VLOOKUP(G136,'TABELA DE DEFEITOS'!$A$4:$I$1048576,9,0),"")</f>
        <v/>
      </c>
      <c r="K136" s="28"/>
      <c r="L136" s="30"/>
      <c r="M136" s="30"/>
      <c r="N136" s="32"/>
      <c r="O136" s="39"/>
    </row>
    <row r="137" spans="1:15">
      <c r="A137" s="38" t="str">
        <f t="shared" si="1"/>
        <v/>
      </c>
      <c r="B137" s="27"/>
      <c r="C137" s="28"/>
      <c r="D137" s="28"/>
      <c r="E137" s="121"/>
      <c r="F137" s="121"/>
      <c r="G137" s="128"/>
      <c r="H137" s="128"/>
      <c r="I137" s="42" t="str">
        <f>IFERROR(VLOOKUP(G137,'TABELA DE DEFEITOS'!$A$4:$B$1048576,2,0),"")</f>
        <v/>
      </c>
      <c r="J137" s="43" t="str">
        <f>IFERROR(VLOOKUP(G137,'TABELA DE DEFEITOS'!$A$4:$I$1048576,9,0),"")</f>
        <v/>
      </c>
      <c r="K137" s="28"/>
      <c r="L137" s="30"/>
      <c r="M137" s="30"/>
      <c r="N137" s="32"/>
      <c r="O137" s="39"/>
    </row>
    <row r="138" spans="1:15">
      <c r="A138" s="38" t="str">
        <f t="shared" si="1"/>
        <v/>
      </c>
      <c r="B138" s="27"/>
      <c r="C138" s="28"/>
      <c r="D138" s="28"/>
      <c r="E138" s="121"/>
      <c r="F138" s="121"/>
      <c r="G138" s="128"/>
      <c r="H138" s="128"/>
      <c r="I138" s="42" t="str">
        <f>IFERROR(VLOOKUP(G138,'TABELA DE DEFEITOS'!$A$4:$B$1048576,2,0),"")</f>
        <v/>
      </c>
      <c r="J138" s="43" t="str">
        <f>IFERROR(VLOOKUP(G138,'TABELA DE DEFEITOS'!$A$4:$I$1048576,9,0),"")</f>
        <v/>
      </c>
      <c r="K138" s="28"/>
      <c r="L138" s="30"/>
      <c r="M138" s="30"/>
      <c r="N138" s="32"/>
      <c r="O138" s="39"/>
    </row>
    <row r="139" spans="1:15">
      <c r="A139" s="38" t="str">
        <f t="shared" si="1"/>
        <v/>
      </c>
      <c r="B139" s="27"/>
      <c r="C139" s="28"/>
      <c r="D139" s="28"/>
      <c r="E139" s="121"/>
      <c r="F139" s="121"/>
      <c r="G139" s="128"/>
      <c r="H139" s="128"/>
      <c r="I139" s="42" t="str">
        <f>IFERROR(VLOOKUP(G139,'TABELA DE DEFEITOS'!$A$4:$B$1048576,2,0),"")</f>
        <v/>
      </c>
      <c r="J139" s="43" t="str">
        <f>IFERROR(VLOOKUP(G139,'TABELA DE DEFEITOS'!$A$4:$I$1048576,9,0),"")</f>
        <v/>
      </c>
      <c r="K139" s="28"/>
      <c r="L139" s="30"/>
      <c r="M139" s="30"/>
      <c r="N139" s="32"/>
      <c r="O139" s="39"/>
    </row>
    <row r="140" spans="1:15">
      <c r="A140" s="38" t="str">
        <f t="shared" si="1"/>
        <v/>
      </c>
      <c r="B140" s="27"/>
      <c r="C140" s="28"/>
      <c r="D140" s="28"/>
      <c r="E140" s="121"/>
      <c r="F140" s="121"/>
      <c r="G140" s="128"/>
      <c r="H140" s="128"/>
      <c r="I140" s="42" t="str">
        <f>IFERROR(VLOOKUP(G140,'TABELA DE DEFEITOS'!$A$4:$B$1048576,2,0),"")</f>
        <v/>
      </c>
      <c r="J140" s="43" t="str">
        <f>IFERROR(VLOOKUP(G140,'TABELA DE DEFEITOS'!$A$4:$I$1048576,9,0),"")</f>
        <v/>
      </c>
      <c r="K140" s="28"/>
      <c r="L140" s="30"/>
      <c r="M140" s="30"/>
      <c r="N140" s="32"/>
      <c r="O140" s="39"/>
    </row>
    <row r="141" spans="1:15">
      <c r="A141" s="38" t="str">
        <f t="shared" si="1"/>
        <v/>
      </c>
      <c r="B141" s="27"/>
      <c r="C141" s="28"/>
      <c r="D141" s="28"/>
      <c r="E141" s="121"/>
      <c r="F141" s="121"/>
      <c r="G141" s="128"/>
      <c r="H141" s="128"/>
      <c r="I141" s="42" t="str">
        <f>IFERROR(VLOOKUP(G141,'TABELA DE DEFEITOS'!$A$4:$B$1048576,2,0),"")</f>
        <v/>
      </c>
      <c r="J141" s="43" t="str">
        <f>IFERROR(VLOOKUP(G141,'TABELA DE DEFEITOS'!$A$4:$I$1048576,9,0),"")</f>
        <v/>
      </c>
      <c r="K141" s="28"/>
      <c r="L141" s="30"/>
      <c r="M141" s="30"/>
      <c r="N141" s="32"/>
      <c r="O141" s="39"/>
    </row>
    <row r="142" spans="1:15">
      <c r="A142" s="38" t="str">
        <f t="shared" ref="A142:A200" si="2">IF(C142="","",A141+1)</f>
        <v/>
      </c>
      <c r="B142" s="27"/>
      <c r="C142" s="28"/>
      <c r="D142" s="28"/>
      <c r="E142" s="121"/>
      <c r="F142" s="121"/>
      <c r="G142" s="128"/>
      <c r="H142" s="128"/>
      <c r="I142" s="42" t="str">
        <f>IFERROR(VLOOKUP(G142,'TABELA DE DEFEITOS'!$A$4:$B$1048576,2,0),"")</f>
        <v/>
      </c>
      <c r="J142" s="43" t="str">
        <f>IFERROR(VLOOKUP(G142,'TABELA DE DEFEITOS'!$A$4:$I$1048576,9,0),"")</f>
        <v/>
      </c>
      <c r="K142" s="28"/>
      <c r="L142" s="30"/>
      <c r="M142" s="30"/>
      <c r="N142" s="32"/>
      <c r="O142" s="39"/>
    </row>
    <row r="143" spans="1:15">
      <c r="A143" s="38" t="str">
        <f t="shared" si="2"/>
        <v/>
      </c>
      <c r="B143" s="27"/>
      <c r="C143" s="28"/>
      <c r="D143" s="28"/>
      <c r="E143" s="121"/>
      <c r="F143" s="121"/>
      <c r="G143" s="128"/>
      <c r="H143" s="128"/>
      <c r="I143" s="42" t="str">
        <f>IFERROR(VLOOKUP(G143,'TABELA DE DEFEITOS'!$A$4:$B$1048576,2,0),"")</f>
        <v/>
      </c>
      <c r="J143" s="43" t="str">
        <f>IFERROR(VLOOKUP(G143,'TABELA DE DEFEITOS'!$A$4:$I$1048576,9,0),"")</f>
        <v/>
      </c>
      <c r="K143" s="28"/>
      <c r="L143" s="30"/>
      <c r="M143" s="30"/>
      <c r="N143" s="32"/>
      <c r="O143" s="39"/>
    </row>
    <row r="144" spans="1:15">
      <c r="A144" s="38" t="str">
        <f t="shared" si="2"/>
        <v/>
      </c>
      <c r="B144" s="27"/>
      <c r="C144" s="28"/>
      <c r="D144" s="28"/>
      <c r="E144" s="121"/>
      <c r="F144" s="121"/>
      <c r="G144" s="128"/>
      <c r="H144" s="128"/>
      <c r="I144" s="42" t="str">
        <f>IFERROR(VLOOKUP(G144,'TABELA DE DEFEITOS'!$A$4:$B$1048576,2,0),"")</f>
        <v/>
      </c>
      <c r="J144" s="43" t="str">
        <f>IFERROR(VLOOKUP(G144,'TABELA DE DEFEITOS'!$A$4:$I$1048576,9,0),"")</f>
        <v/>
      </c>
      <c r="K144" s="28"/>
      <c r="L144" s="30"/>
      <c r="M144" s="30"/>
      <c r="N144" s="32"/>
      <c r="O144" s="39"/>
    </row>
    <row r="145" spans="1:15">
      <c r="A145" s="38" t="str">
        <f t="shared" si="2"/>
        <v/>
      </c>
      <c r="B145" s="27"/>
      <c r="C145" s="28"/>
      <c r="D145" s="28"/>
      <c r="E145" s="121"/>
      <c r="F145" s="121"/>
      <c r="G145" s="128"/>
      <c r="H145" s="128"/>
      <c r="I145" s="42" t="str">
        <f>IFERROR(VLOOKUP(G145,'TABELA DE DEFEITOS'!$A$4:$B$1048576,2,0),"")</f>
        <v/>
      </c>
      <c r="J145" s="43" t="str">
        <f>IFERROR(VLOOKUP(G145,'TABELA DE DEFEITOS'!$A$4:$I$1048576,9,0),"")</f>
        <v/>
      </c>
      <c r="K145" s="28"/>
      <c r="L145" s="30"/>
      <c r="M145" s="30"/>
      <c r="N145" s="32"/>
      <c r="O145" s="39"/>
    </row>
    <row r="146" spans="1:15">
      <c r="A146" s="38" t="str">
        <f t="shared" si="2"/>
        <v/>
      </c>
      <c r="B146" s="27"/>
      <c r="C146" s="28"/>
      <c r="D146" s="28"/>
      <c r="E146" s="121"/>
      <c r="F146" s="121"/>
      <c r="G146" s="128"/>
      <c r="H146" s="128"/>
      <c r="I146" s="42" t="str">
        <f>IFERROR(VLOOKUP(G146,'TABELA DE DEFEITOS'!$A$4:$B$1048576,2,0),"")</f>
        <v/>
      </c>
      <c r="J146" s="43" t="str">
        <f>IFERROR(VLOOKUP(G146,'TABELA DE DEFEITOS'!$A$4:$I$1048576,9,0),"")</f>
        <v/>
      </c>
      <c r="K146" s="28"/>
      <c r="L146" s="30"/>
      <c r="M146" s="30"/>
      <c r="N146" s="32"/>
      <c r="O146" s="39"/>
    </row>
    <row r="147" spans="1:15">
      <c r="A147" s="38" t="str">
        <f t="shared" si="2"/>
        <v/>
      </c>
      <c r="B147" s="27"/>
      <c r="C147" s="28"/>
      <c r="D147" s="28"/>
      <c r="E147" s="121"/>
      <c r="F147" s="121"/>
      <c r="G147" s="128"/>
      <c r="H147" s="128"/>
      <c r="I147" s="42" t="str">
        <f>IFERROR(VLOOKUP(G147,'TABELA DE DEFEITOS'!$A$4:$B$1048576,2,0),"")</f>
        <v/>
      </c>
      <c r="J147" s="43" t="str">
        <f>IFERROR(VLOOKUP(G147,'TABELA DE DEFEITOS'!$A$4:$I$1048576,9,0),"")</f>
        <v/>
      </c>
      <c r="K147" s="28"/>
      <c r="L147" s="30"/>
      <c r="M147" s="30"/>
      <c r="N147" s="32"/>
      <c r="O147" s="39"/>
    </row>
    <row r="148" spans="1:15">
      <c r="A148" s="38" t="str">
        <f t="shared" si="2"/>
        <v/>
      </c>
      <c r="B148" s="27"/>
      <c r="C148" s="28"/>
      <c r="D148" s="28"/>
      <c r="E148" s="121"/>
      <c r="F148" s="121"/>
      <c r="G148" s="128"/>
      <c r="H148" s="128"/>
      <c r="I148" s="42" t="str">
        <f>IFERROR(VLOOKUP(G148,'TABELA DE DEFEITOS'!$A$4:$B$1048576,2,0),"")</f>
        <v/>
      </c>
      <c r="J148" s="43" t="str">
        <f>IFERROR(VLOOKUP(G148,'TABELA DE DEFEITOS'!$A$4:$I$1048576,9,0),"")</f>
        <v/>
      </c>
      <c r="K148" s="28"/>
      <c r="L148" s="30"/>
      <c r="M148" s="30"/>
      <c r="N148" s="32"/>
      <c r="O148" s="39"/>
    </row>
    <row r="149" spans="1:15">
      <c r="A149" s="38" t="str">
        <f t="shared" si="2"/>
        <v/>
      </c>
      <c r="B149" s="27"/>
      <c r="C149" s="28"/>
      <c r="D149" s="28"/>
      <c r="E149" s="121"/>
      <c r="F149" s="121"/>
      <c r="G149" s="128"/>
      <c r="H149" s="128"/>
      <c r="I149" s="42" t="str">
        <f>IFERROR(VLOOKUP(G149,'TABELA DE DEFEITOS'!$A$4:$B$1048576,2,0),"")</f>
        <v/>
      </c>
      <c r="J149" s="43" t="str">
        <f>IFERROR(VLOOKUP(G149,'TABELA DE DEFEITOS'!$A$4:$I$1048576,9,0),"")</f>
        <v/>
      </c>
      <c r="K149" s="28"/>
      <c r="L149" s="30"/>
      <c r="M149" s="30"/>
      <c r="N149" s="32"/>
      <c r="O149" s="39"/>
    </row>
    <row r="150" spans="1:15">
      <c r="A150" s="38" t="str">
        <f t="shared" si="2"/>
        <v/>
      </c>
      <c r="B150" s="27"/>
      <c r="C150" s="28"/>
      <c r="D150" s="28"/>
      <c r="E150" s="121"/>
      <c r="F150" s="121"/>
      <c r="G150" s="128"/>
      <c r="H150" s="128"/>
      <c r="I150" s="42" t="str">
        <f>IFERROR(VLOOKUP(G150,'TABELA DE DEFEITOS'!$A$4:$B$1048576,2,0),"")</f>
        <v/>
      </c>
      <c r="J150" s="43" t="str">
        <f>IFERROR(VLOOKUP(G150,'TABELA DE DEFEITOS'!$A$4:$I$1048576,9,0),"")</f>
        <v/>
      </c>
      <c r="K150" s="28"/>
      <c r="L150" s="30"/>
      <c r="M150" s="30"/>
      <c r="N150" s="32"/>
      <c r="O150" s="39"/>
    </row>
    <row r="151" spans="1:15">
      <c r="A151" s="38" t="str">
        <f t="shared" si="2"/>
        <v/>
      </c>
      <c r="B151" s="27"/>
      <c r="C151" s="28"/>
      <c r="D151" s="28"/>
      <c r="E151" s="121"/>
      <c r="F151" s="121"/>
      <c r="G151" s="128"/>
      <c r="H151" s="128"/>
      <c r="I151" s="42" t="str">
        <f>IFERROR(VLOOKUP(G151,'TABELA DE DEFEITOS'!$A$4:$B$1048576,2,0),"")</f>
        <v/>
      </c>
      <c r="J151" s="43" t="str">
        <f>IFERROR(VLOOKUP(G151,'TABELA DE DEFEITOS'!$A$4:$I$1048576,9,0),"")</f>
        <v/>
      </c>
      <c r="K151" s="28"/>
      <c r="L151" s="30"/>
      <c r="M151" s="30"/>
      <c r="N151" s="32"/>
      <c r="O151" s="39"/>
    </row>
    <row r="152" spans="1:15">
      <c r="A152" s="38" t="str">
        <f t="shared" si="2"/>
        <v/>
      </c>
      <c r="B152" s="27"/>
      <c r="C152" s="28"/>
      <c r="D152" s="28"/>
      <c r="E152" s="121"/>
      <c r="F152" s="121"/>
      <c r="G152" s="128"/>
      <c r="H152" s="128"/>
      <c r="I152" s="42" t="str">
        <f>IFERROR(VLOOKUP(G152,'TABELA DE DEFEITOS'!$A$4:$B$1048576,2,0),"")</f>
        <v/>
      </c>
      <c r="J152" s="43" t="str">
        <f>IFERROR(VLOOKUP(G152,'TABELA DE DEFEITOS'!$A$4:$I$1048576,9,0),"")</f>
        <v/>
      </c>
      <c r="K152" s="28"/>
      <c r="L152" s="30"/>
      <c r="M152" s="30"/>
      <c r="N152" s="32"/>
      <c r="O152" s="39"/>
    </row>
    <row r="153" spans="1:15">
      <c r="A153" s="38" t="str">
        <f t="shared" si="2"/>
        <v/>
      </c>
      <c r="B153" s="27"/>
      <c r="C153" s="28"/>
      <c r="D153" s="28"/>
      <c r="E153" s="121"/>
      <c r="F153" s="121"/>
      <c r="G153" s="128"/>
      <c r="H153" s="128"/>
      <c r="I153" s="42" t="str">
        <f>IFERROR(VLOOKUP(G153,'TABELA DE DEFEITOS'!$A$4:$B$1048576,2,0),"")</f>
        <v/>
      </c>
      <c r="J153" s="43" t="str">
        <f>IFERROR(VLOOKUP(G153,'TABELA DE DEFEITOS'!$A$4:$I$1048576,9,0),"")</f>
        <v/>
      </c>
      <c r="K153" s="28"/>
      <c r="L153" s="30"/>
      <c r="M153" s="30"/>
      <c r="N153" s="32"/>
      <c r="O153" s="39"/>
    </row>
    <row r="154" spans="1:15">
      <c r="A154" s="38" t="str">
        <f t="shared" si="2"/>
        <v/>
      </c>
      <c r="B154" s="27"/>
      <c r="C154" s="28"/>
      <c r="D154" s="28"/>
      <c r="E154" s="121"/>
      <c r="F154" s="121"/>
      <c r="G154" s="128"/>
      <c r="H154" s="128"/>
      <c r="I154" s="42" t="str">
        <f>IFERROR(VLOOKUP(G154,'TABELA DE DEFEITOS'!$A$4:$B$1048576,2,0),"")</f>
        <v/>
      </c>
      <c r="J154" s="43" t="str">
        <f>IFERROR(VLOOKUP(G154,'TABELA DE DEFEITOS'!$A$4:$I$1048576,9,0),"")</f>
        <v/>
      </c>
      <c r="K154" s="28"/>
      <c r="L154" s="30"/>
      <c r="M154" s="30"/>
      <c r="N154" s="32"/>
      <c r="O154" s="39"/>
    </row>
    <row r="155" spans="1:15">
      <c r="A155" s="38" t="str">
        <f t="shared" si="2"/>
        <v/>
      </c>
      <c r="B155" s="27"/>
      <c r="C155" s="28"/>
      <c r="D155" s="28"/>
      <c r="E155" s="121"/>
      <c r="F155" s="121"/>
      <c r="G155" s="128"/>
      <c r="H155" s="128"/>
      <c r="I155" s="42" t="str">
        <f>IFERROR(VLOOKUP(G155,'TABELA DE DEFEITOS'!$A$4:$B$1048576,2,0),"")</f>
        <v/>
      </c>
      <c r="J155" s="43" t="str">
        <f>IFERROR(VLOOKUP(G155,'TABELA DE DEFEITOS'!$A$4:$I$1048576,9,0),"")</f>
        <v/>
      </c>
      <c r="K155" s="28"/>
      <c r="L155" s="30"/>
      <c r="M155" s="30"/>
      <c r="N155" s="32"/>
      <c r="O155" s="39"/>
    </row>
    <row r="156" spans="1:15">
      <c r="A156" s="38" t="str">
        <f t="shared" si="2"/>
        <v/>
      </c>
      <c r="B156" s="27"/>
      <c r="C156" s="28"/>
      <c r="D156" s="28"/>
      <c r="E156" s="121"/>
      <c r="F156" s="121"/>
      <c r="G156" s="128"/>
      <c r="H156" s="128"/>
      <c r="I156" s="42" t="str">
        <f>IFERROR(VLOOKUP(G156,'TABELA DE DEFEITOS'!$A$4:$B$1048576,2,0),"")</f>
        <v/>
      </c>
      <c r="J156" s="43" t="str">
        <f>IFERROR(VLOOKUP(G156,'TABELA DE DEFEITOS'!$A$4:$I$1048576,9,0),"")</f>
        <v/>
      </c>
      <c r="K156" s="28"/>
      <c r="L156" s="30"/>
      <c r="M156" s="30"/>
      <c r="N156" s="32"/>
      <c r="O156" s="39"/>
    </row>
    <row r="157" spans="1:15">
      <c r="A157" s="38" t="str">
        <f t="shared" si="2"/>
        <v/>
      </c>
      <c r="B157" s="27"/>
      <c r="C157" s="28"/>
      <c r="D157" s="28"/>
      <c r="E157" s="121"/>
      <c r="F157" s="121"/>
      <c r="G157" s="128"/>
      <c r="H157" s="128"/>
      <c r="I157" s="42" t="str">
        <f>IFERROR(VLOOKUP(G157,'TABELA DE DEFEITOS'!$A$4:$B$1048576,2,0),"")</f>
        <v/>
      </c>
      <c r="J157" s="43" t="str">
        <f>IFERROR(VLOOKUP(G157,'TABELA DE DEFEITOS'!$A$4:$I$1048576,9,0),"")</f>
        <v/>
      </c>
      <c r="K157" s="28"/>
      <c r="L157" s="30"/>
      <c r="M157" s="30"/>
      <c r="N157" s="32"/>
      <c r="O157" s="39"/>
    </row>
    <row r="158" spans="1:15">
      <c r="A158" s="38" t="str">
        <f t="shared" si="2"/>
        <v/>
      </c>
      <c r="B158" s="27"/>
      <c r="C158" s="28"/>
      <c r="D158" s="28"/>
      <c r="E158" s="121"/>
      <c r="F158" s="121"/>
      <c r="G158" s="128"/>
      <c r="H158" s="128"/>
      <c r="I158" s="42" t="str">
        <f>IFERROR(VLOOKUP(G158,'TABELA DE DEFEITOS'!$A$4:$B$1048576,2,0),"")</f>
        <v/>
      </c>
      <c r="J158" s="43" t="str">
        <f>IFERROR(VLOOKUP(G158,'TABELA DE DEFEITOS'!$A$4:$I$1048576,9,0),"")</f>
        <v/>
      </c>
      <c r="K158" s="28"/>
      <c r="L158" s="30"/>
      <c r="M158" s="30"/>
      <c r="N158" s="32"/>
      <c r="O158" s="39"/>
    </row>
    <row r="159" spans="1:15">
      <c r="A159" s="38" t="str">
        <f t="shared" si="2"/>
        <v/>
      </c>
      <c r="B159" s="27"/>
      <c r="C159" s="28"/>
      <c r="D159" s="28"/>
      <c r="E159" s="121"/>
      <c r="F159" s="121"/>
      <c r="G159" s="128"/>
      <c r="H159" s="128"/>
      <c r="I159" s="42" t="str">
        <f>IFERROR(VLOOKUP(G159,'TABELA DE DEFEITOS'!$A$4:$B$1048576,2,0),"")</f>
        <v/>
      </c>
      <c r="J159" s="43" t="str">
        <f>IFERROR(VLOOKUP(G159,'TABELA DE DEFEITOS'!$A$4:$I$1048576,9,0),"")</f>
        <v/>
      </c>
      <c r="K159" s="28"/>
      <c r="L159" s="30"/>
      <c r="M159" s="30"/>
      <c r="N159" s="32"/>
      <c r="O159" s="39"/>
    </row>
    <row r="160" spans="1:15">
      <c r="A160" s="38" t="str">
        <f t="shared" si="2"/>
        <v/>
      </c>
      <c r="B160" s="27"/>
      <c r="C160" s="28"/>
      <c r="D160" s="28"/>
      <c r="E160" s="121"/>
      <c r="F160" s="121"/>
      <c r="G160" s="128"/>
      <c r="H160" s="128"/>
      <c r="I160" s="42" t="str">
        <f>IFERROR(VLOOKUP(G160,'TABELA DE DEFEITOS'!$A$4:$B$1048576,2,0),"")</f>
        <v/>
      </c>
      <c r="J160" s="43" t="str">
        <f>IFERROR(VLOOKUP(G160,'TABELA DE DEFEITOS'!$A$4:$I$1048576,9,0),"")</f>
        <v/>
      </c>
      <c r="K160" s="28"/>
      <c r="L160" s="30"/>
      <c r="M160" s="30"/>
      <c r="N160" s="32"/>
      <c r="O160" s="39"/>
    </row>
    <row r="161" spans="1:15">
      <c r="A161" s="38" t="str">
        <f t="shared" si="2"/>
        <v/>
      </c>
      <c r="B161" s="27"/>
      <c r="C161" s="28"/>
      <c r="D161" s="28"/>
      <c r="E161" s="121"/>
      <c r="F161" s="121"/>
      <c r="G161" s="128"/>
      <c r="H161" s="128"/>
      <c r="I161" s="42" t="str">
        <f>IFERROR(VLOOKUP(G161,'TABELA DE DEFEITOS'!$A$4:$B$1048576,2,0),"")</f>
        <v/>
      </c>
      <c r="J161" s="43" t="str">
        <f>IFERROR(VLOOKUP(G161,'TABELA DE DEFEITOS'!$A$4:$I$1048576,9,0),"")</f>
        <v/>
      </c>
      <c r="K161" s="28"/>
      <c r="L161" s="30"/>
      <c r="M161" s="30"/>
      <c r="N161" s="32"/>
      <c r="O161" s="39"/>
    </row>
    <row r="162" spans="1:15">
      <c r="A162" s="38" t="str">
        <f t="shared" si="2"/>
        <v/>
      </c>
      <c r="B162" s="27"/>
      <c r="C162" s="28"/>
      <c r="D162" s="28"/>
      <c r="E162" s="121"/>
      <c r="F162" s="121"/>
      <c r="G162" s="128"/>
      <c r="H162" s="128"/>
      <c r="I162" s="42" t="str">
        <f>IFERROR(VLOOKUP(G162,'TABELA DE DEFEITOS'!$A$4:$B$1048576,2,0),"")</f>
        <v/>
      </c>
      <c r="J162" s="43" t="str">
        <f>IFERROR(VLOOKUP(G162,'TABELA DE DEFEITOS'!$A$4:$I$1048576,9,0),"")</f>
        <v/>
      </c>
      <c r="K162" s="28"/>
      <c r="L162" s="30"/>
      <c r="M162" s="30"/>
      <c r="N162" s="32"/>
      <c r="O162" s="39"/>
    </row>
    <row r="163" spans="1:15">
      <c r="A163" s="38" t="str">
        <f t="shared" si="2"/>
        <v/>
      </c>
      <c r="B163" s="27"/>
      <c r="C163" s="28"/>
      <c r="D163" s="28"/>
      <c r="E163" s="121"/>
      <c r="F163" s="121"/>
      <c r="G163" s="128"/>
      <c r="H163" s="128"/>
      <c r="I163" s="42" t="str">
        <f>IFERROR(VLOOKUP(G163,'TABELA DE DEFEITOS'!$A$4:$B$1048576,2,0),"")</f>
        <v/>
      </c>
      <c r="J163" s="43" t="str">
        <f>IFERROR(VLOOKUP(G163,'TABELA DE DEFEITOS'!$A$4:$I$1048576,9,0),"")</f>
        <v/>
      </c>
      <c r="K163" s="28"/>
      <c r="L163" s="30"/>
      <c r="M163" s="30"/>
      <c r="N163" s="32"/>
      <c r="O163" s="39"/>
    </row>
    <row r="164" spans="1:15">
      <c r="A164" s="38" t="str">
        <f t="shared" si="2"/>
        <v/>
      </c>
      <c r="B164" s="27"/>
      <c r="C164" s="28"/>
      <c r="D164" s="28"/>
      <c r="E164" s="121"/>
      <c r="F164" s="121"/>
      <c r="G164" s="128"/>
      <c r="H164" s="128"/>
      <c r="I164" s="42" t="str">
        <f>IFERROR(VLOOKUP(G164,'TABELA DE DEFEITOS'!$A$4:$B$1048576,2,0),"")</f>
        <v/>
      </c>
      <c r="J164" s="43" t="str">
        <f>IFERROR(VLOOKUP(G164,'TABELA DE DEFEITOS'!$A$4:$I$1048576,9,0),"")</f>
        <v/>
      </c>
      <c r="K164" s="28"/>
      <c r="L164" s="30"/>
      <c r="M164" s="30"/>
      <c r="N164" s="32"/>
      <c r="O164" s="39"/>
    </row>
    <row r="165" spans="1:15">
      <c r="A165" s="38" t="str">
        <f t="shared" si="2"/>
        <v/>
      </c>
      <c r="B165" s="27"/>
      <c r="C165" s="28"/>
      <c r="D165" s="28"/>
      <c r="E165" s="121"/>
      <c r="F165" s="121"/>
      <c r="G165" s="128"/>
      <c r="H165" s="128"/>
      <c r="I165" s="42" t="str">
        <f>IFERROR(VLOOKUP(G165,'TABELA DE DEFEITOS'!$A$4:$B$1048576,2,0),"")</f>
        <v/>
      </c>
      <c r="J165" s="43" t="str">
        <f>IFERROR(VLOOKUP(G165,'TABELA DE DEFEITOS'!$A$4:$I$1048576,9,0),"")</f>
        <v/>
      </c>
      <c r="K165" s="28"/>
      <c r="L165" s="30"/>
      <c r="M165" s="30"/>
      <c r="N165" s="32"/>
      <c r="O165" s="39"/>
    </row>
    <row r="166" spans="1:15">
      <c r="A166" s="38" t="str">
        <f t="shared" si="2"/>
        <v/>
      </c>
      <c r="B166" s="27"/>
      <c r="C166" s="28"/>
      <c r="D166" s="28"/>
      <c r="E166" s="121"/>
      <c r="F166" s="121"/>
      <c r="G166" s="128"/>
      <c r="H166" s="128"/>
      <c r="I166" s="42" t="str">
        <f>IFERROR(VLOOKUP(G166,'TABELA DE DEFEITOS'!$A$4:$B$1048576,2,0),"")</f>
        <v/>
      </c>
      <c r="J166" s="43" t="str">
        <f>IFERROR(VLOOKUP(G166,'TABELA DE DEFEITOS'!$A$4:$I$1048576,9,0),"")</f>
        <v/>
      </c>
      <c r="K166" s="28"/>
      <c r="L166" s="30"/>
      <c r="M166" s="30"/>
      <c r="N166" s="32"/>
      <c r="O166" s="39"/>
    </row>
    <row r="167" spans="1:15">
      <c r="A167" s="38" t="str">
        <f t="shared" si="2"/>
        <v/>
      </c>
      <c r="B167" s="27"/>
      <c r="C167" s="28"/>
      <c r="D167" s="28"/>
      <c r="E167" s="121"/>
      <c r="F167" s="121"/>
      <c r="G167" s="128"/>
      <c r="H167" s="128"/>
      <c r="I167" s="42" t="str">
        <f>IFERROR(VLOOKUP(G167,'TABELA DE DEFEITOS'!$A$4:$B$1048576,2,0),"")</f>
        <v/>
      </c>
      <c r="J167" s="43" t="str">
        <f>IFERROR(VLOOKUP(G167,'TABELA DE DEFEITOS'!$A$4:$I$1048576,9,0),"")</f>
        <v/>
      </c>
      <c r="K167" s="28"/>
      <c r="L167" s="30"/>
      <c r="M167" s="30"/>
      <c r="N167" s="32"/>
      <c r="O167" s="39"/>
    </row>
    <row r="168" spans="1:15">
      <c r="A168" s="38" t="str">
        <f t="shared" si="2"/>
        <v/>
      </c>
      <c r="B168" s="27"/>
      <c r="C168" s="28"/>
      <c r="D168" s="28"/>
      <c r="E168" s="121"/>
      <c r="F168" s="121"/>
      <c r="G168" s="128"/>
      <c r="H168" s="128"/>
      <c r="I168" s="42" t="str">
        <f>IFERROR(VLOOKUP(G168,'TABELA DE DEFEITOS'!$A$4:$B$1048576,2,0),"")</f>
        <v/>
      </c>
      <c r="J168" s="43" t="str">
        <f>IFERROR(VLOOKUP(G168,'TABELA DE DEFEITOS'!$A$4:$I$1048576,9,0),"")</f>
        <v/>
      </c>
      <c r="K168" s="28"/>
      <c r="L168" s="30"/>
      <c r="M168" s="30"/>
      <c r="N168" s="32"/>
      <c r="O168" s="39"/>
    </row>
    <row r="169" spans="1:15">
      <c r="A169" s="38" t="str">
        <f t="shared" si="2"/>
        <v/>
      </c>
      <c r="B169" s="27"/>
      <c r="C169" s="28"/>
      <c r="D169" s="28"/>
      <c r="E169" s="121"/>
      <c r="F169" s="121"/>
      <c r="G169" s="128"/>
      <c r="H169" s="128"/>
      <c r="I169" s="42" t="str">
        <f>IFERROR(VLOOKUP(G169,'TABELA DE DEFEITOS'!$A$4:$B$1048576,2,0),"")</f>
        <v/>
      </c>
      <c r="J169" s="43" t="str">
        <f>IFERROR(VLOOKUP(G169,'TABELA DE DEFEITOS'!$A$4:$I$1048576,9,0),"")</f>
        <v/>
      </c>
      <c r="K169" s="28"/>
      <c r="L169" s="30"/>
      <c r="M169" s="30"/>
      <c r="N169" s="32"/>
      <c r="O169" s="39"/>
    </row>
    <row r="170" spans="1:15">
      <c r="A170" s="38" t="str">
        <f t="shared" si="2"/>
        <v/>
      </c>
      <c r="B170" s="27"/>
      <c r="C170" s="28"/>
      <c r="D170" s="28"/>
      <c r="E170" s="121"/>
      <c r="F170" s="121"/>
      <c r="G170" s="128"/>
      <c r="H170" s="128"/>
      <c r="I170" s="42" t="str">
        <f>IFERROR(VLOOKUP(G170,'TABELA DE DEFEITOS'!$A$4:$B$1048576,2,0),"")</f>
        <v/>
      </c>
      <c r="J170" s="43" t="str">
        <f>IFERROR(VLOOKUP(G170,'TABELA DE DEFEITOS'!$A$4:$I$1048576,9,0),"")</f>
        <v/>
      </c>
      <c r="K170" s="28"/>
      <c r="L170" s="30"/>
      <c r="M170" s="30"/>
      <c r="N170" s="32"/>
      <c r="O170" s="39"/>
    </row>
    <row r="171" spans="1:15">
      <c r="A171" s="38" t="str">
        <f t="shared" si="2"/>
        <v/>
      </c>
      <c r="B171" s="27"/>
      <c r="C171" s="28"/>
      <c r="D171" s="28"/>
      <c r="E171" s="121"/>
      <c r="F171" s="121"/>
      <c r="G171" s="128"/>
      <c r="H171" s="128"/>
      <c r="I171" s="42" t="str">
        <f>IFERROR(VLOOKUP(G171,'TABELA DE DEFEITOS'!$A$4:$B$1048576,2,0),"")</f>
        <v/>
      </c>
      <c r="J171" s="43" t="str">
        <f>IFERROR(VLOOKUP(G171,'TABELA DE DEFEITOS'!$A$4:$I$1048576,9,0),"")</f>
        <v/>
      </c>
      <c r="K171" s="28"/>
      <c r="L171" s="30"/>
      <c r="M171" s="30"/>
      <c r="N171" s="32"/>
      <c r="O171" s="39"/>
    </row>
    <row r="172" spans="1:15">
      <c r="A172" s="38" t="str">
        <f t="shared" si="2"/>
        <v/>
      </c>
      <c r="B172" s="27"/>
      <c r="C172" s="28"/>
      <c r="D172" s="28"/>
      <c r="E172" s="121"/>
      <c r="F172" s="121"/>
      <c r="G172" s="128"/>
      <c r="H172" s="128"/>
      <c r="I172" s="42" t="str">
        <f>IFERROR(VLOOKUP(G172,'TABELA DE DEFEITOS'!$A$4:$B$1048576,2,0),"")</f>
        <v/>
      </c>
      <c r="J172" s="43" t="str">
        <f>IFERROR(VLOOKUP(G172,'TABELA DE DEFEITOS'!$A$4:$I$1048576,9,0),"")</f>
        <v/>
      </c>
      <c r="K172" s="28"/>
      <c r="L172" s="30"/>
      <c r="M172" s="30"/>
      <c r="N172" s="32"/>
      <c r="O172" s="39"/>
    </row>
    <row r="173" spans="1:15">
      <c r="A173" s="38" t="str">
        <f t="shared" si="2"/>
        <v/>
      </c>
      <c r="B173" s="27"/>
      <c r="C173" s="28"/>
      <c r="D173" s="28"/>
      <c r="E173" s="121"/>
      <c r="F173" s="121"/>
      <c r="G173" s="128"/>
      <c r="H173" s="128"/>
      <c r="I173" s="42" t="str">
        <f>IFERROR(VLOOKUP(G173,'TABELA DE DEFEITOS'!$A$4:$B$1048576,2,0),"")</f>
        <v/>
      </c>
      <c r="J173" s="43" t="str">
        <f>IFERROR(VLOOKUP(G173,'TABELA DE DEFEITOS'!$A$4:$I$1048576,9,0),"")</f>
        <v/>
      </c>
      <c r="K173" s="28"/>
      <c r="L173" s="30"/>
      <c r="M173" s="30"/>
      <c r="N173" s="32"/>
      <c r="O173" s="39"/>
    </row>
    <row r="174" spans="1:15">
      <c r="A174" s="38" t="str">
        <f t="shared" si="2"/>
        <v/>
      </c>
      <c r="B174" s="27"/>
      <c r="C174" s="28"/>
      <c r="D174" s="28"/>
      <c r="E174" s="121"/>
      <c r="F174" s="121"/>
      <c r="G174" s="128"/>
      <c r="H174" s="128"/>
      <c r="I174" s="42" t="str">
        <f>IFERROR(VLOOKUP(G174,'TABELA DE DEFEITOS'!$A$4:$B$1048576,2,0),"")</f>
        <v/>
      </c>
      <c r="J174" s="43" t="str">
        <f>IFERROR(VLOOKUP(G174,'TABELA DE DEFEITOS'!$A$4:$I$1048576,9,0),"")</f>
        <v/>
      </c>
      <c r="K174" s="28"/>
      <c r="L174" s="30"/>
      <c r="M174" s="30"/>
      <c r="N174" s="32"/>
      <c r="O174" s="39"/>
    </row>
    <row r="175" spans="1:15">
      <c r="A175" s="38" t="str">
        <f t="shared" si="2"/>
        <v/>
      </c>
      <c r="B175" s="27"/>
      <c r="C175" s="28"/>
      <c r="D175" s="28"/>
      <c r="E175" s="121"/>
      <c r="F175" s="121"/>
      <c r="G175" s="128"/>
      <c r="H175" s="128"/>
      <c r="I175" s="42" t="str">
        <f>IFERROR(VLOOKUP(G175,'TABELA DE DEFEITOS'!$A$4:$B$1048576,2,0),"")</f>
        <v/>
      </c>
      <c r="J175" s="43" t="str">
        <f>IFERROR(VLOOKUP(G175,'TABELA DE DEFEITOS'!$A$4:$I$1048576,9,0),"")</f>
        <v/>
      </c>
      <c r="K175" s="28"/>
      <c r="L175" s="30"/>
      <c r="M175" s="30"/>
      <c r="N175" s="32"/>
      <c r="O175" s="39"/>
    </row>
    <row r="176" spans="1:15">
      <c r="A176" s="38" t="str">
        <f t="shared" si="2"/>
        <v/>
      </c>
      <c r="B176" s="27"/>
      <c r="C176" s="28"/>
      <c r="D176" s="28"/>
      <c r="E176" s="121"/>
      <c r="F176" s="121"/>
      <c r="G176" s="128"/>
      <c r="H176" s="128"/>
      <c r="I176" s="42" t="str">
        <f>IFERROR(VLOOKUP(G176,'TABELA DE DEFEITOS'!$A$4:$B$1048576,2,0),"")</f>
        <v/>
      </c>
      <c r="J176" s="43" t="str">
        <f>IFERROR(VLOOKUP(G176,'TABELA DE DEFEITOS'!$A$4:$I$1048576,9,0),"")</f>
        <v/>
      </c>
      <c r="K176" s="28"/>
      <c r="L176" s="30"/>
      <c r="M176" s="30"/>
      <c r="N176" s="32"/>
      <c r="O176" s="39"/>
    </row>
    <row r="177" spans="1:15">
      <c r="A177" s="38" t="str">
        <f t="shared" si="2"/>
        <v/>
      </c>
      <c r="B177" s="27"/>
      <c r="C177" s="28"/>
      <c r="D177" s="28"/>
      <c r="E177" s="121"/>
      <c r="F177" s="121"/>
      <c r="G177" s="128"/>
      <c r="H177" s="128"/>
      <c r="I177" s="42" t="str">
        <f>IFERROR(VLOOKUP(G177,'TABELA DE DEFEITOS'!$A$4:$B$1048576,2,0),"")</f>
        <v/>
      </c>
      <c r="J177" s="43" t="str">
        <f>IFERROR(VLOOKUP(G177,'TABELA DE DEFEITOS'!$A$4:$I$1048576,9,0),"")</f>
        <v/>
      </c>
      <c r="K177" s="28"/>
      <c r="L177" s="30"/>
      <c r="M177" s="30"/>
      <c r="N177" s="32"/>
      <c r="O177" s="39"/>
    </row>
    <row r="178" spans="1:15">
      <c r="A178" s="38" t="str">
        <f t="shared" si="2"/>
        <v/>
      </c>
      <c r="B178" s="27"/>
      <c r="C178" s="28"/>
      <c r="D178" s="28"/>
      <c r="E178" s="121"/>
      <c r="F178" s="121"/>
      <c r="G178" s="128"/>
      <c r="H178" s="128"/>
      <c r="I178" s="42" t="str">
        <f>IFERROR(VLOOKUP(G178,'TABELA DE DEFEITOS'!$A$4:$B$1048576,2,0),"")</f>
        <v/>
      </c>
      <c r="J178" s="43" t="str">
        <f>IFERROR(VLOOKUP(G178,'TABELA DE DEFEITOS'!$A$4:$I$1048576,9,0),"")</f>
        <v/>
      </c>
      <c r="K178" s="28"/>
      <c r="L178" s="30"/>
      <c r="M178" s="30"/>
      <c r="N178" s="32"/>
      <c r="O178" s="39"/>
    </row>
    <row r="179" spans="1:15">
      <c r="A179" s="38" t="str">
        <f t="shared" si="2"/>
        <v/>
      </c>
      <c r="B179" s="27"/>
      <c r="C179" s="28"/>
      <c r="D179" s="28"/>
      <c r="E179" s="121"/>
      <c r="F179" s="121"/>
      <c r="G179" s="128"/>
      <c r="H179" s="128"/>
      <c r="I179" s="42" t="str">
        <f>IFERROR(VLOOKUP(G179,'TABELA DE DEFEITOS'!$A$4:$B$1048576,2,0),"")</f>
        <v/>
      </c>
      <c r="J179" s="43" t="str">
        <f>IFERROR(VLOOKUP(G179,'TABELA DE DEFEITOS'!$A$4:$I$1048576,9,0),"")</f>
        <v/>
      </c>
      <c r="K179" s="28"/>
      <c r="L179" s="30"/>
      <c r="M179" s="30"/>
      <c r="N179" s="32"/>
      <c r="O179" s="39"/>
    </row>
    <row r="180" spans="1:15">
      <c r="A180" s="38" t="str">
        <f t="shared" si="2"/>
        <v/>
      </c>
      <c r="B180" s="27"/>
      <c r="C180" s="28"/>
      <c r="D180" s="28"/>
      <c r="E180" s="121"/>
      <c r="F180" s="121"/>
      <c r="G180" s="128"/>
      <c r="H180" s="128"/>
      <c r="I180" s="42" t="str">
        <f>IFERROR(VLOOKUP(G180,'TABELA DE DEFEITOS'!$A$4:$B$1048576,2,0),"")</f>
        <v/>
      </c>
      <c r="J180" s="43" t="str">
        <f>IFERROR(VLOOKUP(G180,'TABELA DE DEFEITOS'!$A$4:$I$1048576,9,0),"")</f>
        <v/>
      </c>
      <c r="K180" s="28"/>
      <c r="L180" s="30"/>
      <c r="M180" s="30"/>
      <c r="N180" s="32"/>
      <c r="O180" s="39"/>
    </row>
    <row r="181" spans="1:15">
      <c r="A181" s="38" t="str">
        <f t="shared" si="2"/>
        <v/>
      </c>
      <c r="B181" s="27"/>
      <c r="C181" s="28"/>
      <c r="D181" s="28"/>
      <c r="E181" s="121"/>
      <c r="F181" s="121"/>
      <c r="G181" s="128"/>
      <c r="H181" s="128"/>
      <c r="I181" s="42" t="str">
        <f>IFERROR(VLOOKUP(G181,'TABELA DE DEFEITOS'!$A$4:$B$1048576,2,0),"")</f>
        <v/>
      </c>
      <c r="J181" s="43" t="str">
        <f>IFERROR(VLOOKUP(G181,'TABELA DE DEFEITOS'!$A$4:$I$1048576,9,0),"")</f>
        <v/>
      </c>
      <c r="K181" s="28"/>
      <c r="L181" s="30"/>
      <c r="M181" s="30"/>
      <c r="N181" s="32"/>
      <c r="O181" s="39"/>
    </row>
    <row r="182" spans="1:15">
      <c r="A182" s="38" t="str">
        <f t="shared" si="2"/>
        <v/>
      </c>
      <c r="B182" s="27"/>
      <c r="C182" s="28"/>
      <c r="D182" s="28"/>
      <c r="E182" s="121"/>
      <c r="F182" s="121"/>
      <c r="G182" s="128"/>
      <c r="H182" s="128"/>
      <c r="I182" s="42" t="str">
        <f>IFERROR(VLOOKUP(G182,'TABELA DE DEFEITOS'!$A$4:$B$1048576,2,0),"")</f>
        <v/>
      </c>
      <c r="J182" s="43" t="str">
        <f>IFERROR(VLOOKUP(G182,'TABELA DE DEFEITOS'!$A$4:$I$1048576,9,0),"")</f>
        <v/>
      </c>
      <c r="K182" s="28"/>
      <c r="L182" s="30"/>
      <c r="M182" s="30"/>
      <c r="N182" s="32"/>
      <c r="O182" s="39"/>
    </row>
    <row r="183" spans="1:15">
      <c r="A183" s="38" t="str">
        <f t="shared" si="2"/>
        <v/>
      </c>
      <c r="B183" s="27"/>
      <c r="C183" s="28"/>
      <c r="D183" s="28"/>
      <c r="E183" s="121"/>
      <c r="F183" s="121"/>
      <c r="G183" s="128"/>
      <c r="H183" s="128"/>
      <c r="I183" s="42" t="str">
        <f>IFERROR(VLOOKUP(G183,'TABELA DE DEFEITOS'!$A$4:$B$1048576,2,0),"")</f>
        <v/>
      </c>
      <c r="J183" s="43" t="str">
        <f>IFERROR(VLOOKUP(G183,'TABELA DE DEFEITOS'!$A$4:$I$1048576,9,0),"")</f>
        <v/>
      </c>
      <c r="K183" s="28"/>
      <c r="L183" s="30"/>
      <c r="M183" s="30"/>
      <c r="N183" s="32"/>
      <c r="O183" s="39"/>
    </row>
    <row r="184" spans="1:15">
      <c r="A184" s="38" t="str">
        <f t="shared" si="2"/>
        <v/>
      </c>
      <c r="B184" s="27"/>
      <c r="C184" s="28"/>
      <c r="D184" s="28"/>
      <c r="E184" s="121"/>
      <c r="F184" s="121"/>
      <c r="G184" s="128"/>
      <c r="H184" s="128"/>
      <c r="I184" s="42" t="str">
        <f>IFERROR(VLOOKUP(G184,'TABELA DE DEFEITOS'!$A$4:$B$1048576,2,0),"")</f>
        <v/>
      </c>
      <c r="J184" s="43" t="str">
        <f>IFERROR(VLOOKUP(G184,'TABELA DE DEFEITOS'!$A$4:$I$1048576,9,0),"")</f>
        <v/>
      </c>
      <c r="K184" s="28"/>
      <c r="L184" s="30"/>
      <c r="M184" s="30"/>
      <c r="N184" s="32"/>
      <c r="O184" s="39"/>
    </row>
    <row r="185" spans="1:15">
      <c r="A185" s="38" t="str">
        <f t="shared" si="2"/>
        <v/>
      </c>
      <c r="B185" s="27"/>
      <c r="C185" s="28"/>
      <c r="D185" s="28"/>
      <c r="E185" s="121"/>
      <c r="F185" s="121"/>
      <c r="G185" s="128"/>
      <c r="H185" s="128"/>
      <c r="I185" s="42" t="str">
        <f>IFERROR(VLOOKUP(G185,'TABELA DE DEFEITOS'!$A$4:$B$1048576,2,0),"")</f>
        <v/>
      </c>
      <c r="J185" s="43" t="str">
        <f>IFERROR(VLOOKUP(G185,'TABELA DE DEFEITOS'!$A$4:$I$1048576,9,0),"")</f>
        <v/>
      </c>
      <c r="K185" s="28"/>
      <c r="L185" s="30"/>
      <c r="M185" s="30"/>
      <c r="N185" s="32"/>
      <c r="O185" s="39"/>
    </row>
    <row r="186" spans="1:15">
      <c r="A186" s="38" t="str">
        <f t="shared" si="2"/>
        <v/>
      </c>
      <c r="B186" s="27"/>
      <c r="C186" s="28"/>
      <c r="D186" s="28"/>
      <c r="E186" s="121"/>
      <c r="F186" s="121"/>
      <c r="G186" s="128"/>
      <c r="H186" s="128"/>
      <c r="I186" s="42" t="str">
        <f>IFERROR(VLOOKUP(G186,'TABELA DE DEFEITOS'!$A$4:$B$1048576,2,0),"")</f>
        <v/>
      </c>
      <c r="J186" s="43" t="str">
        <f>IFERROR(VLOOKUP(G186,'TABELA DE DEFEITOS'!$A$4:$I$1048576,9,0),"")</f>
        <v/>
      </c>
      <c r="K186" s="28"/>
      <c r="L186" s="30"/>
      <c r="M186" s="30"/>
      <c r="N186" s="32"/>
      <c r="O186" s="39"/>
    </row>
    <row r="187" spans="1:15">
      <c r="A187" s="38" t="str">
        <f t="shared" si="2"/>
        <v/>
      </c>
      <c r="B187" s="27"/>
      <c r="C187" s="28"/>
      <c r="D187" s="28"/>
      <c r="E187" s="121"/>
      <c r="F187" s="121"/>
      <c r="G187" s="128"/>
      <c r="H187" s="128"/>
      <c r="I187" s="42" t="str">
        <f>IFERROR(VLOOKUP(G187,'TABELA DE DEFEITOS'!$A$4:$B$1048576,2,0),"")</f>
        <v/>
      </c>
      <c r="J187" s="43" t="str">
        <f>IFERROR(VLOOKUP(G187,'TABELA DE DEFEITOS'!$A$4:$I$1048576,9,0),"")</f>
        <v/>
      </c>
      <c r="K187" s="28"/>
      <c r="L187" s="30"/>
      <c r="M187" s="30"/>
      <c r="N187" s="32"/>
      <c r="O187" s="39"/>
    </row>
    <row r="188" spans="1:15">
      <c r="A188" s="38" t="str">
        <f t="shared" si="2"/>
        <v/>
      </c>
      <c r="B188" s="27"/>
      <c r="C188" s="28"/>
      <c r="D188" s="28"/>
      <c r="E188" s="121"/>
      <c r="F188" s="121"/>
      <c r="G188" s="128"/>
      <c r="H188" s="128"/>
      <c r="I188" s="42" t="str">
        <f>IFERROR(VLOOKUP(G188,'TABELA DE DEFEITOS'!$A$4:$B$1048576,2,0),"")</f>
        <v/>
      </c>
      <c r="J188" s="43" t="str">
        <f>IFERROR(VLOOKUP(G188,'TABELA DE DEFEITOS'!$A$4:$I$1048576,9,0),"")</f>
        <v/>
      </c>
      <c r="K188" s="28"/>
      <c r="L188" s="30"/>
      <c r="M188" s="30"/>
      <c r="N188" s="32"/>
      <c r="O188" s="39"/>
    </row>
    <row r="189" spans="1:15">
      <c r="A189" s="38" t="str">
        <f t="shared" si="2"/>
        <v/>
      </c>
      <c r="B189" s="27"/>
      <c r="C189" s="28"/>
      <c r="D189" s="28"/>
      <c r="E189" s="121"/>
      <c r="F189" s="121"/>
      <c r="G189" s="128"/>
      <c r="H189" s="128"/>
      <c r="I189" s="42" t="str">
        <f>IFERROR(VLOOKUP(G189,'TABELA DE DEFEITOS'!$A$4:$B$1048576,2,0),"")</f>
        <v/>
      </c>
      <c r="J189" s="43" t="str">
        <f>IFERROR(VLOOKUP(G189,'TABELA DE DEFEITOS'!$A$4:$I$1048576,9,0),"")</f>
        <v/>
      </c>
      <c r="K189" s="28"/>
      <c r="L189" s="30"/>
      <c r="M189" s="30"/>
      <c r="N189" s="32"/>
      <c r="O189" s="39"/>
    </row>
    <row r="190" spans="1:15">
      <c r="A190" s="38" t="str">
        <f t="shared" si="2"/>
        <v/>
      </c>
      <c r="B190" s="27"/>
      <c r="C190" s="28"/>
      <c r="D190" s="28"/>
      <c r="E190" s="121"/>
      <c r="F190" s="121"/>
      <c r="G190" s="128"/>
      <c r="H190" s="128"/>
      <c r="I190" s="42" t="str">
        <f>IFERROR(VLOOKUP(G190,'TABELA DE DEFEITOS'!$A$4:$B$1048576,2,0),"")</f>
        <v/>
      </c>
      <c r="J190" s="43" t="str">
        <f>IFERROR(VLOOKUP(G190,'TABELA DE DEFEITOS'!$A$4:$I$1048576,9,0),"")</f>
        <v/>
      </c>
      <c r="K190" s="28"/>
      <c r="L190" s="30"/>
      <c r="M190" s="30"/>
      <c r="N190" s="32"/>
      <c r="O190" s="39"/>
    </row>
    <row r="191" spans="1:15">
      <c r="A191" s="38" t="str">
        <f t="shared" si="2"/>
        <v/>
      </c>
      <c r="B191" s="27"/>
      <c r="C191" s="28"/>
      <c r="D191" s="28"/>
      <c r="E191" s="121"/>
      <c r="F191" s="121"/>
      <c r="G191" s="128"/>
      <c r="H191" s="128"/>
      <c r="I191" s="42" t="str">
        <f>IFERROR(VLOOKUP(G191,'TABELA DE DEFEITOS'!$A$4:$B$1048576,2,0),"")</f>
        <v/>
      </c>
      <c r="J191" s="43" t="str">
        <f>IFERROR(VLOOKUP(G191,'TABELA DE DEFEITOS'!$A$4:$I$1048576,9,0),"")</f>
        <v/>
      </c>
      <c r="K191" s="28"/>
      <c r="L191" s="30"/>
      <c r="M191" s="30"/>
      <c r="N191" s="32"/>
      <c r="O191" s="39"/>
    </row>
    <row r="192" spans="1:15">
      <c r="A192" s="38" t="str">
        <f t="shared" si="2"/>
        <v/>
      </c>
      <c r="B192" s="27"/>
      <c r="C192" s="28"/>
      <c r="D192" s="28"/>
      <c r="E192" s="121"/>
      <c r="F192" s="121"/>
      <c r="G192" s="128"/>
      <c r="H192" s="128"/>
      <c r="I192" s="42" t="str">
        <f>IFERROR(VLOOKUP(G192,'TABELA DE DEFEITOS'!$A$4:$B$1048576,2,0),"")</f>
        <v/>
      </c>
      <c r="J192" s="43" t="str">
        <f>IFERROR(VLOOKUP(G192,'TABELA DE DEFEITOS'!$A$4:$I$1048576,9,0),"")</f>
        <v/>
      </c>
      <c r="K192" s="28"/>
      <c r="L192" s="30"/>
      <c r="M192" s="30"/>
      <c r="N192" s="32"/>
      <c r="O192" s="39"/>
    </row>
    <row r="193" spans="1:15">
      <c r="A193" s="38" t="str">
        <f t="shared" si="2"/>
        <v/>
      </c>
      <c r="B193" s="27"/>
      <c r="C193" s="28"/>
      <c r="D193" s="28"/>
      <c r="E193" s="121"/>
      <c r="F193" s="121"/>
      <c r="G193" s="128"/>
      <c r="H193" s="128"/>
      <c r="I193" s="42" t="str">
        <f>IFERROR(VLOOKUP(G193,'TABELA DE DEFEITOS'!$A$4:$B$1048576,2,0),"")</f>
        <v/>
      </c>
      <c r="J193" s="43" t="str">
        <f>IFERROR(VLOOKUP(G193,'TABELA DE DEFEITOS'!$A$4:$I$1048576,9,0),"")</f>
        <v/>
      </c>
      <c r="K193" s="28"/>
      <c r="L193" s="30"/>
      <c r="M193" s="30"/>
      <c r="N193" s="32"/>
      <c r="O193" s="39"/>
    </row>
    <row r="194" spans="1:15">
      <c r="A194" s="38" t="str">
        <f t="shared" si="2"/>
        <v/>
      </c>
      <c r="B194" s="27"/>
      <c r="C194" s="28"/>
      <c r="D194" s="28"/>
      <c r="E194" s="121"/>
      <c r="F194" s="121"/>
      <c r="G194" s="128"/>
      <c r="H194" s="128"/>
      <c r="I194" s="42" t="str">
        <f>IFERROR(VLOOKUP(G194,'TABELA DE DEFEITOS'!$A$4:$B$1048576,2,0),"")</f>
        <v/>
      </c>
      <c r="J194" s="43" t="str">
        <f>IFERROR(VLOOKUP(G194,'TABELA DE DEFEITOS'!$A$4:$I$1048576,9,0),"")</f>
        <v/>
      </c>
      <c r="K194" s="28"/>
      <c r="L194" s="30"/>
      <c r="M194" s="30"/>
      <c r="N194" s="32"/>
      <c r="O194" s="39"/>
    </row>
    <row r="195" spans="1:15">
      <c r="A195" s="38" t="str">
        <f t="shared" si="2"/>
        <v/>
      </c>
      <c r="B195" s="27"/>
      <c r="C195" s="28"/>
      <c r="D195" s="28"/>
      <c r="E195" s="121"/>
      <c r="F195" s="121"/>
      <c r="G195" s="128"/>
      <c r="H195" s="128"/>
      <c r="I195" s="42" t="str">
        <f>IFERROR(VLOOKUP(G195,'TABELA DE DEFEITOS'!$A$4:$B$1048576,2,0),"")</f>
        <v/>
      </c>
      <c r="J195" s="43" t="str">
        <f>IFERROR(VLOOKUP(G195,'TABELA DE DEFEITOS'!$A$4:$I$1048576,9,0),"")</f>
        <v/>
      </c>
      <c r="K195" s="28"/>
      <c r="L195" s="30"/>
      <c r="M195" s="30"/>
      <c r="N195" s="32"/>
      <c r="O195" s="39"/>
    </row>
    <row r="196" spans="1:15">
      <c r="A196" s="38" t="str">
        <f t="shared" si="2"/>
        <v/>
      </c>
      <c r="B196" s="27"/>
      <c r="C196" s="28"/>
      <c r="D196" s="28"/>
      <c r="E196" s="121"/>
      <c r="F196" s="121"/>
      <c r="G196" s="128"/>
      <c r="H196" s="128"/>
      <c r="I196" s="42" t="str">
        <f>IFERROR(VLOOKUP(G196,'TABELA DE DEFEITOS'!$A$4:$B$1048576,2,0),"")</f>
        <v/>
      </c>
      <c r="J196" s="43" t="str">
        <f>IFERROR(VLOOKUP(G196,'TABELA DE DEFEITOS'!$A$4:$I$1048576,9,0),"")</f>
        <v/>
      </c>
      <c r="K196" s="28"/>
      <c r="L196" s="30"/>
      <c r="M196" s="30"/>
      <c r="N196" s="32"/>
      <c r="O196" s="39"/>
    </row>
    <row r="197" spans="1:15">
      <c r="A197" s="38" t="str">
        <f t="shared" si="2"/>
        <v/>
      </c>
      <c r="B197" s="27"/>
      <c r="C197" s="28"/>
      <c r="D197" s="28"/>
      <c r="E197" s="121"/>
      <c r="F197" s="121"/>
      <c r="G197" s="128"/>
      <c r="H197" s="128"/>
      <c r="I197" s="42" t="str">
        <f>IFERROR(VLOOKUP(G197,'TABELA DE DEFEITOS'!$A$4:$B$1048576,2,0),"")</f>
        <v/>
      </c>
      <c r="J197" s="43" t="str">
        <f>IFERROR(VLOOKUP(G197,'TABELA DE DEFEITOS'!$A$4:$I$1048576,9,0),"")</f>
        <v/>
      </c>
      <c r="K197" s="28"/>
      <c r="L197" s="30"/>
      <c r="M197" s="30"/>
      <c r="N197" s="32"/>
      <c r="O197" s="39"/>
    </row>
    <row r="198" spans="1:15">
      <c r="A198" s="38" t="str">
        <f t="shared" si="2"/>
        <v/>
      </c>
      <c r="B198" s="27"/>
      <c r="C198" s="28"/>
      <c r="D198" s="28"/>
      <c r="E198" s="121"/>
      <c r="F198" s="121"/>
      <c r="G198" s="128"/>
      <c r="H198" s="128"/>
      <c r="I198" s="42" t="str">
        <f>IFERROR(VLOOKUP(G198,'TABELA DE DEFEITOS'!$A$4:$B$1048576,2,0),"")</f>
        <v/>
      </c>
      <c r="J198" s="43" t="str">
        <f>IFERROR(VLOOKUP(G198,'TABELA DE DEFEITOS'!$A$4:$I$1048576,9,0),"")</f>
        <v/>
      </c>
      <c r="K198" s="28"/>
      <c r="L198" s="30"/>
      <c r="M198" s="30"/>
      <c r="N198" s="32"/>
      <c r="O198" s="39"/>
    </row>
    <row r="199" spans="1:15">
      <c r="A199" s="38" t="str">
        <f t="shared" si="2"/>
        <v/>
      </c>
      <c r="B199" s="27"/>
      <c r="C199" s="28"/>
      <c r="D199" s="28"/>
      <c r="E199" s="121"/>
      <c r="F199" s="121"/>
      <c r="G199" s="128"/>
      <c r="H199" s="128"/>
      <c r="I199" s="42" t="str">
        <f>IFERROR(VLOOKUP(G199,'TABELA DE DEFEITOS'!$A$4:$B$1048576,2,0),"")</f>
        <v/>
      </c>
      <c r="J199" s="43" t="str">
        <f>IFERROR(VLOOKUP(G199,'TABELA DE DEFEITOS'!$A$4:$I$1048576,9,0),"")</f>
        <v/>
      </c>
      <c r="K199" s="28"/>
      <c r="L199" s="30"/>
      <c r="M199" s="30"/>
      <c r="N199" s="32"/>
      <c r="O199" s="39"/>
    </row>
    <row r="200" spans="1:15" ht="14.25" thickBot="1">
      <c r="A200" s="40" t="str">
        <f t="shared" si="2"/>
        <v/>
      </c>
      <c r="B200" s="101"/>
      <c r="C200" s="102"/>
      <c r="D200" s="102"/>
      <c r="E200" s="121"/>
      <c r="F200" s="121"/>
      <c r="G200" s="128"/>
      <c r="H200" s="128"/>
      <c r="I200" s="90" t="str">
        <f>IFERROR(VLOOKUP(G200,'TABELA DE DEFEITOS'!$A$4:$B$1048576,2,0),"")</f>
        <v/>
      </c>
      <c r="J200" s="91" t="str">
        <f>IFERROR(VLOOKUP(G200,'TABELA DE DEFEITOS'!$A$4:$I$1048576,9,0),"")</f>
        <v/>
      </c>
      <c r="K200" s="102"/>
      <c r="L200" s="41"/>
      <c r="M200" s="41"/>
      <c r="N200" s="92"/>
      <c r="O200" s="103"/>
    </row>
    <row r="205" spans="1:15">
      <c r="K205" s="1"/>
    </row>
    <row r="206" spans="1:15">
      <c r="K206" s="1"/>
    </row>
    <row r="207" spans="1:15">
      <c r="K207" s="1"/>
    </row>
    <row r="208" spans="1:15">
      <c r="K208" s="1"/>
    </row>
    <row r="209" spans="11:11">
      <c r="K209" s="1"/>
    </row>
    <row r="210" spans="11:11">
      <c r="K210" s="1"/>
    </row>
    <row r="211" spans="11:11">
      <c r="K211" s="1"/>
    </row>
    <row r="212" spans="11:11">
      <c r="K212" s="1"/>
    </row>
    <row r="213" spans="11:11">
      <c r="K213" s="1"/>
    </row>
    <row r="214" spans="11:11">
      <c r="K214" s="1"/>
    </row>
    <row r="215" spans="11:11">
      <c r="K215" s="1"/>
    </row>
    <row r="216" spans="11:11">
      <c r="K216" s="1"/>
    </row>
    <row r="217" spans="11:11">
      <c r="K217" s="1"/>
    </row>
    <row r="218" spans="11:11">
      <c r="K218" s="1"/>
    </row>
    <row r="219" spans="11:11">
      <c r="K219" s="1"/>
    </row>
    <row r="220" spans="11:11">
      <c r="K220" s="1"/>
    </row>
    <row r="221" spans="11:11">
      <c r="K221" s="1"/>
    </row>
    <row r="222" spans="11:11">
      <c r="K222" s="1"/>
    </row>
    <row r="223" spans="11:11">
      <c r="K223" s="1"/>
    </row>
    <row r="224" spans="11:11">
      <c r="K224" s="1"/>
    </row>
    <row r="225" spans="11:11">
      <c r="K225" s="1"/>
    </row>
  </sheetData>
  <dataConsolidate/>
  <mergeCells count="214">
    <mergeCell ref="H1:K1"/>
    <mergeCell ref="L1:O1"/>
    <mergeCell ref="G12:H12"/>
    <mergeCell ref="A10:A11"/>
    <mergeCell ref="B10:B11"/>
    <mergeCell ref="J7:L7"/>
    <mergeCell ref="J8:L8"/>
    <mergeCell ref="C10:C11"/>
    <mergeCell ref="D10:D11"/>
    <mergeCell ref="E10:E11"/>
    <mergeCell ref="F10:F11"/>
    <mergeCell ref="H4:K4"/>
    <mergeCell ref="L4:O4"/>
    <mergeCell ref="A1:B6"/>
    <mergeCell ref="C1:G6"/>
    <mergeCell ref="B7:C7"/>
    <mergeCell ref="B8:C8"/>
    <mergeCell ref="K10:L10"/>
    <mergeCell ref="M10:M11"/>
    <mergeCell ref="M7:O7"/>
    <mergeCell ref="M8:O8"/>
    <mergeCell ref="O10:O11"/>
    <mergeCell ref="J10:J11"/>
    <mergeCell ref="N10:N11"/>
    <mergeCell ref="G10:H11"/>
    <mergeCell ref="I10:I11"/>
    <mergeCell ref="G25:H25"/>
    <mergeCell ref="G26:H26"/>
    <mergeCell ref="G13:H13"/>
    <mergeCell ref="G14:H14"/>
    <mergeCell ref="G15:H15"/>
    <mergeCell ref="G16:H16"/>
    <mergeCell ref="G17:H17"/>
    <mergeCell ref="G27:H27"/>
    <mergeCell ref="G18:H18"/>
    <mergeCell ref="G19:H19"/>
    <mergeCell ref="G20:H20"/>
    <mergeCell ref="G21:H21"/>
    <mergeCell ref="G22:H22"/>
    <mergeCell ref="G23:H23"/>
    <mergeCell ref="G24:H24"/>
    <mergeCell ref="G34:H34"/>
    <mergeCell ref="G35:H35"/>
    <mergeCell ref="G36:H36"/>
    <mergeCell ref="G37:H37"/>
    <mergeCell ref="G28:H28"/>
    <mergeCell ref="G29:H29"/>
    <mergeCell ref="G30:H30"/>
    <mergeCell ref="G31:H31"/>
    <mergeCell ref="G32:H32"/>
    <mergeCell ref="G33:H33"/>
    <mergeCell ref="G43:H43"/>
    <mergeCell ref="G44:H44"/>
    <mergeCell ref="G45:H45"/>
    <mergeCell ref="G46:H46"/>
    <mergeCell ref="G47:H47"/>
    <mergeCell ref="G38:H38"/>
    <mergeCell ref="G39:H39"/>
    <mergeCell ref="G40:H40"/>
    <mergeCell ref="G41:H41"/>
    <mergeCell ref="G42:H42"/>
    <mergeCell ref="G58:H58"/>
    <mergeCell ref="G59:H59"/>
    <mergeCell ref="G53:H53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65:H65"/>
    <mergeCell ref="G66:H66"/>
    <mergeCell ref="G67:H67"/>
    <mergeCell ref="G68:H68"/>
    <mergeCell ref="G69:H69"/>
    <mergeCell ref="G60:H60"/>
    <mergeCell ref="G61:H61"/>
    <mergeCell ref="G62:H62"/>
    <mergeCell ref="G63:H63"/>
    <mergeCell ref="G64:H64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85:H85"/>
    <mergeCell ref="G86:H86"/>
    <mergeCell ref="G87:H87"/>
    <mergeCell ref="G88:H88"/>
    <mergeCell ref="G89:H89"/>
    <mergeCell ref="G80:H80"/>
    <mergeCell ref="G81:H81"/>
    <mergeCell ref="G82:H82"/>
    <mergeCell ref="G83:H83"/>
    <mergeCell ref="G84:H84"/>
    <mergeCell ref="G95:H95"/>
    <mergeCell ref="G96:H96"/>
    <mergeCell ref="G97:H97"/>
    <mergeCell ref="G98:H98"/>
    <mergeCell ref="G99:H99"/>
    <mergeCell ref="G90:H90"/>
    <mergeCell ref="G91:H91"/>
    <mergeCell ref="G92:H92"/>
    <mergeCell ref="G93:H93"/>
    <mergeCell ref="G94:H94"/>
    <mergeCell ref="G105:H105"/>
    <mergeCell ref="G106:H106"/>
    <mergeCell ref="G107:H107"/>
    <mergeCell ref="G108:H108"/>
    <mergeCell ref="G109:H109"/>
    <mergeCell ref="G100:H100"/>
    <mergeCell ref="G101:H101"/>
    <mergeCell ref="G102:H102"/>
    <mergeCell ref="G103:H103"/>
    <mergeCell ref="G104:H104"/>
    <mergeCell ref="G115:H115"/>
    <mergeCell ref="G116:H116"/>
    <mergeCell ref="G117:H117"/>
    <mergeCell ref="G118:H118"/>
    <mergeCell ref="G119:H119"/>
    <mergeCell ref="G110:H110"/>
    <mergeCell ref="G111:H111"/>
    <mergeCell ref="G112:H112"/>
    <mergeCell ref="G113:H113"/>
    <mergeCell ref="G114:H114"/>
    <mergeCell ref="G125:H125"/>
    <mergeCell ref="G126:H126"/>
    <mergeCell ref="G127:H127"/>
    <mergeCell ref="G128:H128"/>
    <mergeCell ref="G129:H129"/>
    <mergeCell ref="G120:H120"/>
    <mergeCell ref="G121:H121"/>
    <mergeCell ref="G122:H122"/>
    <mergeCell ref="G123:H123"/>
    <mergeCell ref="G124:H124"/>
    <mergeCell ref="G135:H135"/>
    <mergeCell ref="G136:H136"/>
    <mergeCell ref="G137:H137"/>
    <mergeCell ref="G138:H138"/>
    <mergeCell ref="G139:H139"/>
    <mergeCell ref="G130:H130"/>
    <mergeCell ref="G131:H131"/>
    <mergeCell ref="G132:H132"/>
    <mergeCell ref="G133:H133"/>
    <mergeCell ref="G134:H134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55:H155"/>
    <mergeCell ref="G156:H156"/>
    <mergeCell ref="G157:H157"/>
    <mergeCell ref="G158:H158"/>
    <mergeCell ref="G159:H159"/>
    <mergeCell ref="G150:H150"/>
    <mergeCell ref="G151:H151"/>
    <mergeCell ref="G152:H152"/>
    <mergeCell ref="G153:H153"/>
    <mergeCell ref="G154:H154"/>
    <mergeCell ref="G165:H165"/>
    <mergeCell ref="G166:H166"/>
    <mergeCell ref="G167:H167"/>
    <mergeCell ref="G168:H168"/>
    <mergeCell ref="G169:H169"/>
    <mergeCell ref="G160:H160"/>
    <mergeCell ref="G161:H161"/>
    <mergeCell ref="G162:H162"/>
    <mergeCell ref="G163:H163"/>
    <mergeCell ref="G164:H164"/>
    <mergeCell ref="G175:H175"/>
    <mergeCell ref="G176:H176"/>
    <mergeCell ref="G177:H177"/>
    <mergeCell ref="G178:H178"/>
    <mergeCell ref="G179:H179"/>
    <mergeCell ref="G170:H170"/>
    <mergeCell ref="G171:H171"/>
    <mergeCell ref="G172:H172"/>
    <mergeCell ref="G173:H173"/>
    <mergeCell ref="G174:H174"/>
    <mergeCell ref="G185:H185"/>
    <mergeCell ref="G186:H186"/>
    <mergeCell ref="G187:H187"/>
    <mergeCell ref="G188:H188"/>
    <mergeCell ref="G189:H189"/>
    <mergeCell ref="G180:H180"/>
    <mergeCell ref="G181:H181"/>
    <mergeCell ref="G182:H182"/>
    <mergeCell ref="G183:H183"/>
    <mergeCell ref="G184:H184"/>
    <mergeCell ref="G200:H200"/>
    <mergeCell ref="G195:H195"/>
    <mergeCell ref="G196:H196"/>
    <mergeCell ref="G197:H197"/>
    <mergeCell ref="G198:H198"/>
    <mergeCell ref="G199:H199"/>
    <mergeCell ref="G190:H190"/>
    <mergeCell ref="G191:H191"/>
    <mergeCell ref="G192:H192"/>
    <mergeCell ref="G193:H193"/>
    <mergeCell ref="G194:H194"/>
  </mergeCells>
  <conditionalFormatting sqref="A8:B8 D8:O8">
    <cfRule type="notContainsBlanks" dxfId="40" priority="35">
      <formula>LEN(TRIM(A8))&gt;0</formula>
    </cfRule>
    <cfRule type="containsBlanks" dxfId="39" priority="36">
      <formula>LEN(TRIM(A8))=0</formula>
    </cfRule>
  </conditionalFormatting>
  <conditionalFormatting sqref="H6:J6">
    <cfRule type="notContainsBlanks" dxfId="38" priority="27">
      <formula>LEN(TRIM(H6))&gt;0</formula>
    </cfRule>
    <cfRule type="containsBlanks" dxfId="37" priority="28">
      <formula>LEN(TRIM(H6))=0</formula>
    </cfRule>
  </conditionalFormatting>
  <conditionalFormatting sqref="H3">
    <cfRule type="notContainsBlanks" dxfId="36" priority="23">
      <formula>LEN(TRIM(H3))&gt;0</formula>
    </cfRule>
    <cfRule type="containsBlanks" dxfId="35" priority="24">
      <formula>LEN(TRIM(H3))=0</formula>
    </cfRule>
  </conditionalFormatting>
  <conditionalFormatting sqref="I3">
    <cfRule type="notContainsBlanks" dxfId="34" priority="21">
      <formula>LEN(TRIM(I3))&gt;0</formula>
    </cfRule>
    <cfRule type="containsBlanks" dxfId="33" priority="22">
      <formula>LEN(TRIM(I3))=0</formula>
    </cfRule>
  </conditionalFormatting>
  <conditionalFormatting sqref="J3:K3">
    <cfRule type="notContainsBlanks" dxfId="32" priority="19">
      <formula>LEN(TRIM(J3))&gt;0</formula>
    </cfRule>
    <cfRule type="containsBlanks" dxfId="31" priority="20">
      <formula>LEN(TRIM(J3))=0</formula>
    </cfRule>
  </conditionalFormatting>
  <conditionalFormatting sqref="M3">
    <cfRule type="notContainsBlanks" dxfId="30" priority="17">
      <formula>LEN(TRIM(M3))&gt;0</formula>
    </cfRule>
    <cfRule type="containsBlanks" dxfId="29" priority="18">
      <formula>LEN(TRIM(M3))=0</formula>
    </cfRule>
  </conditionalFormatting>
  <conditionalFormatting sqref="L3">
    <cfRule type="notContainsBlanks" dxfId="28" priority="15">
      <formula>LEN(TRIM(L3))&gt;0</formula>
    </cfRule>
    <cfRule type="containsBlanks" dxfId="27" priority="16">
      <formula>LEN(TRIM(L3))=0</formula>
    </cfRule>
  </conditionalFormatting>
  <conditionalFormatting sqref="N3">
    <cfRule type="notContainsBlanks" dxfId="26" priority="13">
      <formula>LEN(TRIM(N3))&gt;0</formula>
    </cfRule>
    <cfRule type="containsBlanks" dxfId="25" priority="14">
      <formula>LEN(TRIM(N3))=0</formula>
    </cfRule>
  </conditionalFormatting>
  <conditionalFormatting sqref="O3">
    <cfRule type="notContainsBlanks" dxfId="24" priority="11">
      <formula>LEN(TRIM(O3))&gt;0</formula>
    </cfRule>
    <cfRule type="containsBlanks" dxfId="23" priority="12">
      <formula>LEN(TRIM(O3))=0</formula>
    </cfRule>
  </conditionalFormatting>
  <conditionalFormatting sqref="M6">
    <cfRule type="notContainsBlanks" dxfId="22" priority="9">
      <formula>LEN(TRIM(M6))&gt;0</formula>
    </cfRule>
    <cfRule type="containsBlanks" dxfId="21" priority="10">
      <formula>LEN(TRIM(M6))=0</formula>
    </cfRule>
  </conditionalFormatting>
  <conditionalFormatting sqref="L6">
    <cfRule type="notContainsBlanks" dxfId="20" priority="7">
      <formula>LEN(TRIM(L6))&gt;0</formula>
    </cfRule>
    <cfRule type="containsBlanks" dxfId="19" priority="8">
      <formula>LEN(TRIM(L6))=0</formula>
    </cfRule>
  </conditionalFormatting>
  <conditionalFormatting sqref="N6">
    <cfRule type="notContainsBlanks" dxfId="18" priority="5">
      <formula>LEN(TRIM(N6))&gt;0</formula>
    </cfRule>
    <cfRule type="containsBlanks" dxfId="17" priority="6">
      <formula>LEN(TRIM(N6))=0</formula>
    </cfRule>
  </conditionalFormatting>
  <conditionalFormatting sqref="O6">
    <cfRule type="notContainsBlanks" dxfId="16" priority="3">
      <formula>LEN(TRIM(O6))&gt;0</formula>
    </cfRule>
    <cfRule type="containsBlanks" dxfId="15" priority="4">
      <formula>LEN(TRIM(O6))=0</formula>
    </cfRule>
  </conditionalFormatting>
  <conditionalFormatting sqref="K6">
    <cfRule type="notContainsBlanks" dxfId="14" priority="1">
      <formula>LEN(TRIM(K6))&gt;0</formula>
    </cfRule>
    <cfRule type="containsBlanks" dxfId="13" priority="2">
      <formula>LEN(TRIM(K6))=0</formula>
    </cfRule>
  </conditionalFormatting>
  <dataValidations xWindow="149" yWindow="554" count="5">
    <dataValidation type="list" allowBlank="1" showInputMessage="1" showErrorMessage="1" sqref="A8">
      <formula1>"NORTE SLZ,NORTE PHO,CENTRO,LESTE,SUL"</formula1>
    </dataValidation>
    <dataValidation allowBlank="1" showInputMessage="1" showErrorMessage="1" promptTitle="TIPO DE ESTRUTURA" prompt="EXEMPLOS: YS1;YS2;T2D; AT1-PR; T1D-PR E ETC." sqref="D10:D11"/>
    <dataValidation type="list" allowBlank="1" showInputMessage="1" showErrorMessage="1" sqref="B8:C8 F12:H200">
      <formula1>INDIRECT(SUBSTITUTE(A8," ",""))</formula1>
    </dataValidation>
    <dataValidation allowBlank="1" showInputMessage="1" showErrorMessage="1" promptTitle="KM DA LINHA/Nº DA ESTRUTURA" prompt="EXEMPLO: 9/1" sqref="B10:B11"/>
    <dataValidation allowBlank="1" showInputMessage="1" showErrorMessage="1" promptTitle="LADO FONTE OU LADO CARGA" prompt="INFORMAR EM QUAL LADO SE ENCONTRA O DEFEITO, SE É LADO FONTE OU LADO CARGA._x000a_" sqref="M10:M11"/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3">
        <x14:dataValidation type="list" allowBlank="1" showInputMessage="1" showErrorMessage="1">
          <x14:formula1>
            <xm:f>'INFORMÇAÕES '!$U$6:$U$1446</xm:f>
          </x14:formula1>
          <xm:sqref>K3 O3 O6 K6</xm:sqref>
        </x14:dataValidation>
        <x14:dataValidation type="list" allowBlank="1" showInputMessage="1" showErrorMessage="1">
          <x14:formula1>
            <xm:f>'INFORMÇAÕES '!$R$6:$R$36</xm:f>
          </x14:formula1>
          <xm:sqref>H6 H3 L3 L6</xm:sqref>
        </x14:dataValidation>
        <x14:dataValidation type="list" allowBlank="1" showInputMessage="1" showErrorMessage="1">
          <x14:formula1>
            <xm:f>'INFORMÇAÕES '!$S$6:$S$17</xm:f>
          </x14:formula1>
          <xm:sqref>I6 I3 M3 M6</xm:sqref>
        </x14:dataValidation>
        <x14:dataValidation type="list" allowBlank="1" showInputMessage="1" showErrorMessage="1">
          <x14:formula1>
            <xm:f>'INFORMÇAÕES '!$T$6:$T$8</xm:f>
          </x14:formula1>
          <xm:sqref>J6 J3 N3 N6</xm:sqref>
        </x14:dataValidation>
        <x14:dataValidation type="list" allowBlank="1" showInputMessage="1" showErrorMessage="1">
          <x14:formula1>
            <xm:f>'INFORMÇAÕES '!$P$6:$P$10</xm:f>
          </x14:formula1>
          <xm:sqref>G8</xm:sqref>
        </x14:dataValidation>
        <x14:dataValidation type="list" allowBlank="1" showInputMessage="1" showErrorMessage="1" promptTitle="FASE QUE ESTÁ COM DEFEITO">
          <x14:formula1>
            <xm:f>'INFORMÇAÕES '!$W$6:$W$12</xm:f>
          </x14:formula1>
          <xm:sqref>K12:K200</xm:sqref>
        </x14:dataValidation>
        <x14:dataValidation type="list" allowBlank="1" showInputMessage="1" showErrorMessage="1">
          <x14:formula1>
            <xm:f>'INFORMÇAÕES '!$V$6:$V$9</xm:f>
          </x14:formula1>
          <xm:sqref>C12:C200</xm:sqref>
        </x14:dataValidation>
        <x14:dataValidation type="list" allowBlank="1" showInputMessage="1" showErrorMessage="1">
          <x14:formula1>
            <xm:f>'INFORMÇAÕES '!$AB$6:$AB$15</xm:f>
          </x14:formula1>
          <xm:sqref>E12:E200</xm:sqref>
        </x14:dataValidation>
        <x14:dataValidation type="list" allowBlank="1" showInputMessage="1" showErrorMessage="1">
          <x14:formula1>
            <xm:f>'INFORMÇAÕES '!$Y$6:$Y$7</xm:f>
          </x14:formula1>
          <xm:sqref>M12:M200</xm:sqref>
        </x14:dataValidation>
        <x14:dataValidation type="list" allowBlank="1" showInputMessage="1" showErrorMessage="1">
          <x14:formula1>
            <xm:f>'INFORMÇAÕES '!$X$6:$X$12</xm:f>
          </x14:formula1>
          <xm:sqref>L12:L200</xm:sqref>
        </x14:dataValidation>
        <x14:dataValidation type="list" allowBlank="1" showInputMessage="1" showErrorMessage="1">
          <x14:formula1>
            <xm:f>'INFORMÇAÕES '!$Z$6:$Z$12</xm:f>
          </x14:formula1>
          <xm:sqref>N12:N200</xm:sqref>
        </x14:dataValidation>
        <x14:dataValidation type="list" allowBlank="1" showInputMessage="1" showErrorMessage="1">
          <x14:formula1>
            <xm:f>'INFORMÇAÕES '!$AU$6:$AU$17</xm:f>
          </x14:formula1>
          <xm:sqref>J8:O8</xm:sqref>
        </x14:dataValidation>
        <x14:dataValidation type="list" allowBlank="1" showInputMessage="1" showErrorMessage="1">
          <x14:formula1>
            <xm:f>'INFORMÇAÕES '!$AI$6:$AI$104</xm:f>
          </x14:formula1>
          <xm:sqref>D12:D200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00FF"/>
    <pageSetUpPr fitToPage="1"/>
  </sheetPr>
  <dimension ref="B1:O2674"/>
  <sheetViews>
    <sheetView showGridLines="0" tabSelected="1" zoomScale="70" zoomScaleNormal="70" workbookViewId="0">
      <pane ySplit="7" topLeftCell="A8" activePane="bottomLeft" state="frozen"/>
      <selection pane="bottomLeft" activeCell="U205" sqref="U205"/>
    </sheetView>
  </sheetViews>
  <sheetFormatPr defaultRowHeight="11.25"/>
  <cols>
    <col min="1" max="1" width="4.83203125" customWidth="1"/>
    <col min="2" max="2" width="14.1640625" bestFit="1" customWidth="1"/>
    <col min="3" max="3" width="12.83203125" bestFit="1" customWidth="1"/>
    <col min="4" max="5" width="12.1640625" customWidth="1"/>
    <col min="6" max="6" width="16" customWidth="1"/>
    <col min="7" max="7" width="16.33203125" customWidth="1"/>
    <col min="8" max="10" width="12.1640625" customWidth="1"/>
    <col min="11" max="11" width="16.6640625" customWidth="1"/>
    <col min="12" max="13" width="12.1640625" customWidth="1"/>
  </cols>
  <sheetData>
    <row r="1" spans="2:13" ht="0.75" customHeight="1"/>
    <row r="2" spans="2:13">
      <c r="B2" s="207"/>
      <c r="C2" s="208"/>
      <c r="D2" s="209"/>
      <c r="E2" s="216" t="s">
        <v>1428</v>
      </c>
      <c r="F2" s="217"/>
      <c r="G2" s="217"/>
      <c r="H2" s="217"/>
      <c r="I2" s="217"/>
      <c r="J2" s="217"/>
      <c r="K2" s="217"/>
      <c r="L2" s="217"/>
      <c r="M2" s="218"/>
    </row>
    <row r="3" spans="2:13">
      <c r="B3" s="210"/>
      <c r="C3" s="211"/>
      <c r="D3" s="212"/>
      <c r="E3" s="219"/>
      <c r="F3" s="220"/>
      <c r="G3" s="220"/>
      <c r="H3" s="220"/>
      <c r="I3" s="220"/>
      <c r="J3" s="220"/>
      <c r="K3" s="220"/>
      <c r="L3" s="220"/>
      <c r="M3" s="221"/>
    </row>
    <row r="4" spans="2:13" ht="26.25" customHeight="1">
      <c r="B4" s="213"/>
      <c r="C4" s="214"/>
      <c r="D4" s="215"/>
      <c r="E4" s="222"/>
      <c r="F4" s="223"/>
      <c r="G4" s="223"/>
      <c r="H4" s="223"/>
      <c r="I4" s="223"/>
      <c r="J4" s="223"/>
      <c r="K4" s="223"/>
      <c r="L4" s="223"/>
      <c r="M4" s="224"/>
    </row>
    <row r="5" spans="2:13" ht="28.5" customHeight="1">
      <c r="B5" s="225" t="s">
        <v>21</v>
      </c>
      <c r="C5" s="226"/>
      <c r="D5" s="204" t="str">
        <f>IF('FORM. DE INSPEÇÃO'!$A$8="","",'FORM. DE INSPEÇÃO'!$A$8)</f>
        <v>LESTE</v>
      </c>
      <c r="E5" s="204"/>
      <c r="F5" s="205" t="s">
        <v>363</v>
      </c>
      <c r="G5" s="206"/>
      <c r="H5" s="204" t="str">
        <f>IF('FORM. DE INSPEÇÃO'!$G$8="","",'FORM. DE INSPEÇÃO'!$G$8)</f>
        <v>MINUCIOSA</v>
      </c>
      <c r="I5" s="204"/>
      <c r="J5" s="225" t="s">
        <v>0</v>
      </c>
      <c r="K5" s="226"/>
      <c r="L5" s="204" t="str">
        <f>IF('FORM. DE INSPEÇÃO'!$E$8="","",'FORM. DE INSPEÇÃO'!$E$8)</f>
        <v>69KV</v>
      </c>
      <c r="M5" s="204"/>
    </row>
    <row r="6" spans="2:13" ht="39" customHeight="1">
      <c r="B6" s="227" t="s">
        <v>359</v>
      </c>
      <c r="C6" s="227"/>
      <c r="D6" s="204" t="str">
        <f>IF('FORM. DE INSPEÇÃO'!$B$8="","",'FORM. DE INSPEÇÃO'!$B$8)</f>
        <v>SÃO JOÃO DOS PATOS / PARAIBANO</v>
      </c>
      <c r="E6" s="204"/>
      <c r="F6" s="205" t="s">
        <v>13</v>
      </c>
      <c r="G6" s="206"/>
      <c r="H6" s="204">
        <f>IF('FORM. DE INSPEÇÃO'!$H$8="","",'FORM. DE INSPEÇÃO'!$H$8)</f>
        <v>6000245148</v>
      </c>
      <c r="I6" s="204"/>
      <c r="J6" s="225" t="s">
        <v>1168</v>
      </c>
      <c r="K6" s="226"/>
      <c r="L6" s="204">
        <f>IF('FORM. DE INSPEÇÃO'!$F$8="","",'FORM. DE INSPEÇÃO'!$F$8)</f>
        <v>9.9</v>
      </c>
      <c r="M6" s="204"/>
    </row>
    <row r="7" spans="2:13" ht="21.75" customHeight="1">
      <c r="B7" s="203" t="s">
        <v>1419</v>
      </c>
      <c r="C7" s="203"/>
      <c r="D7" s="203"/>
      <c r="E7" s="203"/>
      <c r="F7" s="203"/>
      <c r="G7" s="203"/>
      <c r="H7" s="203"/>
      <c r="I7" s="203"/>
      <c r="J7" s="203"/>
      <c r="K7" s="203"/>
      <c r="L7" s="203"/>
      <c r="M7" s="203"/>
    </row>
    <row r="8" spans="2:13" ht="22.5" customHeight="1">
      <c r="B8" s="188" t="s">
        <v>1426</v>
      </c>
      <c r="C8" s="189"/>
      <c r="D8" s="189"/>
      <c r="E8" s="189"/>
      <c r="F8" s="189"/>
      <c r="G8" s="190"/>
      <c r="H8" s="191" t="s">
        <v>1425</v>
      </c>
      <c r="I8" s="192"/>
      <c r="J8" s="192"/>
      <c r="K8" s="192"/>
      <c r="L8" s="192"/>
      <c r="M8" s="193"/>
    </row>
    <row r="9" spans="2:13" ht="21.75" customHeight="1">
      <c r="B9" s="200" t="s">
        <v>379</v>
      </c>
      <c r="C9" s="201" t="s">
        <v>1188</v>
      </c>
      <c r="D9" s="196" t="s">
        <v>380</v>
      </c>
      <c r="E9" s="197"/>
      <c r="F9" s="196" t="s">
        <v>1424</v>
      </c>
      <c r="G9" s="197"/>
      <c r="H9" s="196" t="s">
        <v>1423</v>
      </c>
      <c r="I9" s="197"/>
      <c r="J9" s="200" t="s">
        <v>1422</v>
      </c>
      <c r="K9" s="200" t="s">
        <v>1421</v>
      </c>
      <c r="L9" s="196" t="s">
        <v>1420</v>
      </c>
      <c r="M9" s="197"/>
    </row>
    <row r="10" spans="2:13" ht="21.75" customHeight="1">
      <c r="B10" s="200"/>
      <c r="C10" s="202"/>
      <c r="D10" s="198"/>
      <c r="E10" s="199"/>
      <c r="F10" s="198"/>
      <c r="G10" s="199"/>
      <c r="H10" s="198"/>
      <c r="I10" s="199"/>
      <c r="J10" s="200"/>
      <c r="K10" s="200"/>
      <c r="L10" s="198"/>
      <c r="M10" s="199"/>
    </row>
    <row r="11" spans="2:13" ht="45" customHeight="1">
      <c r="B11" s="112" t="str">
        <f>CSV!E2</f>
        <v>IS16</v>
      </c>
      <c r="C11" s="114" t="str">
        <f>IFERROR(VLOOKUP(B11,'TABELA DE DEFEITOS'!$B$4:$I$1048576,3,0),"")</f>
        <v>POLIMÉRICO</v>
      </c>
      <c r="D11" s="176" t="str">
        <f>IFERROR(VLOOKUP(B11,'TABELA DE DEFEITOS'!$B$4:$I$1048576,4,0),"")</f>
        <v>MUITO CHAMUSCADO - POLIMÉRICO</v>
      </c>
      <c r="E11" s="177"/>
      <c r="F11" s="176" t="str">
        <f>IFERROR(VLOOKUP(B11,'TABELA DE DEFEITOS'!$B$4:$I$1048576,5,0),"")</f>
        <v>SUBSTITUIR ISOLADOR</v>
      </c>
      <c r="G11" s="177"/>
      <c r="H11" s="176" t="str">
        <f>CSV!H2</f>
        <v>FASES ABC</v>
      </c>
      <c r="I11" s="177"/>
      <c r="J11" s="112" t="str">
        <f>IFERROR(VLOOKUP(B11,'TABELA DE DEFEITOS'!$B$4:$I$1048576,8,0),"")</f>
        <v>P2</v>
      </c>
      <c r="K11" s="113" t="str">
        <f>CSV!G2</f>
        <v>YS1-10/3</v>
      </c>
      <c r="L11" s="176"/>
      <c r="M11" s="177"/>
    </row>
    <row r="12" spans="2:13" ht="10.5" customHeight="1">
      <c r="B12" s="180" t="s">
        <v>1427</v>
      </c>
      <c r="C12" s="180"/>
      <c r="D12" s="180"/>
      <c r="E12" s="180"/>
      <c r="F12" s="180"/>
      <c r="G12" s="180"/>
      <c r="H12" s="180" t="s">
        <v>1427</v>
      </c>
      <c r="I12" s="180"/>
      <c r="J12" s="180"/>
      <c r="K12" s="180"/>
      <c r="L12" s="180"/>
      <c r="M12" s="180"/>
    </row>
    <row r="13" spans="2:13" ht="10.5" customHeight="1"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</row>
    <row r="14" spans="2:13" ht="10.5" customHeight="1">
      <c r="B14" s="181"/>
      <c r="C14" s="181"/>
      <c r="D14" s="181"/>
      <c r="E14" s="181"/>
      <c r="F14" s="181"/>
      <c r="G14" s="181"/>
      <c r="H14" s="181"/>
      <c r="I14" s="181"/>
      <c r="J14" s="181"/>
      <c r="K14" s="181"/>
      <c r="L14" s="181"/>
      <c r="M14" s="181"/>
    </row>
    <row r="15" spans="2:13" ht="10.5" customHeight="1">
      <c r="B15" s="181"/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</row>
    <row r="16" spans="2:13" ht="10.5" customHeight="1">
      <c r="B16" s="181"/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</row>
    <row r="17" spans="2:13" ht="10.5" customHeight="1">
      <c r="B17" s="181"/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</row>
    <row r="18" spans="2:13" ht="10.5" customHeight="1">
      <c r="B18" s="181"/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</row>
    <row r="19" spans="2:13" ht="10.5" customHeight="1">
      <c r="B19" s="181"/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</row>
    <row r="20" spans="2:13" ht="10.5" customHeight="1">
      <c r="B20" s="181"/>
      <c r="C20" s="181"/>
      <c r="D20" s="181"/>
      <c r="E20" s="181"/>
      <c r="F20" s="181"/>
      <c r="G20" s="181"/>
      <c r="H20" s="181"/>
      <c r="I20" s="181"/>
      <c r="J20" s="181"/>
      <c r="K20" s="181"/>
      <c r="L20" s="181"/>
      <c r="M20" s="181"/>
    </row>
    <row r="21" spans="2:13" ht="10.5" customHeight="1"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</row>
    <row r="22" spans="2:13" ht="10.5" customHeight="1">
      <c r="B22" s="181"/>
      <c r="C22" s="181"/>
      <c r="D22" s="181"/>
      <c r="E22" s="181"/>
      <c r="F22" s="181"/>
      <c r="G22" s="181"/>
      <c r="H22" s="181"/>
      <c r="I22" s="181"/>
      <c r="J22" s="181"/>
      <c r="K22" s="181"/>
      <c r="L22" s="181"/>
      <c r="M22" s="181"/>
    </row>
    <row r="23" spans="2:13" ht="10.5" customHeight="1">
      <c r="B23" s="181"/>
      <c r="C23" s="181"/>
      <c r="D23" s="181"/>
      <c r="E23" s="181"/>
      <c r="F23" s="181"/>
      <c r="G23" s="181"/>
      <c r="H23" s="181"/>
      <c r="I23" s="181"/>
      <c r="J23" s="181"/>
      <c r="K23" s="181"/>
      <c r="L23" s="181"/>
      <c r="M23" s="181"/>
    </row>
    <row r="24" spans="2:13" ht="10.5" customHeight="1">
      <c r="B24" s="181"/>
      <c r="C24" s="181"/>
      <c r="D24" s="181"/>
      <c r="E24" s="181"/>
      <c r="F24" s="181"/>
      <c r="G24" s="181"/>
      <c r="H24" s="181"/>
      <c r="I24" s="181"/>
      <c r="J24" s="181"/>
      <c r="K24" s="181"/>
      <c r="L24" s="181"/>
      <c r="M24" s="181"/>
    </row>
    <row r="25" spans="2:13" ht="10.5" customHeight="1">
      <c r="B25" s="181"/>
      <c r="C25" s="181"/>
      <c r="D25" s="181"/>
      <c r="E25" s="181"/>
      <c r="F25" s="181"/>
      <c r="G25" s="181"/>
      <c r="H25" s="181"/>
      <c r="I25" s="181"/>
      <c r="J25" s="181"/>
      <c r="K25" s="181"/>
      <c r="L25" s="181"/>
      <c r="M25" s="181"/>
    </row>
    <row r="26" spans="2:13" ht="10.5" customHeight="1">
      <c r="B26" s="181"/>
      <c r="C26" s="181"/>
      <c r="D26" s="181"/>
      <c r="E26" s="181"/>
      <c r="F26" s="181"/>
      <c r="G26" s="181"/>
      <c r="H26" s="181"/>
      <c r="I26" s="181"/>
      <c r="J26" s="181"/>
      <c r="K26" s="181"/>
      <c r="L26" s="181"/>
      <c r="M26" s="181"/>
    </row>
    <row r="27" spans="2:13" ht="10.5" customHeight="1">
      <c r="B27" s="181"/>
      <c r="C27" s="181"/>
      <c r="D27" s="181"/>
      <c r="E27" s="181"/>
      <c r="F27" s="181"/>
      <c r="G27" s="181"/>
      <c r="H27" s="181"/>
      <c r="I27" s="181"/>
      <c r="J27" s="181"/>
      <c r="K27" s="181"/>
      <c r="L27" s="181"/>
      <c r="M27" s="181"/>
    </row>
    <row r="28" spans="2:13" ht="10.5" customHeight="1">
      <c r="B28" s="181"/>
      <c r="C28" s="181"/>
      <c r="D28" s="181"/>
      <c r="E28" s="181"/>
      <c r="F28" s="181"/>
      <c r="G28" s="181"/>
      <c r="H28" s="181"/>
      <c r="I28" s="181"/>
      <c r="J28" s="181"/>
      <c r="K28" s="181"/>
      <c r="L28" s="181"/>
      <c r="M28" s="181"/>
    </row>
    <row r="29" spans="2:13" ht="22.5" customHeight="1">
      <c r="B29" s="188" t="s">
        <v>1426</v>
      </c>
      <c r="C29" s="189"/>
      <c r="D29" s="189"/>
      <c r="E29" s="189"/>
      <c r="F29" s="189"/>
      <c r="G29" s="190"/>
      <c r="H29" s="191" t="s">
        <v>1425</v>
      </c>
      <c r="I29" s="192"/>
      <c r="J29" s="192"/>
      <c r="K29" s="192"/>
      <c r="L29" s="192"/>
      <c r="M29" s="193"/>
    </row>
    <row r="30" spans="2:13" ht="21.75" customHeight="1">
      <c r="B30" s="200" t="s">
        <v>379</v>
      </c>
      <c r="C30" s="201" t="s">
        <v>1188</v>
      </c>
      <c r="D30" s="196" t="s">
        <v>380</v>
      </c>
      <c r="E30" s="197"/>
      <c r="F30" s="196" t="s">
        <v>1424</v>
      </c>
      <c r="G30" s="197"/>
      <c r="H30" s="196" t="s">
        <v>1423</v>
      </c>
      <c r="I30" s="197"/>
      <c r="J30" s="200" t="s">
        <v>1422</v>
      </c>
      <c r="K30" s="200" t="s">
        <v>1421</v>
      </c>
      <c r="L30" s="196" t="s">
        <v>1420</v>
      </c>
      <c r="M30" s="197"/>
    </row>
    <row r="31" spans="2:13" ht="21.75" customHeight="1">
      <c r="B31" s="200"/>
      <c r="C31" s="202"/>
      <c r="D31" s="198"/>
      <c r="E31" s="199"/>
      <c r="F31" s="198"/>
      <c r="G31" s="199"/>
      <c r="H31" s="198"/>
      <c r="I31" s="199"/>
      <c r="J31" s="200"/>
      <c r="K31" s="200"/>
      <c r="L31" s="198"/>
      <c r="M31" s="199"/>
    </row>
    <row r="32" spans="2:13" ht="45" customHeight="1">
      <c r="B32" s="112" t="str">
        <f>CSV!E3</f>
        <v>IS16</v>
      </c>
      <c r="C32" s="122" t="str">
        <f>IFERROR(VLOOKUP(B32,'TABELA DE DEFEITOS'!$B$4:$I$1048576,3,0),"")</f>
        <v>POLIMÉRICO</v>
      </c>
      <c r="D32" s="176" t="str">
        <f>IFERROR(VLOOKUP(B32,'TABELA DE DEFEITOS'!$B$4:$I$1048576,4,0),"")</f>
        <v>MUITO CHAMUSCADO - POLIMÉRICO</v>
      </c>
      <c r="E32" s="177"/>
      <c r="F32" s="176" t="str">
        <f>IFERROR(VLOOKUP(B32,'TABELA DE DEFEITOS'!$B$4:$I$1048576,5,0),"")</f>
        <v>SUBSTITUIR ISOLADOR</v>
      </c>
      <c r="G32" s="177"/>
      <c r="H32" s="176" t="str">
        <f>CSV!H3</f>
        <v>FASE A</v>
      </c>
      <c r="I32" s="177"/>
      <c r="J32" s="112" t="str">
        <f>IFERROR(VLOOKUP(B32,'TABELA DE DEFEITOS'!$B$4:$I$1048576,8,0),"")</f>
        <v>P2</v>
      </c>
      <c r="K32" s="113" t="str">
        <f>CSV!G3</f>
        <v>YS1-26/2</v>
      </c>
      <c r="L32" s="176"/>
      <c r="M32" s="177"/>
    </row>
    <row r="33" spans="2:13" ht="10.5" customHeight="1">
      <c r="B33" s="180" t="s">
        <v>1427</v>
      </c>
      <c r="C33" s="180"/>
      <c r="D33" s="180"/>
      <c r="E33" s="180"/>
      <c r="F33" s="180"/>
      <c r="G33" s="180"/>
      <c r="H33" s="180" t="s">
        <v>1427</v>
      </c>
      <c r="I33" s="180"/>
      <c r="J33" s="180"/>
      <c r="K33" s="180"/>
      <c r="L33" s="180"/>
      <c r="M33" s="180"/>
    </row>
    <row r="34" spans="2:13" ht="10.5" customHeight="1">
      <c r="B34" s="181"/>
      <c r="C34" s="181"/>
      <c r="D34" s="181"/>
      <c r="E34" s="181"/>
      <c r="F34" s="181"/>
      <c r="G34" s="181"/>
      <c r="H34" s="181"/>
      <c r="I34" s="181"/>
      <c r="J34" s="181"/>
      <c r="K34" s="181"/>
      <c r="L34" s="181"/>
      <c r="M34" s="181"/>
    </row>
    <row r="35" spans="2:13" ht="10.5" customHeight="1">
      <c r="B35" s="181"/>
      <c r="C35" s="181"/>
      <c r="D35" s="181"/>
      <c r="E35" s="181"/>
      <c r="F35" s="181"/>
      <c r="G35" s="181"/>
      <c r="H35" s="181"/>
      <c r="I35" s="181"/>
      <c r="J35" s="181"/>
      <c r="K35" s="181"/>
      <c r="L35" s="181"/>
      <c r="M35" s="181"/>
    </row>
    <row r="36" spans="2:13" ht="10.5" customHeight="1">
      <c r="B36" s="181"/>
      <c r="C36" s="181"/>
      <c r="D36" s="181"/>
      <c r="E36" s="181"/>
      <c r="F36" s="181"/>
      <c r="G36" s="181"/>
      <c r="H36" s="181"/>
      <c r="I36" s="181"/>
      <c r="J36" s="181"/>
      <c r="K36" s="181"/>
      <c r="L36" s="181"/>
      <c r="M36" s="181"/>
    </row>
    <row r="37" spans="2:13" ht="10.5" customHeight="1">
      <c r="B37" s="181"/>
      <c r="C37" s="181"/>
      <c r="D37" s="181"/>
      <c r="E37" s="181"/>
      <c r="F37" s="181"/>
      <c r="G37" s="181"/>
      <c r="H37" s="181"/>
      <c r="I37" s="181"/>
      <c r="J37" s="181"/>
      <c r="K37" s="181"/>
      <c r="L37" s="181"/>
      <c r="M37" s="181"/>
    </row>
    <row r="38" spans="2:13" ht="10.5" customHeight="1">
      <c r="B38" s="181"/>
      <c r="C38" s="181"/>
      <c r="D38" s="181"/>
      <c r="E38" s="181"/>
      <c r="F38" s="181"/>
      <c r="G38" s="181"/>
      <c r="H38" s="181"/>
      <c r="I38" s="181"/>
      <c r="J38" s="181"/>
      <c r="K38" s="181"/>
      <c r="L38" s="181"/>
      <c r="M38" s="181"/>
    </row>
    <row r="39" spans="2:13" ht="10.5" customHeight="1">
      <c r="B39" s="181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</row>
    <row r="40" spans="2:13" ht="10.5" customHeight="1">
      <c r="B40" s="181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</row>
    <row r="41" spans="2:13" ht="10.5" customHeight="1">
      <c r="B41" s="181"/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</row>
    <row r="42" spans="2:13" ht="10.5" customHeight="1">
      <c r="B42" s="181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</row>
    <row r="43" spans="2:13" ht="10.5" customHeight="1">
      <c r="B43" s="181"/>
      <c r="C43" s="181"/>
      <c r="D43" s="181"/>
      <c r="E43" s="181"/>
      <c r="F43" s="181"/>
      <c r="G43" s="181"/>
      <c r="H43" s="181"/>
      <c r="I43" s="181"/>
      <c r="J43" s="181"/>
      <c r="K43" s="181"/>
      <c r="L43" s="181"/>
      <c r="M43" s="181"/>
    </row>
    <row r="44" spans="2:13" ht="10.5" customHeight="1">
      <c r="B44" s="181"/>
      <c r="C44" s="181"/>
      <c r="D44" s="181"/>
      <c r="E44" s="181"/>
      <c r="F44" s="181"/>
      <c r="G44" s="181"/>
      <c r="H44" s="181"/>
      <c r="I44" s="181"/>
      <c r="J44" s="181"/>
      <c r="K44" s="181"/>
      <c r="L44" s="181"/>
      <c r="M44" s="181"/>
    </row>
    <row r="45" spans="2:13" ht="10.5" customHeight="1"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</row>
    <row r="46" spans="2:13" ht="10.5" customHeight="1">
      <c r="B46" s="181"/>
      <c r="C46" s="181"/>
      <c r="D46" s="181"/>
      <c r="E46" s="181"/>
      <c r="F46" s="181"/>
      <c r="G46" s="181"/>
      <c r="H46" s="181"/>
      <c r="I46" s="181"/>
      <c r="J46" s="181"/>
      <c r="K46" s="181"/>
      <c r="L46" s="181"/>
      <c r="M46" s="181"/>
    </row>
    <row r="47" spans="2:13" ht="10.5" customHeight="1"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</row>
    <row r="48" spans="2:13" ht="10.5" customHeight="1">
      <c r="B48" s="181"/>
      <c r="C48" s="181"/>
      <c r="D48" s="181"/>
      <c r="E48" s="181"/>
      <c r="F48" s="181"/>
      <c r="G48" s="181"/>
      <c r="H48" s="181"/>
      <c r="I48" s="181"/>
      <c r="J48" s="181"/>
      <c r="K48" s="181"/>
      <c r="L48" s="181"/>
      <c r="M48" s="181"/>
    </row>
    <row r="49" spans="2:13" ht="10.5" customHeight="1">
      <c r="B49" s="181"/>
      <c r="C49" s="181"/>
      <c r="D49" s="181"/>
      <c r="E49" s="181"/>
      <c r="F49" s="181"/>
      <c r="G49" s="181"/>
      <c r="H49" s="181"/>
      <c r="I49" s="181"/>
      <c r="J49" s="181"/>
      <c r="K49" s="181"/>
      <c r="L49" s="181"/>
      <c r="M49" s="181"/>
    </row>
    <row r="50" spans="2:13" ht="22.5" customHeight="1">
      <c r="B50" s="188" t="s">
        <v>1426</v>
      </c>
      <c r="C50" s="189"/>
      <c r="D50" s="189"/>
      <c r="E50" s="189"/>
      <c r="F50" s="189"/>
      <c r="G50" s="190"/>
      <c r="H50" s="191" t="s">
        <v>1425</v>
      </c>
      <c r="I50" s="192"/>
      <c r="J50" s="192"/>
      <c r="K50" s="192"/>
      <c r="L50" s="192"/>
      <c r="M50" s="193"/>
    </row>
    <row r="51" spans="2:13" ht="21.75" customHeight="1">
      <c r="B51" s="200" t="s">
        <v>379</v>
      </c>
      <c r="C51" s="201" t="s">
        <v>1188</v>
      </c>
      <c r="D51" s="196" t="s">
        <v>380</v>
      </c>
      <c r="E51" s="197"/>
      <c r="F51" s="196" t="s">
        <v>1424</v>
      </c>
      <c r="G51" s="197"/>
      <c r="H51" s="196" t="s">
        <v>1423</v>
      </c>
      <c r="I51" s="197"/>
      <c r="J51" s="200" t="s">
        <v>1422</v>
      </c>
      <c r="K51" s="200" t="s">
        <v>1421</v>
      </c>
      <c r="L51" s="196" t="s">
        <v>1420</v>
      </c>
      <c r="M51" s="197"/>
    </row>
    <row r="52" spans="2:13" ht="21.75" customHeight="1">
      <c r="B52" s="200"/>
      <c r="C52" s="202"/>
      <c r="D52" s="198"/>
      <c r="E52" s="199"/>
      <c r="F52" s="198"/>
      <c r="G52" s="199"/>
      <c r="H52" s="198"/>
      <c r="I52" s="199"/>
      <c r="J52" s="200"/>
      <c r="K52" s="200"/>
      <c r="L52" s="198"/>
      <c r="M52" s="199"/>
    </row>
    <row r="53" spans="2:13" ht="45" customHeight="1">
      <c r="B53" s="112" t="str">
        <f>CSV!E4</f>
        <v>IS16</v>
      </c>
      <c r="C53" s="122" t="str">
        <f>IFERROR(VLOOKUP(B53,'TABELA DE DEFEITOS'!$B$4:$I$1048576,3,0),"")</f>
        <v>POLIMÉRICO</v>
      </c>
      <c r="D53" s="176" t="str">
        <f>IFERROR(VLOOKUP(B53,'TABELA DE DEFEITOS'!$B$4:$I$1048576,4,0),"")</f>
        <v>MUITO CHAMUSCADO - POLIMÉRICO</v>
      </c>
      <c r="E53" s="177"/>
      <c r="F53" s="176" t="str">
        <f>IFERROR(VLOOKUP(B53,'TABELA DE DEFEITOS'!$B$4:$I$1048576,5,0),"")</f>
        <v>SUBSTITUIR ISOLADOR</v>
      </c>
      <c r="G53" s="177"/>
      <c r="H53" s="176" t="str">
        <f>CSV!H4</f>
        <v>FASES ABC</v>
      </c>
      <c r="I53" s="177"/>
      <c r="J53" s="112" t="str">
        <f>IFERROR(VLOOKUP(B53,'TABELA DE DEFEITOS'!$B$4:$I$1048576,8,0),"")</f>
        <v>P2</v>
      </c>
      <c r="K53" s="113" t="str">
        <f>CSV!G4</f>
        <v>YS1-44/1</v>
      </c>
      <c r="L53" s="176"/>
      <c r="M53" s="177"/>
    </row>
    <row r="54" spans="2:13" ht="10.5" customHeight="1">
      <c r="B54" s="180" t="s">
        <v>1427</v>
      </c>
      <c r="C54" s="180"/>
      <c r="D54" s="180"/>
      <c r="E54" s="180"/>
      <c r="F54" s="180"/>
      <c r="G54" s="180"/>
      <c r="H54" s="180" t="s">
        <v>1427</v>
      </c>
      <c r="I54" s="180"/>
      <c r="J54" s="180"/>
      <c r="K54" s="180"/>
      <c r="L54" s="180"/>
      <c r="M54" s="180"/>
    </row>
    <row r="55" spans="2:13" ht="10.5" customHeight="1">
      <c r="B55" s="181"/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</row>
    <row r="56" spans="2:13" ht="10.5" customHeight="1">
      <c r="B56" s="181"/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</row>
    <row r="57" spans="2:13" ht="10.5" customHeight="1">
      <c r="B57" s="181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</row>
    <row r="58" spans="2:13" ht="10.5" customHeight="1">
      <c r="B58" s="181"/>
      <c r="C58" s="181"/>
      <c r="D58" s="181"/>
      <c r="E58" s="181"/>
      <c r="F58" s="181"/>
      <c r="G58" s="181"/>
      <c r="H58" s="181"/>
      <c r="I58" s="181"/>
      <c r="J58" s="181"/>
      <c r="K58" s="181"/>
      <c r="L58" s="181"/>
      <c r="M58" s="181"/>
    </row>
    <row r="59" spans="2:13" ht="10.5" customHeight="1">
      <c r="B59" s="181"/>
      <c r="C59" s="181"/>
      <c r="D59" s="181"/>
      <c r="E59" s="181"/>
      <c r="F59" s="181"/>
      <c r="G59" s="181"/>
      <c r="H59" s="181"/>
      <c r="I59" s="181"/>
      <c r="J59" s="181"/>
      <c r="K59" s="181"/>
      <c r="L59" s="181"/>
      <c r="M59" s="181"/>
    </row>
    <row r="60" spans="2:13" ht="10.5" customHeight="1">
      <c r="B60" s="181"/>
      <c r="C60" s="181"/>
      <c r="D60" s="181"/>
      <c r="E60" s="181"/>
      <c r="F60" s="181"/>
      <c r="G60" s="181"/>
      <c r="H60" s="181"/>
      <c r="I60" s="181"/>
      <c r="J60" s="181"/>
      <c r="K60" s="181"/>
      <c r="L60" s="181"/>
      <c r="M60" s="181"/>
    </row>
    <row r="61" spans="2:13" ht="10.5" customHeight="1">
      <c r="B61" s="181"/>
      <c r="C61" s="181"/>
      <c r="D61" s="181"/>
      <c r="E61" s="181"/>
      <c r="F61" s="181"/>
      <c r="G61" s="181"/>
      <c r="H61" s="181"/>
      <c r="I61" s="181"/>
      <c r="J61" s="181"/>
      <c r="K61" s="181"/>
      <c r="L61" s="181"/>
      <c r="M61" s="181"/>
    </row>
    <row r="62" spans="2:13" ht="10.5" customHeight="1">
      <c r="B62" s="181"/>
      <c r="C62" s="181"/>
      <c r="D62" s="181"/>
      <c r="E62" s="181"/>
      <c r="F62" s="181"/>
      <c r="G62" s="181"/>
      <c r="H62" s="181"/>
      <c r="I62" s="181"/>
      <c r="J62" s="181"/>
      <c r="K62" s="181"/>
      <c r="L62" s="181"/>
      <c r="M62" s="181"/>
    </row>
    <row r="63" spans="2:13" ht="10.5" customHeight="1">
      <c r="B63" s="181"/>
      <c r="C63" s="181"/>
      <c r="D63" s="181"/>
      <c r="E63" s="181"/>
      <c r="F63" s="181"/>
      <c r="G63" s="181"/>
      <c r="H63" s="181"/>
      <c r="I63" s="181"/>
      <c r="J63" s="181"/>
      <c r="K63" s="181"/>
      <c r="L63" s="181"/>
      <c r="M63" s="181"/>
    </row>
    <row r="64" spans="2:13" ht="10.5" customHeight="1"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</row>
    <row r="65" spans="2:13" ht="10.5" customHeight="1">
      <c r="B65" s="181"/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</row>
    <row r="66" spans="2:13" ht="10.5" customHeight="1">
      <c r="B66" s="181"/>
      <c r="C66" s="181"/>
      <c r="D66" s="181"/>
      <c r="E66" s="181"/>
      <c r="F66" s="181"/>
      <c r="G66" s="181"/>
      <c r="H66" s="181"/>
      <c r="I66" s="181"/>
      <c r="J66" s="181"/>
      <c r="K66" s="181"/>
      <c r="L66" s="181"/>
      <c r="M66" s="181"/>
    </row>
    <row r="67" spans="2:13" ht="10.5" customHeight="1">
      <c r="B67" s="181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</row>
    <row r="68" spans="2:13" ht="7.5" customHeight="1">
      <c r="B68" s="181"/>
      <c r="C68" s="181"/>
      <c r="D68" s="181"/>
      <c r="E68" s="181"/>
      <c r="F68" s="181"/>
      <c r="G68" s="181"/>
      <c r="H68" s="181"/>
      <c r="I68" s="181"/>
      <c r="J68" s="181"/>
      <c r="K68" s="181"/>
      <c r="L68" s="181"/>
      <c r="M68" s="181"/>
    </row>
    <row r="69" spans="2:13" ht="10.5" customHeight="1">
      <c r="B69" s="181"/>
      <c r="C69" s="181"/>
      <c r="D69" s="181"/>
      <c r="E69" s="181"/>
      <c r="F69" s="181"/>
      <c r="G69" s="181"/>
      <c r="H69" s="181"/>
      <c r="I69" s="181"/>
      <c r="J69" s="181"/>
      <c r="K69" s="181"/>
      <c r="L69" s="181"/>
      <c r="M69" s="181"/>
    </row>
    <row r="70" spans="2:13" ht="10.5" customHeight="1">
      <c r="B70" s="181"/>
      <c r="C70" s="181"/>
      <c r="D70" s="181"/>
      <c r="E70" s="181"/>
      <c r="F70" s="181"/>
      <c r="G70" s="181"/>
      <c r="H70" s="181"/>
      <c r="I70" s="181"/>
      <c r="J70" s="181"/>
      <c r="K70" s="181"/>
      <c r="L70" s="181"/>
      <c r="M70" s="181"/>
    </row>
    <row r="71" spans="2:13" ht="15" customHeight="1">
      <c r="B71" s="188" t="s">
        <v>1426</v>
      </c>
      <c r="C71" s="189"/>
      <c r="D71" s="189"/>
      <c r="E71" s="189"/>
      <c r="F71" s="189"/>
      <c r="G71" s="190"/>
      <c r="H71" s="191" t="s">
        <v>1425</v>
      </c>
      <c r="I71" s="192"/>
      <c r="J71" s="192"/>
      <c r="K71" s="192"/>
      <c r="L71" s="192"/>
      <c r="M71" s="193"/>
    </row>
    <row r="72" spans="2:13" ht="15.75" customHeight="1">
      <c r="B72" s="187" t="s">
        <v>379</v>
      </c>
      <c r="C72" s="194" t="s">
        <v>1188</v>
      </c>
      <c r="D72" s="183" t="s">
        <v>380</v>
      </c>
      <c r="E72" s="184"/>
      <c r="F72" s="183" t="s">
        <v>1424</v>
      </c>
      <c r="G72" s="184"/>
      <c r="H72" s="183" t="s">
        <v>1423</v>
      </c>
      <c r="I72" s="184"/>
      <c r="J72" s="187" t="s">
        <v>1422</v>
      </c>
      <c r="K72" s="187" t="s">
        <v>1421</v>
      </c>
      <c r="L72" s="183" t="s">
        <v>1420</v>
      </c>
      <c r="M72" s="184"/>
    </row>
    <row r="73" spans="2:13" ht="15.75" customHeight="1">
      <c r="B73" s="187"/>
      <c r="C73" s="195"/>
      <c r="D73" s="185"/>
      <c r="E73" s="186"/>
      <c r="F73" s="185"/>
      <c r="G73" s="186"/>
      <c r="H73" s="185"/>
      <c r="I73" s="186"/>
      <c r="J73" s="187"/>
      <c r="K73" s="187"/>
      <c r="L73" s="185"/>
      <c r="M73" s="186"/>
    </row>
    <row r="74" spans="2:13" ht="39" customHeight="1">
      <c r="B74" s="110" t="str">
        <f>CSV!E5</f>
        <v>IS16</v>
      </c>
      <c r="C74" s="122" t="str">
        <f>IFERROR(VLOOKUP(B74,'TABELA DE DEFEITOS'!$B$4:$I$1048576,3,0),"")</f>
        <v>POLIMÉRICO</v>
      </c>
      <c r="D74" s="176" t="str">
        <f>IFERROR(VLOOKUP(B74,'TABELA DE DEFEITOS'!$B$4:$I$1048576,4,0),"")</f>
        <v>MUITO CHAMUSCADO - POLIMÉRICO</v>
      </c>
      <c r="E74" s="177"/>
      <c r="F74" s="176" t="str">
        <f>IFERROR(VLOOKUP(B74,'TABELA DE DEFEITOS'!$B$4:$I$1048576,5,0),"")</f>
        <v>SUBSTITUIR ISOLADOR</v>
      </c>
      <c r="G74" s="177"/>
      <c r="H74" s="178" t="str">
        <f>CSV!H5</f>
        <v>FASES ABC</v>
      </c>
      <c r="I74" s="179"/>
      <c r="J74" s="112" t="str">
        <f>IFERROR(VLOOKUP(B74,'TABELA DE DEFEITOS'!$B$4:$I$1048576,8,0),"")</f>
        <v>P2</v>
      </c>
      <c r="K74" s="109" t="str">
        <f>CSV!G5</f>
        <v>YS1-43/5</v>
      </c>
      <c r="L74" s="178"/>
      <c r="M74" s="179"/>
    </row>
    <row r="75" spans="2:13" ht="9.75" customHeight="1">
      <c r="B75" s="180" t="s">
        <v>1427</v>
      </c>
      <c r="C75" s="180"/>
      <c r="D75" s="180"/>
      <c r="E75" s="180"/>
      <c r="F75" s="180"/>
      <c r="G75" s="180"/>
      <c r="H75" s="180" t="s">
        <v>1427</v>
      </c>
      <c r="I75" s="180"/>
      <c r="J75" s="180"/>
      <c r="K75" s="180"/>
      <c r="L75" s="180"/>
      <c r="M75" s="180"/>
    </row>
    <row r="76" spans="2:13" ht="9.75" customHeight="1">
      <c r="B76" s="181"/>
      <c r="C76" s="181"/>
      <c r="D76" s="181"/>
      <c r="E76" s="181"/>
      <c r="F76" s="181"/>
      <c r="G76" s="181"/>
      <c r="H76" s="181"/>
      <c r="I76" s="181"/>
      <c r="J76" s="181"/>
      <c r="K76" s="181"/>
      <c r="L76" s="181"/>
      <c r="M76" s="181"/>
    </row>
    <row r="77" spans="2:13" ht="9.75" customHeight="1">
      <c r="B77" s="181"/>
      <c r="C77" s="181"/>
      <c r="D77" s="181"/>
      <c r="E77" s="181"/>
      <c r="F77" s="181"/>
      <c r="G77" s="181"/>
      <c r="H77" s="181"/>
      <c r="I77" s="181"/>
      <c r="J77" s="181"/>
      <c r="K77" s="181"/>
      <c r="L77" s="181"/>
      <c r="M77" s="181"/>
    </row>
    <row r="78" spans="2:13" ht="9.75" customHeight="1">
      <c r="B78" s="181"/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</row>
    <row r="79" spans="2:13" ht="9.75" customHeight="1">
      <c r="B79" s="181"/>
      <c r="C79" s="181"/>
      <c r="D79" s="181"/>
      <c r="E79" s="181"/>
      <c r="F79" s="181"/>
      <c r="G79" s="181"/>
      <c r="H79" s="181"/>
      <c r="I79" s="181"/>
      <c r="J79" s="181"/>
      <c r="K79" s="181"/>
      <c r="L79" s="181"/>
      <c r="M79" s="181"/>
    </row>
    <row r="80" spans="2:13" ht="9.75" customHeight="1">
      <c r="B80" s="181"/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</row>
    <row r="81" spans="2:13" ht="9.75" customHeight="1"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</row>
    <row r="82" spans="2:13" ht="9.75" customHeight="1">
      <c r="B82" s="181"/>
      <c r="C82" s="181"/>
      <c r="D82" s="181"/>
      <c r="E82" s="181"/>
      <c r="F82" s="181"/>
      <c r="G82" s="181"/>
      <c r="H82" s="181"/>
      <c r="I82" s="181"/>
      <c r="J82" s="181"/>
      <c r="K82" s="181"/>
      <c r="L82" s="181"/>
      <c r="M82" s="181"/>
    </row>
    <row r="83" spans="2:13" ht="9.75" customHeight="1">
      <c r="B83" s="181"/>
      <c r="C83" s="181"/>
      <c r="D83" s="181"/>
      <c r="E83" s="181"/>
      <c r="F83" s="181"/>
      <c r="G83" s="181"/>
      <c r="H83" s="181"/>
      <c r="I83" s="181"/>
      <c r="J83" s="181"/>
      <c r="K83" s="181"/>
      <c r="L83" s="181"/>
      <c r="M83" s="181"/>
    </row>
    <row r="84" spans="2:13" ht="9.75" customHeight="1">
      <c r="B84" s="181"/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</row>
    <row r="85" spans="2:13" ht="9.75" customHeight="1">
      <c r="B85" s="181"/>
      <c r="C85" s="181"/>
      <c r="D85" s="181"/>
      <c r="E85" s="181"/>
      <c r="F85" s="181"/>
      <c r="G85" s="181"/>
      <c r="H85" s="181"/>
      <c r="I85" s="181"/>
      <c r="J85" s="181"/>
      <c r="K85" s="181"/>
      <c r="L85" s="181"/>
      <c r="M85" s="181"/>
    </row>
    <row r="86" spans="2:13" ht="9.75" customHeight="1">
      <c r="B86" s="181"/>
      <c r="C86" s="181"/>
      <c r="D86" s="181"/>
      <c r="E86" s="181"/>
      <c r="F86" s="181"/>
      <c r="G86" s="181"/>
      <c r="H86" s="181"/>
      <c r="I86" s="181"/>
      <c r="J86" s="181"/>
      <c r="K86" s="181"/>
      <c r="L86" s="181"/>
      <c r="M86" s="181"/>
    </row>
    <row r="87" spans="2:13" ht="9.75" customHeight="1">
      <c r="B87" s="181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</row>
    <row r="88" spans="2:13" ht="9.75" customHeight="1">
      <c r="B88" s="181"/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</row>
    <row r="89" spans="2:13" ht="9.75" customHeight="1">
      <c r="B89" s="181"/>
      <c r="C89" s="181"/>
      <c r="D89" s="181"/>
      <c r="E89" s="181"/>
      <c r="F89" s="181"/>
      <c r="G89" s="181"/>
      <c r="H89" s="181"/>
      <c r="I89" s="181"/>
      <c r="J89" s="181"/>
      <c r="K89" s="181"/>
      <c r="L89" s="181"/>
      <c r="M89" s="181"/>
    </row>
    <row r="90" spans="2:13" ht="9.75" customHeight="1">
      <c r="B90" s="181"/>
      <c r="C90" s="181"/>
      <c r="D90" s="181"/>
      <c r="E90" s="181"/>
      <c r="F90" s="181"/>
      <c r="G90" s="181"/>
      <c r="H90" s="181"/>
      <c r="I90" s="181"/>
      <c r="J90" s="181"/>
      <c r="K90" s="181"/>
      <c r="L90" s="181"/>
      <c r="M90" s="181"/>
    </row>
    <row r="91" spans="2:13" ht="9.75" customHeight="1">
      <c r="B91" s="181"/>
      <c r="C91" s="181"/>
      <c r="D91" s="181"/>
      <c r="E91" s="181"/>
      <c r="F91" s="181"/>
      <c r="G91" s="181"/>
      <c r="H91" s="181"/>
      <c r="I91" s="181"/>
      <c r="J91" s="181"/>
      <c r="K91" s="181"/>
      <c r="L91" s="181"/>
      <c r="M91" s="181"/>
    </row>
    <row r="92" spans="2:13" ht="15" customHeight="1">
      <c r="B92" s="188" t="s">
        <v>1426</v>
      </c>
      <c r="C92" s="189"/>
      <c r="D92" s="189"/>
      <c r="E92" s="189"/>
      <c r="F92" s="189"/>
      <c r="G92" s="190"/>
      <c r="H92" s="191" t="s">
        <v>1425</v>
      </c>
      <c r="I92" s="192"/>
      <c r="J92" s="192"/>
      <c r="K92" s="192"/>
      <c r="L92" s="192"/>
      <c r="M92" s="193"/>
    </row>
    <row r="93" spans="2:13" ht="15.75" customHeight="1">
      <c r="B93" s="187" t="s">
        <v>379</v>
      </c>
      <c r="C93" s="194" t="s">
        <v>1188</v>
      </c>
      <c r="D93" s="183" t="s">
        <v>380</v>
      </c>
      <c r="E93" s="184"/>
      <c r="F93" s="183" t="s">
        <v>1424</v>
      </c>
      <c r="G93" s="184"/>
      <c r="H93" s="183" t="s">
        <v>1423</v>
      </c>
      <c r="I93" s="184"/>
      <c r="J93" s="187" t="s">
        <v>1422</v>
      </c>
      <c r="K93" s="187" t="s">
        <v>1421</v>
      </c>
      <c r="L93" s="183" t="s">
        <v>1420</v>
      </c>
      <c r="M93" s="184"/>
    </row>
    <row r="94" spans="2:13" ht="15.75" customHeight="1">
      <c r="B94" s="187"/>
      <c r="C94" s="195"/>
      <c r="D94" s="185"/>
      <c r="E94" s="186"/>
      <c r="F94" s="185"/>
      <c r="G94" s="186"/>
      <c r="H94" s="185"/>
      <c r="I94" s="186"/>
      <c r="J94" s="187"/>
      <c r="K94" s="187"/>
      <c r="L94" s="185"/>
      <c r="M94" s="186"/>
    </row>
    <row r="95" spans="2:13" ht="38.25" customHeight="1">
      <c r="B95" s="110" t="str">
        <f>CSV!E6</f>
        <v>AF01</v>
      </c>
      <c r="C95" s="122" t="str">
        <f>IFERROR(VLOOKUP(B95,'TABELA DE DEFEITOS'!$B$4:$I$1048576,3,0),"")</f>
        <v>ÁRVORE</v>
      </c>
      <c r="D95" s="176" t="str">
        <f>IFERROR(VLOOKUP(B95,'TABELA DE DEFEITOS'!$B$4:$I$1048576,4,0),"")</f>
        <v>ÁRV. DENTRO DA FAIXA-DIST. CONDUT. &gt; 1,5M</v>
      </c>
      <c r="E95" s="177"/>
      <c r="F95" s="176" t="str">
        <f>IFERROR(VLOOKUP(B95,'TABELA DE DEFEITOS'!$B$4:$I$1048576,5,0),"")</f>
        <v>PODAR ÁRVORE</v>
      </c>
      <c r="G95" s="177"/>
      <c r="H95" s="178" t="str">
        <f>CSV!H6</f>
        <v>1 ÁRVORE</v>
      </c>
      <c r="I95" s="179"/>
      <c r="J95" s="112" t="str">
        <f>IFERROR(VLOOKUP(B95,'TABELA DE DEFEITOS'!$B$4:$I$1048576,8,0),"")</f>
        <v>P2</v>
      </c>
      <c r="K95" s="109" t="str">
        <f>CSV!G6</f>
        <v>YS1-PR-0/5</v>
      </c>
      <c r="L95" s="178"/>
      <c r="M95" s="179"/>
    </row>
    <row r="96" spans="2:13" ht="9.75" customHeight="1">
      <c r="B96" s="180" t="s">
        <v>1427</v>
      </c>
      <c r="C96" s="180"/>
      <c r="D96" s="180"/>
      <c r="E96" s="180"/>
      <c r="F96" s="180"/>
      <c r="G96" s="180"/>
      <c r="H96" s="180" t="s">
        <v>1427</v>
      </c>
      <c r="I96" s="180"/>
      <c r="J96" s="180"/>
      <c r="K96" s="180"/>
      <c r="L96" s="180"/>
      <c r="M96" s="180"/>
    </row>
    <row r="97" spans="2:13" ht="9.75" customHeight="1">
      <c r="B97" s="181"/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</row>
    <row r="98" spans="2:13" ht="9.75" customHeight="1"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</row>
    <row r="99" spans="2:13" ht="9.75" customHeight="1">
      <c r="B99" s="181"/>
      <c r="C99" s="181"/>
      <c r="D99" s="181"/>
      <c r="E99" s="181"/>
      <c r="F99" s="181"/>
      <c r="G99" s="181"/>
      <c r="H99" s="181"/>
      <c r="I99" s="181"/>
      <c r="J99" s="181"/>
      <c r="K99" s="181"/>
      <c r="L99" s="181"/>
      <c r="M99" s="181"/>
    </row>
    <row r="100" spans="2:13" ht="9.75" customHeight="1">
      <c r="B100" s="181"/>
      <c r="C100" s="181"/>
      <c r="D100" s="181"/>
      <c r="E100" s="181"/>
      <c r="F100" s="181"/>
      <c r="G100" s="181"/>
      <c r="H100" s="181"/>
      <c r="I100" s="181"/>
      <c r="J100" s="181"/>
      <c r="K100" s="181"/>
      <c r="L100" s="181"/>
      <c r="M100" s="181"/>
    </row>
    <row r="101" spans="2:13" ht="9.75" customHeight="1">
      <c r="B101" s="181"/>
      <c r="C101" s="181"/>
      <c r="D101" s="181"/>
      <c r="E101" s="181"/>
      <c r="F101" s="181"/>
      <c r="G101" s="181"/>
      <c r="H101" s="181"/>
      <c r="I101" s="181"/>
      <c r="J101" s="181"/>
      <c r="K101" s="181"/>
      <c r="L101" s="181"/>
      <c r="M101" s="181"/>
    </row>
    <row r="102" spans="2:13" ht="9.75" customHeight="1">
      <c r="B102" s="181"/>
      <c r="C102" s="181"/>
      <c r="D102" s="181"/>
      <c r="E102" s="181"/>
      <c r="F102" s="181"/>
      <c r="G102" s="181"/>
      <c r="H102" s="181"/>
      <c r="I102" s="181"/>
      <c r="J102" s="181"/>
      <c r="K102" s="181"/>
      <c r="L102" s="181"/>
      <c r="M102" s="181"/>
    </row>
    <row r="103" spans="2:13" ht="9.75" customHeight="1">
      <c r="B103" s="181"/>
      <c r="C103" s="181"/>
      <c r="D103" s="181"/>
      <c r="E103" s="181"/>
      <c r="F103" s="181"/>
      <c r="G103" s="181"/>
      <c r="H103" s="181"/>
      <c r="I103" s="181"/>
      <c r="J103" s="181"/>
      <c r="K103" s="181"/>
      <c r="L103" s="181"/>
      <c r="M103" s="181"/>
    </row>
    <row r="104" spans="2:13" ht="9.75" customHeight="1">
      <c r="B104" s="181"/>
      <c r="C104" s="181"/>
      <c r="D104" s="181"/>
      <c r="E104" s="181"/>
      <c r="F104" s="181"/>
      <c r="G104" s="181"/>
      <c r="H104" s="181"/>
      <c r="I104" s="181"/>
      <c r="J104" s="181"/>
      <c r="K104" s="181"/>
      <c r="L104" s="181"/>
      <c r="M104" s="181"/>
    </row>
    <row r="105" spans="2:13" ht="9.75" customHeight="1">
      <c r="B105" s="181"/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</row>
    <row r="106" spans="2:13" ht="9.75" customHeight="1">
      <c r="B106" s="181"/>
      <c r="C106" s="181"/>
      <c r="D106" s="181"/>
      <c r="E106" s="181"/>
      <c r="F106" s="181"/>
      <c r="G106" s="181"/>
      <c r="H106" s="181"/>
      <c r="I106" s="181"/>
      <c r="J106" s="181"/>
      <c r="K106" s="181"/>
      <c r="L106" s="181"/>
      <c r="M106" s="181"/>
    </row>
    <row r="107" spans="2:13" ht="9.75" customHeight="1">
      <c r="B107" s="181"/>
      <c r="C107" s="181"/>
      <c r="D107" s="181"/>
      <c r="E107" s="181"/>
      <c r="F107" s="181"/>
      <c r="G107" s="181"/>
      <c r="H107" s="181"/>
      <c r="I107" s="181"/>
      <c r="J107" s="181"/>
      <c r="K107" s="181"/>
      <c r="L107" s="181"/>
      <c r="M107" s="181"/>
    </row>
    <row r="108" spans="2:13" ht="9.75" customHeight="1">
      <c r="B108" s="181"/>
      <c r="C108" s="181"/>
      <c r="D108" s="181"/>
      <c r="E108" s="181"/>
      <c r="F108" s="181"/>
      <c r="G108" s="181"/>
      <c r="H108" s="181"/>
      <c r="I108" s="181"/>
      <c r="J108" s="181"/>
      <c r="K108" s="181"/>
      <c r="L108" s="181"/>
      <c r="M108" s="181"/>
    </row>
    <row r="109" spans="2:13" ht="9.75" customHeight="1">
      <c r="B109" s="181"/>
      <c r="C109" s="181"/>
      <c r="D109" s="181"/>
      <c r="E109" s="181"/>
      <c r="F109" s="181"/>
      <c r="G109" s="181"/>
      <c r="H109" s="181"/>
      <c r="I109" s="181"/>
      <c r="J109" s="181"/>
      <c r="K109" s="181"/>
      <c r="L109" s="181"/>
      <c r="M109" s="181"/>
    </row>
    <row r="110" spans="2:13" ht="9.75" customHeight="1">
      <c r="B110" s="181"/>
      <c r="C110" s="181"/>
      <c r="D110" s="181"/>
      <c r="E110" s="181"/>
      <c r="F110" s="181"/>
      <c r="G110" s="181"/>
      <c r="H110" s="181"/>
      <c r="I110" s="181"/>
      <c r="J110" s="181"/>
      <c r="K110" s="181"/>
      <c r="L110" s="181"/>
      <c r="M110" s="181"/>
    </row>
    <row r="111" spans="2:13" ht="9.75" customHeight="1">
      <c r="B111" s="181"/>
      <c r="C111" s="181"/>
      <c r="D111" s="181"/>
      <c r="E111" s="181"/>
      <c r="F111" s="181"/>
      <c r="G111" s="181"/>
      <c r="H111" s="181"/>
      <c r="I111" s="181"/>
      <c r="J111" s="181"/>
      <c r="K111" s="181"/>
      <c r="L111" s="181"/>
      <c r="M111" s="181"/>
    </row>
    <row r="112" spans="2:13" ht="9.75" customHeight="1">
      <c r="B112" s="181"/>
      <c r="C112" s="181"/>
      <c r="D112" s="181"/>
      <c r="E112" s="181"/>
      <c r="F112" s="181"/>
      <c r="G112" s="181"/>
      <c r="H112" s="181"/>
      <c r="I112" s="181"/>
      <c r="J112" s="181"/>
      <c r="K112" s="181"/>
      <c r="L112" s="181"/>
      <c r="M112" s="181"/>
    </row>
    <row r="113" spans="2:13" ht="15" customHeight="1">
      <c r="B113" s="188" t="s">
        <v>1426</v>
      </c>
      <c r="C113" s="189"/>
      <c r="D113" s="189"/>
      <c r="E113" s="189"/>
      <c r="F113" s="189"/>
      <c r="G113" s="190"/>
      <c r="H113" s="191" t="s">
        <v>1425</v>
      </c>
      <c r="I113" s="192"/>
      <c r="J113" s="192"/>
      <c r="K113" s="192"/>
      <c r="L113" s="192"/>
      <c r="M113" s="193"/>
    </row>
    <row r="114" spans="2:13" ht="15.75" customHeight="1">
      <c r="B114" s="187" t="s">
        <v>379</v>
      </c>
      <c r="C114" s="194" t="s">
        <v>1188</v>
      </c>
      <c r="D114" s="183" t="s">
        <v>380</v>
      </c>
      <c r="E114" s="184"/>
      <c r="F114" s="183" t="s">
        <v>1424</v>
      </c>
      <c r="G114" s="184"/>
      <c r="H114" s="183" t="s">
        <v>1423</v>
      </c>
      <c r="I114" s="184"/>
      <c r="J114" s="187" t="s">
        <v>1422</v>
      </c>
      <c r="K114" s="187" t="s">
        <v>1421</v>
      </c>
      <c r="L114" s="183" t="s">
        <v>1420</v>
      </c>
      <c r="M114" s="184"/>
    </row>
    <row r="115" spans="2:13" ht="15.75" customHeight="1">
      <c r="B115" s="187"/>
      <c r="C115" s="195"/>
      <c r="D115" s="185"/>
      <c r="E115" s="186"/>
      <c r="F115" s="185"/>
      <c r="G115" s="186"/>
      <c r="H115" s="185"/>
      <c r="I115" s="186"/>
      <c r="J115" s="187"/>
      <c r="K115" s="187"/>
      <c r="L115" s="185"/>
      <c r="M115" s="186"/>
    </row>
    <row r="116" spans="2:13" ht="39" customHeight="1">
      <c r="B116" s="110" t="str">
        <f>CSV!E7</f>
        <v>IS16</v>
      </c>
      <c r="C116" s="122" t="str">
        <f>IFERROR(VLOOKUP(B116,'TABELA DE DEFEITOS'!$B$4:$I$1048576,3,0),"")</f>
        <v>POLIMÉRICO</v>
      </c>
      <c r="D116" s="176" t="str">
        <f>IFERROR(VLOOKUP(B116,'TABELA DE DEFEITOS'!$B$4:$I$1048576,4,0),"")</f>
        <v>MUITO CHAMUSCADO - POLIMÉRICO</v>
      </c>
      <c r="E116" s="177"/>
      <c r="F116" s="176" t="str">
        <f>IFERROR(VLOOKUP(B116,'TABELA DE DEFEITOS'!$B$4:$I$1048576,5,0),"")</f>
        <v>SUBSTITUIR ISOLADOR</v>
      </c>
      <c r="G116" s="177"/>
      <c r="H116" s="178" t="str">
        <f>CSV!H7</f>
        <v>FASE B</v>
      </c>
      <c r="I116" s="179"/>
      <c r="J116" s="112" t="str">
        <f>IFERROR(VLOOKUP(B116,'TABELA DE DEFEITOS'!$B$4:$I$1048576,8,0),"")</f>
        <v>P2</v>
      </c>
      <c r="K116" s="109" t="str">
        <f>CSV!G7</f>
        <v>YS1-3/4</v>
      </c>
      <c r="L116" s="178"/>
      <c r="M116" s="179"/>
    </row>
    <row r="117" spans="2:13" ht="9.75" customHeight="1">
      <c r="B117" s="180" t="s">
        <v>1427</v>
      </c>
      <c r="C117" s="180"/>
      <c r="D117" s="180"/>
      <c r="E117" s="180"/>
      <c r="F117" s="180"/>
      <c r="G117" s="180"/>
      <c r="H117" s="180" t="s">
        <v>1427</v>
      </c>
      <c r="I117" s="180"/>
      <c r="J117" s="180"/>
      <c r="K117" s="180"/>
      <c r="L117" s="180"/>
      <c r="M117" s="180"/>
    </row>
    <row r="118" spans="2:13" ht="9.75" customHeight="1">
      <c r="B118" s="181"/>
      <c r="C118" s="181"/>
      <c r="D118" s="181"/>
      <c r="E118" s="181"/>
      <c r="F118" s="181"/>
      <c r="G118" s="181"/>
      <c r="H118" s="181"/>
      <c r="I118" s="181"/>
      <c r="J118" s="181"/>
      <c r="K118" s="181"/>
      <c r="L118" s="181"/>
      <c r="M118" s="181"/>
    </row>
    <row r="119" spans="2:13" ht="9.75" customHeight="1">
      <c r="B119" s="181"/>
      <c r="C119" s="181"/>
      <c r="D119" s="181"/>
      <c r="E119" s="181"/>
      <c r="F119" s="181"/>
      <c r="G119" s="181"/>
      <c r="H119" s="181"/>
      <c r="I119" s="181"/>
      <c r="J119" s="181"/>
      <c r="K119" s="181"/>
      <c r="L119" s="181"/>
      <c r="M119" s="181"/>
    </row>
    <row r="120" spans="2:13" ht="9.75" customHeight="1">
      <c r="B120" s="181"/>
      <c r="C120" s="181"/>
      <c r="D120" s="181"/>
      <c r="E120" s="181"/>
      <c r="F120" s="181"/>
      <c r="G120" s="181"/>
      <c r="H120" s="181"/>
      <c r="I120" s="181"/>
      <c r="J120" s="181"/>
      <c r="K120" s="181"/>
      <c r="L120" s="181"/>
      <c r="M120" s="181"/>
    </row>
    <row r="121" spans="2:13" ht="9.75" customHeight="1">
      <c r="B121" s="181"/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</row>
    <row r="122" spans="2:13" ht="9.75" customHeight="1">
      <c r="B122" s="181"/>
      <c r="C122" s="181"/>
      <c r="D122" s="181"/>
      <c r="E122" s="181"/>
      <c r="F122" s="181"/>
      <c r="G122" s="181"/>
      <c r="H122" s="181"/>
      <c r="I122" s="181"/>
      <c r="J122" s="181"/>
      <c r="K122" s="181"/>
      <c r="L122" s="181"/>
      <c r="M122" s="181"/>
    </row>
    <row r="123" spans="2:13" ht="9.75" customHeight="1">
      <c r="B123" s="181"/>
      <c r="C123" s="181"/>
      <c r="D123" s="181"/>
      <c r="E123" s="181"/>
      <c r="F123" s="181"/>
      <c r="G123" s="181"/>
      <c r="H123" s="181"/>
      <c r="I123" s="181"/>
      <c r="J123" s="181"/>
      <c r="K123" s="181"/>
      <c r="L123" s="181"/>
      <c r="M123" s="181"/>
    </row>
    <row r="124" spans="2:13" ht="9.75" customHeight="1">
      <c r="B124" s="181"/>
      <c r="C124" s="181"/>
      <c r="D124" s="181"/>
      <c r="E124" s="181"/>
      <c r="F124" s="181"/>
      <c r="G124" s="181"/>
      <c r="H124" s="181"/>
      <c r="I124" s="181"/>
      <c r="J124" s="181"/>
      <c r="K124" s="181"/>
      <c r="L124" s="181"/>
      <c r="M124" s="181"/>
    </row>
    <row r="125" spans="2:13" ht="9.75" customHeight="1">
      <c r="B125" s="181"/>
      <c r="C125" s="181"/>
      <c r="D125" s="181"/>
      <c r="E125" s="181"/>
      <c r="F125" s="181"/>
      <c r="G125" s="181"/>
      <c r="H125" s="181"/>
      <c r="I125" s="181"/>
      <c r="J125" s="181"/>
      <c r="K125" s="181"/>
      <c r="L125" s="181"/>
      <c r="M125" s="181"/>
    </row>
    <row r="126" spans="2:13" ht="9.75" customHeight="1">
      <c r="B126" s="181"/>
      <c r="C126" s="181"/>
      <c r="D126" s="181"/>
      <c r="E126" s="181"/>
      <c r="F126" s="181"/>
      <c r="G126" s="181"/>
      <c r="H126" s="181"/>
      <c r="I126" s="181"/>
      <c r="J126" s="181"/>
      <c r="K126" s="181"/>
      <c r="L126" s="181"/>
      <c r="M126" s="181"/>
    </row>
    <row r="127" spans="2:13" ht="9.75" customHeight="1">
      <c r="B127" s="181"/>
      <c r="C127" s="181"/>
      <c r="D127" s="181"/>
      <c r="E127" s="181"/>
      <c r="F127" s="181"/>
      <c r="G127" s="181"/>
      <c r="H127" s="181"/>
      <c r="I127" s="181"/>
      <c r="J127" s="181"/>
      <c r="K127" s="181"/>
      <c r="L127" s="181"/>
      <c r="M127" s="181"/>
    </row>
    <row r="128" spans="2:13" ht="9.75" customHeight="1">
      <c r="B128" s="181"/>
      <c r="C128" s="181"/>
      <c r="D128" s="181"/>
      <c r="E128" s="181"/>
      <c r="F128" s="181"/>
      <c r="G128" s="181"/>
      <c r="H128" s="181"/>
      <c r="I128" s="181"/>
      <c r="J128" s="181"/>
      <c r="K128" s="181"/>
      <c r="L128" s="181"/>
      <c r="M128" s="181"/>
    </row>
    <row r="129" spans="2:13" ht="9.75" customHeight="1">
      <c r="B129" s="181"/>
      <c r="C129" s="181"/>
      <c r="D129" s="181"/>
      <c r="E129" s="181"/>
      <c r="F129" s="181"/>
      <c r="G129" s="181"/>
      <c r="H129" s="181"/>
      <c r="I129" s="181"/>
      <c r="J129" s="181"/>
      <c r="K129" s="181"/>
      <c r="L129" s="181"/>
      <c r="M129" s="181"/>
    </row>
    <row r="130" spans="2:13" ht="9.75" customHeight="1">
      <c r="B130" s="181"/>
      <c r="C130" s="181"/>
      <c r="D130" s="181"/>
      <c r="E130" s="181"/>
      <c r="F130" s="181"/>
      <c r="G130" s="181"/>
      <c r="H130" s="181"/>
      <c r="I130" s="181"/>
      <c r="J130" s="181"/>
      <c r="K130" s="181"/>
      <c r="L130" s="181"/>
      <c r="M130" s="181"/>
    </row>
    <row r="131" spans="2:13" ht="9.75" customHeight="1">
      <c r="B131" s="181"/>
      <c r="C131" s="181"/>
      <c r="D131" s="181"/>
      <c r="E131" s="181"/>
      <c r="F131" s="181"/>
      <c r="G131" s="181"/>
      <c r="H131" s="181"/>
      <c r="I131" s="181"/>
      <c r="J131" s="181"/>
      <c r="K131" s="181"/>
      <c r="L131" s="181"/>
      <c r="M131" s="181"/>
    </row>
    <row r="132" spans="2:13" ht="9.75" customHeight="1">
      <c r="B132" s="181"/>
      <c r="C132" s="181"/>
      <c r="D132" s="181"/>
      <c r="E132" s="181"/>
      <c r="F132" s="181"/>
      <c r="G132" s="181"/>
      <c r="H132" s="181"/>
      <c r="I132" s="181"/>
      <c r="J132" s="181"/>
      <c r="K132" s="181"/>
      <c r="L132" s="181"/>
      <c r="M132" s="181"/>
    </row>
    <row r="133" spans="2:13" ht="9.75" customHeight="1">
      <c r="B133" s="181"/>
      <c r="C133" s="181"/>
      <c r="D133" s="181"/>
      <c r="E133" s="181"/>
      <c r="F133" s="181"/>
      <c r="G133" s="181"/>
      <c r="H133" s="181"/>
      <c r="I133" s="181"/>
      <c r="J133" s="181"/>
      <c r="K133" s="181"/>
      <c r="L133" s="181"/>
      <c r="M133" s="181"/>
    </row>
    <row r="134" spans="2:13" ht="15" customHeight="1">
      <c r="B134" s="188" t="s">
        <v>1426</v>
      </c>
      <c r="C134" s="189"/>
      <c r="D134" s="189"/>
      <c r="E134" s="189"/>
      <c r="F134" s="189"/>
      <c r="G134" s="190"/>
      <c r="H134" s="191" t="s">
        <v>1425</v>
      </c>
      <c r="I134" s="192"/>
      <c r="J134" s="192"/>
      <c r="K134" s="192"/>
      <c r="L134" s="192"/>
      <c r="M134" s="193"/>
    </row>
    <row r="135" spans="2:13" ht="10.5" customHeight="1">
      <c r="B135" s="187" t="s">
        <v>379</v>
      </c>
      <c r="C135" s="194" t="s">
        <v>1188</v>
      </c>
      <c r="D135" s="183" t="s">
        <v>380</v>
      </c>
      <c r="E135" s="184"/>
      <c r="F135" s="183" t="s">
        <v>1424</v>
      </c>
      <c r="G135" s="184"/>
      <c r="H135" s="183" t="s">
        <v>1423</v>
      </c>
      <c r="I135" s="184"/>
      <c r="J135" s="187" t="s">
        <v>1422</v>
      </c>
      <c r="K135" s="187" t="s">
        <v>1421</v>
      </c>
      <c r="L135" s="183" t="s">
        <v>1420</v>
      </c>
      <c r="M135" s="184"/>
    </row>
    <row r="136" spans="2:13" ht="15.75" customHeight="1">
      <c r="B136" s="187"/>
      <c r="C136" s="195"/>
      <c r="D136" s="185"/>
      <c r="E136" s="186"/>
      <c r="F136" s="185"/>
      <c r="G136" s="186"/>
      <c r="H136" s="185"/>
      <c r="I136" s="186"/>
      <c r="J136" s="187"/>
      <c r="K136" s="187"/>
      <c r="L136" s="185"/>
      <c r="M136" s="186"/>
    </row>
    <row r="137" spans="2:13" ht="38.25" customHeight="1">
      <c r="B137" s="110" t="str">
        <f>CSV!E8</f>
        <v>CB04</v>
      </c>
      <c r="C137" s="122" t="str">
        <f>IFERROR(VLOOKUP(B137,'TABELA DE DEFEITOS'!$B$4:$I$1048576,3,0),"")</f>
        <v>CABO</v>
      </c>
      <c r="D137" s="176" t="str">
        <f>IFERROR(VLOOKUP(B137,'TABELA DE DEFEITOS'!$B$4:$I$1048576,4,0),"")</f>
        <v>CABO VÃO BAIXO</v>
      </c>
      <c r="E137" s="177"/>
      <c r="F137" s="176" t="str">
        <f>IFERROR(VLOOKUP(B137,'TABELA DE DEFEITOS'!$B$4:$I$1048576,5,0),"")</f>
        <v>TENSIONAR CABO</v>
      </c>
      <c r="G137" s="177"/>
      <c r="H137" s="178" t="str">
        <f>CSV!H8</f>
        <v>CABO COM 4 METROS DE ALTURA</v>
      </c>
      <c r="I137" s="179"/>
      <c r="J137" s="112" t="str">
        <f>IFERROR(VLOOKUP(B137,'TABELA DE DEFEITOS'!$B$4:$I$1048576,8,0),"")</f>
        <v>A</v>
      </c>
      <c r="K137" s="109" t="str">
        <f>CSV!G8</f>
        <v>YS1-16/3</v>
      </c>
      <c r="L137" s="178"/>
      <c r="M137" s="179"/>
    </row>
    <row r="138" spans="2:13" ht="9.75" customHeight="1">
      <c r="B138" s="180" t="s">
        <v>1427</v>
      </c>
      <c r="C138" s="180"/>
      <c r="D138" s="180"/>
      <c r="E138" s="180"/>
      <c r="F138" s="180"/>
      <c r="G138" s="180"/>
      <c r="H138" s="180" t="s">
        <v>1427</v>
      </c>
      <c r="I138" s="180"/>
      <c r="J138" s="180"/>
      <c r="K138" s="180"/>
      <c r="L138" s="180"/>
      <c r="M138" s="180"/>
    </row>
    <row r="139" spans="2:13" ht="9.75" customHeight="1">
      <c r="B139" s="181"/>
      <c r="C139" s="181"/>
      <c r="D139" s="181"/>
      <c r="E139" s="181"/>
      <c r="F139" s="181"/>
      <c r="G139" s="181"/>
      <c r="H139" s="181"/>
      <c r="I139" s="181"/>
      <c r="J139" s="181"/>
      <c r="K139" s="181"/>
      <c r="L139" s="181"/>
      <c r="M139" s="181"/>
    </row>
    <row r="140" spans="2:13" ht="9.75" customHeight="1">
      <c r="B140" s="181"/>
      <c r="C140" s="181"/>
      <c r="D140" s="181"/>
      <c r="E140" s="181"/>
      <c r="F140" s="181"/>
      <c r="G140" s="181"/>
      <c r="H140" s="181"/>
      <c r="I140" s="181"/>
      <c r="J140" s="181"/>
      <c r="K140" s="181"/>
      <c r="L140" s="181"/>
      <c r="M140" s="181"/>
    </row>
    <row r="141" spans="2:13" ht="9.75" customHeight="1">
      <c r="B141" s="181"/>
      <c r="C141" s="181"/>
      <c r="D141" s="181"/>
      <c r="E141" s="181"/>
      <c r="F141" s="181"/>
      <c r="G141" s="181"/>
      <c r="H141" s="181"/>
      <c r="I141" s="181"/>
      <c r="J141" s="181"/>
      <c r="K141" s="181"/>
      <c r="L141" s="181"/>
      <c r="M141" s="181"/>
    </row>
    <row r="142" spans="2:13" ht="9.75" customHeight="1">
      <c r="B142" s="181"/>
      <c r="C142" s="181"/>
      <c r="D142" s="181"/>
      <c r="E142" s="181"/>
      <c r="F142" s="181"/>
      <c r="G142" s="181"/>
      <c r="H142" s="181"/>
      <c r="I142" s="181"/>
      <c r="J142" s="181"/>
      <c r="K142" s="181"/>
      <c r="L142" s="181"/>
      <c r="M142" s="181"/>
    </row>
    <row r="143" spans="2:13" ht="9.75" customHeight="1">
      <c r="B143" s="181"/>
      <c r="C143" s="181"/>
      <c r="D143" s="181"/>
      <c r="E143" s="181"/>
      <c r="F143" s="181"/>
      <c r="G143" s="181"/>
      <c r="H143" s="181"/>
      <c r="I143" s="181"/>
      <c r="J143" s="181"/>
      <c r="K143" s="181"/>
      <c r="L143" s="181"/>
      <c r="M143" s="181"/>
    </row>
    <row r="144" spans="2:13" ht="9.75" customHeight="1">
      <c r="B144" s="181"/>
      <c r="C144" s="181"/>
      <c r="D144" s="181"/>
      <c r="E144" s="181"/>
      <c r="F144" s="181"/>
      <c r="G144" s="181"/>
      <c r="H144" s="181"/>
      <c r="I144" s="181"/>
      <c r="J144" s="181"/>
      <c r="K144" s="181"/>
      <c r="L144" s="181"/>
      <c r="M144" s="181"/>
    </row>
    <row r="145" spans="2:13" ht="9.75" customHeight="1">
      <c r="B145" s="181"/>
      <c r="C145" s="181"/>
      <c r="D145" s="181"/>
      <c r="E145" s="181"/>
      <c r="F145" s="181"/>
      <c r="G145" s="181"/>
      <c r="H145" s="181"/>
      <c r="I145" s="181"/>
      <c r="J145" s="181"/>
      <c r="K145" s="181"/>
      <c r="L145" s="181"/>
      <c r="M145" s="181"/>
    </row>
    <row r="146" spans="2:13" ht="9.75" customHeight="1">
      <c r="B146" s="181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</row>
    <row r="147" spans="2:13" ht="9.75" customHeight="1">
      <c r="B147" s="181"/>
      <c r="C147" s="181"/>
      <c r="D147" s="181"/>
      <c r="E147" s="181"/>
      <c r="F147" s="181"/>
      <c r="G147" s="181"/>
      <c r="H147" s="181"/>
      <c r="I147" s="181"/>
      <c r="J147" s="181"/>
      <c r="K147" s="181"/>
      <c r="L147" s="181"/>
      <c r="M147" s="181"/>
    </row>
    <row r="148" spans="2:13" ht="9.75" customHeight="1">
      <c r="B148" s="181"/>
      <c r="C148" s="181"/>
      <c r="D148" s="181"/>
      <c r="E148" s="181"/>
      <c r="F148" s="181"/>
      <c r="G148" s="181"/>
      <c r="H148" s="181"/>
      <c r="I148" s="181"/>
      <c r="J148" s="181"/>
      <c r="K148" s="181"/>
      <c r="L148" s="181"/>
      <c r="M148" s="181"/>
    </row>
    <row r="149" spans="2:13" ht="9.75" customHeight="1">
      <c r="B149" s="181"/>
      <c r="C149" s="181"/>
      <c r="D149" s="181"/>
      <c r="E149" s="181"/>
      <c r="F149" s="181"/>
      <c r="G149" s="181"/>
      <c r="H149" s="181"/>
      <c r="I149" s="181"/>
      <c r="J149" s="181"/>
      <c r="K149" s="181"/>
      <c r="L149" s="181"/>
      <c r="M149" s="181"/>
    </row>
    <row r="150" spans="2:13" ht="9.75" customHeight="1">
      <c r="B150" s="181"/>
      <c r="C150" s="181"/>
      <c r="D150" s="181"/>
      <c r="E150" s="181"/>
      <c r="F150" s="181"/>
      <c r="G150" s="181"/>
      <c r="H150" s="181"/>
      <c r="I150" s="181"/>
      <c r="J150" s="181"/>
      <c r="K150" s="181"/>
      <c r="L150" s="181"/>
      <c r="M150" s="181"/>
    </row>
    <row r="151" spans="2:13" ht="9.75" customHeight="1">
      <c r="B151" s="181"/>
      <c r="C151" s="181"/>
      <c r="D151" s="181"/>
      <c r="E151" s="181"/>
      <c r="F151" s="181"/>
      <c r="G151" s="181"/>
      <c r="H151" s="181"/>
      <c r="I151" s="181"/>
      <c r="J151" s="181"/>
      <c r="K151" s="181"/>
      <c r="L151" s="181"/>
      <c r="M151" s="181"/>
    </row>
    <row r="152" spans="2:13" ht="9.75" customHeight="1">
      <c r="B152" s="181"/>
      <c r="C152" s="181"/>
      <c r="D152" s="181"/>
      <c r="E152" s="181"/>
      <c r="F152" s="181"/>
      <c r="G152" s="181"/>
      <c r="H152" s="181"/>
      <c r="I152" s="181"/>
      <c r="J152" s="181"/>
      <c r="K152" s="181"/>
      <c r="L152" s="181"/>
      <c r="M152" s="181"/>
    </row>
    <row r="153" spans="2:13" ht="9.75" customHeight="1">
      <c r="B153" s="181"/>
      <c r="C153" s="181"/>
      <c r="D153" s="181"/>
      <c r="E153" s="181"/>
      <c r="F153" s="181"/>
      <c r="G153" s="181"/>
      <c r="H153" s="181"/>
      <c r="I153" s="181"/>
      <c r="J153" s="181"/>
      <c r="K153" s="181"/>
      <c r="L153" s="181"/>
      <c r="M153" s="181"/>
    </row>
    <row r="154" spans="2:13" ht="9.75" customHeight="1">
      <c r="B154" s="181"/>
      <c r="C154" s="181"/>
      <c r="D154" s="181"/>
      <c r="E154" s="181"/>
      <c r="F154" s="181"/>
      <c r="G154" s="181"/>
      <c r="H154" s="181"/>
      <c r="I154" s="181"/>
      <c r="J154" s="181"/>
      <c r="K154" s="181"/>
      <c r="L154" s="181"/>
      <c r="M154" s="181"/>
    </row>
    <row r="155" spans="2:13" ht="15" customHeight="1">
      <c r="B155" s="188" t="s">
        <v>1426</v>
      </c>
      <c r="C155" s="189"/>
      <c r="D155" s="189"/>
      <c r="E155" s="189"/>
      <c r="F155" s="189"/>
      <c r="G155" s="190"/>
      <c r="H155" s="191" t="s">
        <v>1425</v>
      </c>
      <c r="I155" s="192"/>
      <c r="J155" s="192"/>
      <c r="K155" s="192"/>
      <c r="L155" s="192"/>
      <c r="M155" s="193"/>
    </row>
    <row r="156" spans="2:13" ht="15.75" customHeight="1">
      <c r="B156" s="187" t="s">
        <v>379</v>
      </c>
      <c r="C156" s="194" t="s">
        <v>1188</v>
      </c>
      <c r="D156" s="183" t="s">
        <v>380</v>
      </c>
      <c r="E156" s="184"/>
      <c r="F156" s="183" t="s">
        <v>1424</v>
      </c>
      <c r="G156" s="184"/>
      <c r="H156" s="183" t="s">
        <v>1423</v>
      </c>
      <c r="I156" s="184"/>
      <c r="J156" s="187" t="s">
        <v>1422</v>
      </c>
      <c r="K156" s="187" t="s">
        <v>1421</v>
      </c>
      <c r="L156" s="183" t="s">
        <v>1420</v>
      </c>
      <c r="M156" s="184"/>
    </row>
    <row r="157" spans="2:13" ht="15.75" customHeight="1">
      <c r="B157" s="187"/>
      <c r="C157" s="195"/>
      <c r="D157" s="185"/>
      <c r="E157" s="186"/>
      <c r="F157" s="185"/>
      <c r="G157" s="186"/>
      <c r="H157" s="185"/>
      <c r="I157" s="186"/>
      <c r="J157" s="187"/>
      <c r="K157" s="187"/>
      <c r="L157" s="185"/>
      <c r="M157" s="186"/>
    </row>
    <row r="158" spans="2:13" ht="39" customHeight="1">
      <c r="B158" s="110" t="str">
        <f>CSV!E9</f>
        <v>IS16</v>
      </c>
      <c r="C158" s="122" t="str">
        <f>IFERROR(VLOOKUP(B158,'TABELA DE DEFEITOS'!$B$4:$I$1048576,3,0),"")</f>
        <v>POLIMÉRICO</v>
      </c>
      <c r="D158" s="176" t="str">
        <f>IFERROR(VLOOKUP(B158,'TABELA DE DEFEITOS'!$B$4:$I$1048576,4,0),"")</f>
        <v>MUITO CHAMUSCADO - POLIMÉRICO</v>
      </c>
      <c r="E158" s="177"/>
      <c r="F158" s="176" t="str">
        <f>IFERROR(VLOOKUP(B158,'TABELA DE DEFEITOS'!$B$4:$I$1048576,5,0),"")</f>
        <v>SUBSTITUIR ISOLADOR</v>
      </c>
      <c r="G158" s="177"/>
      <c r="H158" s="178" t="str">
        <f>CSV!H9</f>
        <v>FASES ABC</v>
      </c>
      <c r="I158" s="179"/>
      <c r="J158" s="112" t="str">
        <f>IFERROR(VLOOKUP(B158,'TABELA DE DEFEITOS'!$B$4:$I$1048576,8,0),"")</f>
        <v>P2</v>
      </c>
      <c r="K158" s="109" t="str">
        <f>CSV!G9</f>
        <v>YS1-47/4</v>
      </c>
      <c r="L158" s="178"/>
      <c r="M158" s="179"/>
    </row>
    <row r="159" spans="2:13" ht="9.75" customHeight="1">
      <c r="B159" s="180" t="s">
        <v>1427</v>
      </c>
      <c r="C159" s="180"/>
      <c r="D159" s="180"/>
      <c r="E159" s="180"/>
      <c r="F159" s="180"/>
      <c r="G159" s="180"/>
      <c r="H159" s="180" t="s">
        <v>1427</v>
      </c>
      <c r="I159" s="180"/>
      <c r="J159" s="180"/>
      <c r="K159" s="180"/>
      <c r="L159" s="180"/>
      <c r="M159" s="180"/>
    </row>
    <row r="160" spans="2:13" ht="9.75" customHeight="1">
      <c r="B160" s="181"/>
      <c r="C160" s="181"/>
      <c r="D160" s="181"/>
      <c r="E160" s="181"/>
      <c r="F160" s="181"/>
      <c r="G160" s="181"/>
      <c r="H160" s="181"/>
      <c r="I160" s="181"/>
      <c r="J160" s="181"/>
      <c r="K160" s="181"/>
      <c r="L160" s="181"/>
      <c r="M160" s="181"/>
    </row>
    <row r="161" spans="2:13" ht="9.75" customHeight="1">
      <c r="B161" s="181"/>
      <c r="C161" s="181"/>
      <c r="D161" s="181"/>
      <c r="E161" s="181"/>
      <c r="F161" s="181"/>
      <c r="G161" s="181"/>
      <c r="H161" s="181"/>
      <c r="I161" s="181"/>
      <c r="J161" s="181"/>
      <c r="K161" s="181"/>
      <c r="L161" s="181"/>
      <c r="M161" s="181"/>
    </row>
    <row r="162" spans="2:13" ht="9.75" customHeight="1">
      <c r="B162" s="181"/>
      <c r="C162" s="181"/>
      <c r="D162" s="181"/>
      <c r="E162" s="181"/>
      <c r="F162" s="181"/>
      <c r="G162" s="181"/>
      <c r="H162" s="181"/>
      <c r="I162" s="181"/>
      <c r="J162" s="181"/>
      <c r="K162" s="181"/>
      <c r="L162" s="181"/>
      <c r="M162" s="181"/>
    </row>
    <row r="163" spans="2:13" ht="9.75" customHeight="1">
      <c r="B163" s="181"/>
      <c r="C163" s="181"/>
      <c r="D163" s="181"/>
      <c r="E163" s="181"/>
      <c r="F163" s="181"/>
      <c r="G163" s="181"/>
      <c r="H163" s="181"/>
      <c r="I163" s="181"/>
      <c r="J163" s="181"/>
      <c r="K163" s="181"/>
      <c r="L163" s="181"/>
      <c r="M163" s="181"/>
    </row>
    <row r="164" spans="2:13" ht="9.75" customHeight="1">
      <c r="B164" s="181"/>
      <c r="C164" s="181"/>
      <c r="D164" s="181"/>
      <c r="E164" s="181"/>
      <c r="F164" s="181"/>
      <c r="G164" s="181"/>
      <c r="H164" s="181"/>
      <c r="I164" s="181"/>
      <c r="J164" s="181"/>
      <c r="K164" s="181"/>
      <c r="L164" s="181"/>
      <c r="M164" s="181"/>
    </row>
    <row r="165" spans="2:13" ht="9.75" customHeight="1">
      <c r="B165" s="181"/>
      <c r="C165" s="181"/>
      <c r="D165" s="181"/>
      <c r="E165" s="181"/>
      <c r="F165" s="181"/>
      <c r="G165" s="181"/>
      <c r="H165" s="181"/>
      <c r="I165" s="181"/>
      <c r="J165" s="181"/>
      <c r="K165" s="181"/>
      <c r="L165" s="181"/>
      <c r="M165" s="181"/>
    </row>
    <row r="166" spans="2:13" ht="9.75" customHeight="1">
      <c r="B166" s="181"/>
      <c r="C166" s="181"/>
      <c r="D166" s="181"/>
      <c r="E166" s="181"/>
      <c r="F166" s="181"/>
      <c r="G166" s="181"/>
      <c r="H166" s="181"/>
      <c r="I166" s="181"/>
      <c r="J166" s="181"/>
      <c r="K166" s="181"/>
      <c r="L166" s="181"/>
      <c r="M166" s="181"/>
    </row>
    <row r="167" spans="2:13" ht="9.75" customHeight="1">
      <c r="B167" s="181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</row>
    <row r="168" spans="2:13" ht="9.75" customHeight="1">
      <c r="B168" s="181"/>
      <c r="C168" s="181"/>
      <c r="D168" s="181"/>
      <c r="E168" s="181"/>
      <c r="F168" s="181"/>
      <c r="G168" s="181"/>
      <c r="H168" s="181"/>
      <c r="I168" s="181"/>
      <c r="J168" s="181"/>
      <c r="K168" s="181"/>
      <c r="L168" s="181"/>
      <c r="M168" s="181"/>
    </row>
    <row r="169" spans="2:13" ht="9.75" customHeight="1">
      <c r="B169" s="181"/>
      <c r="C169" s="181"/>
      <c r="D169" s="181"/>
      <c r="E169" s="181"/>
      <c r="F169" s="181"/>
      <c r="G169" s="181"/>
      <c r="H169" s="181"/>
      <c r="I169" s="181"/>
      <c r="J169" s="181"/>
      <c r="K169" s="181"/>
      <c r="L169" s="181"/>
      <c r="M169" s="181"/>
    </row>
    <row r="170" spans="2:13" ht="9.75" customHeight="1">
      <c r="B170" s="181"/>
      <c r="C170" s="181"/>
      <c r="D170" s="181"/>
      <c r="E170" s="181"/>
      <c r="F170" s="181"/>
      <c r="G170" s="181"/>
      <c r="H170" s="181"/>
      <c r="I170" s="181"/>
      <c r="J170" s="181"/>
      <c r="K170" s="181"/>
      <c r="L170" s="181"/>
      <c r="M170" s="181"/>
    </row>
    <row r="171" spans="2:13" ht="9.75" customHeight="1">
      <c r="B171" s="181"/>
      <c r="C171" s="181"/>
      <c r="D171" s="181"/>
      <c r="E171" s="181"/>
      <c r="F171" s="181"/>
      <c r="G171" s="181"/>
      <c r="H171" s="181"/>
      <c r="I171" s="181"/>
      <c r="J171" s="181"/>
      <c r="K171" s="181"/>
      <c r="L171" s="181"/>
      <c r="M171" s="181"/>
    </row>
    <row r="172" spans="2:13" ht="9.75" customHeight="1">
      <c r="B172" s="181"/>
      <c r="C172" s="181"/>
      <c r="D172" s="181"/>
      <c r="E172" s="181"/>
      <c r="F172" s="181"/>
      <c r="G172" s="181"/>
      <c r="H172" s="181"/>
      <c r="I172" s="181"/>
      <c r="J172" s="181"/>
      <c r="K172" s="181"/>
      <c r="L172" s="181"/>
      <c r="M172" s="181"/>
    </row>
    <row r="173" spans="2:13" ht="9.75" customHeight="1">
      <c r="B173" s="181"/>
      <c r="C173" s="181"/>
      <c r="D173" s="181"/>
      <c r="E173" s="181"/>
      <c r="F173" s="181"/>
      <c r="G173" s="181"/>
      <c r="H173" s="181"/>
      <c r="I173" s="181"/>
      <c r="J173" s="181"/>
      <c r="K173" s="181"/>
      <c r="L173" s="181"/>
      <c r="M173" s="181"/>
    </row>
    <row r="174" spans="2:13" ht="9.75" customHeight="1">
      <c r="B174" s="181"/>
      <c r="C174" s="181"/>
      <c r="D174" s="181"/>
      <c r="E174" s="181"/>
      <c r="F174" s="181"/>
      <c r="G174" s="181"/>
      <c r="H174" s="181"/>
      <c r="I174" s="181"/>
      <c r="J174" s="181"/>
      <c r="K174" s="181"/>
      <c r="L174" s="181"/>
      <c r="M174" s="181"/>
    </row>
    <row r="175" spans="2:13" ht="9.75" customHeight="1">
      <c r="B175" s="181"/>
      <c r="C175" s="181"/>
      <c r="D175" s="181"/>
      <c r="E175" s="181"/>
      <c r="F175" s="181"/>
      <c r="G175" s="181"/>
      <c r="H175" s="181"/>
      <c r="I175" s="181"/>
      <c r="J175" s="181"/>
      <c r="K175" s="181"/>
      <c r="L175" s="181"/>
      <c r="M175" s="181"/>
    </row>
    <row r="176" spans="2:13" ht="15" customHeight="1">
      <c r="B176" s="188" t="s">
        <v>1426</v>
      </c>
      <c r="C176" s="189"/>
      <c r="D176" s="189"/>
      <c r="E176" s="189"/>
      <c r="F176" s="189"/>
      <c r="G176" s="190"/>
      <c r="H176" s="191" t="s">
        <v>1425</v>
      </c>
      <c r="I176" s="192"/>
      <c r="J176" s="192"/>
      <c r="K176" s="192"/>
      <c r="L176" s="192"/>
      <c r="M176" s="193"/>
    </row>
    <row r="177" spans="2:13" ht="15.75" customHeight="1">
      <c r="B177" s="187" t="s">
        <v>379</v>
      </c>
      <c r="C177" s="194" t="s">
        <v>1188</v>
      </c>
      <c r="D177" s="183" t="s">
        <v>380</v>
      </c>
      <c r="E177" s="184"/>
      <c r="F177" s="183" t="s">
        <v>1424</v>
      </c>
      <c r="G177" s="184"/>
      <c r="H177" s="183" t="s">
        <v>1423</v>
      </c>
      <c r="I177" s="184"/>
      <c r="J177" s="187" t="s">
        <v>1422</v>
      </c>
      <c r="K177" s="187" t="s">
        <v>1421</v>
      </c>
      <c r="L177" s="183" t="s">
        <v>1420</v>
      </c>
      <c r="M177" s="184"/>
    </row>
    <row r="178" spans="2:13" ht="15.75" customHeight="1">
      <c r="B178" s="187"/>
      <c r="C178" s="195"/>
      <c r="D178" s="185"/>
      <c r="E178" s="186"/>
      <c r="F178" s="185"/>
      <c r="G178" s="186"/>
      <c r="H178" s="185"/>
      <c r="I178" s="186"/>
      <c r="J178" s="187"/>
      <c r="K178" s="187"/>
      <c r="L178" s="185"/>
      <c r="M178" s="186"/>
    </row>
    <row r="179" spans="2:13" ht="38.25" customHeight="1">
      <c r="B179" s="110" t="str">
        <f>CSV!E10</f>
        <v>IS19</v>
      </c>
      <c r="C179" s="122" t="str">
        <f>IFERROR(VLOOKUP(B179,'TABELA DE DEFEITOS'!$B$4:$I$1048576,3,0),"")</f>
        <v>VIDRO</v>
      </c>
      <c r="D179" s="176" t="str">
        <f>IFERROR(VLOOKUP(B179,'TABELA DE DEFEITOS'!$B$4:$I$1048576,4,0),"")</f>
        <v>MUITO CHAMUSCADO - VIDRO</v>
      </c>
      <c r="E179" s="177"/>
      <c r="F179" s="176" t="str">
        <f>IFERROR(VLOOKUP(B179,'TABELA DE DEFEITOS'!$B$4:$I$1048576,5,0),"")</f>
        <v>SUBSTITUIR ISOLADOR</v>
      </c>
      <c r="G179" s="177"/>
      <c r="H179" s="178" t="str">
        <f>CSV!H10</f>
        <v>2 ISOLADORES QUEBRADOS DENTRO DA SE PARAIBANO</v>
      </c>
      <c r="I179" s="179"/>
      <c r="J179" s="112" t="str">
        <f>IFERROR(VLOOKUP(B179,'TABELA DE DEFEITOS'!$B$4:$I$1048576,8,0),"")</f>
        <v>P2</v>
      </c>
      <c r="K179" s="109" t="str">
        <f>CSV!G10</f>
        <v xml:space="preserve">ELH-63/4 </v>
      </c>
      <c r="L179" s="178"/>
      <c r="M179" s="179"/>
    </row>
    <row r="180" spans="2:13" ht="9.75" customHeight="1">
      <c r="B180" s="180" t="s">
        <v>1427</v>
      </c>
      <c r="C180" s="180"/>
      <c r="D180" s="180"/>
      <c r="E180" s="180"/>
      <c r="F180" s="180"/>
      <c r="G180" s="180"/>
      <c r="H180" s="180" t="s">
        <v>1427</v>
      </c>
      <c r="I180" s="180"/>
      <c r="J180" s="180"/>
      <c r="K180" s="180"/>
      <c r="L180" s="180"/>
      <c r="M180" s="180"/>
    </row>
    <row r="181" spans="2:13" ht="9.75" customHeight="1">
      <c r="B181" s="181"/>
      <c r="C181" s="181"/>
      <c r="D181" s="181"/>
      <c r="E181" s="181"/>
      <c r="F181" s="181"/>
      <c r="G181" s="181"/>
      <c r="H181" s="181"/>
      <c r="I181" s="181"/>
      <c r="J181" s="181"/>
      <c r="K181" s="181"/>
      <c r="L181" s="181"/>
      <c r="M181" s="181"/>
    </row>
    <row r="182" spans="2:13" ht="9.75" customHeight="1">
      <c r="B182" s="181"/>
      <c r="C182" s="181"/>
      <c r="D182" s="181"/>
      <c r="E182" s="181"/>
      <c r="F182" s="181"/>
      <c r="G182" s="181"/>
      <c r="H182" s="181"/>
      <c r="I182" s="181"/>
      <c r="J182" s="181"/>
      <c r="K182" s="181"/>
      <c r="L182" s="181"/>
      <c r="M182" s="181"/>
    </row>
    <row r="183" spans="2:13" ht="9.75" customHeight="1">
      <c r="B183" s="181"/>
      <c r="C183" s="181"/>
      <c r="D183" s="181"/>
      <c r="E183" s="181"/>
      <c r="F183" s="181"/>
      <c r="G183" s="181"/>
      <c r="H183" s="181"/>
      <c r="I183" s="181"/>
      <c r="J183" s="181"/>
      <c r="K183" s="181"/>
      <c r="L183" s="181"/>
      <c r="M183" s="181"/>
    </row>
    <row r="184" spans="2:13" ht="9.75" customHeight="1">
      <c r="B184" s="181"/>
      <c r="C184" s="181"/>
      <c r="D184" s="181"/>
      <c r="E184" s="181"/>
      <c r="F184" s="181"/>
      <c r="G184" s="181"/>
      <c r="H184" s="181"/>
      <c r="I184" s="181"/>
      <c r="J184" s="181"/>
      <c r="K184" s="181"/>
      <c r="L184" s="181"/>
      <c r="M184" s="181"/>
    </row>
    <row r="185" spans="2:13" ht="9.75" customHeight="1">
      <c r="B185" s="181"/>
      <c r="C185" s="181"/>
      <c r="D185" s="181"/>
      <c r="E185" s="181"/>
      <c r="F185" s="181"/>
      <c r="G185" s="181"/>
      <c r="H185" s="181"/>
      <c r="I185" s="181"/>
      <c r="J185" s="181"/>
      <c r="K185" s="181"/>
      <c r="L185" s="181"/>
      <c r="M185" s="181"/>
    </row>
    <row r="186" spans="2:13" ht="9.75" customHeight="1">
      <c r="B186" s="181"/>
      <c r="C186" s="181"/>
      <c r="D186" s="181"/>
      <c r="E186" s="181"/>
      <c r="F186" s="181"/>
      <c r="G186" s="181"/>
      <c r="H186" s="181"/>
      <c r="I186" s="181"/>
      <c r="J186" s="181"/>
      <c r="K186" s="181"/>
      <c r="L186" s="181"/>
      <c r="M186" s="181"/>
    </row>
    <row r="187" spans="2:13" ht="9.75" customHeight="1">
      <c r="B187" s="181"/>
      <c r="C187" s="181"/>
      <c r="D187" s="181"/>
      <c r="E187" s="181"/>
      <c r="F187" s="181"/>
      <c r="G187" s="181"/>
      <c r="H187" s="181"/>
      <c r="I187" s="181"/>
      <c r="J187" s="181"/>
      <c r="K187" s="181"/>
      <c r="L187" s="181"/>
      <c r="M187" s="181"/>
    </row>
    <row r="188" spans="2:13" ht="9.75" customHeight="1">
      <c r="B188" s="181"/>
      <c r="C188" s="181"/>
      <c r="D188" s="181"/>
      <c r="E188" s="181"/>
      <c r="F188" s="181"/>
      <c r="G188" s="181"/>
      <c r="H188" s="181"/>
      <c r="I188" s="181"/>
      <c r="J188" s="181"/>
      <c r="K188" s="181"/>
      <c r="L188" s="181"/>
      <c r="M188" s="181"/>
    </row>
    <row r="189" spans="2:13" ht="9.75" customHeight="1">
      <c r="B189" s="181"/>
      <c r="C189" s="181"/>
      <c r="D189" s="181"/>
      <c r="E189" s="181"/>
      <c r="F189" s="181"/>
      <c r="G189" s="181"/>
      <c r="H189" s="181"/>
      <c r="I189" s="181"/>
      <c r="J189" s="181"/>
      <c r="K189" s="181"/>
      <c r="L189" s="181"/>
      <c r="M189" s="181"/>
    </row>
    <row r="190" spans="2:13" ht="9.75" customHeight="1">
      <c r="B190" s="181"/>
      <c r="C190" s="181"/>
      <c r="D190" s="181"/>
      <c r="E190" s="181"/>
      <c r="F190" s="181"/>
      <c r="G190" s="181"/>
      <c r="H190" s="181"/>
      <c r="I190" s="181"/>
      <c r="J190" s="181"/>
      <c r="K190" s="181"/>
      <c r="L190" s="181"/>
      <c r="M190" s="181"/>
    </row>
    <row r="191" spans="2:13" ht="9.75" customHeight="1">
      <c r="B191" s="181"/>
      <c r="C191" s="181"/>
      <c r="D191" s="181"/>
      <c r="E191" s="181"/>
      <c r="F191" s="181"/>
      <c r="G191" s="181"/>
      <c r="H191" s="181"/>
      <c r="I191" s="181"/>
      <c r="J191" s="181"/>
      <c r="K191" s="181"/>
      <c r="L191" s="181"/>
      <c r="M191" s="181"/>
    </row>
    <row r="192" spans="2:13" ht="9.75" customHeight="1">
      <c r="B192" s="181"/>
      <c r="C192" s="181"/>
      <c r="D192" s="181"/>
      <c r="E192" s="181"/>
      <c r="F192" s="181"/>
      <c r="G192" s="181"/>
      <c r="H192" s="181"/>
      <c r="I192" s="181"/>
      <c r="J192" s="181"/>
      <c r="K192" s="181"/>
      <c r="L192" s="181"/>
      <c r="M192" s="181"/>
    </row>
    <row r="193" spans="2:13" ht="9.75" customHeight="1">
      <c r="B193" s="181"/>
      <c r="C193" s="181"/>
      <c r="D193" s="181"/>
      <c r="E193" s="181"/>
      <c r="F193" s="181"/>
      <c r="G193" s="181"/>
      <c r="H193" s="181"/>
      <c r="I193" s="181"/>
      <c r="J193" s="181"/>
      <c r="K193" s="181"/>
      <c r="L193" s="181"/>
      <c r="M193" s="181"/>
    </row>
    <row r="194" spans="2:13" ht="9.75" customHeight="1">
      <c r="B194" s="181"/>
      <c r="C194" s="181"/>
      <c r="D194" s="181"/>
      <c r="E194" s="181"/>
      <c r="F194" s="181"/>
      <c r="G194" s="181"/>
      <c r="H194" s="181"/>
      <c r="I194" s="181"/>
      <c r="J194" s="181"/>
      <c r="K194" s="181"/>
      <c r="L194" s="181"/>
      <c r="M194" s="181"/>
    </row>
    <row r="195" spans="2:13" ht="9.75" customHeight="1">
      <c r="B195" s="181"/>
      <c r="C195" s="181"/>
      <c r="D195" s="181"/>
      <c r="E195" s="181"/>
      <c r="F195" s="181"/>
      <c r="G195" s="181"/>
      <c r="H195" s="181"/>
      <c r="I195" s="181"/>
      <c r="J195" s="181"/>
      <c r="K195" s="181"/>
      <c r="L195" s="181"/>
      <c r="M195" s="181"/>
    </row>
    <row r="196" spans="2:13" ht="9.75" customHeight="1">
      <c r="B196" s="181"/>
      <c r="C196" s="181"/>
      <c r="D196" s="181"/>
      <c r="E196" s="181"/>
      <c r="F196" s="181"/>
      <c r="G196" s="181"/>
      <c r="H196" s="181"/>
      <c r="I196" s="181"/>
      <c r="J196" s="181"/>
      <c r="K196" s="181"/>
      <c r="L196" s="181"/>
      <c r="M196" s="181"/>
    </row>
    <row r="197" spans="2:13" ht="15" customHeight="1">
      <c r="B197" s="188" t="s">
        <v>1426</v>
      </c>
      <c r="C197" s="189"/>
      <c r="D197" s="189"/>
      <c r="E197" s="189"/>
      <c r="F197" s="189"/>
      <c r="G197" s="190"/>
      <c r="H197" s="191" t="s">
        <v>1425</v>
      </c>
      <c r="I197" s="192"/>
      <c r="J197" s="192"/>
      <c r="K197" s="192"/>
      <c r="L197" s="192"/>
      <c r="M197" s="193"/>
    </row>
    <row r="198" spans="2:13" ht="15.75" customHeight="1">
      <c r="B198" s="187" t="s">
        <v>379</v>
      </c>
      <c r="C198" s="194" t="s">
        <v>1188</v>
      </c>
      <c r="D198" s="183" t="s">
        <v>380</v>
      </c>
      <c r="E198" s="184"/>
      <c r="F198" s="183" t="s">
        <v>1424</v>
      </c>
      <c r="G198" s="184"/>
      <c r="H198" s="183" t="s">
        <v>1423</v>
      </c>
      <c r="I198" s="184"/>
      <c r="J198" s="187" t="s">
        <v>1422</v>
      </c>
      <c r="K198" s="187" t="s">
        <v>1421</v>
      </c>
      <c r="L198" s="183" t="s">
        <v>1420</v>
      </c>
      <c r="M198" s="184"/>
    </row>
    <row r="199" spans="2:13" ht="15.75" customHeight="1">
      <c r="B199" s="187"/>
      <c r="C199" s="195"/>
      <c r="D199" s="185"/>
      <c r="E199" s="186"/>
      <c r="F199" s="185"/>
      <c r="G199" s="186"/>
      <c r="H199" s="185"/>
      <c r="I199" s="186"/>
      <c r="J199" s="187"/>
      <c r="K199" s="187"/>
      <c r="L199" s="185"/>
      <c r="M199" s="186"/>
    </row>
    <row r="200" spans="2:13" ht="39" customHeight="1">
      <c r="B200" s="110" t="str">
        <f>CSV!E11</f>
        <v>IS16</v>
      </c>
      <c r="C200" s="122" t="str">
        <f>IFERROR(VLOOKUP(B200,'TABELA DE DEFEITOS'!$B$4:$I$1048576,3,0),"")</f>
        <v>POLIMÉRICO</v>
      </c>
      <c r="D200" s="176" t="str">
        <f>IFERROR(VLOOKUP(B200,'TABELA DE DEFEITOS'!$B$4:$I$1048576,4,0),"")</f>
        <v>MUITO CHAMUSCADO - POLIMÉRICO</v>
      </c>
      <c r="E200" s="177"/>
      <c r="F200" s="176" t="str">
        <f>IFERROR(VLOOKUP(B200,'TABELA DE DEFEITOS'!$B$4:$I$1048576,5,0),"")</f>
        <v>SUBSTITUIR ISOLADOR</v>
      </c>
      <c r="G200" s="177"/>
      <c r="H200" s="178" t="str">
        <f>CSV!H11</f>
        <v>FASES BC ISOL. FAZEM DIVISÃO DE LINHAS UBE02J3 E SJP02L1.</v>
      </c>
      <c r="I200" s="179"/>
      <c r="J200" s="112" t="str">
        <f>IFERROR(VLOOKUP(B200,'TABELA DE DEFEITOS'!$B$4:$I$1048576,8,0),"")</f>
        <v>P2</v>
      </c>
      <c r="K200" s="109" t="str">
        <f>CSV!G11</f>
        <v>YS1-4/6</v>
      </c>
      <c r="L200" s="178"/>
      <c r="M200" s="179"/>
    </row>
    <row r="201" spans="2:13" ht="9.75" customHeight="1">
      <c r="B201" s="180" t="s">
        <v>1427</v>
      </c>
      <c r="C201" s="180"/>
      <c r="D201" s="180"/>
      <c r="E201" s="180"/>
      <c r="F201" s="180"/>
      <c r="G201" s="180"/>
      <c r="H201" s="180" t="s">
        <v>1427</v>
      </c>
      <c r="I201" s="180"/>
      <c r="J201" s="180"/>
      <c r="K201" s="180"/>
      <c r="L201" s="180"/>
      <c r="M201" s="180"/>
    </row>
    <row r="202" spans="2:13" ht="9.75" customHeight="1">
      <c r="B202" s="181"/>
      <c r="C202" s="181"/>
      <c r="D202" s="181"/>
      <c r="E202" s="181"/>
      <c r="F202" s="181"/>
      <c r="G202" s="181"/>
      <c r="H202" s="181"/>
      <c r="I202" s="181"/>
      <c r="J202" s="181"/>
      <c r="K202" s="181"/>
      <c r="L202" s="181"/>
      <c r="M202" s="181"/>
    </row>
    <row r="203" spans="2:13" ht="9.75" customHeight="1">
      <c r="B203" s="181"/>
      <c r="C203" s="181"/>
      <c r="D203" s="181"/>
      <c r="E203" s="181"/>
      <c r="F203" s="181"/>
      <c r="G203" s="181"/>
      <c r="H203" s="181"/>
      <c r="I203" s="181"/>
      <c r="J203" s="181"/>
      <c r="K203" s="181"/>
      <c r="L203" s="181"/>
      <c r="M203" s="181"/>
    </row>
    <row r="204" spans="2:13" ht="9.75" customHeight="1">
      <c r="B204" s="181"/>
      <c r="C204" s="181"/>
      <c r="D204" s="181"/>
      <c r="E204" s="181"/>
      <c r="F204" s="181"/>
      <c r="G204" s="181"/>
      <c r="H204" s="181"/>
      <c r="I204" s="181"/>
      <c r="J204" s="181"/>
      <c r="K204" s="181"/>
      <c r="L204" s="181"/>
      <c r="M204" s="181"/>
    </row>
    <row r="205" spans="2:13" ht="9.75" customHeight="1">
      <c r="B205" s="181"/>
      <c r="C205" s="181"/>
      <c r="D205" s="181"/>
      <c r="E205" s="181"/>
      <c r="F205" s="181"/>
      <c r="G205" s="181"/>
      <c r="H205" s="181"/>
      <c r="I205" s="181"/>
      <c r="J205" s="181"/>
      <c r="K205" s="181"/>
      <c r="L205" s="181"/>
      <c r="M205" s="181"/>
    </row>
    <row r="206" spans="2:13" ht="9.75" customHeight="1">
      <c r="B206" s="181"/>
      <c r="C206" s="181"/>
      <c r="D206" s="181"/>
      <c r="E206" s="181"/>
      <c r="F206" s="181"/>
      <c r="G206" s="181"/>
      <c r="H206" s="181"/>
      <c r="I206" s="181"/>
      <c r="J206" s="181"/>
      <c r="K206" s="181"/>
      <c r="L206" s="181"/>
      <c r="M206" s="181"/>
    </row>
    <row r="207" spans="2:13" ht="9.75" customHeight="1">
      <c r="B207" s="181"/>
      <c r="C207" s="181"/>
      <c r="D207" s="181"/>
      <c r="E207" s="181"/>
      <c r="F207" s="181"/>
      <c r="G207" s="181"/>
      <c r="H207" s="181"/>
      <c r="I207" s="181"/>
      <c r="J207" s="181"/>
      <c r="K207" s="181"/>
      <c r="L207" s="181"/>
      <c r="M207" s="181"/>
    </row>
    <row r="208" spans="2:13" ht="9.75" customHeight="1">
      <c r="B208" s="181"/>
      <c r="C208" s="181"/>
      <c r="D208" s="181"/>
      <c r="E208" s="181"/>
      <c r="F208" s="181"/>
      <c r="G208" s="181"/>
      <c r="H208" s="181"/>
      <c r="I208" s="181"/>
      <c r="J208" s="181"/>
      <c r="K208" s="181"/>
      <c r="L208" s="181"/>
      <c r="M208" s="181"/>
    </row>
    <row r="209" spans="2:13" ht="9.75" customHeight="1">
      <c r="B209" s="181"/>
      <c r="C209" s="181"/>
      <c r="D209" s="181"/>
      <c r="E209" s="181"/>
      <c r="F209" s="181"/>
      <c r="G209" s="181"/>
      <c r="H209" s="181"/>
      <c r="I209" s="181"/>
      <c r="J209" s="181"/>
      <c r="K209" s="181"/>
      <c r="L209" s="181"/>
      <c r="M209" s="181"/>
    </row>
    <row r="210" spans="2:13" ht="9.75" customHeight="1">
      <c r="B210" s="181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</row>
    <row r="211" spans="2:13" ht="9.75" customHeight="1">
      <c r="B211" s="181"/>
      <c r="C211" s="181"/>
      <c r="D211" s="181"/>
      <c r="E211" s="181"/>
      <c r="F211" s="181"/>
      <c r="G211" s="181"/>
      <c r="H211" s="181"/>
      <c r="I211" s="181"/>
      <c r="J211" s="181"/>
      <c r="K211" s="181"/>
      <c r="L211" s="181"/>
      <c r="M211" s="181"/>
    </row>
    <row r="212" spans="2:13" ht="9.75" customHeight="1">
      <c r="B212" s="181"/>
      <c r="C212" s="181"/>
      <c r="D212" s="181"/>
      <c r="E212" s="181"/>
      <c r="F212" s="181"/>
      <c r="G212" s="181"/>
      <c r="H212" s="181"/>
      <c r="I212" s="181"/>
      <c r="J212" s="181"/>
      <c r="K212" s="181"/>
      <c r="L212" s="181"/>
      <c r="M212" s="181"/>
    </row>
    <row r="213" spans="2:13" ht="9.75" customHeight="1">
      <c r="B213" s="181"/>
      <c r="C213" s="181"/>
      <c r="D213" s="181"/>
      <c r="E213" s="181"/>
      <c r="F213" s="181"/>
      <c r="G213" s="181"/>
      <c r="H213" s="181"/>
      <c r="I213" s="181"/>
      <c r="J213" s="181"/>
      <c r="K213" s="181"/>
      <c r="L213" s="181"/>
      <c r="M213" s="181"/>
    </row>
    <row r="214" spans="2:13" ht="9.75" customHeight="1">
      <c r="B214" s="181"/>
      <c r="C214" s="181"/>
      <c r="D214" s="181"/>
      <c r="E214" s="181"/>
      <c r="F214" s="181"/>
      <c r="G214" s="181"/>
      <c r="H214" s="181"/>
      <c r="I214" s="181"/>
      <c r="J214" s="181"/>
      <c r="K214" s="181"/>
      <c r="L214" s="181"/>
      <c r="M214" s="181"/>
    </row>
    <row r="215" spans="2:13" ht="9.75" customHeight="1">
      <c r="B215" s="181"/>
      <c r="C215" s="181"/>
      <c r="D215" s="181"/>
      <c r="E215" s="181"/>
      <c r="F215" s="181"/>
      <c r="G215" s="181"/>
      <c r="H215" s="181"/>
      <c r="I215" s="181"/>
      <c r="J215" s="181"/>
      <c r="K215" s="181"/>
      <c r="L215" s="181"/>
      <c r="M215" s="181"/>
    </row>
    <row r="216" spans="2:13" ht="9.75" customHeight="1">
      <c r="B216" s="181"/>
      <c r="C216" s="181"/>
      <c r="D216" s="181"/>
      <c r="E216" s="181"/>
      <c r="F216" s="181"/>
      <c r="G216" s="181"/>
      <c r="H216" s="181"/>
      <c r="I216" s="181"/>
      <c r="J216" s="181"/>
      <c r="K216" s="181"/>
      <c r="L216" s="181"/>
      <c r="M216" s="181"/>
    </row>
    <row r="217" spans="2:13" ht="9.75" customHeight="1">
      <c r="B217" s="181"/>
      <c r="C217" s="181"/>
      <c r="D217" s="181"/>
      <c r="E217" s="181"/>
      <c r="F217" s="181"/>
      <c r="G217" s="181"/>
      <c r="H217" s="181"/>
      <c r="I217" s="181"/>
      <c r="J217" s="181"/>
      <c r="K217" s="181"/>
      <c r="L217" s="181"/>
      <c r="M217" s="181"/>
    </row>
    <row r="218" spans="2:13" ht="15" customHeight="1">
      <c r="B218" s="188" t="s">
        <v>1426</v>
      </c>
      <c r="C218" s="189"/>
      <c r="D218" s="189"/>
      <c r="E218" s="189"/>
      <c r="F218" s="189"/>
      <c r="G218" s="190"/>
      <c r="H218" s="191" t="s">
        <v>1425</v>
      </c>
      <c r="I218" s="192"/>
      <c r="J218" s="192"/>
      <c r="K218" s="192"/>
      <c r="L218" s="192"/>
      <c r="M218" s="193"/>
    </row>
    <row r="219" spans="2:13" ht="10.5" customHeight="1">
      <c r="B219" s="187" t="s">
        <v>379</v>
      </c>
      <c r="C219" s="194" t="s">
        <v>1188</v>
      </c>
      <c r="D219" s="183" t="s">
        <v>380</v>
      </c>
      <c r="E219" s="184"/>
      <c r="F219" s="183" t="s">
        <v>1424</v>
      </c>
      <c r="G219" s="184"/>
      <c r="H219" s="183" t="s">
        <v>1423</v>
      </c>
      <c r="I219" s="184"/>
      <c r="J219" s="187" t="s">
        <v>1422</v>
      </c>
      <c r="K219" s="187" t="s">
        <v>1421</v>
      </c>
      <c r="L219" s="183" t="s">
        <v>1420</v>
      </c>
      <c r="M219" s="184"/>
    </row>
    <row r="220" spans="2:13" ht="15.75" customHeight="1">
      <c r="B220" s="187"/>
      <c r="C220" s="195"/>
      <c r="D220" s="185"/>
      <c r="E220" s="186"/>
      <c r="F220" s="185"/>
      <c r="G220" s="186"/>
      <c r="H220" s="185"/>
      <c r="I220" s="186"/>
      <c r="J220" s="187"/>
      <c r="K220" s="187"/>
      <c r="L220" s="185"/>
      <c r="M220" s="186"/>
    </row>
    <row r="221" spans="2:13" ht="38.25" customHeight="1">
      <c r="B221" s="110" t="str">
        <f>CSV!E12</f>
        <v/>
      </c>
      <c r="C221" s="122" t="str">
        <f>IFERROR(VLOOKUP(B221,'TABELA DE DEFEITOS'!$B$4:$I$1048576,3,0),"")</f>
        <v/>
      </c>
      <c r="D221" s="176" t="str">
        <f>IFERROR(VLOOKUP(B221,'TABELA DE DEFEITOS'!$B$4:$I$1048576,4,0),"")</f>
        <v/>
      </c>
      <c r="E221" s="177"/>
      <c r="F221" s="176" t="str">
        <f>IFERROR(VLOOKUP(B221,'TABELA DE DEFEITOS'!$B$4:$I$1048576,5,0),"")</f>
        <v/>
      </c>
      <c r="G221" s="177"/>
      <c r="H221" s="178" t="str">
        <f>CSV!H12</f>
        <v/>
      </c>
      <c r="I221" s="179"/>
      <c r="J221" s="112" t="str">
        <f>IFERROR(VLOOKUP(B221,'TABELA DE DEFEITOS'!$B$4:$I$1048576,8,0),"")</f>
        <v/>
      </c>
      <c r="K221" s="109" t="str">
        <f>CSV!G12</f>
        <v/>
      </c>
      <c r="L221" s="178"/>
      <c r="M221" s="179"/>
    </row>
    <row r="222" spans="2:13" ht="9.75" customHeight="1">
      <c r="B222" s="180" t="s">
        <v>1427</v>
      </c>
      <c r="C222" s="180"/>
      <c r="D222" s="180"/>
      <c r="E222" s="180"/>
      <c r="F222" s="180"/>
      <c r="G222" s="180"/>
      <c r="H222" s="180" t="s">
        <v>1427</v>
      </c>
      <c r="I222" s="180"/>
      <c r="J222" s="180"/>
      <c r="K222" s="180"/>
      <c r="L222" s="180"/>
      <c r="M222" s="180"/>
    </row>
    <row r="223" spans="2:13" ht="9.75" customHeight="1">
      <c r="B223" s="181"/>
      <c r="C223" s="181"/>
      <c r="D223" s="181"/>
      <c r="E223" s="181"/>
      <c r="F223" s="181"/>
      <c r="G223" s="181"/>
      <c r="H223" s="181"/>
      <c r="I223" s="181"/>
      <c r="J223" s="181"/>
      <c r="K223" s="181"/>
      <c r="L223" s="181"/>
      <c r="M223" s="181"/>
    </row>
    <row r="224" spans="2:13" ht="9.75" customHeight="1">
      <c r="B224" s="181"/>
      <c r="C224" s="181"/>
      <c r="D224" s="181"/>
      <c r="E224" s="181"/>
      <c r="F224" s="181"/>
      <c r="G224" s="181"/>
      <c r="H224" s="181"/>
      <c r="I224" s="181"/>
      <c r="J224" s="181"/>
      <c r="K224" s="181"/>
      <c r="L224" s="181"/>
      <c r="M224" s="181"/>
    </row>
    <row r="225" spans="2:13" ht="9.75" customHeight="1">
      <c r="B225" s="181"/>
      <c r="C225" s="181"/>
      <c r="D225" s="181"/>
      <c r="E225" s="181"/>
      <c r="F225" s="181"/>
      <c r="G225" s="181"/>
      <c r="H225" s="181"/>
      <c r="I225" s="181"/>
      <c r="J225" s="181"/>
      <c r="K225" s="181"/>
      <c r="L225" s="181"/>
      <c r="M225" s="181"/>
    </row>
    <row r="226" spans="2:13" ht="9.75" customHeight="1">
      <c r="B226" s="181"/>
      <c r="C226" s="181"/>
      <c r="D226" s="181"/>
      <c r="E226" s="181"/>
      <c r="F226" s="181"/>
      <c r="G226" s="181"/>
      <c r="H226" s="181"/>
      <c r="I226" s="181"/>
      <c r="J226" s="181"/>
      <c r="K226" s="181"/>
      <c r="L226" s="181"/>
      <c r="M226" s="181"/>
    </row>
    <row r="227" spans="2:13" ht="9.75" customHeight="1">
      <c r="B227" s="181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</row>
    <row r="228" spans="2:13" ht="9.75" customHeight="1">
      <c r="B228" s="181"/>
      <c r="C228" s="181"/>
      <c r="D228" s="181"/>
      <c r="E228" s="181"/>
      <c r="F228" s="181"/>
      <c r="G228" s="181"/>
      <c r="H228" s="181"/>
      <c r="I228" s="181"/>
      <c r="J228" s="181"/>
      <c r="K228" s="181"/>
      <c r="L228" s="181"/>
      <c r="M228" s="181"/>
    </row>
    <row r="229" spans="2:13" ht="9.75" customHeight="1">
      <c r="B229" s="181"/>
      <c r="C229" s="181"/>
      <c r="D229" s="181"/>
      <c r="E229" s="181"/>
      <c r="F229" s="181"/>
      <c r="G229" s="181"/>
      <c r="H229" s="181"/>
      <c r="I229" s="181"/>
      <c r="J229" s="181"/>
      <c r="K229" s="181"/>
      <c r="L229" s="181"/>
      <c r="M229" s="181"/>
    </row>
    <row r="230" spans="2:13" ht="9.75" customHeight="1">
      <c r="B230" s="181"/>
      <c r="C230" s="181"/>
      <c r="D230" s="181"/>
      <c r="E230" s="181"/>
      <c r="F230" s="181"/>
      <c r="G230" s="181"/>
      <c r="H230" s="181"/>
      <c r="I230" s="181"/>
      <c r="J230" s="181"/>
      <c r="K230" s="181"/>
      <c r="L230" s="181"/>
      <c r="M230" s="181"/>
    </row>
    <row r="231" spans="2:13" ht="9.75" customHeight="1">
      <c r="B231" s="181"/>
      <c r="C231" s="181"/>
      <c r="D231" s="181"/>
      <c r="E231" s="181"/>
      <c r="F231" s="181"/>
      <c r="G231" s="181"/>
      <c r="H231" s="181"/>
      <c r="I231" s="181"/>
      <c r="J231" s="181"/>
      <c r="K231" s="181"/>
      <c r="L231" s="181"/>
      <c r="M231" s="181"/>
    </row>
    <row r="232" spans="2:13" ht="9.75" customHeight="1">
      <c r="B232" s="181"/>
      <c r="C232" s="181"/>
      <c r="D232" s="181"/>
      <c r="E232" s="181"/>
      <c r="F232" s="181"/>
      <c r="G232" s="181"/>
      <c r="H232" s="181"/>
      <c r="I232" s="181"/>
      <c r="J232" s="181"/>
      <c r="K232" s="181"/>
      <c r="L232" s="181"/>
      <c r="M232" s="181"/>
    </row>
    <row r="233" spans="2:13" ht="9.75" customHeight="1">
      <c r="B233" s="181"/>
      <c r="C233" s="181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</row>
    <row r="234" spans="2:13" ht="9.75" customHeight="1">
      <c r="B234" s="181"/>
      <c r="C234" s="181"/>
      <c r="D234" s="181"/>
      <c r="E234" s="181"/>
      <c r="F234" s="181"/>
      <c r="G234" s="181"/>
      <c r="H234" s="181"/>
      <c r="I234" s="181"/>
      <c r="J234" s="181"/>
      <c r="K234" s="181"/>
      <c r="L234" s="181"/>
      <c r="M234" s="181"/>
    </row>
    <row r="235" spans="2:13" ht="9.75" customHeight="1">
      <c r="B235" s="181"/>
      <c r="C235" s="181"/>
      <c r="D235" s="181"/>
      <c r="E235" s="181"/>
      <c r="F235" s="181"/>
      <c r="G235" s="181"/>
      <c r="H235" s="181"/>
      <c r="I235" s="181"/>
      <c r="J235" s="181"/>
      <c r="K235" s="181"/>
      <c r="L235" s="181"/>
      <c r="M235" s="181"/>
    </row>
    <row r="236" spans="2:13" ht="9.75" customHeight="1">
      <c r="B236" s="181"/>
      <c r="C236" s="181"/>
      <c r="D236" s="181"/>
      <c r="E236" s="181"/>
      <c r="F236" s="181"/>
      <c r="G236" s="181"/>
      <c r="H236" s="181"/>
      <c r="I236" s="181"/>
      <c r="J236" s="181"/>
      <c r="K236" s="181"/>
      <c r="L236" s="181"/>
      <c r="M236" s="181"/>
    </row>
    <row r="237" spans="2:13" ht="9.75" customHeight="1">
      <c r="B237" s="181"/>
      <c r="C237" s="181"/>
      <c r="D237" s="181"/>
      <c r="E237" s="181"/>
      <c r="F237" s="181"/>
      <c r="G237" s="181"/>
      <c r="H237" s="181"/>
      <c r="I237" s="181"/>
      <c r="J237" s="181"/>
      <c r="K237" s="181"/>
      <c r="L237" s="181"/>
      <c r="M237" s="181"/>
    </row>
    <row r="238" spans="2:13" ht="9.75" customHeight="1">
      <c r="B238" s="181"/>
      <c r="C238" s="181"/>
      <c r="D238" s="181"/>
      <c r="E238" s="181"/>
      <c r="F238" s="181"/>
      <c r="G238" s="181"/>
      <c r="H238" s="181"/>
      <c r="I238" s="181"/>
      <c r="J238" s="181"/>
      <c r="K238" s="181"/>
      <c r="L238" s="181"/>
      <c r="M238" s="181"/>
    </row>
    <row r="239" spans="2:13" ht="15" customHeight="1">
      <c r="B239" s="188" t="s">
        <v>1426</v>
      </c>
      <c r="C239" s="189"/>
      <c r="D239" s="189"/>
      <c r="E239" s="189"/>
      <c r="F239" s="189"/>
      <c r="G239" s="190"/>
      <c r="H239" s="191" t="s">
        <v>1425</v>
      </c>
      <c r="I239" s="192"/>
      <c r="J239" s="192"/>
      <c r="K239" s="192"/>
      <c r="L239" s="192"/>
      <c r="M239" s="193"/>
    </row>
    <row r="240" spans="2:13" ht="15.75" customHeight="1">
      <c r="B240" s="187" t="s">
        <v>379</v>
      </c>
      <c r="C240" s="194" t="s">
        <v>1188</v>
      </c>
      <c r="D240" s="183" t="s">
        <v>380</v>
      </c>
      <c r="E240" s="184"/>
      <c r="F240" s="183" t="s">
        <v>1424</v>
      </c>
      <c r="G240" s="184"/>
      <c r="H240" s="183" t="s">
        <v>1423</v>
      </c>
      <c r="I240" s="184"/>
      <c r="J240" s="187" t="s">
        <v>1422</v>
      </c>
      <c r="K240" s="187" t="s">
        <v>1421</v>
      </c>
      <c r="L240" s="183" t="s">
        <v>1420</v>
      </c>
      <c r="M240" s="184"/>
    </row>
    <row r="241" spans="2:13" ht="15.75" customHeight="1">
      <c r="B241" s="187"/>
      <c r="C241" s="195"/>
      <c r="D241" s="185"/>
      <c r="E241" s="186"/>
      <c r="F241" s="185"/>
      <c r="G241" s="186"/>
      <c r="H241" s="185"/>
      <c r="I241" s="186"/>
      <c r="J241" s="187"/>
      <c r="K241" s="187"/>
      <c r="L241" s="185"/>
      <c r="M241" s="186"/>
    </row>
    <row r="242" spans="2:13" ht="39" customHeight="1">
      <c r="B242" s="110" t="str">
        <f>CSV!E13</f>
        <v/>
      </c>
      <c r="C242" s="122" t="str">
        <f>IFERROR(VLOOKUP(B242,'TABELA DE DEFEITOS'!$B$4:$I$1048576,3,0),"")</f>
        <v/>
      </c>
      <c r="D242" s="176" t="str">
        <f>IFERROR(VLOOKUP(B242,'TABELA DE DEFEITOS'!$B$4:$I$1048576,4,0),"")</f>
        <v/>
      </c>
      <c r="E242" s="177"/>
      <c r="F242" s="176" t="str">
        <f>IFERROR(VLOOKUP(B242,'TABELA DE DEFEITOS'!$B$4:$I$1048576,5,0),"")</f>
        <v/>
      </c>
      <c r="G242" s="177"/>
      <c r="H242" s="178" t="str">
        <f>CSV!H13</f>
        <v/>
      </c>
      <c r="I242" s="179"/>
      <c r="J242" s="112" t="str">
        <f>IFERROR(VLOOKUP(B242,'TABELA DE DEFEITOS'!$B$4:$I$1048576,8,0),"")</f>
        <v/>
      </c>
      <c r="K242" s="109" t="str">
        <f>CSV!G13</f>
        <v/>
      </c>
      <c r="L242" s="178"/>
      <c r="M242" s="179"/>
    </row>
    <row r="243" spans="2:13" ht="9.75" customHeight="1">
      <c r="B243" s="180" t="s">
        <v>1427</v>
      </c>
      <c r="C243" s="180"/>
      <c r="D243" s="180"/>
      <c r="E243" s="180"/>
      <c r="F243" s="180"/>
      <c r="G243" s="180"/>
      <c r="H243" s="180" t="s">
        <v>1427</v>
      </c>
      <c r="I243" s="180"/>
      <c r="J243" s="180"/>
      <c r="K243" s="180"/>
      <c r="L243" s="180"/>
      <c r="M243" s="180"/>
    </row>
    <row r="244" spans="2:13" ht="9.75" customHeight="1">
      <c r="B244" s="181"/>
      <c r="C244" s="181"/>
      <c r="D244" s="181"/>
      <c r="E244" s="181"/>
      <c r="F244" s="181"/>
      <c r="G244" s="181"/>
      <c r="H244" s="181"/>
      <c r="I244" s="181"/>
      <c r="J244" s="181"/>
      <c r="K244" s="181"/>
      <c r="L244" s="181"/>
      <c r="M244" s="181"/>
    </row>
    <row r="245" spans="2:13" ht="9.75" customHeight="1">
      <c r="B245" s="181"/>
      <c r="C245" s="181"/>
      <c r="D245" s="181"/>
      <c r="E245" s="181"/>
      <c r="F245" s="181"/>
      <c r="G245" s="181"/>
      <c r="H245" s="181"/>
      <c r="I245" s="181"/>
      <c r="J245" s="181"/>
      <c r="K245" s="181"/>
      <c r="L245" s="181"/>
      <c r="M245" s="181"/>
    </row>
    <row r="246" spans="2:13" ht="9.75" customHeight="1">
      <c r="B246" s="181"/>
      <c r="C246" s="181"/>
      <c r="D246" s="181"/>
      <c r="E246" s="181"/>
      <c r="F246" s="181"/>
      <c r="G246" s="181"/>
      <c r="H246" s="181"/>
      <c r="I246" s="181"/>
      <c r="J246" s="181"/>
      <c r="K246" s="181"/>
      <c r="L246" s="181"/>
      <c r="M246" s="181"/>
    </row>
    <row r="247" spans="2:13" ht="9.75" customHeight="1">
      <c r="B247" s="181"/>
      <c r="C247" s="181"/>
      <c r="D247" s="181"/>
      <c r="E247" s="181"/>
      <c r="F247" s="181"/>
      <c r="G247" s="181"/>
      <c r="H247" s="181"/>
      <c r="I247" s="181"/>
      <c r="J247" s="181"/>
      <c r="K247" s="181"/>
      <c r="L247" s="181"/>
      <c r="M247" s="181"/>
    </row>
    <row r="248" spans="2:13" ht="9.75" customHeight="1">
      <c r="B248" s="181"/>
      <c r="C248" s="181"/>
      <c r="D248" s="181"/>
      <c r="E248" s="181"/>
      <c r="F248" s="181"/>
      <c r="G248" s="181"/>
      <c r="H248" s="181"/>
      <c r="I248" s="181"/>
      <c r="J248" s="181"/>
      <c r="K248" s="181"/>
      <c r="L248" s="181"/>
      <c r="M248" s="181"/>
    </row>
    <row r="249" spans="2:13" ht="9.75" customHeight="1">
      <c r="B249" s="181"/>
      <c r="C249" s="181"/>
      <c r="D249" s="181"/>
      <c r="E249" s="181"/>
      <c r="F249" s="181"/>
      <c r="G249" s="181"/>
      <c r="H249" s="181"/>
      <c r="I249" s="181"/>
      <c r="J249" s="181"/>
      <c r="K249" s="181"/>
      <c r="L249" s="181"/>
      <c r="M249" s="181"/>
    </row>
    <row r="250" spans="2:13" ht="9.75" customHeight="1">
      <c r="B250" s="181"/>
      <c r="C250" s="181"/>
      <c r="D250" s="181"/>
      <c r="E250" s="181"/>
      <c r="F250" s="181"/>
      <c r="G250" s="181"/>
      <c r="H250" s="181"/>
      <c r="I250" s="181"/>
      <c r="J250" s="181"/>
      <c r="K250" s="181"/>
      <c r="L250" s="181"/>
      <c r="M250" s="181"/>
    </row>
    <row r="251" spans="2:13" ht="9.75" customHeight="1">
      <c r="B251" s="181"/>
      <c r="C251" s="181"/>
      <c r="D251" s="181"/>
      <c r="E251" s="181"/>
      <c r="F251" s="181"/>
      <c r="G251" s="181"/>
      <c r="H251" s="181"/>
      <c r="I251" s="181"/>
      <c r="J251" s="181"/>
      <c r="K251" s="181"/>
      <c r="L251" s="181"/>
      <c r="M251" s="181"/>
    </row>
    <row r="252" spans="2:13" ht="9.75" customHeight="1">
      <c r="B252" s="181"/>
      <c r="C252" s="181"/>
      <c r="D252" s="181"/>
      <c r="E252" s="181"/>
      <c r="F252" s="181"/>
      <c r="G252" s="181"/>
      <c r="H252" s="181"/>
      <c r="I252" s="181"/>
      <c r="J252" s="181"/>
      <c r="K252" s="181"/>
      <c r="L252" s="181"/>
      <c r="M252" s="181"/>
    </row>
    <row r="253" spans="2:13" ht="9.75" customHeight="1">
      <c r="B253" s="181"/>
      <c r="C253" s="181"/>
      <c r="D253" s="181"/>
      <c r="E253" s="181"/>
      <c r="F253" s="181"/>
      <c r="G253" s="181"/>
      <c r="H253" s="181"/>
      <c r="I253" s="181"/>
      <c r="J253" s="181"/>
      <c r="K253" s="181"/>
      <c r="L253" s="181"/>
      <c r="M253" s="181"/>
    </row>
    <row r="254" spans="2:13" ht="9.75" customHeight="1">
      <c r="B254" s="181"/>
      <c r="C254" s="181"/>
      <c r="D254" s="181"/>
      <c r="E254" s="181"/>
      <c r="F254" s="181"/>
      <c r="G254" s="181"/>
      <c r="H254" s="181"/>
      <c r="I254" s="181"/>
      <c r="J254" s="181"/>
      <c r="K254" s="181"/>
      <c r="L254" s="181"/>
      <c r="M254" s="181"/>
    </row>
    <row r="255" spans="2:13" ht="9.75" customHeight="1">
      <c r="B255" s="181"/>
      <c r="C255" s="181"/>
      <c r="D255" s="181"/>
      <c r="E255" s="181"/>
      <c r="F255" s="181"/>
      <c r="G255" s="181"/>
      <c r="H255" s="181"/>
      <c r="I255" s="181"/>
      <c r="J255" s="181"/>
      <c r="K255" s="181"/>
      <c r="L255" s="181"/>
      <c r="M255" s="181"/>
    </row>
    <row r="256" spans="2:13" ht="9.75" customHeight="1">
      <c r="B256" s="181"/>
      <c r="C256" s="181"/>
      <c r="D256" s="181"/>
      <c r="E256" s="181"/>
      <c r="F256" s="181"/>
      <c r="G256" s="181"/>
      <c r="H256" s="181"/>
      <c r="I256" s="181"/>
      <c r="J256" s="181"/>
      <c r="K256" s="181"/>
      <c r="L256" s="181"/>
      <c r="M256" s="181"/>
    </row>
    <row r="257" spans="2:13" ht="9.75" customHeight="1">
      <c r="B257" s="181"/>
      <c r="C257" s="181"/>
      <c r="D257" s="181"/>
      <c r="E257" s="181"/>
      <c r="F257" s="181"/>
      <c r="G257" s="181"/>
      <c r="H257" s="181"/>
      <c r="I257" s="181"/>
      <c r="J257" s="181"/>
      <c r="K257" s="181"/>
      <c r="L257" s="181"/>
      <c r="M257" s="181"/>
    </row>
    <row r="258" spans="2:13" ht="9.75" customHeight="1">
      <c r="B258" s="181"/>
      <c r="C258" s="181"/>
      <c r="D258" s="181"/>
      <c r="E258" s="181"/>
      <c r="F258" s="181"/>
      <c r="G258" s="181"/>
      <c r="H258" s="181"/>
      <c r="I258" s="181"/>
      <c r="J258" s="181"/>
      <c r="K258" s="181"/>
      <c r="L258" s="181"/>
      <c r="M258" s="181"/>
    </row>
    <row r="259" spans="2:13" ht="9.75" customHeight="1">
      <c r="B259" s="181"/>
      <c r="C259" s="181"/>
      <c r="D259" s="181"/>
      <c r="E259" s="181"/>
      <c r="F259" s="181"/>
      <c r="G259" s="181"/>
      <c r="H259" s="181"/>
      <c r="I259" s="181"/>
      <c r="J259" s="181"/>
      <c r="K259" s="181"/>
      <c r="L259" s="181"/>
      <c r="M259" s="181"/>
    </row>
    <row r="260" spans="2:13" ht="15" customHeight="1">
      <c r="B260" s="188" t="s">
        <v>1426</v>
      </c>
      <c r="C260" s="189"/>
      <c r="D260" s="189"/>
      <c r="E260" s="189"/>
      <c r="F260" s="189"/>
      <c r="G260" s="190"/>
      <c r="H260" s="191" t="s">
        <v>1425</v>
      </c>
      <c r="I260" s="192"/>
      <c r="J260" s="192"/>
      <c r="K260" s="192"/>
      <c r="L260" s="192"/>
      <c r="M260" s="193"/>
    </row>
    <row r="261" spans="2:13" ht="15.75" customHeight="1">
      <c r="B261" s="187" t="s">
        <v>379</v>
      </c>
      <c r="C261" s="194" t="s">
        <v>1188</v>
      </c>
      <c r="D261" s="183" t="s">
        <v>380</v>
      </c>
      <c r="E261" s="184"/>
      <c r="F261" s="183" t="s">
        <v>1424</v>
      </c>
      <c r="G261" s="184"/>
      <c r="H261" s="183" t="s">
        <v>1423</v>
      </c>
      <c r="I261" s="184"/>
      <c r="J261" s="187" t="s">
        <v>1422</v>
      </c>
      <c r="K261" s="187" t="s">
        <v>1421</v>
      </c>
      <c r="L261" s="183" t="s">
        <v>1420</v>
      </c>
      <c r="M261" s="184"/>
    </row>
    <row r="262" spans="2:13" ht="15.75" customHeight="1">
      <c r="B262" s="187"/>
      <c r="C262" s="195"/>
      <c r="D262" s="185"/>
      <c r="E262" s="186"/>
      <c r="F262" s="185"/>
      <c r="G262" s="186"/>
      <c r="H262" s="185"/>
      <c r="I262" s="186"/>
      <c r="J262" s="187"/>
      <c r="K262" s="187"/>
      <c r="L262" s="185"/>
      <c r="M262" s="186"/>
    </row>
    <row r="263" spans="2:13" ht="38.25" customHeight="1">
      <c r="B263" s="110" t="str">
        <f>CSV!E14</f>
        <v/>
      </c>
      <c r="C263" s="122" t="str">
        <f>IFERROR(VLOOKUP(B263,'TABELA DE DEFEITOS'!$B$4:$I$1048576,3,0),"")</f>
        <v/>
      </c>
      <c r="D263" s="176" t="str">
        <f>IFERROR(VLOOKUP(B263,'TABELA DE DEFEITOS'!$B$4:$I$1048576,4,0),"")</f>
        <v/>
      </c>
      <c r="E263" s="177"/>
      <c r="F263" s="176" t="str">
        <f>IFERROR(VLOOKUP(B263,'TABELA DE DEFEITOS'!$B$4:$I$1048576,5,0),"")</f>
        <v/>
      </c>
      <c r="G263" s="177"/>
      <c r="H263" s="178" t="str">
        <f>CSV!H14</f>
        <v/>
      </c>
      <c r="I263" s="179"/>
      <c r="J263" s="112" t="str">
        <f>IFERROR(VLOOKUP(B263,'TABELA DE DEFEITOS'!$B$4:$I$1048576,8,0),"")</f>
        <v/>
      </c>
      <c r="K263" s="109" t="str">
        <f>CSV!G14</f>
        <v/>
      </c>
      <c r="L263" s="178"/>
      <c r="M263" s="179"/>
    </row>
    <row r="264" spans="2:13" ht="9.75" customHeight="1">
      <c r="B264" s="180" t="s">
        <v>1427</v>
      </c>
      <c r="C264" s="180"/>
      <c r="D264" s="180"/>
      <c r="E264" s="180"/>
      <c r="F264" s="180"/>
      <c r="G264" s="180"/>
      <c r="H264" s="180" t="s">
        <v>1427</v>
      </c>
      <c r="I264" s="180"/>
      <c r="J264" s="180"/>
      <c r="K264" s="180"/>
      <c r="L264" s="180"/>
      <c r="M264" s="180"/>
    </row>
    <row r="265" spans="2:13" ht="9.75" customHeight="1">
      <c r="B265" s="181"/>
      <c r="C265" s="181"/>
      <c r="D265" s="181"/>
      <c r="E265" s="181"/>
      <c r="F265" s="181"/>
      <c r="G265" s="181"/>
      <c r="H265" s="181"/>
      <c r="I265" s="181"/>
      <c r="J265" s="181"/>
      <c r="K265" s="181"/>
      <c r="L265" s="181"/>
      <c r="M265" s="181"/>
    </row>
    <row r="266" spans="2:13" ht="9.75" customHeight="1">
      <c r="B266" s="181"/>
      <c r="C266" s="181"/>
      <c r="D266" s="181"/>
      <c r="E266" s="181"/>
      <c r="F266" s="181"/>
      <c r="G266" s="181"/>
      <c r="H266" s="181"/>
      <c r="I266" s="181"/>
      <c r="J266" s="181"/>
      <c r="K266" s="181"/>
      <c r="L266" s="181"/>
      <c r="M266" s="181"/>
    </row>
    <row r="267" spans="2:13" ht="9.75" customHeight="1">
      <c r="B267" s="181"/>
      <c r="C267" s="181"/>
      <c r="D267" s="181"/>
      <c r="E267" s="181"/>
      <c r="F267" s="181"/>
      <c r="G267" s="181"/>
      <c r="H267" s="181"/>
      <c r="I267" s="181"/>
      <c r="J267" s="181"/>
      <c r="K267" s="181"/>
      <c r="L267" s="181"/>
      <c r="M267" s="181"/>
    </row>
    <row r="268" spans="2:13" ht="9.75" customHeight="1">
      <c r="B268" s="181"/>
      <c r="C268" s="181"/>
      <c r="D268" s="181"/>
      <c r="E268" s="181"/>
      <c r="F268" s="181"/>
      <c r="G268" s="181"/>
      <c r="H268" s="181"/>
      <c r="I268" s="181"/>
      <c r="J268" s="181"/>
      <c r="K268" s="181"/>
      <c r="L268" s="181"/>
      <c r="M268" s="181"/>
    </row>
    <row r="269" spans="2:13" ht="9.75" customHeight="1">
      <c r="B269" s="181"/>
      <c r="C269" s="181"/>
      <c r="D269" s="181"/>
      <c r="E269" s="181"/>
      <c r="F269" s="181"/>
      <c r="G269" s="181"/>
      <c r="H269" s="181"/>
      <c r="I269" s="181"/>
      <c r="J269" s="181"/>
      <c r="K269" s="181"/>
      <c r="L269" s="181"/>
      <c r="M269" s="181"/>
    </row>
    <row r="270" spans="2:13" ht="9.75" customHeight="1">
      <c r="B270" s="181"/>
      <c r="C270" s="181"/>
      <c r="D270" s="181"/>
      <c r="E270" s="181"/>
      <c r="F270" s="181"/>
      <c r="G270" s="181"/>
      <c r="H270" s="181"/>
      <c r="I270" s="181"/>
      <c r="J270" s="181"/>
      <c r="K270" s="181"/>
      <c r="L270" s="181"/>
      <c r="M270" s="181"/>
    </row>
    <row r="271" spans="2:13" ht="9.75" customHeight="1">
      <c r="B271" s="181"/>
      <c r="C271" s="181"/>
      <c r="D271" s="181"/>
      <c r="E271" s="181"/>
      <c r="F271" s="181"/>
      <c r="G271" s="181"/>
      <c r="H271" s="181"/>
      <c r="I271" s="181"/>
      <c r="J271" s="181"/>
      <c r="K271" s="181"/>
      <c r="L271" s="181"/>
      <c r="M271" s="181"/>
    </row>
    <row r="272" spans="2:13" ht="9.75" customHeight="1">
      <c r="B272" s="181"/>
      <c r="C272" s="181"/>
      <c r="D272" s="181"/>
      <c r="E272" s="181"/>
      <c r="F272" s="181"/>
      <c r="G272" s="181"/>
      <c r="H272" s="181"/>
      <c r="I272" s="181"/>
      <c r="J272" s="181"/>
      <c r="K272" s="181"/>
      <c r="L272" s="181"/>
      <c r="M272" s="181"/>
    </row>
    <row r="273" spans="2:13" ht="9.75" customHeight="1">
      <c r="B273" s="181"/>
      <c r="C273" s="181"/>
      <c r="D273" s="181"/>
      <c r="E273" s="181"/>
      <c r="F273" s="181"/>
      <c r="G273" s="181"/>
      <c r="H273" s="181"/>
      <c r="I273" s="181"/>
      <c r="J273" s="181"/>
      <c r="K273" s="181"/>
      <c r="L273" s="181"/>
      <c r="M273" s="181"/>
    </row>
    <row r="274" spans="2:13" ht="9.75" customHeight="1">
      <c r="B274" s="181"/>
      <c r="C274" s="181"/>
      <c r="D274" s="181"/>
      <c r="E274" s="181"/>
      <c r="F274" s="181"/>
      <c r="G274" s="181"/>
      <c r="H274" s="181"/>
      <c r="I274" s="181"/>
      <c r="J274" s="181"/>
      <c r="K274" s="181"/>
      <c r="L274" s="181"/>
      <c r="M274" s="181"/>
    </row>
    <row r="275" spans="2:13" ht="9.75" customHeight="1">
      <c r="B275" s="181"/>
      <c r="C275" s="181"/>
      <c r="D275" s="181"/>
      <c r="E275" s="181"/>
      <c r="F275" s="181"/>
      <c r="G275" s="181"/>
      <c r="H275" s="181"/>
      <c r="I275" s="181"/>
      <c r="J275" s="181"/>
      <c r="K275" s="181"/>
      <c r="L275" s="181"/>
      <c r="M275" s="181"/>
    </row>
    <row r="276" spans="2:13" ht="9.75" customHeight="1">
      <c r="B276" s="181"/>
      <c r="C276" s="181"/>
      <c r="D276" s="181"/>
      <c r="E276" s="181"/>
      <c r="F276" s="181"/>
      <c r="G276" s="181"/>
      <c r="H276" s="181"/>
      <c r="I276" s="181"/>
      <c r="J276" s="181"/>
      <c r="K276" s="181"/>
      <c r="L276" s="181"/>
      <c r="M276" s="181"/>
    </row>
    <row r="277" spans="2:13" ht="9.75" customHeight="1">
      <c r="B277" s="181"/>
      <c r="C277" s="181"/>
      <c r="D277" s="181"/>
      <c r="E277" s="181"/>
      <c r="F277" s="181"/>
      <c r="G277" s="181"/>
      <c r="H277" s="181"/>
      <c r="I277" s="181"/>
      <c r="J277" s="181"/>
      <c r="K277" s="181"/>
      <c r="L277" s="181"/>
      <c r="M277" s="181"/>
    </row>
    <row r="278" spans="2:13" ht="9.75" customHeight="1">
      <c r="B278" s="181"/>
      <c r="C278" s="181"/>
      <c r="D278" s="181"/>
      <c r="E278" s="181"/>
      <c r="F278" s="181"/>
      <c r="G278" s="181"/>
      <c r="H278" s="181"/>
      <c r="I278" s="181"/>
      <c r="J278" s="181"/>
      <c r="K278" s="181"/>
      <c r="L278" s="181"/>
      <c r="M278" s="181"/>
    </row>
    <row r="279" spans="2:13" ht="9.75" customHeight="1">
      <c r="B279" s="181"/>
      <c r="C279" s="181"/>
      <c r="D279" s="181"/>
      <c r="E279" s="181"/>
      <c r="F279" s="181"/>
      <c r="G279" s="181"/>
      <c r="H279" s="181"/>
      <c r="I279" s="181"/>
      <c r="J279" s="181"/>
      <c r="K279" s="181"/>
      <c r="L279" s="181"/>
      <c r="M279" s="181"/>
    </row>
    <row r="280" spans="2:13" ht="9.75" customHeight="1">
      <c r="B280" s="181"/>
      <c r="C280" s="181"/>
      <c r="D280" s="181"/>
      <c r="E280" s="181"/>
      <c r="F280" s="181"/>
      <c r="G280" s="181"/>
      <c r="H280" s="181"/>
      <c r="I280" s="181"/>
      <c r="J280" s="181"/>
      <c r="K280" s="181"/>
      <c r="L280" s="181"/>
      <c r="M280" s="181"/>
    </row>
    <row r="281" spans="2:13" ht="15" customHeight="1">
      <c r="B281" s="188" t="s">
        <v>1426</v>
      </c>
      <c r="C281" s="189"/>
      <c r="D281" s="189"/>
      <c r="E281" s="189"/>
      <c r="F281" s="189"/>
      <c r="G281" s="190"/>
      <c r="H281" s="191" t="s">
        <v>1425</v>
      </c>
      <c r="I281" s="192"/>
      <c r="J281" s="192"/>
      <c r="K281" s="192"/>
      <c r="L281" s="192"/>
      <c r="M281" s="193"/>
    </row>
    <row r="282" spans="2:13" ht="15.75" customHeight="1">
      <c r="B282" s="187" t="s">
        <v>379</v>
      </c>
      <c r="C282" s="194" t="s">
        <v>1188</v>
      </c>
      <c r="D282" s="183" t="s">
        <v>380</v>
      </c>
      <c r="E282" s="184"/>
      <c r="F282" s="183" t="s">
        <v>1424</v>
      </c>
      <c r="G282" s="184"/>
      <c r="H282" s="183" t="s">
        <v>1423</v>
      </c>
      <c r="I282" s="184"/>
      <c r="J282" s="187" t="s">
        <v>1422</v>
      </c>
      <c r="K282" s="187" t="s">
        <v>1421</v>
      </c>
      <c r="L282" s="183" t="s">
        <v>1420</v>
      </c>
      <c r="M282" s="184"/>
    </row>
    <row r="283" spans="2:13" ht="15.75" customHeight="1">
      <c r="B283" s="187"/>
      <c r="C283" s="195"/>
      <c r="D283" s="185"/>
      <c r="E283" s="186"/>
      <c r="F283" s="185"/>
      <c r="G283" s="186"/>
      <c r="H283" s="185"/>
      <c r="I283" s="186"/>
      <c r="J283" s="187"/>
      <c r="K283" s="187"/>
      <c r="L283" s="185"/>
      <c r="M283" s="186"/>
    </row>
    <row r="284" spans="2:13" ht="39" customHeight="1">
      <c r="B284" s="110" t="str">
        <f>CSV!E15</f>
        <v/>
      </c>
      <c r="C284" s="122" t="str">
        <f>IFERROR(VLOOKUP(B284,'TABELA DE DEFEITOS'!$B$4:$I$1048576,3,0),"")</f>
        <v/>
      </c>
      <c r="D284" s="176" t="str">
        <f>IFERROR(VLOOKUP(B284,'TABELA DE DEFEITOS'!$B$4:$I$1048576,4,0),"")</f>
        <v/>
      </c>
      <c r="E284" s="177"/>
      <c r="F284" s="176" t="str">
        <f>IFERROR(VLOOKUP(B284,'TABELA DE DEFEITOS'!$B$4:$I$1048576,5,0),"")</f>
        <v/>
      </c>
      <c r="G284" s="177"/>
      <c r="H284" s="178" t="str">
        <f>CSV!H15</f>
        <v/>
      </c>
      <c r="I284" s="179"/>
      <c r="J284" s="112" t="str">
        <f>IFERROR(VLOOKUP(B284,'TABELA DE DEFEITOS'!$B$4:$I$1048576,8,0),"")</f>
        <v/>
      </c>
      <c r="K284" s="109" t="str">
        <f>CSV!G15</f>
        <v/>
      </c>
      <c r="L284" s="178"/>
      <c r="M284" s="179"/>
    </row>
    <row r="285" spans="2:13" ht="9.75" customHeight="1">
      <c r="B285" s="180" t="s">
        <v>1427</v>
      </c>
      <c r="C285" s="180"/>
      <c r="D285" s="180"/>
      <c r="E285" s="180"/>
      <c r="F285" s="180"/>
      <c r="G285" s="180"/>
      <c r="H285" s="180" t="s">
        <v>1427</v>
      </c>
      <c r="I285" s="180"/>
      <c r="J285" s="180"/>
      <c r="K285" s="180"/>
      <c r="L285" s="180"/>
      <c r="M285" s="180"/>
    </row>
    <row r="286" spans="2:13" ht="9.75" customHeight="1">
      <c r="B286" s="181"/>
      <c r="C286" s="181"/>
      <c r="D286" s="181"/>
      <c r="E286" s="181"/>
      <c r="F286" s="181"/>
      <c r="G286" s="181"/>
      <c r="H286" s="181"/>
      <c r="I286" s="181"/>
      <c r="J286" s="181"/>
      <c r="K286" s="181"/>
      <c r="L286" s="181"/>
      <c r="M286" s="181"/>
    </row>
    <row r="287" spans="2:13" ht="9.75" customHeight="1">
      <c r="B287" s="181"/>
      <c r="C287" s="181"/>
      <c r="D287" s="181"/>
      <c r="E287" s="181"/>
      <c r="F287" s="181"/>
      <c r="G287" s="181"/>
      <c r="H287" s="181"/>
      <c r="I287" s="181"/>
      <c r="J287" s="181"/>
      <c r="K287" s="181"/>
      <c r="L287" s="181"/>
      <c r="M287" s="181"/>
    </row>
    <row r="288" spans="2:13" ht="9.75" customHeight="1">
      <c r="B288" s="181"/>
      <c r="C288" s="181"/>
      <c r="D288" s="181"/>
      <c r="E288" s="181"/>
      <c r="F288" s="181"/>
      <c r="G288" s="181"/>
      <c r="H288" s="181"/>
      <c r="I288" s="181"/>
      <c r="J288" s="181"/>
      <c r="K288" s="181"/>
      <c r="L288" s="181"/>
      <c r="M288" s="181"/>
    </row>
    <row r="289" spans="2:13" ht="9.75" customHeight="1">
      <c r="B289" s="181"/>
      <c r="C289" s="181"/>
      <c r="D289" s="181"/>
      <c r="E289" s="181"/>
      <c r="F289" s="181"/>
      <c r="G289" s="181"/>
      <c r="H289" s="181"/>
      <c r="I289" s="181"/>
      <c r="J289" s="181"/>
      <c r="K289" s="181"/>
      <c r="L289" s="181"/>
      <c r="M289" s="181"/>
    </row>
    <row r="290" spans="2:13" ht="9.75" customHeight="1">
      <c r="B290" s="181"/>
      <c r="C290" s="181"/>
      <c r="D290" s="181"/>
      <c r="E290" s="181"/>
      <c r="F290" s="181"/>
      <c r="G290" s="181"/>
      <c r="H290" s="181"/>
      <c r="I290" s="181"/>
      <c r="J290" s="181"/>
      <c r="K290" s="181"/>
      <c r="L290" s="181"/>
      <c r="M290" s="181"/>
    </row>
    <row r="291" spans="2:13" ht="9.75" customHeight="1">
      <c r="B291" s="181"/>
      <c r="C291" s="181"/>
      <c r="D291" s="181"/>
      <c r="E291" s="181"/>
      <c r="F291" s="181"/>
      <c r="G291" s="181"/>
      <c r="H291" s="181"/>
      <c r="I291" s="181"/>
      <c r="J291" s="181"/>
      <c r="K291" s="181"/>
      <c r="L291" s="181"/>
      <c r="M291" s="181"/>
    </row>
    <row r="292" spans="2:13" ht="9.75" customHeight="1">
      <c r="B292" s="181"/>
      <c r="C292" s="181"/>
      <c r="D292" s="181"/>
      <c r="E292" s="181"/>
      <c r="F292" s="181"/>
      <c r="G292" s="181"/>
      <c r="H292" s="181"/>
      <c r="I292" s="181"/>
      <c r="J292" s="181"/>
      <c r="K292" s="181"/>
      <c r="L292" s="181"/>
      <c r="M292" s="181"/>
    </row>
    <row r="293" spans="2:13" ht="9.75" customHeight="1">
      <c r="B293" s="181"/>
      <c r="C293" s="181"/>
      <c r="D293" s="181"/>
      <c r="E293" s="181"/>
      <c r="F293" s="181"/>
      <c r="G293" s="181"/>
      <c r="H293" s="181"/>
      <c r="I293" s="181"/>
      <c r="J293" s="181"/>
      <c r="K293" s="181"/>
      <c r="L293" s="181"/>
      <c r="M293" s="181"/>
    </row>
    <row r="294" spans="2:13" ht="9.75" customHeight="1">
      <c r="B294" s="181"/>
      <c r="C294" s="181"/>
      <c r="D294" s="181"/>
      <c r="E294" s="181"/>
      <c r="F294" s="181"/>
      <c r="G294" s="181"/>
      <c r="H294" s="181"/>
      <c r="I294" s="181"/>
      <c r="J294" s="181"/>
      <c r="K294" s="181"/>
      <c r="L294" s="181"/>
      <c r="M294" s="181"/>
    </row>
    <row r="295" spans="2:13" ht="9.75" customHeight="1">
      <c r="B295" s="181"/>
      <c r="C295" s="181"/>
      <c r="D295" s="181"/>
      <c r="E295" s="181"/>
      <c r="F295" s="181"/>
      <c r="G295" s="181"/>
      <c r="H295" s="181"/>
      <c r="I295" s="181"/>
      <c r="J295" s="181"/>
      <c r="K295" s="181"/>
      <c r="L295" s="181"/>
      <c r="M295" s="181"/>
    </row>
    <row r="296" spans="2:13" ht="9.75" customHeight="1">
      <c r="B296" s="181"/>
      <c r="C296" s="181"/>
      <c r="D296" s="181"/>
      <c r="E296" s="181"/>
      <c r="F296" s="181"/>
      <c r="G296" s="181"/>
      <c r="H296" s="181"/>
      <c r="I296" s="181"/>
      <c r="J296" s="181"/>
      <c r="K296" s="181"/>
      <c r="L296" s="181"/>
      <c r="M296" s="181"/>
    </row>
    <row r="297" spans="2:13" ht="9.75" customHeight="1">
      <c r="B297" s="181"/>
      <c r="C297" s="181"/>
      <c r="D297" s="181"/>
      <c r="E297" s="181"/>
      <c r="F297" s="181"/>
      <c r="G297" s="181"/>
      <c r="H297" s="181"/>
      <c r="I297" s="181"/>
      <c r="J297" s="181"/>
      <c r="K297" s="181"/>
      <c r="L297" s="181"/>
      <c r="M297" s="181"/>
    </row>
    <row r="298" spans="2:13" ht="9.75" customHeight="1">
      <c r="B298" s="181"/>
      <c r="C298" s="181"/>
      <c r="D298" s="181"/>
      <c r="E298" s="181"/>
      <c r="F298" s="181"/>
      <c r="G298" s="181"/>
      <c r="H298" s="181"/>
      <c r="I298" s="181"/>
      <c r="J298" s="181"/>
      <c r="K298" s="181"/>
      <c r="L298" s="181"/>
      <c r="M298" s="181"/>
    </row>
    <row r="299" spans="2:13" ht="9.75" customHeight="1">
      <c r="B299" s="181"/>
      <c r="C299" s="181"/>
      <c r="D299" s="181"/>
      <c r="E299" s="181"/>
      <c r="F299" s="181"/>
      <c r="G299" s="181"/>
      <c r="H299" s="181"/>
      <c r="I299" s="181"/>
      <c r="J299" s="181"/>
      <c r="K299" s="181"/>
      <c r="L299" s="181"/>
      <c r="M299" s="181"/>
    </row>
    <row r="300" spans="2:13" ht="9.75" customHeight="1">
      <c r="B300" s="181"/>
      <c r="C300" s="181"/>
      <c r="D300" s="181"/>
      <c r="E300" s="181"/>
      <c r="F300" s="181"/>
      <c r="G300" s="181"/>
      <c r="H300" s="181"/>
      <c r="I300" s="181"/>
      <c r="J300" s="181"/>
      <c r="K300" s="181"/>
      <c r="L300" s="181"/>
      <c r="M300" s="181"/>
    </row>
    <row r="301" spans="2:13" ht="9.75" customHeight="1">
      <c r="B301" s="181"/>
      <c r="C301" s="181"/>
      <c r="D301" s="181"/>
      <c r="E301" s="181"/>
      <c r="F301" s="181"/>
      <c r="G301" s="181"/>
      <c r="H301" s="181"/>
      <c r="I301" s="181"/>
      <c r="J301" s="181"/>
      <c r="K301" s="181"/>
      <c r="L301" s="181"/>
      <c r="M301" s="181"/>
    </row>
    <row r="302" spans="2:13" ht="15" customHeight="1">
      <c r="B302" s="188" t="s">
        <v>1426</v>
      </c>
      <c r="C302" s="189"/>
      <c r="D302" s="189"/>
      <c r="E302" s="189"/>
      <c r="F302" s="189"/>
      <c r="G302" s="190"/>
      <c r="H302" s="191" t="s">
        <v>1425</v>
      </c>
      <c r="I302" s="192"/>
      <c r="J302" s="192"/>
      <c r="K302" s="192"/>
      <c r="L302" s="192"/>
      <c r="M302" s="193"/>
    </row>
    <row r="303" spans="2:13" ht="10.5" customHeight="1">
      <c r="B303" s="187" t="s">
        <v>379</v>
      </c>
      <c r="C303" s="194" t="s">
        <v>1188</v>
      </c>
      <c r="D303" s="183" t="s">
        <v>380</v>
      </c>
      <c r="E303" s="184"/>
      <c r="F303" s="183" t="s">
        <v>1424</v>
      </c>
      <c r="G303" s="184"/>
      <c r="H303" s="183" t="s">
        <v>1423</v>
      </c>
      <c r="I303" s="184"/>
      <c r="J303" s="187" t="s">
        <v>1422</v>
      </c>
      <c r="K303" s="187" t="s">
        <v>1421</v>
      </c>
      <c r="L303" s="183" t="s">
        <v>1420</v>
      </c>
      <c r="M303" s="184"/>
    </row>
    <row r="304" spans="2:13" ht="15.75" customHeight="1">
      <c r="B304" s="187"/>
      <c r="C304" s="195"/>
      <c r="D304" s="185"/>
      <c r="E304" s="186"/>
      <c r="F304" s="185"/>
      <c r="G304" s="186"/>
      <c r="H304" s="185"/>
      <c r="I304" s="186"/>
      <c r="J304" s="187"/>
      <c r="K304" s="187"/>
      <c r="L304" s="185"/>
      <c r="M304" s="186"/>
    </row>
    <row r="305" spans="2:13" ht="38.25" customHeight="1">
      <c r="B305" s="110" t="str">
        <f>CSV!E16</f>
        <v/>
      </c>
      <c r="C305" s="122" t="str">
        <f>IFERROR(VLOOKUP(B305,'TABELA DE DEFEITOS'!$B$4:$I$1048576,3,0),"")</f>
        <v/>
      </c>
      <c r="D305" s="176" t="str">
        <f>IFERROR(VLOOKUP(B305,'TABELA DE DEFEITOS'!$B$4:$I$1048576,4,0),"")</f>
        <v/>
      </c>
      <c r="E305" s="177"/>
      <c r="F305" s="176" t="str">
        <f>IFERROR(VLOOKUP(B305,'TABELA DE DEFEITOS'!$B$4:$I$1048576,5,0),"")</f>
        <v/>
      </c>
      <c r="G305" s="177"/>
      <c r="H305" s="178" t="str">
        <f>CSV!H16</f>
        <v/>
      </c>
      <c r="I305" s="179"/>
      <c r="J305" s="112" t="str">
        <f>IFERROR(VLOOKUP(B305,'TABELA DE DEFEITOS'!$B$4:$I$1048576,8,0),"")</f>
        <v/>
      </c>
      <c r="K305" s="109" t="str">
        <f>CSV!G16</f>
        <v/>
      </c>
      <c r="L305" s="178"/>
      <c r="M305" s="179"/>
    </row>
    <row r="306" spans="2:13" ht="9.75" customHeight="1">
      <c r="B306" s="180" t="s">
        <v>1427</v>
      </c>
      <c r="C306" s="180"/>
      <c r="D306" s="180"/>
      <c r="E306" s="180"/>
      <c r="F306" s="180"/>
      <c r="G306" s="180"/>
      <c r="H306" s="180" t="s">
        <v>1427</v>
      </c>
      <c r="I306" s="180"/>
      <c r="J306" s="180"/>
      <c r="K306" s="180"/>
      <c r="L306" s="180"/>
      <c r="M306" s="180"/>
    </row>
    <row r="307" spans="2:13" ht="9.75" customHeight="1">
      <c r="B307" s="181"/>
      <c r="C307" s="181"/>
      <c r="D307" s="181"/>
      <c r="E307" s="181"/>
      <c r="F307" s="181"/>
      <c r="G307" s="181"/>
      <c r="H307" s="181"/>
      <c r="I307" s="181"/>
      <c r="J307" s="181"/>
      <c r="K307" s="181"/>
      <c r="L307" s="181"/>
      <c r="M307" s="181"/>
    </row>
    <row r="308" spans="2:13" ht="9.75" customHeight="1">
      <c r="B308" s="181"/>
      <c r="C308" s="181"/>
      <c r="D308" s="181"/>
      <c r="E308" s="181"/>
      <c r="F308" s="181"/>
      <c r="G308" s="181"/>
      <c r="H308" s="181"/>
      <c r="I308" s="181"/>
      <c r="J308" s="181"/>
      <c r="K308" s="181"/>
      <c r="L308" s="181"/>
      <c r="M308" s="181"/>
    </row>
    <row r="309" spans="2:13" ht="9.75" customHeight="1">
      <c r="B309" s="181"/>
      <c r="C309" s="181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</row>
    <row r="310" spans="2:13" ht="9.75" customHeight="1">
      <c r="B310" s="181"/>
      <c r="C310" s="181"/>
      <c r="D310" s="181"/>
      <c r="E310" s="181"/>
      <c r="F310" s="181"/>
      <c r="G310" s="181"/>
      <c r="H310" s="181"/>
      <c r="I310" s="181"/>
      <c r="J310" s="181"/>
      <c r="K310" s="181"/>
      <c r="L310" s="181"/>
      <c r="M310" s="181"/>
    </row>
    <row r="311" spans="2:13" ht="9.75" customHeight="1">
      <c r="B311" s="181"/>
      <c r="C311" s="181"/>
      <c r="D311" s="181"/>
      <c r="E311" s="181"/>
      <c r="F311" s="181"/>
      <c r="G311" s="181"/>
      <c r="H311" s="181"/>
      <c r="I311" s="181"/>
      <c r="J311" s="181"/>
      <c r="K311" s="181"/>
      <c r="L311" s="181"/>
      <c r="M311" s="181"/>
    </row>
    <row r="312" spans="2:13" ht="9.75" customHeight="1">
      <c r="B312" s="181"/>
      <c r="C312" s="181"/>
      <c r="D312" s="181"/>
      <c r="E312" s="181"/>
      <c r="F312" s="181"/>
      <c r="G312" s="181"/>
      <c r="H312" s="181"/>
      <c r="I312" s="181"/>
      <c r="J312" s="181"/>
      <c r="K312" s="181"/>
      <c r="L312" s="181"/>
      <c r="M312" s="181"/>
    </row>
    <row r="313" spans="2:13" ht="9.75" customHeight="1">
      <c r="B313" s="181"/>
      <c r="C313" s="181"/>
      <c r="D313" s="181"/>
      <c r="E313" s="181"/>
      <c r="F313" s="181"/>
      <c r="G313" s="181"/>
      <c r="H313" s="181"/>
      <c r="I313" s="181"/>
      <c r="J313" s="181"/>
      <c r="K313" s="181"/>
      <c r="L313" s="181"/>
      <c r="M313" s="181"/>
    </row>
    <row r="314" spans="2:13" ht="9.75" customHeight="1">
      <c r="B314" s="181"/>
      <c r="C314" s="181"/>
      <c r="D314" s="181"/>
      <c r="E314" s="181"/>
      <c r="F314" s="181"/>
      <c r="G314" s="181"/>
      <c r="H314" s="181"/>
      <c r="I314" s="181"/>
      <c r="J314" s="181"/>
      <c r="K314" s="181"/>
      <c r="L314" s="181"/>
      <c r="M314" s="181"/>
    </row>
    <row r="315" spans="2:13" ht="9.75" customHeight="1">
      <c r="B315" s="181"/>
      <c r="C315" s="181"/>
      <c r="D315" s="181"/>
      <c r="E315" s="181"/>
      <c r="F315" s="181"/>
      <c r="G315" s="181"/>
      <c r="H315" s="181"/>
      <c r="I315" s="181"/>
      <c r="J315" s="181"/>
      <c r="K315" s="181"/>
      <c r="L315" s="181"/>
      <c r="M315" s="181"/>
    </row>
    <row r="316" spans="2:13" ht="9.75" customHeight="1">
      <c r="B316" s="181"/>
      <c r="C316" s="181"/>
      <c r="D316" s="181"/>
      <c r="E316" s="181"/>
      <c r="F316" s="181"/>
      <c r="G316" s="181"/>
      <c r="H316" s="181"/>
      <c r="I316" s="181"/>
      <c r="J316" s="181"/>
      <c r="K316" s="181"/>
      <c r="L316" s="181"/>
      <c r="M316" s="181"/>
    </row>
    <row r="317" spans="2:13" ht="9.75" customHeight="1">
      <c r="B317" s="181"/>
      <c r="C317" s="181"/>
      <c r="D317" s="181"/>
      <c r="E317" s="181"/>
      <c r="F317" s="181"/>
      <c r="G317" s="181"/>
      <c r="H317" s="181"/>
      <c r="I317" s="181"/>
      <c r="J317" s="181"/>
      <c r="K317" s="181"/>
      <c r="L317" s="181"/>
      <c r="M317" s="181"/>
    </row>
    <row r="318" spans="2:13" ht="9.75" customHeight="1">
      <c r="B318" s="181"/>
      <c r="C318" s="181"/>
      <c r="D318" s="181"/>
      <c r="E318" s="181"/>
      <c r="F318" s="181"/>
      <c r="G318" s="181"/>
      <c r="H318" s="181"/>
      <c r="I318" s="181"/>
      <c r="J318" s="181"/>
      <c r="K318" s="181"/>
      <c r="L318" s="181"/>
      <c r="M318" s="181"/>
    </row>
    <row r="319" spans="2:13" ht="9.75" customHeight="1">
      <c r="B319" s="181"/>
      <c r="C319" s="181"/>
      <c r="D319" s="181"/>
      <c r="E319" s="181"/>
      <c r="F319" s="181"/>
      <c r="G319" s="181"/>
      <c r="H319" s="181"/>
      <c r="I319" s="181"/>
      <c r="J319" s="181"/>
      <c r="K319" s="181"/>
      <c r="L319" s="181"/>
      <c r="M319" s="181"/>
    </row>
    <row r="320" spans="2:13" ht="9.75" customHeight="1">
      <c r="B320" s="181"/>
      <c r="C320" s="181"/>
      <c r="D320" s="181"/>
      <c r="E320" s="181"/>
      <c r="F320" s="181"/>
      <c r="G320" s="181"/>
      <c r="H320" s="181"/>
      <c r="I320" s="181"/>
      <c r="J320" s="181"/>
      <c r="K320" s="181"/>
      <c r="L320" s="181"/>
      <c r="M320" s="181"/>
    </row>
    <row r="321" spans="2:13" ht="9.75" customHeight="1">
      <c r="B321" s="181"/>
      <c r="C321" s="181"/>
      <c r="D321" s="181"/>
      <c r="E321" s="181"/>
      <c r="F321" s="181"/>
      <c r="G321" s="181"/>
      <c r="H321" s="181"/>
      <c r="I321" s="181"/>
      <c r="J321" s="181"/>
      <c r="K321" s="181"/>
      <c r="L321" s="181"/>
      <c r="M321" s="181"/>
    </row>
    <row r="322" spans="2:13" ht="9.75" customHeight="1">
      <c r="B322" s="181"/>
      <c r="C322" s="181"/>
      <c r="D322" s="181"/>
      <c r="E322" s="181"/>
      <c r="F322" s="181"/>
      <c r="G322" s="181"/>
      <c r="H322" s="181"/>
      <c r="I322" s="181"/>
      <c r="J322" s="181"/>
      <c r="K322" s="181"/>
      <c r="L322" s="181"/>
      <c r="M322" s="181"/>
    </row>
    <row r="323" spans="2:13" ht="15" customHeight="1">
      <c r="B323" s="188" t="s">
        <v>1426</v>
      </c>
      <c r="C323" s="189"/>
      <c r="D323" s="189"/>
      <c r="E323" s="189"/>
      <c r="F323" s="189"/>
      <c r="G323" s="190"/>
      <c r="H323" s="191" t="s">
        <v>1425</v>
      </c>
      <c r="I323" s="192"/>
      <c r="J323" s="192"/>
      <c r="K323" s="192"/>
      <c r="L323" s="192"/>
      <c r="M323" s="193"/>
    </row>
    <row r="324" spans="2:13" ht="15.75" customHeight="1">
      <c r="B324" s="187" t="s">
        <v>379</v>
      </c>
      <c r="C324" s="194" t="s">
        <v>1188</v>
      </c>
      <c r="D324" s="183" t="s">
        <v>380</v>
      </c>
      <c r="E324" s="184"/>
      <c r="F324" s="183" t="s">
        <v>1424</v>
      </c>
      <c r="G324" s="184"/>
      <c r="H324" s="183" t="s">
        <v>1423</v>
      </c>
      <c r="I324" s="184"/>
      <c r="J324" s="187" t="s">
        <v>1422</v>
      </c>
      <c r="K324" s="187" t="s">
        <v>1421</v>
      </c>
      <c r="L324" s="183" t="s">
        <v>1420</v>
      </c>
      <c r="M324" s="184"/>
    </row>
    <row r="325" spans="2:13" ht="15.75" customHeight="1">
      <c r="B325" s="187"/>
      <c r="C325" s="195"/>
      <c r="D325" s="185"/>
      <c r="E325" s="186"/>
      <c r="F325" s="185"/>
      <c r="G325" s="186"/>
      <c r="H325" s="185"/>
      <c r="I325" s="186"/>
      <c r="J325" s="187"/>
      <c r="K325" s="187"/>
      <c r="L325" s="185"/>
      <c r="M325" s="186"/>
    </row>
    <row r="326" spans="2:13" ht="39" customHeight="1">
      <c r="B326" s="110" t="str">
        <f>CSV!E17</f>
        <v/>
      </c>
      <c r="C326" s="122" t="str">
        <f>IFERROR(VLOOKUP(B326,'TABELA DE DEFEITOS'!$B$4:$I$1048576,3,0),"")</f>
        <v/>
      </c>
      <c r="D326" s="176" t="str">
        <f>IFERROR(VLOOKUP(B326,'TABELA DE DEFEITOS'!$B$4:$I$1048576,4,0),"")</f>
        <v/>
      </c>
      <c r="E326" s="177"/>
      <c r="F326" s="176" t="str">
        <f>IFERROR(VLOOKUP(B326,'TABELA DE DEFEITOS'!$B$4:$I$1048576,5,0),"")</f>
        <v/>
      </c>
      <c r="G326" s="177"/>
      <c r="H326" s="178" t="str">
        <f>CSV!H17</f>
        <v/>
      </c>
      <c r="I326" s="179"/>
      <c r="J326" s="112" t="str">
        <f>IFERROR(VLOOKUP(B326,'TABELA DE DEFEITOS'!$B$4:$I$1048576,8,0),"")</f>
        <v/>
      </c>
      <c r="K326" s="109" t="str">
        <f>CSV!G17</f>
        <v/>
      </c>
      <c r="L326" s="178"/>
      <c r="M326" s="179"/>
    </row>
    <row r="327" spans="2:13" ht="9.75" customHeight="1">
      <c r="B327" s="180" t="s">
        <v>1427</v>
      </c>
      <c r="C327" s="180"/>
      <c r="D327" s="180"/>
      <c r="E327" s="180"/>
      <c r="F327" s="180"/>
      <c r="G327" s="180"/>
      <c r="H327" s="180" t="s">
        <v>1427</v>
      </c>
      <c r="I327" s="180"/>
      <c r="J327" s="180"/>
      <c r="K327" s="180"/>
      <c r="L327" s="180"/>
      <c r="M327" s="180"/>
    </row>
    <row r="328" spans="2:13" ht="9.75" customHeight="1">
      <c r="B328" s="181"/>
      <c r="C328" s="181"/>
      <c r="D328" s="181"/>
      <c r="E328" s="181"/>
      <c r="F328" s="181"/>
      <c r="G328" s="181"/>
      <c r="H328" s="181"/>
      <c r="I328" s="181"/>
      <c r="J328" s="181"/>
      <c r="K328" s="181"/>
      <c r="L328" s="181"/>
      <c r="M328" s="181"/>
    </row>
    <row r="329" spans="2:13" ht="9.75" customHeight="1">
      <c r="B329" s="181"/>
      <c r="C329" s="181"/>
      <c r="D329" s="181"/>
      <c r="E329" s="181"/>
      <c r="F329" s="181"/>
      <c r="G329" s="181"/>
      <c r="H329" s="181"/>
      <c r="I329" s="181"/>
      <c r="J329" s="181"/>
      <c r="K329" s="181"/>
      <c r="L329" s="181"/>
      <c r="M329" s="181"/>
    </row>
    <row r="330" spans="2:13" ht="9.75" customHeight="1">
      <c r="B330" s="181"/>
      <c r="C330" s="181"/>
      <c r="D330" s="181"/>
      <c r="E330" s="181"/>
      <c r="F330" s="181"/>
      <c r="G330" s="181"/>
      <c r="H330" s="181"/>
      <c r="I330" s="181"/>
      <c r="J330" s="181"/>
      <c r="K330" s="181"/>
      <c r="L330" s="181"/>
      <c r="M330" s="181"/>
    </row>
    <row r="331" spans="2:13" ht="9.75" customHeight="1">
      <c r="B331" s="181"/>
      <c r="C331" s="181"/>
      <c r="D331" s="181"/>
      <c r="E331" s="181"/>
      <c r="F331" s="181"/>
      <c r="G331" s="181"/>
      <c r="H331" s="181"/>
      <c r="I331" s="181"/>
      <c r="J331" s="181"/>
      <c r="K331" s="181"/>
      <c r="L331" s="181"/>
      <c r="M331" s="181"/>
    </row>
    <row r="332" spans="2:13" ht="9.75" customHeight="1">
      <c r="B332" s="181"/>
      <c r="C332" s="181"/>
      <c r="D332" s="181"/>
      <c r="E332" s="181"/>
      <c r="F332" s="181"/>
      <c r="G332" s="181"/>
      <c r="H332" s="181"/>
      <c r="I332" s="181"/>
      <c r="J332" s="181"/>
      <c r="K332" s="181"/>
      <c r="L332" s="181"/>
      <c r="M332" s="181"/>
    </row>
    <row r="333" spans="2:13" ht="9.75" customHeight="1">
      <c r="B333" s="181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</row>
    <row r="334" spans="2:13" ht="9.75" customHeight="1">
      <c r="B334" s="181"/>
      <c r="C334" s="181"/>
      <c r="D334" s="181"/>
      <c r="E334" s="181"/>
      <c r="F334" s="181"/>
      <c r="G334" s="181"/>
      <c r="H334" s="181"/>
      <c r="I334" s="181"/>
      <c r="J334" s="181"/>
      <c r="K334" s="181"/>
      <c r="L334" s="181"/>
      <c r="M334" s="181"/>
    </row>
    <row r="335" spans="2:13" ht="9.75" customHeight="1">
      <c r="B335" s="181"/>
      <c r="C335" s="181"/>
      <c r="D335" s="181"/>
      <c r="E335" s="181"/>
      <c r="F335" s="181"/>
      <c r="G335" s="181"/>
      <c r="H335" s="181"/>
      <c r="I335" s="181"/>
      <c r="J335" s="181"/>
      <c r="K335" s="181"/>
      <c r="L335" s="181"/>
      <c r="M335" s="181"/>
    </row>
    <row r="336" spans="2:13" ht="9.75" customHeight="1">
      <c r="B336" s="181"/>
      <c r="C336" s="181"/>
      <c r="D336" s="181"/>
      <c r="E336" s="181"/>
      <c r="F336" s="181"/>
      <c r="G336" s="181"/>
      <c r="H336" s="181"/>
      <c r="I336" s="181"/>
      <c r="J336" s="181"/>
      <c r="K336" s="181"/>
      <c r="L336" s="181"/>
      <c r="M336" s="181"/>
    </row>
    <row r="337" spans="2:13" ht="9.75" customHeight="1">
      <c r="B337" s="181"/>
      <c r="C337" s="181"/>
      <c r="D337" s="181"/>
      <c r="E337" s="181"/>
      <c r="F337" s="181"/>
      <c r="G337" s="181"/>
      <c r="H337" s="181"/>
      <c r="I337" s="181"/>
      <c r="J337" s="181"/>
      <c r="K337" s="181"/>
      <c r="L337" s="181"/>
      <c r="M337" s="181"/>
    </row>
    <row r="338" spans="2:13" ht="9.75" customHeight="1">
      <c r="B338" s="181"/>
      <c r="C338" s="181"/>
      <c r="D338" s="181"/>
      <c r="E338" s="181"/>
      <c r="F338" s="181"/>
      <c r="G338" s="181"/>
      <c r="H338" s="181"/>
      <c r="I338" s="181"/>
      <c r="J338" s="181"/>
      <c r="K338" s="181"/>
      <c r="L338" s="181"/>
      <c r="M338" s="181"/>
    </row>
    <row r="339" spans="2:13" ht="9.75" customHeight="1">
      <c r="B339" s="181"/>
      <c r="C339" s="181"/>
      <c r="D339" s="181"/>
      <c r="E339" s="181"/>
      <c r="F339" s="181"/>
      <c r="G339" s="181"/>
      <c r="H339" s="181"/>
      <c r="I339" s="181"/>
      <c r="J339" s="181"/>
      <c r="K339" s="181"/>
      <c r="L339" s="181"/>
      <c r="M339" s="181"/>
    </row>
    <row r="340" spans="2:13" ht="9.75" customHeight="1">
      <c r="B340" s="181"/>
      <c r="C340" s="181"/>
      <c r="D340" s="181"/>
      <c r="E340" s="181"/>
      <c r="F340" s="181"/>
      <c r="G340" s="181"/>
      <c r="H340" s="181"/>
      <c r="I340" s="181"/>
      <c r="J340" s="181"/>
      <c r="K340" s="181"/>
      <c r="L340" s="181"/>
      <c r="M340" s="181"/>
    </row>
    <row r="341" spans="2:13" ht="9.75" customHeight="1">
      <c r="B341" s="181"/>
      <c r="C341" s="181"/>
      <c r="D341" s="181"/>
      <c r="E341" s="181"/>
      <c r="F341" s="181"/>
      <c r="G341" s="181"/>
      <c r="H341" s="181"/>
      <c r="I341" s="181"/>
      <c r="J341" s="181"/>
      <c r="K341" s="181"/>
      <c r="L341" s="181"/>
      <c r="M341" s="181"/>
    </row>
    <row r="342" spans="2:13" ht="9.75" customHeight="1">
      <c r="B342" s="181"/>
      <c r="C342" s="181"/>
      <c r="D342" s="181"/>
      <c r="E342" s="181"/>
      <c r="F342" s="181"/>
      <c r="G342" s="181"/>
      <c r="H342" s="181"/>
      <c r="I342" s="181"/>
      <c r="J342" s="181"/>
      <c r="K342" s="181"/>
      <c r="L342" s="181"/>
      <c r="M342" s="181"/>
    </row>
    <row r="343" spans="2:13" ht="9.75" customHeight="1">
      <c r="B343" s="181"/>
      <c r="C343" s="181"/>
      <c r="D343" s="181"/>
      <c r="E343" s="181"/>
      <c r="F343" s="181"/>
      <c r="G343" s="181"/>
      <c r="H343" s="181"/>
      <c r="I343" s="181"/>
      <c r="J343" s="181"/>
      <c r="K343" s="181"/>
      <c r="L343" s="181"/>
      <c r="M343" s="181"/>
    </row>
    <row r="344" spans="2:13" ht="15" customHeight="1">
      <c r="B344" s="188" t="s">
        <v>1426</v>
      </c>
      <c r="C344" s="189"/>
      <c r="D344" s="189"/>
      <c r="E344" s="189"/>
      <c r="F344" s="189"/>
      <c r="G344" s="190"/>
      <c r="H344" s="191" t="s">
        <v>1425</v>
      </c>
      <c r="I344" s="192"/>
      <c r="J344" s="192"/>
      <c r="K344" s="192"/>
      <c r="L344" s="192"/>
      <c r="M344" s="193"/>
    </row>
    <row r="345" spans="2:13" ht="15.75" customHeight="1">
      <c r="B345" s="187" t="s">
        <v>379</v>
      </c>
      <c r="C345" s="194" t="s">
        <v>1188</v>
      </c>
      <c r="D345" s="183" t="s">
        <v>380</v>
      </c>
      <c r="E345" s="184"/>
      <c r="F345" s="183" t="s">
        <v>1424</v>
      </c>
      <c r="G345" s="184"/>
      <c r="H345" s="183" t="s">
        <v>1423</v>
      </c>
      <c r="I345" s="184"/>
      <c r="J345" s="187" t="s">
        <v>1422</v>
      </c>
      <c r="K345" s="187" t="s">
        <v>1421</v>
      </c>
      <c r="L345" s="183" t="s">
        <v>1420</v>
      </c>
      <c r="M345" s="184"/>
    </row>
    <row r="346" spans="2:13" ht="15.75" customHeight="1">
      <c r="B346" s="187"/>
      <c r="C346" s="195"/>
      <c r="D346" s="185"/>
      <c r="E346" s="186"/>
      <c r="F346" s="185"/>
      <c r="G346" s="186"/>
      <c r="H346" s="185"/>
      <c r="I346" s="186"/>
      <c r="J346" s="187"/>
      <c r="K346" s="187"/>
      <c r="L346" s="185"/>
      <c r="M346" s="186"/>
    </row>
    <row r="347" spans="2:13" ht="38.25" customHeight="1">
      <c r="B347" s="110" t="str">
        <f>CSV!E18</f>
        <v/>
      </c>
      <c r="C347" s="122" t="str">
        <f>IFERROR(VLOOKUP(B347,'TABELA DE DEFEITOS'!$B$4:$I$1048576,3,0),"")</f>
        <v/>
      </c>
      <c r="D347" s="176" t="str">
        <f>IFERROR(VLOOKUP(B347,'TABELA DE DEFEITOS'!$B$4:$I$1048576,4,0),"")</f>
        <v/>
      </c>
      <c r="E347" s="177"/>
      <c r="F347" s="176" t="str">
        <f>IFERROR(VLOOKUP(B347,'TABELA DE DEFEITOS'!$B$4:$I$1048576,5,0),"")</f>
        <v/>
      </c>
      <c r="G347" s="177"/>
      <c r="H347" s="178" t="str">
        <f>CSV!H18</f>
        <v/>
      </c>
      <c r="I347" s="179"/>
      <c r="J347" s="112" t="str">
        <f>IFERROR(VLOOKUP(B347,'TABELA DE DEFEITOS'!$B$4:$I$1048576,8,0),"")</f>
        <v/>
      </c>
      <c r="K347" s="109" t="str">
        <f>CSV!G18</f>
        <v/>
      </c>
      <c r="L347" s="178"/>
      <c r="M347" s="179"/>
    </row>
    <row r="348" spans="2:13" ht="9.75" customHeight="1">
      <c r="B348" s="180" t="s">
        <v>1427</v>
      </c>
      <c r="C348" s="180"/>
      <c r="D348" s="180"/>
      <c r="E348" s="180"/>
      <c r="F348" s="180"/>
      <c r="G348" s="180"/>
      <c r="H348" s="180" t="s">
        <v>1427</v>
      </c>
      <c r="I348" s="180"/>
      <c r="J348" s="180"/>
      <c r="K348" s="180"/>
      <c r="L348" s="180"/>
      <c r="M348" s="180"/>
    </row>
    <row r="349" spans="2:13" ht="9.75" customHeight="1">
      <c r="B349" s="181"/>
      <c r="C349" s="181"/>
      <c r="D349" s="181"/>
      <c r="E349" s="181"/>
      <c r="F349" s="181"/>
      <c r="G349" s="181"/>
      <c r="H349" s="181"/>
      <c r="I349" s="181"/>
      <c r="J349" s="181"/>
      <c r="K349" s="181"/>
      <c r="L349" s="181"/>
      <c r="M349" s="181"/>
    </row>
    <row r="350" spans="2:13" ht="9.75" customHeight="1">
      <c r="B350" s="181"/>
      <c r="C350" s="181"/>
      <c r="D350" s="181"/>
      <c r="E350" s="181"/>
      <c r="F350" s="181"/>
      <c r="G350" s="181"/>
      <c r="H350" s="181"/>
      <c r="I350" s="181"/>
      <c r="J350" s="181"/>
      <c r="K350" s="181"/>
      <c r="L350" s="181"/>
      <c r="M350" s="181"/>
    </row>
    <row r="351" spans="2:13" ht="9.75" customHeight="1">
      <c r="B351" s="181"/>
      <c r="C351" s="181"/>
      <c r="D351" s="181"/>
      <c r="E351" s="181"/>
      <c r="F351" s="181"/>
      <c r="G351" s="181"/>
      <c r="H351" s="181"/>
      <c r="I351" s="181"/>
      <c r="J351" s="181"/>
      <c r="K351" s="181"/>
      <c r="L351" s="181"/>
      <c r="M351" s="181"/>
    </row>
    <row r="352" spans="2:13" ht="9.75" customHeight="1">
      <c r="B352" s="181"/>
      <c r="C352" s="181"/>
      <c r="D352" s="181"/>
      <c r="E352" s="181"/>
      <c r="F352" s="181"/>
      <c r="G352" s="181"/>
      <c r="H352" s="181"/>
      <c r="I352" s="181"/>
      <c r="J352" s="181"/>
      <c r="K352" s="181"/>
      <c r="L352" s="181"/>
      <c r="M352" s="181"/>
    </row>
    <row r="353" spans="2:13" ht="9.75" customHeight="1">
      <c r="B353" s="181"/>
      <c r="C353" s="181"/>
      <c r="D353" s="181"/>
      <c r="E353" s="181"/>
      <c r="F353" s="181"/>
      <c r="G353" s="181"/>
      <c r="H353" s="181"/>
      <c r="I353" s="181"/>
      <c r="J353" s="181"/>
      <c r="K353" s="181"/>
      <c r="L353" s="181"/>
      <c r="M353" s="181"/>
    </row>
    <row r="354" spans="2:13" ht="9.75" customHeight="1">
      <c r="B354" s="181"/>
      <c r="C354" s="181"/>
      <c r="D354" s="181"/>
      <c r="E354" s="181"/>
      <c r="F354" s="181"/>
      <c r="G354" s="181"/>
      <c r="H354" s="181"/>
      <c r="I354" s="181"/>
      <c r="J354" s="181"/>
      <c r="K354" s="181"/>
      <c r="L354" s="181"/>
      <c r="M354" s="181"/>
    </row>
    <row r="355" spans="2:13" ht="9.75" customHeight="1">
      <c r="B355" s="181"/>
      <c r="C355" s="181"/>
      <c r="D355" s="181"/>
      <c r="E355" s="181"/>
      <c r="F355" s="181"/>
      <c r="G355" s="181"/>
      <c r="H355" s="181"/>
      <c r="I355" s="181"/>
      <c r="J355" s="181"/>
      <c r="K355" s="181"/>
      <c r="L355" s="181"/>
      <c r="M355" s="181"/>
    </row>
    <row r="356" spans="2:13" ht="9.75" customHeight="1">
      <c r="B356" s="181"/>
      <c r="C356" s="181"/>
      <c r="D356" s="181"/>
      <c r="E356" s="181"/>
      <c r="F356" s="181"/>
      <c r="G356" s="181"/>
      <c r="H356" s="181"/>
      <c r="I356" s="181"/>
      <c r="J356" s="181"/>
      <c r="K356" s="181"/>
      <c r="L356" s="181"/>
      <c r="M356" s="181"/>
    </row>
    <row r="357" spans="2:13" ht="9.75" customHeight="1">
      <c r="B357" s="181"/>
      <c r="C357" s="181"/>
      <c r="D357" s="181"/>
      <c r="E357" s="181"/>
      <c r="F357" s="181"/>
      <c r="G357" s="181"/>
      <c r="H357" s="181"/>
      <c r="I357" s="181"/>
      <c r="J357" s="181"/>
      <c r="K357" s="181"/>
      <c r="L357" s="181"/>
      <c r="M357" s="181"/>
    </row>
    <row r="358" spans="2:13" ht="9.75" customHeight="1">
      <c r="B358" s="181"/>
      <c r="C358" s="181"/>
      <c r="D358" s="181"/>
      <c r="E358" s="181"/>
      <c r="F358" s="181"/>
      <c r="G358" s="181"/>
      <c r="H358" s="181"/>
      <c r="I358" s="181"/>
      <c r="J358" s="181"/>
      <c r="K358" s="181"/>
      <c r="L358" s="181"/>
      <c r="M358" s="181"/>
    </row>
    <row r="359" spans="2:13" ht="9.75" customHeight="1">
      <c r="B359" s="181"/>
      <c r="C359" s="181"/>
      <c r="D359" s="181"/>
      <c r="E359" s="181"/>
      <c r="F359" s="181"/>
      <c r="G359" s="181"/>
      <c r="H359" s="181"/>
      <c r="I359" s="181"/>
      <c r="J359" s="181"/>
      <c r="K359" s="181"/>
      <c r="L359" s="181"/>
      <c r="M359" s="181"/>
    </row>
    <row r="360" spans="2:13" ht="9.75" customHeight="1">
      <c r="B360" s="181"/>
      <c r="C360" s="181"/>
      <c r="D360" s="181"/>
      <c r="E360" s="181"/>
      <c r="F360" s="181"/>
      <c r="G360" s="181"/>
      <c r="H360" s="181"/>
      <c r="I360" s="181"/>
      <c r="J360" s="181"/>
      <c r="K360" s="181"/>
      <c r="L360" s="181"/>
      <c r="M360" s="181"/>
    </row>
    <row r="361" spans="2:13" ht="9.75" customHeight="1">
      <c r="B361" s="181"/>
      <c r="C361" s="181"/>
      <c r="D361" s="181"/>
      <c r="E361" s="181"/>
      <c r="F361" s="181"/>
      <c r="G361" s="181"/>
      <c r="H361" s="181"/>
      <c r="I361" s="181"/>
      <c r="J361" s="181"/>
      <c r="K361" s="181"/>
      <c r="L361" s="181"/>
      <c r="M361" s="181"/>
    </row>
    <row r="362" spans="2:13" ht="9.75" customHeight="1">
      <c r="B362" s="181"/>
      <c r="C362" s="181"/>
      <c r="D362" s="181"/>
      <c r="E362" s="181"/>
      <c r="F362" s="181"/>
      <c r="G362" s="181"/>
      <c r="H362" s="181"/>
      <c r="I362" s="181"/>
      <c r="J362" s="181"/>
      <c r="K362" s="181"/>
      <c r="L362" s="181"/>
      <c r="M362" s="181"/>
    </row>
    <row r="363" spans="2:13" ht="9.75" customHeight="1">
      <c r="B363" s="181"/>
      <c r="C363" s="181"/>
      <c r="D363" s="181"/>
      <c r="E363" s="181"/>
      <c r="F363" s="181"/>
      <c r="G363" s="181"/>
      <c r="H363" s="181"/>
      <c r="I363" s="181"/>
      <c r="J363" s="181"/>
      <c r="K363" s="181"/>
      <c r="L363" s="181"/>
      <c r="M363" s="181"/>
    </row>
    <row r="364" spans="2:13" ht="9.75" customHeight="1">
      <c r="B364" s="181"/>
      <c r="C364" s="181"/>
      <c r="D364" s="181"/>
      <c r="E364" s="181"/>
      <c r="F364" s="181"/>
      <c r="G364" s="181"/>
      <c r="H364" s="181"/>
      <c r="I364" s="181"/>
      <c r="J364" s="181"/>
      <c r="K364" s="181"/>
      <c r="L364" s="181"/>
      <c r="M364" s="181"/>
    </row>
    <row r="365" spans="2:13" ht="15" customHeight="1">
      <c r="B365" s="188" t="s">
        <v>1426</v>
      </c>
      <c r="C365" s="189"/>
      <c r="D365" s="189"/>
      <c r="E365" s="189"/>
      <c r="F365" s="189"/>
      <c r="G365" s="190"/>
      <c r="H365" s="191" t="s">
        <v>1425</v>
      </c>
      <c r="I365" s="192"/>
      <c r="J365" s="192"/>
      <c r="K365" s="192"/>
      <c r="L365" s="192"/>
      <c r="M365" s="193"/>
    </row>
    <row r="366" spans="2:13" ht="15.75" customHeight="1">
      <c r="B366" s="187" t="s">
        <v>379</v>
      </c>
      <c r="C366" s="194" t="s">
        <v>1188</v>
      </c>
      <c r="D366" s="183" t="s">
        <v>380</v>
      </c>
      <c r="E366" s="184"/>
      <c r="F366" s="183" t="s">
        <v>1424</v>
      </c>
      <c r="G366" s="184"/>
      <c r="H366" s="183" t="s">
        <v>1423</v>
      </c>
      <c r="I366" s="184"/>
      <c r="J366" s="187" t="s">
        <v>1422</v>
      </c>
      <c r="K366" s="187" t="s">
        <v>1421</v>
      </c>
      <c r="L366" s="183" t="s">
        <v>1420</v>
      </c>
      <c r="M366" s="184"/>
    </row>
    <row r="367" spans="2:13" ht="15.75" customHeight="1">
      <c r="B367" s="187"/>
      <c r="C367" s="195"/>
      <c r="D367" s="185"/>
      <c r="E367" s="186"/>
      <c r="F367" s="185"/>
      <c r="G367" s="186"/>
      <c r="H367" s="185"/>
      <c r="I367" s="186"/>
      <c r="J367" s="187"/>
      <c r="K367" s="187"/>
      <c r="L367" s="185"/>
      <c r="M367" s="186"/>
    </row>
    <row r="368" spans="2:13" ht="39" customHeight="1">
      <c r="B368" s="110" t="str">
        <f>CSV!E19</f>
        <v/>
      </c>
      <c r="C368" s="122" t="str">
        <f>IFERROR(VLOOKUP(B368,'TABELA DE DEFEITOS'!$B$4:$I$1048576,3,0),"")</f>
        <v/>
      </c>
      <c r="D368" s="176" t="str">
        <f>IFERROR(VLOOKUP(B368,'TABELA DE DEFEITOS'!$B$4:$I$1048576,4,0),"")</f>
        <v/>
      </c>
      <c r="E368" s="177"/>
      <c r="F368" s="176" t="str">
        <f>IFERROR(VLOOKUP(B368,'TABELA DE DEFEITOS'!$B$4:$I$1048576,5,0),"")</f>
        <v/>
      </c>
      <c r="G368" s="177"/>
      <c r="H368" s="178" t="str">
        <f>CSV!H19</f>
        <v/>
      </c>
      <c r="I368" s="179"/>
      <c r="J368" s="112" t="str">
        <f>IFERROR(VLOOKUP(B368,'TABELA DE DEFEITOS'!$B$4:$I$1048576,8,0),"")</f>
        <v/>
      </c>
      <c r="K368" s="109" t="str">
        <f>CSV!G19</f>
        <v/>
      </c>
      <c r="L368" s="178"/>
      <c r="M368" s="179"/>
    </row>
    <row r="369" spans="2:13" ht="9.75" customHeight="1">
      <c r="B369" s="180" t="s">
        <v>1427</v>
      </c>
      <c r="C369" s="180"/>
      <c r="D369" s="180"/>
      <c r="E369" s="180"/>
      <c r="F369" s="180"/>
      <c r="G369" s="180"/>
      <c r="H369" s="180" t="s">
        <v>1427</v>
      </c>
      <c r="I369" s="180"/>
      <c r="J369" s="180"/>
      <c r="K369" s="180"/>
      <c r="L369" s="180"/>
      <c r="M369" s="180"/>
    </row>
    <row r="370" spans="2:13" ht="9.75" customHeight="1">
      <c r="B370" s="181"/>
      <c r="C370" s="181"/>
      <c r="D370" s="181"/>
      <c r="E370" s="181"/>
      <c r="F370" s="181"/>
      <c r="G370" s="181"/>
      <c r="H370" s="181"/>
      <c r="I370" s="181"/>
      <c r="J370" s="181"/>
      <c r="K370" s="181"/>
      <c r="L370" s="181"/>
      <c r="M370" s="181"/>
    </row>
    <row r="371" spans="2:13" ht="9.75" customHeight="1">
      <c r="B371" s="181"/>
      <c r="C371" s="181"/>
      <c r="D371" s="181"/>
      <c r="E371" s="181"/>
      <c r="F371" s="181"/>
      <c r="G371" s="181"/>
      <c r="H371" s="181"/>
      <c r="I371" s="181"/>
      <c r="J371" s="181"/>
      <c r="K371" s="181"/>
      <c r="L371" s="181"/>
      <c r="M371" s="181"/>
    </row>
    <row r="372" spans="2:13" ht="9.75" customHeight="1">
      <c r="B372" s="181"/>
      <c r="C372" s="181"/>
      <c r="D372" s="181"/>
      <c r="E372" s="181"/>
      <c r="F372" s="181"/>
      <c r="G372" s="181"/>
      <c r="H372" s="181"/>
      <c r="I372" s="181"/>
      <c r="J372" s="181"/>
      <c r="K372" s="181"/>
      <c r="L372" s="181"/>
      <c r="M372" s="181"/>
    </row>
    <row r="373" spans="2:13" ht="9.75" customHeight="1">
      <c r="B373" s="181"/>
      <c r="C373" s="181"/>
      <c r="D373" s="181"/>
      <c r="E373" s="181"/>
      <c r="F373" s="181"/>
      <c r="G373" s="181"/>
      <c r="H373" s="181"/>
      <c r="I373" s="181"/>
      <c r="J373" s="181"/>
      <c r="K373" s="181"/>
      <c r="L373" s="181"/>
      <c r="M373" s="181"/>
    </row>
    <row r="374" spans="2:13" ht="9.75" customHeight="1">
      <c r="B374" s="181"/>
      <c r="C374" s="181"/>
      <c r="D374" s="181"/>
      <c r="E374" s="181"/>
      <c r="F374" s="181"/>
      <c r="G374" s="181"/>
      <c r="H374" s="181"/>
      <c r="I374" s="181"/>
      <c r="J374" s="181"/>
      <c r="K374" s="181"/>
      <c r="L374" s="181"/>
      <c r="M374" s="181"/>
    </row>
    <row r="375" spans="2:13" ht="9.75" customHeight="1">
      <c r="B375" s="181"/>
      <c r="C375" s="181"/>
      <c r="D375" s="181"/>
      <c r="E375" s="181"/>
      <c r="F375" s="181"/>
      <c r="G375" s="181"/>
      <c r="H375" s="181"/>
      <c r="I375" s="181"/>
      <c r="J375" s="181"/>
      <c r="K375" s="181"/>
      <c r="L375" s="181"/>
      <c r="M375" s="181"/>
    </row>
    <row r="376" spans="2:13" ht="9.75" customHeight="1">
      <c r="B376" s="181"/>
      <c r="C376" s="181"/>
      <c r="D376" s="181"/>
      <c r="E376" s="181"/>
      <c r="F376" s="181"/>
      <c r="G376" s="181"/>
      <c r="H376" s="181"/>
      <c r="I376" s="181"/>
      <c r="J376" s="181"/>
      <c r="K376" s="181"/>
      <c r="L376" s="181"/>
      <c r="M376" s="181"/>
    </row>
    <row r="377" spans="2:13" ht="9.75" customHeight="1">
      <c r="B377" s="181"/>
      <c r="C377" s="181"/>
      <c r="D377" s="181"/>
      <c r="E377" s="181"/>
      <c r="F377" s="181"/>
      <c r="G377" s="181"/>
      <c r="H377" s="181"/>
      <c r="I377" s="181"/>
      <c r="J377" s="181"/>
      <c r="K377" s="181"/>
      <c r="L377" s="181"/>
      <c r="M377" s="181"/>
    </row>
    <row r="378" spans="2:13" ht="9.75" customHeight="1">
      <c r="B378" s="181"/>
      <c r="C378" s="181"/>
      <c r="D378" s="181"/>
      <c r="E378" s="181"/>
      <c r="F378" s="181"/>
      <c r="G378" s="181"/>
      <c r="H378" s="181"/>
      <c r="I378" s="181"/>
      <c r="J378" s="181"/>
      <c r="K378" s="181"/>
      <c r="L378" s="181"/>
      <c r="M378" s="181"/>
    </row>
    <row r="379" spans="2:13" ht="9.75" customHeight="1">
      <c r="B379" s="181"/>
      <c r="C379" s="181"/>
      <c r="D379" s="181"/>
      <c r="E379" s="181"/>
      <c r="F379" s="181"/>
      <c r="G379" s="181"/>
      <c r="H379" s="181"/>
      <c r="I379" s="181"/>
      <c r="J379" s="181"/>
      <c r="K379" s="181"/>
      <c r="L379" s="181"/>
      <c r="M379" s="181"/>
    </row>
    <row r="380" spans="2:13" ht="9.75" customHeight="1">
      <c r="B380" s="181"/>
      <c r="C380" s="181"/>
      <c r="D380" s="181"/>
      <c r="E380" s="181"/>
      <c r="F380" s="181"/>
      <c r="G380" s="181"/>
      <c r="H380" s="181"/>
      <c r="I380" s="181"/>
      <c r="J380" s="181"/>
      <c r="K380" s="181"/>
      <c r="L380" s="181"/>
      <c r="M380" s="181"/>
    </row>
    <row r="381" spans="2:13" ht="9.75" customHeight="1">
      <c r="B381" s="181"/>
      <c r="C381" s="181"/>
      <c r="D381" s="181"/>
      <c r="E381" s="181"/>
      <c r="F381" s="181"/>
      <c r="G381" s="181"/>
      <c r="H381" s="181"/>
      <c r="I381" s="181"/>
      <c r="J381" s="181"/>
      <c r="K381" s="181"/>
      <c r="L381" s="181"/>
      <c r="M381" s="181"/>
    </row>
    <row r="382" spans="2:13" ht="9.75" customHeight="1">
      <c r="B382" s="181"/>
      <c r="C382" s="181"/>
      <c r="D382" s="181"/>
      <c r="E382" s="181"/>
      <c r="F382" s="181"/>
      <c r="G382" s="181"/>
      <c r="H382" s="181"/>
      <c r="I382" s="181"/>
      <c r="J382" s="181"/>
      <c r="K382" s="181"/>
      <c r="L382" s="181"/>
      <c r="M382" s="181"/>
    </row>
    <row r="383" spans="2:13" ht="9.75" customHeight="1">
      <c r="B383" s="181"/>
      <c r="C383" s="181"/>
      <c r="D383" s="181"/>
      <c r="E383" s="181"/>
      <c r="F383" s="181"/>
      <c r="G383" s="181"/>
      <c r="H383" s="181"/>
      <c r="I383" s="181"/>
      <c r="J383" s="181"/>
      <c r="K383" s="181"/>
      <c r="L383" s="181"/>
      <c r="M383" s="181"/>
    </row>
    <row r="384" spans="2:13" ht="9.75" customHeight="1">
      <c r="B384" s="181"/>
      <c r="C384" s="181"/>
      <c r="D384" s="181"/>
      <c r="E384" s="181"/>
      <c r="F384" s="181"/>
      <c r="G384" s="181"/>
      <c r="H384" s="181"/>
      <c r="I384" s="181"/>
      <c r="J384" s="181"/>
      <c r="K384" s="181"/>
      <c r="L384" s="181"/>
      <c r="M384" s="181"/>
    </row>
    <row r="385" spans="2:13" ht="9.75" customHeight="1">
      <c r="B385" s="181"/>
      <c r="C385" s="181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</row>
    <row r="386" spans="2:13" ht="15" customHeight="1">
      <c r="B386" s="188" t="s">
        <v>1426</v>
      </c>
      <c r="C386" s="189"/>
      <c r="D386" s="189"/>
      <c r="E386" s="189"/>
      <c r="F386" s="189"/>
      <c r="G386" s="190"/>
      <c r="H386" s="191" t="s">
        <v>1425</v>
      </c>
      <c r="I386" s="192"/>
      <c r="J386" s="192"/>
      <c r="K386" s="192"/>
      <c r="L386" s="192"/>
      <c r="M386" s="193"/>
    </row>
    <row r="387" spans="2:13" ht="10.5" customHeight="1">
      <c r="B387" s="187" t="s">
        <v>379</v>
      </c>
      <c r="C387" s="194" t="s">
        <v>1188</v>
      </c>
      <c r="D387" s="183" t="s">
        <v>380</v>
      </c>
      <c r="E387" s="184"/>
      <c r="F387" s="183" t="s">
        <v>1424</v>
      </c>
      <c r="G387" s="184"/>
      <c r="H387" s="183" t="s">
        <v>1423</v>
      </c>
      <c r="I387" s="184"/>
      <c r="J387" s="187" t="s">
        <v>1422</v>
      </c>
      <c r="K387" s="187" t="s">
        <v>1421</v>
      </c>
      <c r="L387" s="183" t="s">
        <v>1420</v>
      </c>
      <c r="M387" s="184"/>
    </row>
    <row r="388" spans="2:13" ht="15.75" customHeight="1">
      <c r="B388" s="187"/>
      <c r="C388" s="195"/>
      <c r="D388" s="185"/>
      <c r="E388" s="186"/>
      <c r="F388" s="185"/>
      <c r="G388" s="186"/>
      <c r="H388" s="185"/>
      <c r="I388" s="186"/>
      <c r="J388" s="187"/>
      <c r="K388" s="187"/>
      <c r="L388" s="185"/>
      <c r="M388" s="186"/>
    </row>
    <row r="389" spans="2:13" ht="38.25" customHeight="1">
      <c r="B389" s="110" t="str">
        <f>CSV!E20</f>
        <v/>
      </c>
      <c r="C389" s="122" t="str">
        <f>IFERROR(VLOOKUP(B389,'TABELA DE DEFEITOS'!$B$4:$I$1048576,3,0),"")</f>
        <v/>
      </c>
      <c r="D389" s="176" t="str">
        <f>IFERROR(VLOOKUP(B389,'TABELA DE DEFEITOS'!$B$4:$I$1048576,4,0),"")</f>
        <v/>
      </c>
      <c r="E389" s="177"/>
      <c r="F389" s="176" t="str">
        <f>IFERROR(VLOOKUP(B389,'TABELA DE DEFEITOS'!$B$4:$I$1048576,5,0),"")</f>
        <v/>
      </c>
      <c r="G389" s="177"/>
      <c r="H389" s="178" t="str">
        <f>CSV!H20</f>
        <v/>
      </c>
      <c r="I389" s="179"/>
      <c r="J389" s="112" t="str">
        <f>IFERROR(VLOOKUP(B389,'TABELA DE DEFEITOS'!$B$4:$I$1048576,8,0),"")</f>
        <v/>
      </c>
      <c r="K389" s="109" t="str">
        <f>CSV!G20</f>
        <v/>
      </c>
      <c r="L389" s="178"/>
      <c r="M389" s="179"/>
    </row>
    <row r="390" spans="2:13" ht="9.75" customHeight="1">
      <c r="B390" s="180" t="s">
        <v>1427</v>
      </c>
      <c r="C390" s="180"/>
      <c r="D390" s="180"/>
      <c r="E390" s="180"/>
      <c r="F390" s="180"/>
      <c r="G390" s="180"/>
      <c r="H390" s="180" t="s">
        <v>1427</v>
      </c>
      <c r="I390" s="180"/>
      <c r="J390" s="180"/>
      <c r="K390" s="180"/>
      <c r="L390" s="180"/>
      <c r="M390" s="180"/>
    </row>
    <row r="391" spans="2:13" ht="9.75" customHeight="1">
      <c r="B391" s="181"/>
      <c r="C391" s="181"/>
      <c r="D391" s="181"/>
      <c r="E391" s="181"/>
      <c r="F391" s="181"/>
      <c r="G391" s="181"/>
      <c r="H391" s="181"/>
      <c r="I391" s="181"/>
      <c r="J391" s="181"/>
      <c r="K391" s="181"/>
      <c r="L391" s="181"/>
      <c r="M391" s="181"/>
    </row>
    <row r="392" spans="2:13" ht="9.75" customHeight="1">
      <c r="B392" s="181"/>
      <c r="C392" s="181"/>
      <c r="D392" s="181"/>
      <c r="E392" s="181"/>
      <c r="F392" s="181"/>
      <c r="G392" s="181"/>
      <c r="H392" s="181"/>
      <c r="I392" s="181"/>
      <c r="J392" s="181"/>
      <c r="K392" s="181"/>
      <c r="L392" s="181"/>
      <c r="M392" s="181"/>
    </row>
    <row r="393" spans="2:13" ht="9.75" customHeight="1">
      <c r="B393" s="181"/>
      <c r="C393" s="181"/>
      <c r="D393" s="181"/>
      <c r="E393" s="181"/>
      <c r="F393" s="181"/>
      <c r="G393" s="181"/>
      <c r="H393" s="181"/>
      <c r="I393" s="181"/>
      <c r="J393" s="181"/>
      <c r="K393" s="181"/>
      <c r="L393" s="181"/>
      <c r="M393" s="181"/>
    </row>
    <row r="394" spans="2:13" ht="9.75" customHeight="1">
      <c r="B394" s="181"/>
      <c r="C394" s="181"/>
      <c r="D394" s="181"/>
      <c r="E394" s="181"/>
      <c r="F394" s="181"/>
      <c r="G394" s="181"/>
      <c r="H394" s="181"/>
      <c r="I394" s="181"/>
      <c r="J394" s="181"/>
      <c r="K394" s="181"/>
      <c r="L394" s="181"/>
      <c r="M394" s="181"/>
    </row>
    <row r="395" spans="2:13" ht="9.75" customHeight="1">
      <c r="B395" s="181"/>
      <c r="C395" s="181"/>
      <c r="D395" s="181"/>
      <c r="E395" s="181"/>
      <c r="F395" s="181"/>
      <c r="G395" s="181"/>
      <c r="H395" s="181"/>
      <c r="I395" s="181"/>
      <c r="J395" s="181"/>
      <c r="K395" s="181"/>
      <c r="L395" s="181"/>
      <c r="M395" s="181"/>
    </row>
    <row r="396" spans="2:13" ht="9.75" customHeight="1">
      <c r="B396" s="181"/>
      <c r="C396" s="181"/>
      <c r="D396" s="181"/>
      <c r="E396" s="181"/>
      <c r="F396" s="181"/>
      <c r="G396" s="181"/>
      <c r="H396" s="181"/>
      <c r="I396" s="181"/>
      <c r="J396" s="181"/>
      <c r="K396" s="181"/>
      <c r="L396" s="181"/>
      <c r="M396" s="181"/>
    </row>
    <row r="397" spans="2:13" ht="9.75" customHeight="1">
      <c r="B397" s="181"/>
      <c r="C397" s="181"/>
      <c r="D397" s="181"/>
      <c r="E397" s="181"/>
      <c r="F397" s="181"/>
      <c r="G397" s="181"/>
      <c r="H397" s="181"/>
      <c r="I397" s="181"/>
      <c r="J397" s="181"/>
      <c r="K397" s="181"/>
      <c r="L397" s="181"/>
      <c r="M397" s="181"/>
    </row>
    <row r="398" spans="2:13" ht="9.75" customHeight="1">
      <c r="B398" s="181"/>
      <c r="C398" s="181"/>
      <c r="D398" s="181"/>
      <c r="E398" s="181"/>
      <c r="F398" s="181"/>
      <c r="G398" s="181"/>
      <c r="H398" s="181"/>
      <c r="I398" s="181"/>
      <c r="J398" s="181"/>
      <c r="K398" s="181"/>
      <c r="L398" s="181"/>
      <c r="M398" s="181"/>
    </row>
    <row r="399" spans="2:13" ht="9.75" customHeight="1">
      <c r="B399" s="181"/>
      <c r="C399" s="181"/>
      <c r="D399" s="181"/>
      <c r="E399" s="181"/>
      <c r="F399" s="181"/>
      <c r="G399" s="181"/>
      <c r="H399" s="181"/>
      <c r="I399" s="181"/>
      <c r="J399" s="181"/>
      <c r="K399" s="181"/>
      <c r="L399" s="181"/>
      <c r="M399" s="181"/>
    </row>
    <row r="400" spans="2:13" ht="9.75" customHeight="1">
      <c r="B400" s="181"/>
      <c r="C400" s="181"/>
      <c r="D400" s="181"/>
      <c r="E400" s="181"/>
      <c r="F400" s="181"/>
      <c r="G400" s="181"/>
      <c r="H400" s="181"/>
      <c r="I400" s="181"/>
      <c r="J400" s="181"/>
      <c r="K400" s="181"/>
      <c r="L400" s="181"/>
      <c r="M400" s="181"/>
    </row>
    <row r="401" spans="2:13" ht="9.75" customHeight="1">
      <c r="B401" s="181"/>
      <c r="C401" s="181"/>
      <c r="D401" s="181"/>
      <c r="E401" s="181"/>
      <c r="F401" s="181"/>
      <c r="G401" s="181"/>
      <c r="H401" s="181"/>
      <c r="I401" s="181"/>
      <c r="J401" s="181"/>
      <c r="K401" s="181"/>
      <c r="L401" s="181"/>
      <c r="M401" s="181"/>
    </row>
    <row r="402" spans="2:13" ht="9.75" customHeight="1">
      <c r="B402" s="181"/>
      <c r="C402" s="181"/>
      <c r="D402" s="181"/>
      <c r="E402" s="181"/>
      <c r="F402" s="181"/>
      <c r="G402" s="181"/>
      <c r="H402" s="181"/>
      <c r="I402" s="181"/>
      <c r="J402" s="181"/>
      <c r="K402" s="181"/>
      <c r="L402" s="181"/>
      <c r="M402" s="181"/>
    </row>
    <row r="403" spans="2:13" ht="9.75" customHeight="1">
      <c r="B403" s="181"/>
      <c r="C403" s="181"/>
      <c r="D403" s="181"/>
      <c r="E403" s="181"/>
      <c r="F403" s="181"/>
      <c r="G403" s="181"/>
      <c r="H403" s="181"/>
      <c r="I403" s="181"/>
      <c r="J403" s="181"/>
      <c r="K403" s="181"/>
      <c r="L403" s="181"/>
      <c r="M403" s="181"/>
    </row>
    <row r="404" spans="2:13" ht="9.75" customHeight="1">
      <c r="B404" s="181"/>
      <c r="C404" s="181"/>
      <c r="D404" s="181"/>
      <c r="E404" s="181"/>
      <c r="F404" s="181"/>
      <c r="G404" s="181"/>
      <c r="H404" s="181"/>
      <c r="I404" s="181"/>
      <c r="J404" s="181"/>
      <c r="K404" s="181"/>
      <c r="L404" s="181"/>
      <c r="M404" s="181"/>
    </row>
    <row r="405" spans="2:13" ht="9.75" customHeight="1">
      <c r="B405" s="181"/>
      <c r="C405" s="181"/>
      <c r="D405" s="181"/>
      <c r="E405" s="181"/>
      <c r="F405" s="181"/>
      <c r="G405" s="181"/>
      <c r="H405" s="181"/>
      <c r="I405" s="181"/>
      <c r="J405" s="181"/>
      <c r="K405" s="181"/>
      <c r="L405" s="181"/>
      <c r="M405" s="181"/>
    </row>
    <row r="406" spans="2:13" ht="9.75" customHeight="1">
      <c r="B406" s="181"/>
      <c r="C406" s="181"/>
      <c r="D406" s="181"/>
      <c r="E406" s="181"/>
      <c r="F406" s="181"/>
      <c r="G406" s="181"/>
      <c r="H406" s="181"/>
      <c r="I406" s="181"/>
      <c r="J406" s="181"/>
      <c r="K406" s="181"/>
      <c r="L406" s="181"/>
      <c r="M406" s="181"/>
    </row>
    <row r="407" spans="2:13" ht="15" customHeight="1">
      <c r="B407" s="188" t="s">
        <v>1426</v>
      </c>
      <c r="C407" s="189"/>
      <c r="D407" s="189"/>
      <c r="E407" s="189"/>
      <c r="F407" s="189"/>
      <c r="G407" s="190"/>
      <c r="H407" s="191" t="s">
        <v>1425</v>
      </c>
      <c r="I407" s="192"/>
      <c r="J407" s="192"/>
      <c r="K407" s="192"/>
      <c r="L407" s="192"/>
      <c r="M407" s="193"/>
    </row>
    <row r="408" spans="2:13" ht="15.75" customHeight="1">
      <c r="B408" s="187" t="s">
        <v>379</v>
      </c>
      <c r="C408" s="194" t="s">
        <v>1188</v>
      </c>
      <c r="D408" s="183" t="s">
        <v>380</v>
      </c>
      <c r="E408" s="184"/>
      <c r="F408" s="183" t="s">
        <v>1424</v>
      </c>
      <c r="G408" s="184"/>
      <c r="H408" s="183" t="s">
        <v>1423</v>
      </c>
      <c r="I408" s="184"/>
      <c r="J408" s="187" t="s">
        <v>1422</v>
      </c>
      <c r="K408" s="187" t="s">
        <v>1421</v>
      </c>
      <c r="L408" s="183" t="s">
        <v>1420</v>
      </c>
      <c r="M408" s="184"/>
    </row>
    <row r="409" spans="2:13" ht="15.75" customHeight="1">
      <c r="B409" s="187"/>
      <c r="C409" s="195"/>
      <c r="D409" s="185"/>
      <c r="E409" s="186"/>
      <c r="F409" s="185"/>
      <c r="G409" s="186"/>
      <c r="H409" s="185"/>
      <c r="I409" s="186"/>
      <c r="J409" s="187"/>
      <c r="K409" s="187"/>
      <c r="L409" s="185"/>
      <c r="M409" s="186"/>
    </row>
    <row r="410" spans="2:13" ht="39" customHeight="1">
      <c r="B410" s="110" t="str">
        <f>CSV!E21</f>
        <v/>
      </c>
      <c r="C410" s="122" t="str">
        <f>IFERROR(VLOOKUP(B410,'TABELA DE DEFEITOS'!$B$4:$I$1048576,3,0),"")</f>
        <v/>
      </c>
      <c r="D410" s="176" t="str">
        <f>IFERROR(VLOOKUP(B410,'TABELA DE DEFEITOS'!$B$4:$I$1048576,4,0),"")</f>
        <v/>
      </c>
      <c r="E410" s="177"/>
      <c r="F410" s="176" t="str">
        <f>IFERROR(VLOOKUP(B410,'TABELA DE DEFEITOS'!$B$4:$I$1048576,5,0),"")</f>
        <v/>
      </c>
      <c r="G410" s="177"/>
      <c r="H410" s="178" t="str">
        <f>CSV!H21</f>
        <v/>
      </c>
      <c r="I410" s="179"/>
      <c r="J410" s="112" t="str">
        <f>IFERROR(VLOOKUP(B410,'TABELA DE DEFEITOS'!$B$4:$I$1048576,8,0),"")</f>
        <v/>
      </c>
      <c r="K410" s="109" t="str">
        <f>CSV!G21</f>
        <v/>
      </c>
      <c r="L410" s="178"/>
      <c r="M410" s="179"/>
    </row>
    <row r="411" spans="2:13" ht="9.75" customHeight="1">
      <c r="B411" s="180" t="s">
        <v>1427</v>
      </c>
      <c r="C411" s="180"/>
      <c r="D411" s="180"/>
      <c r="E411" s="180"/>
      <c r="F411" s="180"/>
      <c r="G411" s="180"/>
      <c r="H411" s="180" t="s">
        <v>1427</v>
      </c>
      <c r="I411" s="180"/>
      <c r="J411" s="180"/>
      <c r="K411" s="180"/>
      <c r="L411" s="180"/>
      <c r="M411" s="180"/>
    </row>
    <row r="412" spans="2:13" ht="9.75" customHeight="1">
      <c r="B412" s="181"/>
      <c r="C412" s="181"/>
      <c r="D412" s="181"/>
      <c r="E412" s="181"/>
      <c r="F412" s="181"/>
      <c r="G412" s="181"/>
      <c r="H412" s="181"/>
      <c r="I412" s="181"/>
      <c r="J412" s="181"/>
      <c r="K412" s="181"/>
      <c r="L412" s="181"/>
      <c r="M412" s="181"/>
    </row>
    <row r="413" spans="2:13" ht="9.75" customHeight="1">
      <c r="B413" s="181"/>
      <c r="C413" s="181"/>
      <c r="D413" s="181"/>
      <c r="E413" s="181"/>
      <c r="F413" s="181"/>
      <c r="G413" s="181"/>
      <c r="H413" s="181"/>
      <c r="I413" s="181"/>
      <c r="J413" s="181"/>
      <c r="K413" s="181"/>
      <c r="L413" s="181"/>
      <c r="M413" s="181"/>
    </row>
    <row r="414" spans="2:13" ht="9.75" customHeight="1">
      <c r="B414" s="181"/>
      <c r="C414" s="181"/>
      <c r="D414" s="181"/>
      <c r="E414" s="181"/>
      <c r="F414" s="181"/>
      <c r="G414" s="181"/>
      <c r="H414" s="181"/>
      <c r="I414" s="181"/>
      <c r="J414" s="181"/>
      <c r="K414" s="181"/>
      <c r="L414" s="181"/>
      <c r="M414" s="181"/>
    </row>
    <row r="415" spans="2:13" ht="9.75" customHeight="1">
      <c r="B415" s="181"/>
      <c r="C415" s="181"/>
      <c r="D415" s="181"/>
      <c r="E415" s="181"/>
      <c r="F415" s="181"/>
      <c r="G415" s="181"/>
      <c r="H415" s="181"/>
      <c r="I415" s="181"/>
      <c r="J415" s="181"/>
      <c r="K415" s="181"/>
      <c r="L415" s="181"/>
      <c r="M415" s="181"/>
    </row>
    <row r="416" spans="2:13" ht="9.75" customHeight="1">
      <c r="B416" s="181"/>
      <c r="C416" s="181"/>
      <c r="D416" s="181"/>
      <c r="E416" s="181"/>
      <c r="F416" s="181"/>
      <c r="G416" s="181"/>
      <c r="H416" s="181"/>
      <c r="I416" s="181"/>
      <c r="J416" s="181"/>
      <c r="K416" s="181"/>
      <c r="L416" s="181"/>
      <c r="M416" s="181"/>
    </row>
    <row r="417" spans="2:13" ht="9.75" customHeight="1">
      <c r="B417" s="181"/>
      <c r="C417" s="181"/>
      <c r="D417" s="181"/>
      <c r="E417" s="181"/>
      <c r="F417" s="181"/>
      <c r="G417" s="181"/>
      <c r="H417" s="181"/>
      <c r="I417" s="181"/>
      <c r="J417" s="181"/>
      <c r="K417" s="181"/>
      <c r="L417" s="181"/>
      <c r="M417" s="181"/>
    </row>
    <row r="418" spans="2:13" ht="9.75" customHeight="1">
      <c r="B418" s="181"/>
      <c r="C418" s="181"/>
      <c r="D418" s="181"/>
      <c r="E418" s="181"/>
      <c r="F418" s="181"/>
      <c r="G418" s="181"/>
      <c r="H418" s="181"/>
      <c r="I418" s="181"/>
      <c r="J418" s="181"/>
      <c r="K418" s="181"/>
      <c r="L418" s="181"/>
      <c r="M418" s="181"/>
    </row>
    <row r="419" spans="2:13" ht="9.75" customHeight="1">
      <c r="B419" s="181"/>
      <c r="C419" s="181"/>
      <c r="D419" s="181"/>
      <c r="E419" s="181"/>
      <c r="F419" s="181"/>
      <c r="G419" s="181"/>
      <c r="H419" s="181"/>
      <c r="I419" s="181"/>
      <c r="J419" s="181"/>
      <c r="K419" s="181"/>
      <c r="L419" s="181"/>
      <c r="M419" s="181"/>
    </row>
    <row r="420" spans="2:13" ht="9.75" customHeight="1">
      <c r="B420" s="181"/>
      <c r="C420" s="181"/>
      <c r="D420" s="181"/>
      <c r="E420" s="181"/>
      <c r="F420" s="181"/>
      <c r="G420" s="181"/>
      <c r="H420" s="181"/>
      <c r="I420" s="181"/>
      <c r="J420" s="181"/>
      <c r="K420" s="181"/>
      <c r="L420" s="181"/>
      <c r="M420" s="181"/>
    </row>
    <row r="421" spans="2:13" ht="9.75" customHeight="1">
      <c r="B421" s="181"/>
      <c r="C421" s="181"/>
      <c r="D421" s="181"/>
      <c r="E421" s="181"/>
      <c r="F421" s="181"/>
      <c r="G421" s="181"/>
      <c r="H421" s="181"/>
      <c r="I421" s="181"/>
      <c r="J421" s="181"/>
      <c r="K421" s="181"/>
      <c r="L421" s="181"/>
      <c r="M421" s="181"/>
    </row>
    <row r="422" spans="2:13" ht="9.75" customHeight="1">
      <c r="B422" s="181"/>
      <c r="C422" s="181"/>
      <c r="D422" s="181"/>
      <c r="E422" s="181"/>
      <c r="F422" s="181"/>
      <c r="G422" s="181"/>
      <c r="H422" s="181"/>
      <c r="I422" s="181"/>
      <c r="J422" s="181"/>
      <c r="K422" s="181"/>
      <c r="L422" s="181"/>
      <c r="M422" s="181"/>
    </row>
    <row r="423" spans="2:13" ht="9.75" customHeight="1">
      <c r="B423" s="181"/>
      <c r="C423" s="181"/>
      <c r="D423" s="181"/>
      <c r="E423" s="181"/>
      <c r="F423" s="181"/>
      <c r="G423" s="181"/>
      <c r="H423" s="181"/>
      <c r="I423" s="181"/>
      <c r="J423" s="181"/>
      <c r="K423" s="181"/>
      <c r="L423" s="181"/>
      <c r="M423" s="181"/>
    </row>
    <row r="424" spans="2:13" ht="9.75" customHeight="1">
      <c r="B424" s="181"/>
      <c r="C424" s="181"/>
      <c r="D424" s="181"/>
      <c r="E424" s="181"/>
      <c r="F424" s="181"/>
      <c r="G424" s="181"/>
      <c r="H424" s="181"/>
      <c r="I424" s="181"/>
      <c r="J424" s="181"/>
      <c r="K424" s="181"/>
      <c r="L424" s="181"/>
      <c r="M424" s="181"/>
    </row>
    <row r="425" spans="2:13" ht="9.75" customHeight="1">
      <c r="B425" s="181"/>
      <c r="C425" s="181"/>
      <c r="D425" s="181"/>
      <c r="E425" s="181"/>
      <c r="F425" s="181"/>
      <c r="G425" s="181"/>
      <c r="H425" s="181"/>
      <c r="I425" s="181"/>
      <c r="J425" s="181"/>
      <c r="K425" s="181"/>
      <c r="L425" s="181"/>
      <c r="M425" s="181"/>
    </row>
    <row r="426" spans="2:13" ht="9.75" customHeight="1">
      <c r="B426" s="181"/>
      <c r="C426" s="181"/>
      <c r="D426" s="181"/>
      <c r="E426" s="181"/>
      <c r="F426" s="181"/>
      <c r="G426" s="181"/>
      <c r="H426" s="181"/>
      <c r="I426" s="181"/>
      <c r="J426" s="181"/>
      <c r="K426" s="181"/>
      <c r="L426" s="181"/>
      <c r="M426" s="181"/>
    </row>
    <row r="427" spans="2:13" ht="9.75" customHeight="1">
      <c r="B427" s="181"/>
      <c r="C427" s="181"/>
      <c r="D427" s="181"/>
      <c r="E427" s="181"/>
      <c r="F427" s="181"/>
      <c r="G427" s="181"/>
      <c r="H427" s="181"/>
      <c r="I427" s="181"/>
      <c r="J427" s="181"/>
      <c r="K427" s="181"/>
      <c r="L427" s="181"/>
      <c r="M427" s="181"/>
    </row>
    <row r="428" spans="2:13" ht="15" customHeight="1">
      <c r="B428" s="188" t="s">
        <v>1426</v>
      </c>
      <c r="C428" s="189"/>
      <c r="D428" s="189"/>
      <c r="E428" s="189"/>
      <c r="F428" s="189"/>
      <c r="G428" s="190"/>
      <c r="H428" s="191" t="s">
        <v>1425</v>
      </c>
      <c r="I428" s="192"/>
      <c r="J428" s="192"/>
      <c r="K428" s="192"/>
      <c r="L428" s="192"/>
      <c r="M428" s="193"/>
    </row>
    <row r="429" spans="2:13" ht="15.75" customHeight="1">
      <c r="B429" s="187" t="s">
        <v>379</v>
      </c>
      <c r="C429" s="194" t="s">
        <v>1188</v>
      </c>
      <c r="D429" s="183" t="s">
        <v>380</v>
      </c>
      <c r="E429" s="184"/>
      <c r="F429" s="183" t="s">
        <v>1424</v>
      </c>
      <c r="G429" s="184"/>
      <c r="H429" s="183" t="s">
        <v>1423</v>
      </c>
      <c r="I429" s="184"/>
      <c r="J429" s="187" t="s">
        <v>1422</v>
      </c>
      <c r="K429" s="187" t="s">
        <v>1421</v>
      </c>
      <c r="L429" s="183" t="s">
        <v>1420</v>
      </c>
      <c r="M429" s="184"/>
    </row>
    <row r="430" spans="2:13" ht="15.75" customHeight="1">
      <c r="B430" s="187"/>
      <c r="C430" s="195"/>
      <c r="D430" s="185"/>
      <c r="E430" s="186"/>
      <c r="F430" s="185"/>
      <c r="G430" s="186"/>
      <c r="H430" s="185"/>
      <c r="I430" s="186"/>
      <c r="J430" s="187"/>
      <c r="K430" s="187"/>
      <c r="L430" s="185"/>
      <c r="M430" s="186"/>
    </row>
    <row r="431" spans="2:13" ht="38.25" customHeight="1">
      <c r="B431" s="110" t="str">
        <f>CSV!E22</f>
        <v/>
      </c>
      <c r="C431" s="122" t="str">
        <f>IFERROR(VLOOKUP(B431,'TABELA DE DEFEITOS'!$B$4:$I$1048576,3,0),"")</f>
        <v/>
      </c>
      <c r="D431" s="176" t="str">
        <f>IFERROR(VLOOKUP(B431,'TABELA DE DEFEITOS'!$B$4:$I$1048576,4,0),"")</f>
        <v/>
      </c>
      <c r="E431" s="177"/>
      <c r="F431" s="176" t="str">
        <f>IFERROR(VLOOKUP(B431,'TABELA DE DEFEITOS'!$B$4:$I$1048576,5,0),"")</f>
        <v/>
      </c>
      <c r="G431" s="177"/>
      <c r="H431" s="178" t="str">
        <f>CSV!H22</f>
        <v/>
      </c>
      <c r="I431" s="179"/>
      <c r="J431" s="112" t="str">
        <f>IFERROR(VLOOKUP(B431,'TABELA DE DEFEITOS'!$B$4:$I$1048576,8,0),"")</f>
        <v/>
      </c>
      <c r="K431" s="109" t="str">
        <f>CSV!G22</f>
        <v/>
      </c>
      <c r="L431" s="178"/>
      <c r="M431" s="179"/>
    </row>
    <row r="432" spans="2:13" ht="9.75" customHeight="1">
      <c r="B432" s="180" t="s">
        <v>1427</v>
      </c>
      <c r="C432" s="180"/>
      <c r="D432" s="180"/>
      <c r="E432" s="180"/>
      <c r="F432" s="180"/>
      <c r="G432" s="180"/>
      <c r="H432" s="180" t="s">
        <v>1427</v>
      </c>
      <c r="I432" s="180"/>
      <c r="J432" s="180"/>
      <c r="K432" s="180"/>
      <c r="L432" s="180"/>
      <c r="M432" s="180"/>
    </row>
    <row r="433" spans="2:13" ht="9.75" customHeight="1">
      <c r="B433" s="181"/>
      <c r="C433" s="181"/>
      <c r="D433" s="181"/>
      <c r="E433" s="181"/>
      <c r="F433" s="181"/>
      <c r="G433" s="181"/>
      <c r="H433" s="181"/>
      <c r="I433" s="181"/>
      <c r="J433" s="181"/>
      <c r="K433" s="181"/>
      <c r="L433" s="181"/>
      <c r="M433" s="181"/>
    </row>
    <row r="434" spans="2:13" ht="9.75" customHeight="1">
      <c r="B434" s="181"/>
      <c r="C434" s="181"/>
      <c r="D434" s="181"/>
      <c r="E434" s="181"/>
      <c r="F434" s="181"/>
      <c r="G434" s="181"/>
      <c r="H434" s="181"/>
      <c r="I434" s="181"/>
      <c r="J434" s="181"/>
      <c r="K434" s="181"/>
      <c r="L434" s="181"/>
      <c r="M434" s="181"/>
    </row>
    <row r="435" spans="2:13" ht="9.75" customHeight="1">
      <c r="B435" s="181"/>
      <c r="C435" s="181"/>
      <c r="D435" s="181"/>
      <c r="E435" s="181"/>
      <c r="F435" s="181"/>
      <c r="G435" s="181"/>
      <c r="H435" s="181"/>
      <c r="I435" s="181"/>
      <c r="J435" s="181"/>
      <c r="K435" s="181"/>
      <c r="L435" s="181"/>
      <c r="M435" s="181"/>
    </row>
    <row r="436" spans="2:13" ht="9.75" customHeight="1">
      <c r="B436" s="181"/>
      <c r="C436" s="181"/>
      <c r="D436" s="181"/>
      <c r="E436" s="181"/>
      <c r="F436" s="181"/>
      <c r="G436" s="181"/>
      <c r="H436" s="181"/>
      <c r="I436" s="181"/>
      <c r="J436" s="181"/>
      <c r="K436" s="181"/>
      <c r="L436" s="181"/>
      <c r="M436" s="181"/>
    </row>
    <row r="437" spans="2:13" ht="9.75" customHeight="1">
      <c r="B437" s="181"/>
      <c r="C437" s="181"/>
      <c r="D437" s="181"/>
      <c r="E437" s="181"/>
      <c r="F437" s="181"/>
      <c r="G437" s="181"/>
      <c r="H437" s="181"/>
      <c r="I437" s="181"/>
      <c r="J437" s="181"/>
      <c r="K437" s="181"/>
      <c r="L437" s="181"/>
      <c r="M437" s="181"/>
    </row>
    <row r="438" spans="2:13" ht="9.75" customHeight="1">
      <c r="B438" s="181"/>
      <c r="C438" s="181"/>
      <c r="D438" s="181"/>
      <c r="E438" s="181"/>
      <c r="F438" s="181"/>
      <c r="G438" s="181"/>
      <c r="H438" s="181"/>
      <c r="I438" s="181"/>
      <c r="J438" s="181"/>
      <c r="K438" s="181"/>
      <c r="L438" s="181"/>
      <c r="M438" s="181"/>
    </row>
    <row r="439" spans="2:13" ht="9.75" customHeight="1">
      <c r="B439" s="181"/>
      <c r="C439" s="181"/>
      <c r="D439" s="181"/>
      <c r="E439" s="181"/>
      <c r="F439" s="181"/>
      <c r="G439" s="181"/>
      <c r="H439" s="181"/>
      <c r="I439" s="181"/>
      <c r="J439" s="181"/>
      <c r="K439" s="181"/>
      <c r="L439" s="181"/>
      <c r="M439" s="181"/>
    </row>
    <row r="440" spans="2:13" ht="9.75" customHeight="1">
      <c r="B440" s="181"/>
      <c r="C440" s="181"/>
      <c r="D440" s="181"/>
      <c r="E440" s="181"/>
      <c r="F440" s="181"/>
      <c r="G440" s="181"/>
      <c r="H440" s="181"/>
      <c r="I440" s="181"/>
      <c r="J440" s="181"/>
      <c r="K440" s="181"/>
      <c r="L440" s="181"/>
      <c r="M440" s="181"/>
    </row>
    <row r="441" spans="2:13" ht="9.75" customHeight="1">
      <c r="B441" s="181"/>
      <c r="C441" s="181"/>
      <c r="D441" s="181"/>
      <c r="E441" s="181"/>
      <c r="F441" s="181"/>
      <c r="G441" s="181"/>
      <c r="H441" s="181"/>
      <c r="I441" s="181"/>
      <c r="J441" s="181"/>
      <c r="K441" s="181"/>
      <c r="L441" s="181"/>
      <c r="M441" s="181"/>
    </row>
    <row r="442" spans="2:13" ht="9.75" customHeight="1">
      <c r="B442" s="181"/>
      <c r="C442" s="181"/>
      <c r="D442" s="181"/>
      <c r="E442" s="181"/>
      <c r="F442" s="181"/>
      <c r="G442" s="181"/>
      <c r="H442" s="181"/>
      <c r="I442" s="181"/>
      <c r="J442" s="181"/>
      <c r="K442" s="181"/>
      <c r="L442" s="181"/>
      <c r="M442" s="181"/>
    </row>
    <row r="443" spans="2:13" ht="9.75" customHeight="1">
      <c r="B443" s="181"/>
      <c r="C443" s="181"/>
      <c r="D443" s="181"/>
      <c r="E443" s="181"/>
      <c r="F443" s="181"/>
      <c r="G443" s="181"/>
      <c r="H443" s="181"/>
      <c r="I443" s="181"/>
      <c r="J443" s="181"/>
      <c r="K443" s="181"/>
      <c r="L443" s="181"/>
      <c r="M443" s="181"/>
    </row>
    <row r="444" spans="2:13" ht="9.75" customHeight="1">
      <c r="B444" s="181"/>
      <c r="C444" s="181"/>
      <c r="D444" s="181"/>
      <c r="E444" s="181"/>
      <c r="F444" s="181"/>
      <c r="G444" s="181"/>
      <c r="H444" s="181"/>
      <c r="I444" s="181"/>
      <c r="J444" s="181"/>
      <c r="K444" s="181"/>
      <c r="L444" s="181"/>
      <c r="M444" s="181"/>
    </row>
    <row r="445" spans="2:13" ht="9.75" customHeight="1">
      <c r="B445" s="181"/>
      <c r="C445" s="181"/>
      <c r="D445" s="181"/>
      <c r="E445" s="181"/>
      <c r="F445" s="181"/>
      <c r="G445" s="181"/>
      <c r="H445" s="181"/>
      <c r="I445" s="181"/>
      <c r="J445" s="181"/>
      <c r="K445" s="181"/>
      <c r="L445" s="181"/>
      <c r="M445" s="181"/>
    </row>
    <row r="446" spans="2:13" ht="9.75" customHeight="1">
      <c r="B446" s="181"/>
      <c r="C446" s="181"/>
      <c r="D446" s="181"/>
      <c r="E446" s="181"/>
      <c r="F446" s="181"/>
      <c r="G446" s="181"/>
      <c r="H446" s="181"/>
      <c r="I446" s="181"/>
      <c r="J446" s="181"/>
      <c r="K446" s="181"/>
      <c r="L446" s="181"/>
      <c r="M446" s="181"/>
    </row>
    <row r="447" spans="2:13" ht="9.75" customHeight="1">
      <c r="B447" s="181"/>
      <c r="C447" s="181"/>
      <c r="D447" s="181"/>
      <c r="E447" s="181"/>
      <c r="F447" s="181"/>
      <c r="G447" s="181"/>
      <c r="H447" s="181"/>
      <c r="I447" s="181"/>
      <c r="J447" s="181"/>
      <c r="K447" s="181"/>
      <c r="L447" s="181"/>
      <c r="M447" s="181"/>
    </row>
    <row r="448" spans="2:13" ht="9.75" customHeight="1">
      <c r="B448" s="181"/>
      <c r="C448" s="181"/>
      <c r="D448" s="181"/>
      <c r="E448" s="181"/>
      <c r="F448" s="181"/>
      <c r="G448" s="181"/>
      <c r="H448" s="181"/>
      <c r="I448" s="181"/>
      <c r="J448" s="181"/>
      <c r="K448" s="181"/>
      <c r="L448" s="181"/>
      <c r="M448" s="181"/>
    </row>
    <row r="449" spans="2:13" ht="15" customHeight="1">
      <c r="B449" s="188" t="s">
        <v>1426</v>
      </c>
      <c r="C449" s="189"/>
      <c r="D449" s="189"/>
      <c r="E449" s="189"/>
      <c r="F449" s="189"/>
      <c r="G449" s="190"/>
      <c r="H449" s="191" t="s">
        <v>1425</v>
      </c>
      <c r="I449" s="192"/>
      <c r="J449" s="192"/>
      <c r="K449" s="192"/>
      <c r="L449" s="192"/>
      <c r="M449" s="193"/>
    </row>
    <row r="450" spans="2:13" ht="15.75" customHeight="1">
      <c r="B450" s="187" t="s">
        <v>379</v>
      </c>
      <c r="C450" s="194" t="s">
        <v>1188</v>
      </c>
      <c r="D450" s="183" t="s">
        <v>380</v>
      </c>
      <c r="E450" s="184"/>
      <c r="F450" s="183" t="s">
        <v>1424</v>
      </c>
      <c r="G450" s="184"/>
      <c r="H450" s="183" t="s">
        <v>1423</v>
      </c>
      <c r="I450" s="184"/>
      <c r="J450" s="187" t="s">
        <v>1422</v>
      </c>
      <c r="K450" s="187" t="s">
        <v>1421</v>
      </c>
      <c r="L450" s="183" t="s">
        <v>1420</v>
      </c>
      <c r="M450" s="184"/>
    </row>
    <row r="451" spans="2:13" ht="15.75" customHeight="1">
      <c r="B451" s="187"/>
      <c r="C451" s="195"/>
      <c r="D451" s="185"/>
      <c r="E451" s="186"/>
      <c r="F451" s="185"/>
      <c r="G451" s="186"/>
      <c r="H451" s="185"/>
      <c r="I451" s="186"/>
      <c r="J451" s="187"/>
      <c r="K451" s="187"/>
      <c r="L451" s="185"/>
      <c r="M451" s="186"/>
    </row>
    <row r="452" spans="2:13" ht="39" customHeight="1">
      <c r="B452" s="110" t="str">
        <f>CSV!E23</f>
        <v/>
      </c>
      <c r="C452" s="122" t="str">
        <f>IFERROR(VLOOKUP(B452,'TABELA DE DEFEITOS'!$B$4:$I$1048576,3,0),"")</f>
        <v/>
      </c>
      <c r="D452" s="176" t="str">
        <f>IFERROR(VLOOKUP(B452,'TABELA DE DEFEITOS'!$B$4:$I$1048576,4,0),"")</f>
        <v/>
      </c>
      <c r="E452" s="177"/>
      <c r="F452" s="176" t="str">
        <f>IFERROR(VLOOKUP(B452,'TABELA DE DEFEITOS'!$B$4:$I$1048576,5,0),"")</f>
        <v/>
      </c>
      <c r="G452" s="177"/>
      <c r="H452" s="178" t="str">
        <f>CSV!H23</f>
        <v/>
      </c>
      <c r="I452" s="179"/>
      <c r="J452" s="112" t="str">
        <f>IFERROR(VLOOKUP(B452,'TABELA DE DEFEITOS'!$B$4:$I$1048576,8,0),"")</f>
        <v/>
      </c>
      <c r="K452" s="109">
        <f>CSV!G443</f>
        <v>0</v>
      </c>
      <c r="L452" s="178"/>
      <c r="M452" s="179"/>
    </row>
    <row r="453" spans="2:13" ht="9.75" customHeight="1">
      <c r="B453" s="180" t="s">
        <v>1427</v>
      </c>
      <c r="C453" s="180"/>
      <c r="D453" s="180"/>
      <c r="E453" s="180"/>
      <c r="F453" s="180"/>
      <c r="G453" s="180"/>
      <c r="H453" s="180" t="s">
        <v>1427</v>
      </c>
      <c r="I453" s="180"/>
      <c r="J453" s="180"/>
      <c r="K453" s="180"/>
      <c r="L453" s="180"/>
      <c r="M453" s="180"/>
    </row>
    <row r="454" spans="2:13" ht="9.75" customHeight="1">
      <c r="B454" s="181"/>
      <c r="C454" s="181"/>
      <c r="D454" s="181"/>
      <c r="E454" s="181"/>
      <c r="F454" s="181"/>
      <c r="G454" s="181"/>
      <c r="H454" s="181"/>
      <c r="I454" s="181"/>
      <c r="J454" s="181"/>
      <c r="K454" s="181"/>
      <c r="L454" s="181"/>
      <c r="M454" s="181"/>
    </row>
    <row r="455" spans="2:13" ht="9.75" customHeight="1">
      <c r="B455" s="181"/>
      <c r="C455" s="181"/>
      <c r="D455" s="181"/>
      <c r="E455" s="181"/>
      <c r="F455" s="181"/>
      <c r="G455" s="181"/>
      <c r="H455" s="181"/>
      <c r="I455" s="181"/>
      <c r="J455" s="181"/>
      <c r="K455" s="181"/>
      <c r="L455" s="181"/>
      <c r="M455" s="181"/>
    </row>
    <row r="456" spans="2:13" ht="9.75" customHeight="1">
      <c r="B456" s="181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</row>
    <row r="457" spans="2:13" ht="9.75" customHeight="1">
      <c r="B457" s="181"/>
      <c r="C457" s="181"/>
      <c r="D457" s="181"/>
      <c r="E457" s="181"/>
      <c r="F457" s="181"/>
      <c r="G457" s="181"/>
      <c r="H457" s="181"/>
      <c r="I457" s="181"/>
      <c r="J457" s="181"/>
      <c r="K457" s="181"/>
      <c r="L457" s="181"/>
      <c r="M457" s="181"/>
    </row>
    <row r="458" spans="2:13" ht="9.75" customHeight="1">
      <c r="B458" s="181"/>
      <c r="C458" s="181"/>
      <c r="D458" s="181"/>
      <c r="E458" s="181"/>
      <c r="F458" s="181"/>
      <c r="G458" s="181"/>
      <c r="H458" s="181"/>
      <c r="I458" s="181"/>
      <c r="J458" s="181"/>
      <c r="K458" s="181"/>
      <c r="L458" s="181"/>
      <c r="M458" s="181"/>
    </row>
    <row r="459" spans="2:13" ht="9.75" customHeight="1">
      <c r="B459" s="181"/>
      <c r="C459" s="181"/>
      <c r="D459" s="181"/>
      <c r="E459" s="181"/>
      <c r="F459" s="181"/>
      <c r="G459" s="181"/>
      <c r="H459" s="181"/>
      <c r="I459" s="181"/>
      <c r="J459" s="181"/>
      <c r="K459" s="181"/>
      <c r="L459" s="181"/>
      <c r="M459" s="181"/>
    </row>
    <row r="460" spans="2:13" ht="9.75" customHeight="1">
      <c r="B460" s="181"/>
      <c r="C460" s="181"/>
      <c r="D460" s="181"/>
      <c r="E460" s="181"/>
      <c r="F460" s="181"/>
      <c r="G460" s="181"/>
      <c r="H460" s="181"/>
      <c r="I460" s="181"/>
      <c r="J460" s="181"/>
      <c r="K460" s="181"/>
      <c r="L460" s="181"/>
      <c r="M460" s="181"/>
    </row>
    <row r="461" spans="2:13" ht="9.75" customHeight="1">
      <c r="B461" s="181"/>
      <c r="C461" s="181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</row>
    <row r="462" spans="2:13" ht="9.75" customHeight="1">
      <c r="B462" s="181"/>
      <c r="C462" s="181"/>
      <c r="D462" s="181"/>
      <c r="E462" s="181"/>
      <c r="F462" s="181"/>
      <c r="G462" s="181"/>
      <c r="H462" s="181"/>
      <c r="I462" s="181"/>
      <c r="J462" s="181"/>
      <c r="K462" s="181"/>
      <c r="L462" s="181"/>
      <c r="M462" s="181"/>
    </row>
    <row r="463" spans="2:13" ht="9.75" customHeight="1">
      <c r="B463" s="181"/>
      <c r="C463" s="181"/>
      <c r="D463" s="181"/>
      <c r="E463" s="181"/>
      <c r="F463" s="181"/>
      <c r="G463" s="181"/>
      <c r="H463" s="181"/>
      <c r="I463" s="181"/>
      <c r="J463" s="181"/>
      <c r="K463" s="181"/>
      <c r="L463" s="181"/>
      <c r="M463" s="181"/>
    </row>
    <row r="464" spans="2:13" ht="9.75" customHeight="1">
      <c r="B464" s="181"/>
      <c r="C464" s="181"/>
      <c r="D464" s="181"/>
      <c r="E464" s="181"/>
      <c r="F464" s="181"/>
      <c r="G464" s="181"/>
      <c r="H464" s="181"/>
      <c r="I464" s="181"/>
      <c r="J464" s="181"/>
      <c r="K464" s="181"/>
      <c r="L464" s="181"/>
      <c r="M464" s="181"/>
    </row>
    <row r="465" spans="2:13" ht="9.75" customHeight="1">
      <c r="B465" s="181"/>
      <c r="C465" s="181"/>
      <c r="D465" s="181"/>
      <c r="E465" s="181"/>
      <c r="F465" s="181"/>
      <c r="G465" s="181"/>
      <c r="H465" s="181"/>
      <c r="I465" s="181"/>
      <c r="J465" s="181"/>
      <c r="K465" s="181"/>
      <c r="L465" s="181"/>
      <c r="M465" s="181"/>
    </row>
    <row r="466" spans="2:13" ht="9.75" customHeight="1">
      <c r="B466" s="181"/>
      <c r="C466" s="181"/>
      <c r="D466" s="181"/>
      <c r="E466" s="181"/>
      <c r="F466" s="181"/>
      <c r="G466" s="181"/>
      <c r="H466" s="181"/>
      <c r="I466" s="181"/>
      <c r="J466" s="181"/>
      <c r="K466" s="181"/>
      <c r="L466" s="181"/>
      <c r="M466" s="181"/>
    </row>
    <row r="467" spans="2:13" ht="9.75" customHeight="1">
      <c r="B467" s="181"/>
      <c r="C467" s="181"/>
      <c r="D467" s="181"/>
      <c r="E467" s="181"/>
      <c r="F467" s="181"/>
      <c r="G467" s="181"/>
      <c r="H467" s="181"/>
      <c r="I467" s="181"/>
      <c r="J467" s="181"/>
      <c r="K467" s="181"/>
      <c r="L467" s="181"/>
      <c r="M467" s="181"/>
    </row>
    <row r="468" spans="2:13" ht="9.75" customHeight="1">
      <c r="B468" s="181"/>
      <c r="C468" s="181"/>
      <c r="D468" s="181"/>
      <c r="E468" s="181"/>
      <c r="F468" s="181"/>
      <c r="G468" s="181"/>
      <c r="H468" s="181"/>
      <c r="I468" s="181"/>
      <c r="J468" s="181"/>
      <c r="K468" s="181"/>
      <c r="L468" s="181"/>
      <c r="M468" s="181"/>
    </row>
    <row r="469" spans="2:13" ht="9.75" customHeight="1">
      <c r="B469" s="181"/>
      <c r="C469" s="181"/>
      <c r="D469" s="181"/>
      <c r="E469" s="181"/>
      <c r="F469" s="181"/>
      <c r="G469" s="181"/>
      <c r="H469" s="181"/>
      <c r="I469" s="181"/>
      <c r="J469" s="181"/>
      <c r="K469" s="181"/>
      <c r="L469" s="181"/>
      <c r="M469" s="181"/>
    </row>
    <row r="470" spans="2:13" ht="15" customHeight="1">
      <c r="B470" s="188" t="s">
        <v>1426</v>
      </c>
      <c r="C470" s="189"/>
      <c r="D470" s="189"/>
      <c r="E470" s="189"/>
      <c r="F470" s="189"/>
      <c r="G470" s="190"/>
      <c r="H470" s="191" t="s">
        <v>1425</v>
      </c>
      <c r="I470" s="192"/>
      <c r="J470" s="192"/>
      <c r="K470" s="192"/>
      <c r="L470" s="192"/>
      <c r="M470" s="193"/>
    </row>
    <row r="471" spans="2:13" ht="10.5" customHeight="1">
      <c r="B471" s="187" t="s">
        <v>379</v>
      </c>
      <c r="C471" s="194" t="s">
        <v>1188</v>
      </c>
      <c r="D471" s="183" t="s">
        <v>380</v>
      </c>
      <c r="E471" s="184"/>
      <c r="F471" s="183" t="s">
        <v>1424</v>
      </c>
      <c r="G471" s="184"/>
      <c r="H471" s="183" t="s">
        <v>1423</v>
      </c>
      <c r="I471" s="184"/>
      <c r="J471" s="187" t="s">
        <v>1422</v>
      </c>
      <c r="K471" s="187" t="s">
        <v>1421</v>
      </c>
      <c r="L471" s="183" t="s">
        <v>1420</v>
      </c>
      <c r="M471" s="184"/>
    </row>
    <row r="472" spans="2:13" ht="15.75" customHeight="1">
      <c r="B472" s="187"/>
      <c r="C472" s="195"/>
      <c r="D472" s="185"/>
      <c r="E472" s="186"/>
      <c r="F472" s="185"/>
      <c r="G472" s="186"/>
      <c r="H472" s="185"/>
      <c r="I472" s="186"/>
      <c r="J472" s="187"/>
      <c r="K472" s="187"/>
      <c r="L472" s="185"/>
      <c r="M472" s="186"/>
    </row>
    <row r="473" spans="2:13" ht="38.25" customHeight="1">
      <c r="B473" s="110" t="str">
        <f>CSV!E24</f>
        <v/>
      </c>
      <c r="C473" s="122" t="str">
        <f>IFERROR(VLOOKUP(B473,'TABELA DE DEFEITOS'!$B$4:$I$1048576,3,0),"")</f>
        <v/>
      </c>
      <c r="D473" s="176" t="str">
        <f>IFERROR(VLOOKUP(B473,'TABELA DE DEFEITOS'!$B$4:$I$1048576,4,0),"")</f>
        <v/>
      </c>
      <c r="E473" s="177"/>
      <c r="F473" s="176" t="str">
        <f>IFERROR(VLOOKUP(B473,'TABELA DE DEFEITOS'!$B$4:$I$1048576,5,0),"")</f>
        <v/>
      </c>
      <c r="G473" s="177"/>
      <c r="H473" s="178" t="str">
        <f>CSV!H24</f>
        <v/>
      </c>
      <c r="I473" s="179"/>
      <c r="J473" s="112" t="str">
        <f>IFERROR(VLOOKUP(B473,'TABELA DE DEFEITOS'!$B$4:$I$1048576,8,0),"")</f>
        <v/>
      </c>
      <c r="K473" s="109" t="str">
        <f>CSV!G24</f>
        <v/>
      </c>
      <c r="L473" s="178"/>
      <c r="M473" s="179"/>
    </row>
    <row r="474" spans="2:13" ht="9.75" customHeight="1">
      <c r="B474" s="180" t="s">
        <v>1427</v>
      </c>
      <c r="C474" s="180"/>
      <c r="D474" s="180"/>
      <c r="E474" s="180"/>
      <c r="F474" s="180"/>
      <c r="G474" s="180"/>
      <c r="H474" s="180" t="s">
        <v>1427</v>
      </c>
      <c r="I474" s="180"/>
      <c r="J474" s="180"/>
      <c r="K474" s="180"/>
      <c r="L474" s="180"/>
      <c r="M474" s="180"/>
    </row>
    <row r="475" spans="2:13" ht="9.75" customHeight="1">
      <c r="B475" s="181"/>
      <c r="C475" s="181"/>
      <c r="D475" s="181"/>
      <c r="E475" s="181"/>
      <c r="F475" s="181"/>
      <c r="G475" s="181"/>
      <c r="H475" s="181"/>
      <c r="I475" s="181"/>
      <c r="J475" s="181"/>
      <c r="K475" s="181"/>
      <c r="L475" s="181"/>
      <c r="M475" s="181"/>
    </row>
    <row r="476" spans="2:13" ht="9.75" customHeight="1">
      <c r="B476" s="181"/>
      <c r="C476" s="181"/>
      <c r="D476" s="181"/>
      <c r="E476" s="181"/>
      <c r="F476" s="181"/>
      <c r="G476" s="181"/>
      <c r="H476" s="181"/>
      <c r="I476" s="181"/>
      <c r="J476" s="181"/>
      <c r="K476" s="181"/>
      <c r="L476" s="181"/>
      <c r="M476" s="181"/>
    </row>
    <row r="477" spans="2:13" ht="9.75" customHeight="1">
      <c r="B477" s="181"/>
      <c r="C477" s="181"/>
      <c r="D477" s="181"/>
      <c r="E477" s="181"/>
      <c r="F477" s="181"/>
      <c r="G477" s="181"/>
      <c r="H477" s="181"/>
      <c r="I477" s="181"/>
      <c r="J477" s="181"/>
      <c r="K477" s="181"/>
      <c r="L477" s="181"/>
      <c r="M477" s="181"/>
    </row>
    <row r="478" spans="2:13" ht="9.75" customHeight="1">
      <c r="B478" s="181"/>
      <c r="C478" s="181"/>
      <c r="D478" s="181"/>
      <c r="E478" s="181"/>
      <c r="F478" s="181"/>
      <c r="G478" s="181"/>
      <c r="H478" s="181"/>
      <c r="I478" s="181"/>
      <c r="J478" s="181"/>
      <c r="K478" s="181"/>
      <c r="L478" s="181"/>
      <c r="M478" s="181"/>
    </row>
    <row r="479" spans="2:13" ht="9.75" customHeight="1">
      <c r="B479" s="181"/>
      <c r="C479" s="181"/>
      <c r="D479" s="181"/>
      <c r="E479" s="181"/>
      <c r="F479" s="181"/>
      <c r="G479" s="181"/>
      <c r="H479" s="181"/>
      <c r="I479" s="181"/>
      <c r="J479" s="181"/>
      <c r="K479" s="181"/>
      <c r="L479" s="181"/>
      <c r="M479" s="181"/>
    </row>
    <row r="480" spans="2:13" ht="9.75" customHeight="1">
      <c r="B480" s="181"/>
      <c r="C480" s="181"/>
      <c r="D480" s="181"/>
      <c r="E480" s="181"/>
      <c r="F480" s="181"/>
      <c r="G480" s="181"/>
      <c r="H480" s="181"/>
      <c r="I480" s="181"/>
      <c r="J480" s="181"/>
      <c r="K480" s="181"/>
      <c r="L480" s="181"/>
      <c r="M480" s="181"/>
    </row>
    <row r="481" spans="2:13" ht="9.75" customHeight="1">
      <c r="B481" s="181"/>
      <c r="C481" s="181"/>
      <c r="D481" s="181"/>
      <c r="E481" s="181"/>
      <c r="F481" s="181"/>
      <c r="G481" s="181"/>
      <c r="H481" s="181"/>
      <c r="I481" s="181"/>
      <c r="J481" s="181"/>
      <c r="K481" s="181"/>
      <c r="L481" s="181"/>
      <c r="M481" s="181"/>
    </row>
    <row r="482" spans="2:13" ht="9.75" customHeight="1">
      <c r="B482" s="181"/>
      <c r="C482" s="181"/>
      <c r="D482" s="181"/>
      <c r="E482" s="181"/>
      <c r="F482" s="181"/>
      <c r="G482" s="181"/>
      <c r="H482" s="181"/>
      <c r="I482" s="181"/>
      <c r="J482" s="181"/>
      <c r="K482" s="181"/>
      <c r="L482" s="181"/>
      <c r="M482" s="181"/>
    </row>
    <row r="483" spans="2:13" ht="9.75" customHeight="1">
      <c r="B483" s="181"/>
      <c r="C483" s="181"/>
      <c r="D483" s="181"/>
      <c r="E483" s="181"/>
      <c r="F483" s="181"/>
      <c r="G483" s="181"/>
      <c r="H483" s="181"/>
      <c r="I483" s="181"/>
      <c r="J483" s="181"/>
      <c r="K483" s="181"/>
      <c r="L483" s="181"/>
      <c r="M483" s="181"/>
    </row>
    <row r="484" spans="2:13" ht="9.75" customHeight="1">
      <c r="B484" s="181"/>
      <c r="C484" s="181"/>
      <c r="D484" s="181"/>
      <c r="E484" s="181"/>
      <c r="F484" s="181"/>
      <c r="G484" s="181"/>
      <c r="H484" s="181"/>
      <c r="I484" s="181"/>
      <c r="J484" s="181"/>
      <c r="K484" s="181"/>
      <c r="L484" s="181"/>
      <c r="M484" s="181"/>
    </row>
    <row r="485" spans="2:13" ht="9.75" customHeight="1">
      <c r="B485" s="181"/>
      <c r="C485" s="181"/>
      <c r="D485" s="181"/>
      <c r="E485" s="181"/>
      <c r="F485" s="181"/>
      <c r="G485" s="181"/>
      <c r="H485" s="181"/>
      <c r="I485" s="181"/>
      <c r="J485" s="181"/>
      <c r="K485" s="181"/>
      <c r="L485" s="181"/>
      <c r="M485" s="181"/>
    </row>
    <row r="486" spans="2:13" ht="9.75" customHeight="1">
      <c r="B486" s="181"/>
      <c r="C486" s="181"/>
      <c r="D486" s="181"/>
      <c r="E486" s="181"/>
      <c r="F486" s="181"/>
      <c r="G486" s="181"/>
      <c r="H486" s="181"/>
      <c r="I486" s="181"/>
      <c r="J486" s="181"/>
      <c r="K486" s="181"/>
      <c r="L486" s="181"/>
      <c r="M486" s="181"/>
    </row>
    <row r="487" spans="2:13" ht="9.75" customHeight="1">
      <c r="B487" s="181"/>
      <c r="C487" s="181"/>
      <c r="D487" s="181"/>
      <c r="E487" s="181"/>
      <c r="F487" s="181"/>
      <c r="G487" s="181"/>
      <c r="H487" s="181"/>
      <c r="I487" s="181"/>
      <c r="J487" s="181"/>
      <c r="K487" s="181"/>
      <c r="L487" s="181"/>
      <c r="M487" s="181"/>
    </row>
    <row r="488" spans="2:13" ht="9.75" customHeight="1">
      <c r="B488" s="181"/>
      <c r="C488" s="181"/>
      <c r="D488" s="181"/>
      <c r="E488" s="181"/>
      <c r="F488" s="181"/>
      <c r="G488" s="181"/>
      <c r="H488" s="181"/>
      <c r="I488" s="181"/>
      <c r="J488" s="181"/>
      <c r="K488" s="181"/>
      <c r="L488" s="181"/>
      <c r="M488" s="181"/>
    </row>
    <row r="489" spans="2:13" ht="9.75" customHeight="1">
      <c r="B489" s="181"/>
      <c r="C489" s="181"/>
      <c r="D489" s="181"/>
      <c r="E489" s="181"/>
      <c r="F489" s="181"/>
      <c r="G489" s="181"/>
      <c r="H489" s="181"/>
      <c r="I489" s="181"/>
      <c r="J489" s="181"/>
      <c r="K489" s="181"/>
      <c r="L489" s="181"/>
      <c r="M489" s="181"/>
    </row>
    <row r="490" spans="2:13" ht="9.75" customHeight="1">
      <c r="B490" s="181"/>
      <c r="C490" s="181"/>
      <c r="D490" s="181"/>
      <c r="E490" s="181"/>
      <c r="F490" s="181"/>
      <c r="G490" s="181"/>
      <c r="H490" s="181"/>
      <c r="I490" s="181"/>
      <c r="J490" s="181"/>
      <c r="K490" s="181"/>
      <c r="L490" s="181"/>
      <c r="M490" s="181"/>
    </row>
    <row r="491" spans="2:13" ht="15" customHeight="1">
      <c r="B491" s="188" t="s">
        <v>1426</v>
      </c>
      <c r="C491" s="189"/>
      <c r="D491" s="189"/>
      <c r="E491" s="189"/>
      <c r="F491" s="189"/>
      <c r="G491" s="190"/>
      <c r="H491" s="191" t="s">
        <v>1425</v>
      </c>
      <c r="I491" s="192"/>
      <c r="J491" s="192"/>
      <c r="K491" s="192"/>
      <c r="L491" s="192"/>
      <c r="M491" s="193"/>
    </row>
    <row r="492" spans="2:13" ht="15.75" customHeight="1">
      <c r="B492" s="187" t="s">
        <v>379</v>
      </c>
      <c r="C492" s="194" t="s">
        <v>1188</v>
      </c>
      <c r="D492" s="183" t="s">
        <v>380</v>
      </c>
      <c r="E492" s="184"/>
      <c r="F492" s="183" t="s">
        <v>1424</v>
      </c>
      <c r="G492" s="184"/>
      <c r="H492" s="183" t="s">
        <v>1423</v>
      </c>
      <c r="I492" s="184"/>
      <c r="J492" s="187" t="s">
        <v>1422</v>
      </c>
      <c r="K492" s="187" t="s">
        <v>1421</v>
      </c>
      <c r="L492" s="183" t="s">
        <v>1420</v>
      </c>
      <c r="M492" s="184"/>
    </row>
    <row r="493" spans="2:13" ht="15.75" customHeight="1">
      <c r="B493" s="187"/>
      <c r="C493" s="195"/>
      <c r="D493" s="185"/>
      <c r="E493" s="186"/>
      <c r="F493" s="185"/>
      <c r="G493" s="186"/>
      <c r="H493" s="185"/>
      <c r="I493" s="186"/>
      <c r="J493" s="187"/>
      <c r="K493" s="187"/>
      <c r="L493" s="185"/>
      <c r="M493" s="186"/>
    </row>
    <row r="494" spans="2:13" ht="39" customHeight="1">
      <c r="B494" s="110" t="str">
        <f>CSV!E25</f>
        <v/>
      </c>
      <c r="C494" s="122" t="str">
        <f>IFERROR(VLOOKUP(B494,'TABELA DE DEFEITOS'!$B$4:$I$1048576,3,0),"")</f>
        <v/>
      </c>
      <c r="D494" s="176" t="str">
        <f>IFERROR(VLOOKUP(B494,'TABELA DE DEFEITOS'!$B$4:$I$1048576,4,0),"")</f>
        <v/>
      </c>
      <c r="E494" s="177"/>
      <c r="F494" s="176" t="str">
        <f>IFERROR(VLOOKUP(B494,'TABELA DE DEFEITOS'!$B$4:$I$1048576,5,0),"")</f>
        <v/>
      </c>
      <c r="G494" s="177"/>
      <c r="H494" s="178" t="str">
        <f>CSV!H25</f>
        <v/>
      </c>
      <c r="I494" s="179"/>
      <c r="J494" s="112" t="str">
        <f>IFERROR(VLOOKUP(B494,'TABELA DE DEFEITOS'!$B$4:$I$1048576,8,0),"")</f>
        <v/>
      </c>
      <c r="K494" s="109" t="str">
        <f>CSV!G25</f>
        <v/>
      </c>
      <c r="L494" s="178"/>
      <c r="M494" s="179"/>
    </row>
    <row r="495" spans="2:13" ht="9.75" customHeight="1">
      <c r="B495" s="180" t="s">
        <v>1427</v>
      </c>
      <c r="C495" s="180"/>
      <c r="D495" s="180"/>
      <c r="E495" s="180"/>
      <c r="F495" s="180"/>
      <c r="G495" s="180"/>
      <c r="H495" s="180" t="s">
        <v>1427</v>
      </c>
      <c r="I495" s="180"/>
      <c r="J495" s="180"/>
      <c r="K495" s="180"/>
      <c r="L495" s="180"/>
      <c r="M495" s="180"/>
    </row>
    <row r="496" spans="2:13" ht="9.75" customHeight="1">
      <c r="B496" s="181"/>
      <c r="C496" s="181"/>
      <c r="D496" s="181"/>
      <c r="E496" s="181"/>
      <c r="F496" s="181"/>
      <c r="G496" s="181"/>
      <c r="H496" s="181"/>
      <c r="I496" s="181"/>
      <c r="J496" s="181"/>
      <c r="K496" s="181"/>
      <c r="L496" s="181"/>
      <c r="M496" s="181"/>
    </row>
    <row r="497" spans="2:13" ht="9.75" customHeight="1">
      <c r="B497" s="181"/>
      <c r="C497" s="181"/>
      <c r="D497" s="181"/>
      <c r="E497" s="181"/>
      <c r="F497" s="181"/>
      <c r="G497" s="181"/>
      <c r="H497" s="181"/>
      <c r="I497" s="181"/>
      <c r="J497" s="181"/>
      <c r="K497" s="181"/>
      <c r="L497" s="181"/>
      <c r="M497" s="181"/>
    </row>
    <row r="498" spans="2:13" ht="9.75" customHeight="1">
      <c r="B498" s="181"/>
      <c r="C498" s="181"/>
      <c r="D498" s="181"/>
      <c r="E498" s="181"/>
      <c r="F498" s="181"/>
      <c r="G498" s="181"/>
      <c r="H498" s="181"/>
      <c r="I498" s="181"/>
      <c r="J498" s="181"/>
      <c r="K498" s="181"/>
      <c r="L498" s="181"/>
      <c r="M498" s="181"/>
    </row>
    <row r="499" spans="2:13" ht="9.75" customHeight="1">
      <c r="B499" s="181"/>
      <c r="C499" s="181"/>
      <c r="D499" s="181"/>
      <c r="E499" s="181"/>
      <c r="F499" s="181"/>
      <c r="G499" s="181"/>
      <c r="H499" s="181"/>
      <c r="I499" s="181"/>
      <c r="J499" s="181"/>
      <c r="K499" s="181"/>
      <c r="L499" s="181"/>
      <c r="M499" s="181"/>
    </row>
    <row r="500" spans="2:13" ht="9.75" customHeight="1">
      <c r="B500" s="181"/>
      <c r="C500" s="181"/>
      <c r="D500" s="181"/>
      <c r="E500" s="181"/>
      <c r="F500" s="181"/>
      <c r="G500" s="181"/>
      <c r="H500" s="181"/>
      <c r="I500" s="181"/>
      <c r="J500" s="181"/>
      <c r="K500" s="181"/>
      <c r="L500" s="181"/>
      <c r="M500" s="181"/>
    </row>
    <row r="501" spans="2:13" ht="9.75" customHeight="1">
      <c r="B501" s="181"/>
      <c r="C501" s="181"/>
      <c r="D501" s="181"/>
      <c r="E501" s="181"/>
      <c r="F501" s="181"/>
      <c r="G501" s="181"/>
      <c r="H501" s="181"/>
      <c r="I501" s="181"/>
      <c r="J501" s="181"/>
      <c r="K501" s="181"/>
      <c r="L501" s="181"/>
      <c r="M501" s="181"/>
    </row>
    <row r="502" spans="2:13" ht="9.75" customHeight="1">
      <c r="B502" s="181"/>
      <c r="C502" s="181"/>
      <c r="D502" s="181"/>
      <c r="E502" s="181"/>
      <c r="F502" s="181"/>
      <c r="G502" s="181"/>
      <c r="H502" s="181"/>
      <c r="I502" s="181"/>
      <c r="J502" s="181"/>
      <c r="K502" s="181"/>
      <c r="L502" s="181"/>
      <c r="M502" s="181"/>
    </row>
    <row r="503" spans="2:13" ht="9.75" customHeight="1">
      <c r="B503" s="181"/>
      <c r="C503" s="181"/>
      <c r="D503" s="181"/>
      <c r="E503" s="181"/>
      <c r="F503" s="181"/>
      <c r="G503" s="181"/>
      <c r="H503" s="181"/>
      <c r="I503" s="181"/>
      <c r="J503" s="181"/>
      <c r="K503" s="181"/>
      <c r="L503" s="181"/>
      <c r="M503" s="181"/>
    </row>
    <row r="504" spans="2:13" ht="9.75" customHeight="1">
      <c r="B504" s="181"/>
      <c r="C504" s="181"/>
      <c r="D504" s="181"/>
      <c r="E504" s="181"/>
      <c r="F504" s="181"/>
      <c r="G504" s="181"/>
      <c r="H504" s="181"/>
      <c r="I504" s="181"/>
      <c r="J504" s="181"/>
      <c r="K504" s="181"/>
      <c r="L504" s="181"/>
      <c r="M504" s="181"/>
    </row>
    <row r="505" spans="2:13" ht="9.75" customHeight="1">
      <c r="B505" s="181"/>
      <c r="C505" s="181"/>
      <c r="D505" s="181"/>
      <c r="E505" s="181"/>
      <c r="F505" s="181"/>
      <c r="G505" s="181"/>
      <c r="H505" s="181"/>
      <c r="I505" s="181"/>
      <c r="J505" s="181"/>
      <c r="K505" s="181"/>
      <c r="L505" s="181"/>
      <c r="M505" s="181"/>
    </row>
    <row r="506" spans="2:13" ht="9.75" customHeight="1">
      <c r="B506" s="181"/>
      <c r="C506" s="181"/>
      <c r="D506" s="181"/>
      <c r="E506" s="181"/>
      <c r="F506" s="181"/>
      <c r="G506" s="181"/>
      <c r="H506" s="181"/>
      <c r="I506" s="181"/>
      <c r="J506" s="181"/>
      <c r="K506" s="181"/>
      <c r="L506" s="181"/>
      <c r="M506" s="181"/>
    </row>
    <row r="507" spans="2:13" ht="9.75" customHeight="1">
      <c r="B507" s="181"/>
      <c r="C507" s="181"/>
      <c r="D507" s="181"/>
      <c r="E507" s="181"/>
      <c r="F507" s="181"/>
      <c r="G507" s="181"/>
      <c r="H507" s="181"/>
      <c r="I507" s="181"/>
      <c r="J507" s="181"/>
      <c r="K507" s="181"/>
      <c r="L507" s="181"/>
      <c r="M507" s="181"/>
    </row>
    <row r="508" spans="2:13" ht="9.75" customHeight="1">
      <c r="B508" s="181"/>
      <c r="C508" s="181"/>
      <c r="D508" s="181"/>
      <c r="E508" s="181"/>
      <c r="F508" s="181"/>
      <c r="G508" s="181"/>
      <c r="H508" s="181"/>
      <c r="I508" s="181"/>
      <c r="J508" s="181"/>
      <c r="K508" s="181"/>
      <c r="L508" s="181"/>
      <c r="M508" s="181"/>
    </row>
    <row r="509" spans="2:13" ht="9.75" customHeight="1">
      <c r="B509" s="181"/>
      <c r="C509" s="181"/>
      <c r="D509" s="181"/>
      <c r="E509" s="181"/>
      <c r="F509" s="181"/>
      <c r="G509" s="181"/>
      <c r="H509" s="181"/>
      <c r="I509" s="181"/>
      <c r="J509" s="181"/>
      <c r="K509" s="181"/>
      <c r="L509" s="181"/>
      <c r="M509" s="181"/>
    </row>
    <row r="510" spans="2:13" ht="9.75" customHeight="1">
      <c r="B510" s="181"/>
      <c r="C510" s="181"/>
      <c r="D510" s="181"/>
      <c r="E510" s="181"/>
      <c r="F510" s="181"/>
      <c r="G510" s="181"/>
      <c r="H510" s="181"/>
      <c r="I510" s="181"/>
      <c r="J510" s="181"/>
      <c r="K510" s="181"/>
      <c r="L510" s="181"/>
      <c r="M510" s="181"/>
    </row>
    <row r="511" spans="2:13" ht="9.75" customHeight="1">
      <c r="B511" s="181"/>
      <c r="C511" s="181"/>
      <c r="D511" s="181"/>
      <c r="E511" s="181"/>
      <c r="F511" s="181"/>
      <c r="G511" s="181"/>
      <c r="H511" s="181"/>
      <c r="I511" s="181"/>
      <c r="J511" s="181"/>
      <c r="K511" s="181"/>
      <c r="L511" s="181"/>
      <c r="M511" s="181"/>
    </row>
    <row r="512" spans="2:13" ht="15" customHeight="1">
      <c r="B512" s="188" t="s">
        <v>1426</v>
      </c>
      <c r="C512" s="189"/>
      <c r="D512" s="189"/>
      <c r="E512" s="189"/>
      <c r="F512" s="189"/>
      <c r="G512" s="190"/>
      <c r="H512" s="191" t="s">
        <v>1425</v>
      </c>
      <c r="I512" s="192"/>
      <c r="J512" s="192"/>
      <c r="K512" s="192"/>
      <c r="L512" s="192"/>
      <c r="M512" s="193"/>
    </row>
    <row r="513" spans="2:13" ht="15.75" customHeight="1">
      <c r="B513" s="187" t="s">
        <v>379</v>
      </c>
      <c r="C513" s="194" t="s">
        <v>1188</v>
      </c>
      <c r="D513" s="183" t="s">
        <v>380</v>
      </c>
      <c r="E513" s="184"/>
      <c r="F513" s="183" t="s">
        <v>1424</v>
      </c>
      <c r="G513" s="184"/>
      <c r="H513" s="183" t="s">
        <v>1423</v>
      </c>
      <c r="I513" s="184"/>
      <c r="J513" s="187" t="s">
        <v>1422</v>
      </c>
      <c r="K513" s="187" t="s">
        <v>1421</v>
      </c>
      <c r="L513" s="183" t="s">
        <v>1420</v>
      </c>
      <c r="M513" s="184"/>
    </row>
    <row r="514" spans="2:13" ht="15.75" customHeight="1">
      <c r="B514" s="187"/>
      <c r="C514" s="195"/>
      <c r="D514" s="185"/>
      <c r="E514" s="186"/>
      <c r="F514" s="185"/>
      <c r="G514" s="186"/>
      <c r="H514" s="185"/>
      <c r="I514" s="186"/>
      <c r="J514" s="187"/>
      <c r="K514" s="187"/>
      <c r="L514" s="185"/>
      <c r="M514" s="186"/>
    </row>
    <row r="515" spans="2:13" ht="38.25" customHeight="1">
      <c r="B515" s="110" t="str">
        <f>CSV!E26</f>
        <v/>
      </c>
      <c r="C515" s="122" t="str">
        <f>IFERROR(VLOOKUP(B515,'TABELA DE DEFEITOS'!$B$4:$I$1048576,3,0),"")</f>
        <v/>
      </c>
      <c r="D515" s="176" t="str">
        <f>IFERROR(VLOOKUP(B515,'TABELA DE DEFEITOS'!$B$4:$I$1048576,4,0),"")</f>
        <v/>
      </c>
      <c r="E515" s="177"/>
      <c r="F515" s="176" t="str">
        <f>IFERROR(VLOOKUP(B515,'TABELA DE DEFEITOS'!$B$4:$I$1048576,5,0),"")</f>
        <v/>
      </c>
      <c r="G515" s="177"/>
      <c r="H515" s="178">
        <f>CSV!H506</f>
        <v>0</v>
      </c>
      <c r="I515" s="179"/>
      <c r="J515" s="112" t="str">
        <f>IFERROR(VLOOKUP(B515,'TABELA DE DEFEITOS'!$B$4:$I$1048576,8,0),"")</f>
        <v/>
      </c>
      <c r="K515" s="109" t="str">
        <f>CSV!G26</f>
        <v/>
      </c>
      <c r="L515" s="178"/>
      <c r="M515" s="179"/>
    </row>
    <row r="516" spans="2:13" ht="9.75" customHeight="1">
      <c r="B516" s="180" t="s">
        <v>1427</v>
      </c>
      <c r="C516" s="180"/>
      <c r="D516" s="180"/>
      <c r="E516" s="180"/>
      <c r="F516" s="180"/>
      <c r="G516" s="180"/>
      <c r="H516" s="180" t="s">
        <v>1427</v>
      </c>
      <c r="I516" s="180"/>
      <c r="J516" s="180"/>
      <c r="K516" s="180"/>
      <c r="L516" s="180"/>
      <c r="M516" s="180"/>
    </row>
    <row r="517" spans="2:13" ht="9.75" customHeight="1">
      <c r="B517" s="181"/>
      <c r="C517" s="181"/>
      <c r="D517" s="181"/>
      <c r="E517" s="181"/>
      <c r="F517" s="181"/>
      <c r="G517" s="181"/>
      <c r="H517" s="181"/>
      <c r="I517" s="181"/>
      <c r="J517" s="181"/>
      <c r="K517" s="181"/>
      <c r="L517" s="181"/>
      <c r="M517" s="181"/>
    </row>
    <row r="518" spans="2:13" ht="9.75" customHeight="1">
      <c r="B518" s="181"/>
      <c r="C518" s="181"/>
      <c r="D518" s="181"/>
      <c r="E518" s="181"/>
      <c r="F518" s="181"/>
      <c r="G518" s="181"/>
      <c r="H518" s="181"/>
      <c r="I518" s="181"/>
      <c r="J518" s="181"/>
      <c r="K518" s="181"/>
      <c r="L518" s="181"/>
      <c r="M518" s="181"/>
    </row>
    <row r="519" spans="2:13" ht="9.75" customHeight="1">
      <c r="B519" s="181"/>
      <c r="C519" s="181"/>
      <c r="D519" s="181"/>
      <c r="E519" s="181"/>
      <c r="F519" s="181"/>
      <c r="G519" s="181"/>
      <c r="H519" s="181"/>
      <c r="I519" s="181"/>
      <c r="J519" s="181"/>
      <c r="K519" s="181"/>
      <c r="L519" s="181"/>
      <c r="M519" s="181"/>
    </row>
    <row r="520" spans="2:13" ht="9.75" customHeight="1">
      <c r="B520" s="181"/>
      <c r="C520" s="181"/>
      <c r="D520" s="181"/>
      <c r="E520" s="181"/>
      <c r="F520" s="181"/>
      <c r="G520" s="181"/>
      <c r="H520" s="181"/>
      <c r="I520" s="181"/>
      <c r="J520" s="181"/>
      <c r="K520" s="181"/>
      <c r="L520" s="181"/>
      <c r="M520" s="181"/>
    </row>
    <row r="521" spans="2:13" ht="9.75" customHeight="1">
      <c r="B521" s="181"/>
      <c r="C521" s="181"/>
      <c r="D521" s="181"/>
      <c r="E521" s="181"/>
      <c r="F521" s="181"/>
      <c r="G521" s="181"/>
      <c r="H521" s="181"/>
      <c r="I521" s="181"/>
      <c r="J521" s="181"/>
      <c r="K521" s="181"/>
      <c r="L521" s="181"/>
      <c r="M521" s="181"/>
    </row>
    <row r="522" spans="2:13" ht="9.75" customHeight="1">
      <c r="B522" s="181"/>
      <c r="C522" s="181"/>
      <c r="D522" s="181"/>
      <c r="E522" s="181"/>
      <c r="F522" s="181"/>
      <c r="G522" s="181"/>
      <c r="H522" s="181"/>
      <c r="I522" s="181"/>
      <c r="J522" s="181"/>
      <c r="K522" s="181"/>
      <c r="L522" s="181"/>
      <c r="M522" s="181"/>
    </row>
    <row r="523" spans="2:13" ht="9.75" customHeight="1">
      <c r="B523" s="181"/>
      <c r="C523" s="181"/>
      <c r="D523" s="181"/>
      <c r="E523" s="181"/>
      <c r="F523" s="181"/>
      <c r="G523" s="181"/>
      <c r="H523" s="181"/>
      <c r="I523" s="181"/>
      <c r="J523" s="181"/>
      <c r="K523" s="181"/>
      <c r="L523" s="181"/>
      <c r="M523" s="181"/>
    </row>
    <row r="524" spans="2:13" ht="9.75" customHeight="1">
      <c r="B524" s="181"/>
      <c r="C524" s="181"/>
      <c r="D524" s="181"/>
      <c r="E524" s="181"/>
      <c r="F524" s="181"/>
      <c r="G524" s="181"/>
      <c r="H524" s="181"/>
      <c r="I524" s="181"/>
      <c r="J524" s="181"/>
      <c r="K524" s="181"/>
      <c r="L524" s="181"/>
      <c r="M524" s="181"/>
    </row>
    <row r="525" spans="2:13" ht="9.75" customHeight="1">
      <c r="B525" s="181"/>
      <c r="C525" s="181"/>
      <c r="D525" s="181"/>
      <c r="E525" s="181"/>
      <c r="F525" s="181"/>
      <c r="G525" s="181"/>
      <c r="H525" s="181"/>
      <c r="I525" s="181"/>
      <c r="J525" s="181"/>
      <c r="K525" s="181"/>
      <c r="L525" s="181"/>
      <c r="M525" s="181"/>
    </row>
    <row r="526" spans="2:13" ht="9.75" customHeight="1">
      <c r="B526" s="181"/>
      <c r="C526" s="181"/>
      <c r="D526" s="181"/>
      <c r="E526" s="181"/>
      <c r="F526" s="181"/>
      <c r="G526" s="181"/>
      <c r="H526" s="181"/>
      <c r="I526" s="181"/>
      <c r="J526" s="181"/>
      <c r="K526" s="181"/>
      <c r="L526" s="181"/>
      <c r="M526" s="181"/>
    </row>
    <row r="527" spans="2:13" ht="9.75" customHeight="1">
      <c r="B527" s="181"/>
      <c r="C527" s="181"/>
      <c r="D527" s="181"/>
      <c r="E527" s="181"/>
      <c r="F527" s="181"/>
      <c r="G527" s="181"/>
      <c r="H527" s="181"/>
      <c r="I527" s="181"/>
      <c r="J527" s="181"/>
      <c r="K527" s="181"/>
      <c r="L527" s="181"/>
      <c r="M527" s="181"/>
    </row>
    <row r="528" spans="2:13" ht="9.75" customHeight="1">
      <c r="B528" s="181"/>
      <c r="C528" s="181"/>
      <c r="D528" s="181"/>
      <c r="E528" s="181"/>
      <c r="F528" s="181"/>
      <c r="G528" s="181"/>
      <c r="H528" s="181"/>
      <c r="I528" s="181"/>
      <c r="J528" s="181"/>
      <c r="K528" s="181"/>
      <c r="L528" s="181"/>
      <c r="M528" s="181"/>
    </row>
    <row r="529" spans="2:13" ht="9.75" customHeight="1">
      <c r="B529" s="181"/>
      <c r="C529" s="181"/>
      <c r="D529" s="181"/>
      <c r="E529" s="181"/>
      <c r="F529" s="181"/>
      <c r="G529" s="181"/>
      <c r="H529" s="181"/>
      <c r="I529" s="181"/>
      <c r="J529" s="181"/>
      <c r="K529" s="181"/>
      <c r="L529" s="181"/>
      <c r="M529" s="181"/>
    </row>
    <row r="530" spans="2:13" ht="9.75" customHeight="1">
      <c r="B530" s="181"/>
      <c r="C530" s="181"/>
      <c r="D530" s="181"/>
      <c r="E530" s="181"/>
      <c r="F530" s="181"/>
      <c r="G530" s="181"/>
      <c r="H530" s="181"/>
      <c r="I530" s="181"/>
      <c r="J530" s="181"/>
      <c r="K530" s="181"/>
      <c r="L530" s="181"/>
      <c r="M530" s="181"/>
    </row>
    <row r="531" spans="2:13" ht="9.75" customHeight="1">
      <c r="B531" s="181"/>
      <c r="C531" s="181"/>
      <c r="D531" s="181"/>
      <c r="E531" s="181"/>
      <c r="F531" s="181"/>
      <c r="G531" s="181"/>
      <c r="H531" s="181"/>
      <c r="I531" s="181"/>
      <c r="J531" s="181"/>
      <c r="K531" s="181"/>
      <c r="L531" s="181"/>
      <c r="M531" s="181"/>
    </row>
    <row r="532" spans="2:13" ht="9.75" customHeight="1">
      <c r="B532" s="181"/>
      <c r="C532" s="181"/>
      <c r="D532" s="181"/>
      <c r="E532" s="181"/>
      <c r="F532" s="181"/>
      <c r="G532" s="181"/>
      <c r="H532" s="181"/>
      <c r="I532" s="181"/>
      <c r="J532" s="181"/>
      <c r="K532" s="181"/>
      <c r="L532" s="181"/>
      <c r="M532" s="181"/>
    </row>
    <row r="533" spans="2:13" ht="15" customHeight="1">
      <c r="B533" s="188" t="s">
        <v>1426</v>
      </c>
      <c r="C533" s="189"/>
      <c r="D533" s="189"/>
      <c r="E533" s="189"/>
      <c r="F533" s="189"/>
      <c r="G533" s="190"/>
      <c r="H533" s="191" t="s">
        <v>1425</v>
      </c>
      <c r="I533" s="192"/>
      <c r="J533" s="192"/>
      <c r="K533" s="192"/>
      <c r="L533" s="192"/>
      <c r="M533" s="193"/>
    </row>
    <row r="534" spans="2:13" ht="15.75" customHeight="1">
      <c r="B534" s="187" t="s">
        <v>379</v>
      </c>
      <c r="C534" s="194" t="s">
        <v>1188</v>
      </c>
      <c r="D534" s="183" t="s">
        <v>380</v>
      </c>
      <c r="E534" s="184"/>
      <c r="F534" s="183" t="s">
        <v>1424</v>
      </c>
      <c r="G534" s="184"/>
      <c r="H534" s="183" t="s">
        <v>1423</v>
      </c>
      <c r="I534" s="184"/>
      <c r="J534" s="187" t="s">
        <v>1422</v>
      </c>
      <c r="K534" s="187" t="s">
        <v>1421</v>
      </c>
      <c r="L534" s="183" t="s">
        <v>1420</v>
      </c>
      <c r="M534" s="184"/>
    </row>
    <row r="535" spans="2:13" ht="15.75" customHeight="1">
      <c r="B535" s="187"/>
      <c r="C535" s="195"/>
      <c r="D535" s="185"/>
      <c r="E535" s="186"/>
      <c r="F535" s="185"/>
      <c r="G535" s="186"/>
      <c r="H535" s="185"/>
      <c r="I535" s="186"/>
      <c r="J535" s="187"/>
      <c r="K535" s="187"/>
      <c r="L535" s="185"/>
      <c r="M535" s="186"/>
    </row>
    <row r="536" spans="2:13" ht="39" customHeight="1">
      <c r="B536" s="110" t="str">
        <f>CSV!E27</f>
        <v/>
      </c>
      <c r="C536" s="122" t="str">
        <f>IFERROR(VLOOKUP(B536,'TABELA DE DEFEITOS'!$B$4:$I$1048576,3,0),"")</f>
        <v/>
      </c>
      <c r="D536" s="176" t="str">
        <f>IFERROR(VLOOKUP(B536,'TABELA DE DEFEITOS'!$B$4:$I$1048576,4,0),"")</f>
        <v/>
      </c>
      <c r="E536" s="177"/>
      <c r="F536" s="176" t="str">
        <f>IFERROR(VLOOKUP(B536,'TABELA DE DEFEITOS'!$B$4:$I$1048576,5,0),"")</f>
        <v/>
      </c>
      <c r="G536" s="177"/>
      <c r="H536" s="178" t="str">
        <f>CSV!H27</f>
        <v/>
      </c>
      <c r="I536" s="179"/>
      <c r="J536" s="112" t="str">
        <f>IFERROR(VLOOKUP(B536,'TABELA DE DEFEITOS'!$B$4:$I$1048576,8,0),"")</f>
        <v/>
      </c>
      <c r="K536" s="109" t="str">
        <f>CSV!G27</f>
        <v/>
      </c>
      <c r="L536" s="178"/>
      <c r="M536" s="179"/>
    </row>
    <row r="537" spans="2:13" ht="9.75" customHeight="1">
      <c r="B537" s="180" t="s">
        <v>1427</v>
      </c>
      <c r="C537" s="180"/>
      <c r="D537" s="180"/>
      <c r="E537" s="180"/>
      <c r="F537" s="180"/>
      <c r="G537" s="180"/>
      <c r="H537" s="180" t="s">
        <v>1427</v>
      </c>
      <c r="I537" s="180"/>
      <c r="J537" s="180"/>
      <c r="K537" s="180"/>
      <c r="L537" s="180"/>
      <c r="M537" s="180"/>
    </row>
    <row r="538" spans="2:13" ht="9.75" customHeight="1">
      <c r="B538" s="181"/>
      <c r="C538" s="181"/>
      <c r="D538" s="181"/>
      <c r="E538" s="181"/>
      <c r="F538" s="181"/>
      <c r="G538" s="181"/>
      <c r="H538" s="181"/>
      <c r="I538" s="181"/>
      <c r="J538" s="181"/>
      <c r="K538" s="181"/>
      <c r="L538" s="181"/>
      <c r="M538" s="181"/>
    </row>
    <row r="539" spans="2:13" ht="9.75" customHeight="1">
      <c r="B539" s="181"/>
      <c r="C539" s="181"/>
      <c r="D539" s="181"/>
      <c r="E539" s="181"/>
      <c r="F539" s="181"/>
      <c r="G539" s="181"/>
      <c r="H539" s="181"/>
      <c r="I539" s="181"/>
      <c r="J539" s="181"/>
      <c r="K539" s="181"/>
      <c r="L539" s="181"/>
      <c r="M539" s="181"/>
    </row>
    <row r="540" spans="2:13" ht="9.75" customHeight="1">
      <c r="B540" s="181"/>
      <c r="C540" s="181"/>
      <c r="D540" s="181"/>
      <c r="E540" s="181"/>
      <c r="F540" s="181"/>
      <c r="G540" s="181"/>
      <c r="H540" s="181"/>
      <c r="I540" s="181"/>
      <c r="J540" s="181"/>
      <c r="K540" s="181"/>
      <c r="L540" s="181"/>
      <c r="M540" s="181"/>
    </row>
    <row r="541" spans="2:13" ht="9.75" customHeight="1">
      <c r="B541" s="181"/>
      <c r="C541" s="181"/>
      <c r="D541" s="181"/>
      <c r="E541" s="181"/>
      <c r="F541" s="181"/>
      <c r="G541" s="181"/>
      <c r="H541" s="181"/>
      <c r="I541" s="181"/>
      <c r="J541" s="181"/>
      <c r="K541" s="181"/>
      <c r="L541" s="181"/>
      <c r="M541" s="181"/>
    </row>
    <row r="542" spans="2:13" ht="9.75" customHeight="1">
      <c r="B542" s="181"/>
      <c r="C542" s="181"/>
      <c r="D542" s="181"/>
      <c r="E542" s="181"/>
      <c r="F542" s="181"/>
      <c r="G542" s="181"/>
      <c r="H542" s="181"/>
      <c r="I542" s="181"/>
      <c r="J542" s="181"/>
      <c r="K542" s="181"/>
      <c r="L542" s="181"/>
      <c r="M542" s="181"/>
    </row>
    <row r="543" spans="2:13" ht="9.75" customHeight="1">
      <c r="B543" s="181"/>
      <c r="C543" s="181"/>
      <c r="D543" s="181"/>
      <c r="E543" s="181"/>
      <c r="F543" s="181"/>
      <c r="G543" s="181"/>
      <c r="H543" s="181"/>
      <c r="I543" s="181"/>
      <c r="J543" s="181"/>
      <c r="K543" s="181"/>
      <c r="L543" s="181"/>
      <c r="M543" s="181"/>
    </row>
    <row r="544" spans="2:13" ht="9.75" customHeight="1">
      <c r="B544" s="181"/>
      <c r="C544" s="181"/>
      <c r="D544" s="181"/>
      <c r="E544" s="181"/>
      <c r="F544" s="181"/>
      <c r="G544" s="181"/>
      <c r="H544" s="181"/>
      <c r="I544" s="181"/>
      <c r="J544" s="181"/>
      <c r="K544" s="181"/>
      <c r="L544" s="181"/>
      <c r="M544" s="181"/>
    </row>
    <row r="545" spans="2:13" ht="9.75" customHeight="1">
      <c r="B545" s="181"/>
      <c r="C545" s="181"/>
      <c r="D545" s="181"/>
      <c r="E545" s="181"/>
      <c r="F545" s="181"/>
      <c r="G545" s="181"/>
      <c r="H545" s="181"/>
      <c r="I545" s="181"/>
      <c r="J545" s="181"/>
      <c r="K545" s="181"/>
      <c r="L545" s="181"/>
      <c r="M545" s="181"/>
    </row>
    <row r="546" spans="2:13" ht="9.75" customHeight="1">
      <c r="B546" s="181"/>
      <c r="C546" s="181"/>
      <c r="D546" s="181"/>
      <c r="E546" s="181"/>
      <c r="F546" s="181"/>
      <c r="G546" s="181"/>
      <c r="H546" s="181"/>
      <c r="I546" s="181"/>
      <c r="J546" s="181"/>
      <c r="K546" s="181"/>
      <c r="L546" s="181"/>
      <c r="M546" s="181"/>
    </row>
    <row r="547" spans="2:13" ht="9.75" customHeight="1">
      <c r="B547" s="181"/>
      <c r="C547" s="181"/>
      <c r="D547" s="181"/>
      <c r="E547" s="181"/>
      <c r="F547" s="181"/>
      <c r="G547" s="181"/>
      <c r="H547" s="181"/>
      <c r="I547" s="181"/>
      <c r="J547" s="181"/>
      <c r="K547" s="181"/>
      <c r="L547" s="181"/>
      <c r="M547" s="181"/>
    </row>
    <row r="548" spans="2:13" ht="9.75" customHeight="1">
      <c r="B548" s="181"/>
      <c r="C548" s="181"/>
      <c r="D548" s="181"/>
      <c r="E548" s="181"/>
      <c r="F548" s="181"/>
      <c r="G548" s="181"/>
      <c r="H548" s="181"/>
      <c r="I548" s="181"/>
      <c r="J548" s="181"/>
      <c r="K548" s="181"/>
      <c r="L548" s="181"/>
      <c r="M548" s="181"/>
    </row>
    <row r="549" spans="2:13" ht="9.75" customHeight="1">
      <c r="B549" s="181"/>
      <c r="C549" s="181"/>
      <c r="D549" s="181"/>
      <c r="E549" s="181"/>
      <c r="F549" s="181"/>
      <c r="G549" s="181"/>
      <c r="H549" s="181"/>
      <c r="I549" s="181"/>
      <c r="J549" s="181"/>
      <c r="K549" s="181"/>
      <c r="L549" s="181"/>
      <c r="M549" s="181"/>
    </row>
    <row r="550" spans="2:13" ht="9.75" customHeight="1">
      <c r="B550" s="181"/>
      <c r="C550" s="181"/>
      <c r="D550" s="181"/>
      <c r="E550" s="181"/>
      <c r="F550" s="181"/>
      <c r="G550" s="181"/>
      <c r="H550" s="181"/>
      <c r="I550" s="181"/>
      <c r="J550" s="181"/>
      <c r="K550" s="181"/>
      <c r="L550" s="181"/>
      <c r="M550" s="181"/>
    </row>
    <row r="551" spans="2:13" ht="9.75" customHeight="1">
      <c r="B551" s="181"/>
      <c r="C551" s="181"/>
      <c r="D551" s="181"/>
      <c r="E551" s="181"/>
      <c r="F551" s="181"/>
      <c r="G551" s="181"/>
      <c r="H551" s="181"/>
      <c r="I551" s="181"/>
      <c r="J551" s="181"/>
      <c r="K551" s="181"/>
      <c r="L551" s="181"/>
      <c r="M551" s="181"/>
    </row>
    <row r="552" spans="2:13" ht="9.75" customHeight="1">
      <c r="B552" s="181"/>
      <c r="C552" s="181"/>
      <c r="D552" s="181"/>
      <c r="E552" s="181"/>
      <c r="F552" s="181"/>
      <c r="G552" s="181"/>
      <c r="H552" s="181"/>
      <c r="I552" s="181"/>
      <c r="J552" s="181"/>
      <c r="K552" s="181"/>
      <c r="L552" s="181"/>
      <c r="M552" s="181"/>
    </row>
    <row r="553" spans="2:13" ht="9.75" customHeight="1">
      <c r="B553" s="181"/>
      <c r="C553" s="181"/>
      <c r="D553" s="181"/>
      <c r="E553" s="181"/>
      <c r="F553" s="181"/>
      <c r="G553" s="181"/>
      <c r="H553" s="181"/>
      <c r="I553" s="181"/>
      <c r="J553" s="181"/>
      <c r="K553" s="181"/>
      <c r="L553" s="181"/>
      <c r="M553" s="181"/>
    </row>
    <row r="554" spans="2:13" ht="15" customHeight="1">
      <c r="B554" s="188" t="s">
        <v>1426</v>
      </c>
      <c r="C554" s="189"/>
      <c r="D554" s="189"/>
      <c r="E554" s="189"/>
      <c r="F554" s="189"/>
      <c r="G554" s="190"/>
      <c r="H554" s="191" t="s">
        <v>1425</v>
      </c>
      <c r="I554" s="192"/>
      <c r="J554" s="192"/>
      <c r="K554" s="192"/>
      <c r="L554" s="192"/>
      <c r="M554" s="193"/>
    </row>
    <row r="555" spans="2:13" ht="10.5" customHeight="1">
      <c r="B555" s="187" t="s">
        <v>379</v>
      </c>
      <c r="C555" s="194" t="s">
        <v>1188</v>
      </c>
      <c r="D555" s="183" t="s">
        <v>380</v>
      </c>
      <c r="E555" s="184"/>
      <c r="F555" s="183" t="s">
        <v>1424</v>
      </c>
      <c r="G555" s="184"/>
      <c r="H555" s="183" t="s">
        <v>1423</v>
      </c>
      <c r="I555" s="184"/>
      <c r="J555" s="187" t="s">
        <v>1422</v>
      </c>
      <c r="K555" s="187" t="s">
        <v>1421</v>
      </c>
      <c r="L555" s="183" t="s">
        <v>1420</v>
      </c>
      <c r="M555" s="184"/>
    </row>
    <row r="556" spans="2:13" ht="15.75" customHeight="1">
      <c r="B556" s="187"/>
      <c r="C556" s="195"/>
      <c r="D556" s="185"/>
      <c r="E556" s="186"/>
      <c r="F556" s="185"/>
      <c r="G556" s="186"/>
      <c r="H556" s="185"/>
      <c r="I556" s="186"/>
      <c r="J556" s="187"/>
      <c r="K556" s="187"/>
      <c r="L556" s="185"/>
      <c r="M556" s="186"/>
    </row>
    <row r="557" spans="2:13" ht="38.25" customHeight="1">
      <c r="B557" s="110" t="str">
        <f>CSV!E28</f>
        <v/>
      </c>
      <c r="C557" s="122" t="str">
        <f>IFERROR(VLOOKUP(B557,'TABELA DE DEFEITOS'!$B$4:$I$1048576,3,0),"")</f>
        <v/>
      </c>
      <c r="D557" s="176" t="str">
        <f>IFERROR(VLOOKUP(B557,'TABELA DE DEFEITOS'!$B$4:$I$1048576,4,0),"")</f>
        <v/>
      </c>
      <c r="E557" s="177"/>
      <c r="F557" s="176" t="str">
        <f>IFERROR(VLOOKUP(B557,'TABELA DE DEFEITOS'!$B$4:$I$1048576,5,0),"")</f>
        <v/>
      </c>
      <c r="G557" s="177"/>
      <c r="H557" s="178" t="str">
        <f>CSV!H28</f>
        <v/>
      </c>
      <c r="I557" s="179"/>
      <c r="J557" s="112" t="str">
        <f>IFERROR(VLOOKUP(B557,'TABELA DE DEFEITOS'!$B$4:$I$1048576,8,0),"")</f>
        <v/>
      </c>
      <c r="K557" s="109" t="str">
        <f>CSV!G28</f>
        <v/>
      </c>
      <c r="L557" s="178"/>
      <c r="M557" s="179"/>
    </row>
    <row r="558" spans="2:13" ht="9.75" customHeight="1">
      <c r="B558" s="180" t="s">
        <v>1427</v>
      </c>
      <c r="C558" s="180"/>
      <c r="D558" s="180"/>
      <c r="E558" s="180"/>
      <c r="F558" s="180"/>
      <c r="G558" s="180"/>
      <c r="H558" s="180" t="s">
        <v>1427</v>
      </c>
      <c r="I558" s="180"/>
      <c r="J558" s="180"/>
      <c r="K558" s="180"/>
      <c r="L558" s="180"/>
      <c r="M558" s="180"/>
    </row>
    <row r="559" spans="2:13" ht="9.75" customHeight="1">
      <c r="B559" s="181"/>
      <c r="C559" s="181"/>
      <c r="D559" s="181"/>
      <c r="E559" s="181"/>
      <c r="F559" s="181"/>
      <c r="G559" s="181"/>
      <c r="H559" s="181"/>
      <c r="I559" s="181"/>
      <c r="J559" s="181"/>
      <c r="K559" s="181"/>
      <c r="L559" s="181"/>
      <c r="M559" s="181"/>
    </row>
    <row r="560" spans="2:13" ht="9.75" customHeight="1">
      <c r="B560" s="181"/>
      <c r="C560" s="181"/>
      <c r="D560" s="181"/>
      <c r="E560" s="181"/>
      <c r="F560" s="181"/>
      <c r="G560" s="181"/>
      <c r="H560" s="181"/>
      <c r="I560" s="181"/>
      <c r="J560" s="181"/>
      <c r="K560" s="181"/>
      <c r="L560" s="181"/>
      <c r="M560" s="181"/>
    </row>
    <row r="561" spans="2:13" ht="9.75" customHeight="1">
      <c r="B561" s="181"/>
      <c r="C561" s="181"/>
      <c r="D561" s="181"/>
      <c r="E561" s="181"/>
      <c r="F561" s="181"/>
      <c r="G561" s="181"/>
      <c r="H561" s="181"/>
      <c r="I561" s="181"/>
      <c r="J561" s="181"/>
      <c r="K561" s="181"/>
      <c r="L561" s="181"/>
      <c r="M561" s="181"/>
    </row>
    <row r="562" spans="2:13" ht="9.75" customHeight="1">
      <c r="B562" s="181"/>
      <c r="C562" s="181"/>
      <c r="D562" s="181"/>
      <c r="E562" s="181"/>
      <c r="F562" s="181"/>
      <c r="G562" s="181"/>
      <c r="H562" s="181"/>
      <c r="I562" s="181"/>
      <c r="J562" s="181"/>
      <c r="K562" s="181"/>
      <c r="L562" s="181"/>
      <c r="M562" s="181"/>
    </row>
    <row r="563" spans="2:13" ht="9.75" customHeight="1">
      <c r="B563" s="181"/>
      <c r="C563" s="181"/>
      <c r="D563" s="181"/>
      <c r="E563" s="181"/>
      <c r="F563" s="181"/>
      <c r="G563" s="181"/>
      <c r="H563" s="181"/>
      <c r="I563" s="181"/>
      <c r="J563" s="181"/>
      <c r="K563" s="181"/>
      <c r="L563" s="181"/>
      <c r="M563" s="181"/>
    </row>
    <row r="564" spans="2:13" ht="9.75" customHeight="1">
      <c r="B564" s="181"/>
      <c r="C564" s="181"/>
      <c r="D564" s="181"/>
      <c r="E564" s="181"/>
      <c r="F564" s="181"/>
      <c r="G564" s="181"/>
      <c r="H564" s="181"/>
      <c r="I564" s="181"/>
      <c r="J564" s="181"/>
      <c r="K564" s="181"/>
      <c r="L564" s="181"/>
      <c r="M564" s="181"/>
    </row>
    <row r="565" spans="2:13" ht="9.75" customHeight="1">
      <c r="B565" s="181"/>
      <c r="C565" s="181"/>
      <c r="D565" s="181"/>
      <c r="E565" s="181"/>
      <c r="F565" s="181"/>
      <c r="G565" s="181"/>
      <c r="H565" s="181"/>
      <c r="I565" s="181"/>
      <c r="J565" s="181"/>
      <c r="K565" s="181"/>
      <c r="L565" s="181"/>
      <c r="M565" s="181"/>
    </row>
    <row r="566" spans="2:13" ht="9.75" customHeight="1">
      <c r="B566" s="181"/>
      <c r="C566" s="181"/>
      <c r="D566" s="181"/>
      <c r="E566" s="181"/>
      <c r="F566" s="181"/>
      <c r="G566" s="181"/>
      <c r="H566" s="181"/>
      <c r="I566" s="181"/>
      <c r="J566" s="181"/>
      <c r="K566" s="181"/>
      <c r="L566" s="181"/>
      <c r="M566" s="181"/>
    </row>
    <row r="567" spans="2:13" ht="9.75" customHeight="1">
      <c r="B567" s="181"/>
      <c r="C567" s="181"/>
      <c r="D567" s="181"/>
      <c r="E567" s="181"/>
      <c r="F567" s="181"/>
      <c r="G567" s="181"/>
      <c r="H567" s="181"/>
      <c r="I567" s="181"/>
      <c r="J567" s="181"/>
      <c r="K567" s="181"/>
      <c r="L567" s="181"/>
      <c r="M567" s="181"/>
    </row>
    <row r="568" spans="2:13" ht="9.75" customHeight="1">
      <c r="B568" s="181"/>
      <c r="C568" s="181"/>
      <c r="D568" s="181"/>
      <c r="E568" s="181"/>
      <c r="F568" s="181"/>
      <c r="G568" s="181"/>
      <c r="H568" s="181"/>
      <c r="I568" s="181"/>
      <c r="J568" s="181"/>
      <c r="K568" s="181"/>
      <c r="L568" s="181"/>
      <c r="M568" s="181"/>
    </row>
    <row r="569" spans="2:13" ht="9.75" customHeight="1">
      <c r="B569" s="181"/>
      <c r="C569" s="181"/>
      <c r="D569" s="181"/>
      <c r="E569" s="181"/>
      <c r="F569" s="181"/>
      <c r="G569" s="181"/>
      <c r="H569" s="181"/>
      <c r="I569" s="181"/>
      <c r="J569" s="181"/>
      <c r="K569" s="181"/>
      <c r="L569" s="181"/>
      <c r="M569" s="181"/>
    </row>
    <row r="570" spans="2:13" ht="9.75" customHeight="1">
      <c r="B570" s="181"/>
      <c r="C570" s="181"/>
      <c r="D570" s="181"/>
      <c r="E570" s="181"/>
      <c r="F570" s="181"/>
      <c r="G570" s="181"/>
      <c r="H570" s="181"/>
      <c r="I570" s="181"/>
      <c r="J570" s="181"/>
      <c r="K570" s="181"/>
      <c r="L570" s="181"/>
      <c r="M570" s="181"/>
    </row>
    <row r="571" spans="2:13" ht="9.75" customHeight="1">
      <c r="B571" s="181"/>
      <c r="C571" s="181"/>
      <c r="D571" s="181"/>
      <c r="E571" s="181"/>
      <c r="F571" s="181"/>
      <c r="G571" s="181"/>
      <c r="H571" s="181"/>
      <c r="I571" s="181"/>
      <c r="J571" s="181"/>
      <c r="K571" s="181"/>
      <c r="L571" s="181"/>
      <c r="M571" s="181"/>
    </row>
    <row r="572" spans="2:13" ht="9.75" customHeight="1">
      <c r="B572" s="181"/>
      <c r="C572" s="181"/>
      <c r="D572" s="181"/>
      <c r="E572" s="181"/>
      <c r="F572" s="181"/>
      <c r="G572" s="181"/>
      <c r="H572" s="181"/>
      <c r="I572" s="181"/>
      <c r="J572" s="181"/>
      <c r="K572" s="181"/>
      <c r="L572" s="181"/>
      <c r="M572" s="181"/>
    </row>
    <row r="573" spans="2:13" ht="9.75" customHeight="1">
      <c r="B573" s="181"/>
      <c r="C573" s="181"/>
      <c r="D573" s="181"/>
      <c r="E573" s="181"/>
      <c r="F573" s="181"/>
      <c r="G573" s="181"/>
      <c r="H573" s="181"/>
      <c r="I573" s="181"/>
      <c r="J573" s="181"/>
      <c r="K573" s="181"/>
      <c r="L573" s="181"/>
      <c r="M573" s="181"/>
    </row>
    <row r="574" spans="2:13" ht="9.75" customHeight="1">
      <c r="B574" s="181"/>
      <c r="C574" s="181"/>
      <c r="D574" s="181"/>
      <c r="E574" s="181"/>
      <c r="F574" s="181"/>
      <c r="G574" s="181"/>
      <c r="H574" s="181"/>
      <c r="I574" s="181"/>
      <c r="J574" s="181"/>
      <c r="K574" s="181"/>
      <c r="L574" s="181"/>
      <c r="M574" s="181"/>
    </row>
    <row r="575" spans="2:13" ht="15" customHeight="1">
      <c r="B575" s="188" t="s">
        <v>1426</v>
      </c>
      <c r="C575" s="189"/>
      <c r="D575" s="189"/>
      <c r="E575" s="189"/>
      <c r="F575" s="189"/>
      <c r="G575" s="190"/>
      <c r="H575" s="191" t="s">
        <v>1425</v>
      </c>
      <c r="I575" s="192"/>
      <c r="J575" s="192"/>
      <c r="K575" s="192"/>
      <c r="L575" s="192"/>
      <c r="M575" s="193"/>
    </row>
    <row r="576" spans="2:13" ht="15.75" customHeight="1">
      <c r="B576" s="187" t="s">
        <v>379</v>
      </c>
      <c r="C576" s="194" t="s">
        <v>1188</v>
      </c>
      <c r="D576" s="183" t="s">
        <v>380</v>
      </c>
      <c r="E576" s="184"/>
      <c r="F576" s="183" t="s">
        <v>1424</v>
      </c>
      <c r="G576" s="184"/>
      <c r="H576" s="183" t="s">
        <v>1423</v>
      </c>
      <c r="I576" s="184"/>
      <c r="J576" s="187" t="s">
        <v>1422</v>
      </c>
      <c r="K576" s="187" t="s">
        <v>1421</v>
      </c>
      <c r="L576" s="183" t="s">
        <v>1420</v>
      </c>
      <c r="M576" s="184"/>
    </row>
    <row r="577" spans="2:13" ht="15.75" customHeight="1">
      <c r="B577" s="187"/>
      <c r="C577" s="195"/>
      <c r="D577" s="185"/>
      <c r="E577" s="186"/>
      <c r="F577" s="185"/>
      <c r="G577" s="186"/>
      <c r="H577" s="185"/>
      <c r="I577" s="186"/>
      <c r="J577" s="187"/>
      <c r="K577" s="187"/>
      <c r="L577" s="185"/>
      <c r="M577" s="186"/>
    </row>
    <row r="578" spans="2:13" ht="39" customHeight="1">
      <c r="B578" s="110" t="str">
        <f>CSV!E29</f>
        <v/>
      </c>
      <c r="C578" s="122" t="str">
        <f>IFERROR(VLOOKUP(B578,'TABELA DE DEFEITOS'!$B$4:$I$1048576,3,0),"")</f>
        <v/>
      </c>
      <c r="D578" s="176" t="str">
        <f>IFERROR(VLOOKUP(B578,'TABELA DE DEFEITOS'!$B$4:$I$1048576,4,0),"")</f>
        <v/>
      </c>
      <c r="E578" s="177"/>
      <c r="F578" s="176" t="str">
        <f>IFERROR(VLOOKUP(B578,'TABELA DE DEFEITOS'!$B$4:$I$1048576,5,0),"")</f>
        <v/>
      </c>
      <c r="G578" s="177"/>
      <c r="H578" s="178" t="str">
        <f>CSV!H29</f>
        <v/>
      </c>
      <c r="I578" s="179"/>
      <c r="J578" s="112" t="str">
        <f>IFERROR(VLOOKUP(B578,'TABELA DE DEFEITOS'!$B$4:$I$1048576,8,0),"")</f>
        <v/>
      </c>
      <c r="K578" s="109">
        <f>CSV!G569</f>
        <v>0</v>
      </c>
      <c r="L578" s="178"/>
      <c r="M578" s="179"/>
    </row>
    <row r="579" spans="2:13" ht="9.75" customHeight="1">
      <c r="B579" s="180" t="s">
        <v>1427</v>
      </c>
      <c r="C579" s="180"/>
      <c r="D579" s="180"/>
      <c r="E579" s="180"/>
      <c r="F579" s="180"/>
      <c r="G579" s="180"/>
      <c r="H579" s="180" t="s">
        <v>1427</v>
      </c>
      <c r="I579" s="180"/>
      <c r="J579" s="180"/>
      <c r="K579" s="180"/>
      <c r="L579" s="180"/>
      <c r="M579" s="180"/>
    </row>
    <row r="580" spans="2:13" ht="9.75" customHeight="1">
      <c r="B580" s="181"/>
      <c r="C580" s="181"/>
      <c r="D580" s="181"/>
      <c r="E580" s="181"/>
      <c r="F580" s="181"/>
      <c r="G580" s="181"/>
      <c r="H580" s="181"/>
      <c r="I580" s="181"/>
      <c r="J580" s="181"/>
      <c r="K580" s="181"/>
      <c r="L580" s="181"/>
      <c r="M580" s="181"/>
    </row>
    <row r="581" spans="2:13" ht="9.75" customHeight="1">
      <c r="B581" s="181"/>
      <c r="C581" s="181"/>
      <c r="D581" s="181"/>
      <c r="E581" s="181"/>
      <c r="F581" s="181"/>
      <c r="G581" s="181"/>
      <c r="H581" s="181"/>
      <c r="I581" s="181"/>
      <c r="J581" s="181"/>
      <c r="K581" s="181"/>
      <c r="L581" s="181"/>
      <c r="M581" s="181"/>
    </row>
    <row r="582" spans="2:13" ht="9.75" customHeight="1">
      <c r="B582" s="181"/>
      <c r="C582" s="181"/>
      <c r="D582" s="181"/>
      <c r="E582" s="181"/>
      <c r="F582" s="181"/>
      <c r="G582" s="181"/>
      <c r="H582" s="181"/>
      <c r="I582" s="181"/>
      <c r="J582" s="181"/>
      <c r="K582" s="181"/>
      <c r="L582" s="181"/>
      <c r="M582" s="181"/>
    </row>
    <row r="583" spans="2:13" ht="9.75" customHeight="1">
      <c r="B583" s="181"/>
      <c r="C583" s="181"/>
      <c r="D583" s="181"/>
      <c r="E583" s="181"/>
      <c r="F583" s="181"/>
      <c r="G583" s="181"/>
      <c r="H583" s="181"/>
      <c r="I583" s="181"/>
      <c r="J583" s="181"/>
      <c r="K583" s="181"/>
      <c r="L583" s="181"/>
      <c r="M583" s="181"/>
    </row>
    <row r="584" spans="2:13" ht="9.75" customHeight="1">
      <c r="B584" s="181"/>
      <c r="C584" s="181"/>
      <c r="D584" s="181"/>
      <c r="E584" s="181"/>
      <c r="F584" s="181"/>
      <c r="G584" s="181"/>
      <c r="H584" s="181"/>
      <c r="I584" s="181"/>
      <c r="J584" s="181"/>
      <c r="K584" s="181"/>
      <c r="L584" s="181"/>
      <c r="M584" s="181"/>
    </row>
    <row r="585" spans="2:13" ht="9.75" customHeight="1">
      <c r="B585" s="181"/>
      <c r="C585" s="181"/>
      <c r="D585" s="181"/>
      <c r="E585" s="181"/>
      <c r="F585" s="181"/>
      <c r="G585" s="181"/>
      <c r="H585" s="181"/>
      <c r="I585" s="181"/>
      <c r="J585" s="181"/>
      <c r="K585" s="181"/>
      <c r="L585" s="181"/>
      <c r="M585" s="181"/>
    </row>
    <row r="586" spans="2:13" ht="9.75" customHeight="1">
      <c r="B586" s="181"/>
      <c r="C586" s="181"/>
      <c r="D586" s="181"/>
      <c r="E586" s="181"/>
      <c r="F586" s="181"/>
      <c r="G586" s="181"/>
      <c r="H586" s="181"/>
      <c r="I586" s="181"/>
      <c r="J586" s="181"/>
      <c r="K586" s="181"/>
      <c r="L586" s="181"/>
      <c r="M586" s="181"/>
    </row>
    <row r="587" spans="2:13" ht="9.75" customHeight="1">
      <c r="B587" s="181"/>
      <c r="C587" s="181"/>
      <c r="D587" s="181"/>
      <c r="E587" s="181"/>
      <c r="F587" s="181"/>
      <c r="G587" s="181"/>
      <c r="H587" s="181"/>
      <c r="I587" s="181"/>
      <c r="J587" s="181"/>
      <c r="K587" s="181"/>
      <c r="L587" s="181"/>
      <c r="M587" s="181"/>
    </row>
    <row r="588" spans="2:13" ht="9.75" customHeight="1">
      <c r="B588" s="181"/>
      <c r="C588" s="181"/>
      <c r="D588" s="181"/>
      <c r="E588" s="181"/>
      <c r="F588" s="181"/>
      <c r="G588" s="181"/>
      <c r="H588" s="181"/>
      <c r="I588" s="181"/>
      <c r="J588" s="181"/>
      <c r="K588" s="181"/>
      <c r="L588" s="181"/>
      <c r="M588" s="181"/>
    </row>
    <row r="589" spans="2:13" ht="9.75" customHeight="1">
      <c r="B589" s="181"/>
      <c r="C589" s="181"/>
      <c r="D589" s="181"/>
      <c r="E589" s="181"/>
      <c r="F589" s="181"/>
      <c r="G589" s="181"/>
      <c r="H589" s="181"/>
      <c r="I589" s="181"/>
      <c r="J589" s="181"/>
      <c r="K589" s="181"/>
      <c r="L589" s="181"/>
      <c r="M589" s="181"/>
    </row>
    <row r="590" spans="2:13" ht="9.75" customHeight="1">
      <c r="B590" s="181"/>
      <c r="C590" s="181"/>
      <c r="D590" s="181"/>
      <c r="E590" s="181"/>
      <c r="F590" s="181"/>
      <c r="G590" s="181"/>
      <c r="H590" s="181"/>
      <c r="I590" s="181"/>
      <c r="J590" s="181"/>
      <c r="K590" s="181"/>
      <c r="L590" s="181"/>
      <c r="M590" s="181"/>
    </row>
    <row r="591" spans="2:13" ht="9.75" customHeight="1">
      <c r="B591" s="181"/>
      <c r="C591" s="181"/>
      <c r="D591" s="181"/>
      <c r="E591" s="181"/>
      <c r="F591" s="181"/>
      <c r="G591" s="181"/>
      <c r="H591" s="181"/>
      <c r="I591" s="181"/>
      <c r="J591" s="181"/>
      <c r="K591" s="181"/>
      <c r="L591" s="181"/>
      <c r="M591" s="181"/>
    </row>
    <row r="592" spans="2:13" ht="9.75" customHeight="1">
      <c r="B592" s="181"/>
      <c r="C592" s="181"/>
      <c r="D592" s="181"/>
      <c r="E592" s="181"/>
      <c r="F592" s="181"/>
      <c r="G592" s="181"/>
      <c r="H592" s="181"/>
      <c r="I592" s="181"/>
      <c r="J592" s="181"/>
      <c r="K592" s="181"/>
      <c r="L592" s="181"/>
      <c r="M592" s="181"/>
    </row>
    <row r="593" spans="2:13" ht="9.75" customHeight="1">
      <c r="B593" s="181"/>
      <c r="C593" s="181"/>
      <c r="D593" s="181"/>
      <c r="E593" s="181"/>
      <c r="F593" s="181"/>
      <c r="G593" s="181"/>
      <c r="H593" s="181"/>
      <c r="I593" s="181"/>
      <c r="J593" s="181"/>
      <c r="K593" s="181"/>
      <c r="L593" s="181"/>
      <c r="M593" s="181"/>
    </row>
    <row r="594" spans="2:13" ht="9.75" customHeight="1">
      <c r="B594" s="181"/>
      <c r="C594" s="181"/>
      <c r="D594" s="181"/>
      <c r="E594" s="181"/>
      <c r="F594" s="181"/>
      <c r="G594" s="181"/>
      <c r="H594" s="181"/>
      <c r="I594" s="181"/>
      <c r="J594" s="181"/>
      <c r="K594" s="181"/>
      <c r="L594" s="181"/>
      <c r="M594" s="181"/>
    </row>
    <row r="595" spans="2:13" ht="9.75" customHeight="1">
      <c r="B595" s="181"/>
      <c r="C595" s="181"/>
      <c r="D595" s="181"/>
      <c r="E595" s="181"/>
      <c r="F595" s="181"/>
      <c r="G595" s="181"/>
      <c r="H595" s="181"/>
      <c r="I595" s="181"/>
      <c r="J595" s="181"/>
      <c r="K595" s="181"/>
      <c r="L595" s="181"/>
      <c r="M595" s="181"/>
    </row>
    <row r="596" spans="2:13" ht="15" customHeight="1">
      <c r="B596" s="188" t="s">
        <v>1426</v>
      </c>
      <c r="C596" s="189"/>
      <c r="D596" s="189"/>
      <c r="E596" s="189"/>
      <c r="F596" s="189"/>
      <c r="G596" s="190"/>
      <c r="H596" s="191" t="s">
        <v>1425</v>
      </c>
      <c r="I596" s="192"/>
      <c r="J596" s="192"/>
      <c r="K596" s="192"/>
      <c r="L596" s="192"/>
      <c r="M596" s="193"/>
    </row>
    <row r="597" spans="2:13" ht="15.75" customHeight="1">
      <c r="B597" s="187" t="s">
        <v>379</v>
      </c>
      <c r="C597" s="194" t="s">
        <v>1188</v>
      </c>
      <c r="D597" s="183" t="s">
        <v>380</v>
      </c>
      <c r="E597" s="184"/>
      <c r="F597" s="183" t="s">
        <v>1424</v>
      </c>
      <c r="G597" s="184"/>
      <c r="H597" s="183" t="s">
        <v>1423</v>
      </c>
      <c r="I597" s="184"/>
      <c r="J597" s="187" t="s">
        <v>1422</v>
      </c>
      <c r="K597" s="187" t="s">
        <v>1421</v>
      </c>
      <c r="L597" s="183" t="s">
        <v>1420</v>
      </c>
      <c r="M597" s="184"/>
    </row>
    <row r="598" spans="2:13" ht="15.75" customHeight="1">
      <c r="B598" s="187"/>
      <c r="C598" s="195"/>
      <c r="D598" s="185"/>
      <c r="E598" s="186"/>
      <c r="F598" s="185"/>
      <c r="G598" s="186"/>
      <c r="H598" s="185"/>
      <c r="I598" s="186"/>
      <c r="J598" s="187"/>
      <c r="K598" s="187"/>
      <c r="L598" s="185"/>
      <c r="M598" s="186"/>
    </row>
    <row r="599" spans="2:13" ht="38.25" customHeight="1">
      <c r="B599" s="110" t="str">
        <f>CSV!E30</f>
        <v/>
      </c>
      <c r="C599" s="122" t="str">
        <f>IFERROR(VLOOKUP(B599,'TABELA DE DEFEITOS'!$B$4:$I$1048576,3,0),"")</f>
        <v/>
      </c>
      <c r="D599" s="176" t="str">
        <f>IFERROR(VLOOKUP(B599,'TABELA DE DEFEITOS'!$B$4:$I$1048576,4,0),"")</f>
        <v/>
      </c>
      <c r="E599" s="177"/>
      <c r="F599" s="176" t="str">
        <f>IFERROR(VLOOKUP(B599,'TABELA DE DEFEITOS'!$B$4:$I$1048576,5,0),"")</f>
        <v/>
      </c>
      <c r="G599" s="177"/>
      <c r="H599" s="178" t="str">
        <f>CSV!H30</f>
        <v/>
      </c>
      <c r="I599" s="179"/>
      <c r="J599" s="112" t="str">
        <f>IFERROR(VLOOKUP(B599,'TABELA DE DEFEITOS'!$B$4:$I$1048576,8,0),"")</f>
        <v/>
      </c>
      <c r="K599" s="109" t="str">
        <f>CSV!G30</f>
        <v/>
      </c>
      <c r="L599" s="178"/>
      <c r="M599" s="179"/>
    </row>
    <row r="600" spans="2:13" ht="9.75" customHeight="1">
      <c r="B600" s="180" t="s">
        <v>1427</v>
      </c>
      <c r="C600" s="180"/>
      <c r="D600" s="180"/>
      <c r="E600" s="180"/>
      <c r="F600" s="180"/>
      <c r="G600" s="180"/>
      <c r="H600" s="180" t="s">
        <v>1427</v>
      </c>
      <c r="I600" s="180"/>
      <c r="J600" s="180"/>
      <c r="K600" s="180"/>
      <c r="L600" s="180"/>
      <c r="M600" s="180"/>
    </row>
    <row r="601" spans="2:13" ht="9.75" customHeight="1">
      <c r="B601" s="181"/>
      <c r="C601" s="181"/>
      <c r="D601" s="181"/>
      <c r="E601" s="181"/>
      <c r="F601" s="181"/>
      <c r="G601" s="181"/>
      <c r="H601" s="181"/>
      <c r="I601" s="181"/>
      <c r="J601" s="181"/>
      <c r="K601" s="181"/>
      <c r="L601" s="181"/>
      <c r="M601" s="181"/>
    </row>
    <row r="602" spans="2:13" ht="9.75" customHeight="1">
      <c r="B602" s="181"/>
      <c r="C602" s="181"/>
      <c r="D602" s="181"/>
      <c r="E602" s="181"/>
      <c r="F602" s="181"/>
      <c r="G602" s="181"/>
      <c r="H602" s="181"/>
      <c r="I602" s="181"/>
      <c r="J602" s="181"/>
      <c r="K602" s="181"/>
      <c r="L602" s="181"/>
      <c r="M602" s="181"/>
    </row>
    <row r="603" spans="2:13" ht="9.75" customHeight="1">
      <c r="B603" s="181"/>
      <c r="C603" s="181"/>
      <c r="D603" s="181"/>
      <c r="E603" s="181"/>
      <c r="F603" s="181"/>
      <c r="G603" s="181"/>
      <c r="H603" s="181"/>
      <c r="I603" s="181"/>
      <c r="J603" s="181"/>
      <c r="K603" s="181"/>
      <c r="L603" s="181"/>
      <c r="M603" s="181"/>
    </row>
    <row r="604" spans="2:13" ht="9.75" customHeight="1">
      <c r="B604" s="181"/>
      <c r="C604" s="181"/>
      <c r="D604" s="181"/>
      <c r="E604" s="181"/>
      <c r="F604" s="181"/>
      <c r="G604" s="181"/>
      <c r="H604" s="181"/>
      <c r="I604" s="181"/>
      <c r="J604" s="181"/>
      <c r="K604" s="181"/>
      <c r="L604" s="181"/>
      <c r="M604" s="181"/>
    </row>
    <row r="605" spans="2:13" ht="9.75" customHeight="1">
      <c r="B605" s="181"/>
      <c r="C605" s="181"/>
      <c r="D605" s="181"/>
      <c r="E605" s="181"/>
      <c r="F605" s="181"/>
      <c r="G605" s="181"/>
      <c r="H605" s="181"/>
      <c r="I605" s="181"/>
      <c r="J605" s="181"/>
      <c r="K605" s="181"/>
      <c r="L605" s="181"/>
      <c r="M605" s="181"/>
    </row>
    <row r="606" spans="2:13" ht="9.75" customHeight="1">
      <c r="B606" s="181"/>
      <c r="C606" s="181"/>
      <c r="D606" s="181"/>
      <c r="E606" s="181"/>
      <c r="F606" s="181"/>
      <c r="G606" s="181"/>
      <c r="H606" s="181"/>
      <c r="I606" s="181"/>
      <c r="J606" s="181"/>
      <c r="K606" s="181"/>
      <c r="L606" s="181"/>
      <c r="M606" s="181"/>
    </row>
    <row r="607" spans="2:13" ht="9.75" customHeight="1">
      <c r="B607" s="181"/>
      <c r="C607" s="181"/>
      <c r="D607" s="181"/>
      <c r="E607" s="181"/>
      <c r="F607" s="181"/>
      <c r="G607" s="181"/>
      <c r="H607" s="181"/>
      <c r="I607" s="181"/>
      <c r="J607" s="181"/>
      <c r="K607" s="181"/>
      <c r="L607" s="181"/>
      <c r="M607" s="181"/>
    </row>
    <row r="608" spans="2:13" ht="9.75" customHeight="1">
      <c r="B608" s="181"/>
      <c r="C608" s="181"/>
      <c r="D608" s="181"/>
      <c r="E608" s="181"/>
      <c r="F608" s="181"/>
      <c r="G608" s="181"/>
      <c r="H608" s="181"/>
      <c r="I608" s="181"/>
      <c r="J608" s="181"/>
      <c r="K608" s="181"/>
      <c r="L608" s="181"/>
      <c r="M608" s="181"/>
    </row>
    <row r="609" spans="2:13" ht="9.75" customHeight="1">
      <c r="B609" s="181"/>
      <c r="C609" s="181"/>
      <c r="D609" s="181"/>
      <c r="E609" s="181"/>
      <c r="F609" s="181"/>
      <c r="G609" s="181"/>
      <c r="H609" s="181"/>
      <c r="I609" s="181"/>
      <c r="J609" s="181"/>
      <c r="K609" s="181"/>
      <c r="L609" s="181"/>
      <c r="M609" s="181"/>
    </row>
    <row r="610" spans="2:13" ht="9.75" customHeight="1">
      <c r="B610" s="181"/>
      <c r="C610" s="181"/>
      <c r="D610" s="181"/>
      <c r="E610" s="181"/>
      <c r="F610" s="181"/>
      <c r="G610" s="181"/>
      <c r="H610" s="181"/>
      <c r="I610" s="181"/>
      <c r="J610" s="181"/>
      <c r="K610" s="181"/>
      <c r="L610" s="181"/>
      <c r="M610" s="181"/>
    </row>
    <row r="611" spans="2:13" ht="9.75" customHeight="1">
      <c r="B611" s="181"/>
      <c r="C611" s="181"/>
      <c r="D611" s="181"/>
      <c r="E611" s="181"/>
      <c r="F611" s="181"/>
      <c r="G611" s="181"/>
      <c r="H611" s="181"/>
      <c r="I611" s="181"/>
      <c r="J611" s="181"/>
      <c r="K611" s="181"/>
      <c r="L611" s="181"/>
      <c r="M611" s="181"/>
    </row>
    <row r="612" spans="2:13" ht="9.75" customHeight="1">
      <c r="B612" s="181"/>
      <c r="C612" s="181"/>
      <c r="D612" s="181"/>
      <c r="E612" s="181"/>
      <c r="F612" s="181"/>
      <c r="G612" s="181"/>
      <c r="H612" s="181"/>
      <c r="I612" s="181"/>
      <c r="J612" s="181"/>
      <c r="K612" s="181"/>
      <c r="L612" s="181"/>
      <c r="M612" s="181"/>
    </row>
    <row r="613" spans="2:13" ht="9.75" customHeight="1">
      <c r="B613" s="181"/>
      <c r="C613" s="181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</row>
    <row r="614" spans="2:13" ht="9.75" customHeight="1">
      <c r="B614" s="181"/>
      <c r="C614" s="181"/>
      <c r="D614" s="181"/>
      <c r="E614" s="181"/>
      <c r="F614" s="181"/>
      <c r="G614" s="181"/>
      <c r="H614" s="181"/>
      <c r="I614" s="181"/>
      <c r="J614" s="181"/>
      <c r="K614" s="181"/>
      <c r="L614" s="181"/>
      <c r="M614" s="181"/>
    </row>
    <row r="615" spans="2:13" ht="9.75" customHeight="1">
      <c r="B615" s="181"/>
      <c r="C615" s="181"/>
      <c r="D615" s="181"/>
      <c r="E615" s="181"/>
      <c r="F615" s="181"/>
      <c r="G615" s="181"/>
      <c r="H615" s="181"/>
      <c r="I615" s="181"/>
      <c r="J615" s="181"/>
      <c r="K615" s="181"/>
      <c r="L615" s="181"/>
      <c r="M615" s="181"/>
    </row>
    <row r="616" spans="2:13" ht="9.75" customHeight="1">
      <c r="B616" s="181"/>
      <c r="C616" s="181"/>
      <c r="D616" s="181"/>
      <c r="E616" s="181"/>
      <c r="F616" s="181"/>
      <c r="G616" s="181"/>
      <c r="H616" s="181"/>
      <c r="I616" s="181"/>
      <c r="J616" s="181"/>
      <c r="K616" s="181"/>
      <c r="L616" s="181"/>
      <c r="M616" s="181"/>
    </row>
    <row r="617" spans="2:13" ht="15" customHeight="1">
      <c r="B617" s="188" t="s">
        <v>1426</v>
      </c>
      <c r="C617" s="189"/>
      <c r="D617" s="189"/>
      <c r="E617" s="189"/>
      <c r="F617" s="189"/>
      <c r="G617" s="190"/>
      <c r="H617" s="191" t="s">
        <v>1425</v>
      </c>
      <c r="I617" s="192"/>
      <c r="J617" s="192"/>
      <c r="K617" s="192"/>
      <c r="L617" s="192"/>
      <c r="M617" s="193"/>
    </row>
    <row r="618" spans="2:13" ht="15.75" customHeight="1">
      <c r="B618" s="187" t="s">
        <v>379</v>
      </c>
      <c r="C618" s="194" t="s">
        <v>1188</v>
      </c>
      <c r="D618" s="183" t="s">
        <v>380</v>
      </c>
      <c r="E618" s="184"/>
      <c r="F618" s="183" t="s">
        <v>1424</v>
      </c>
      <c r="G618" s="184"/>
      <c r="H618" s="183" t="s">
        <v>1423</v>
      </c>
      <c r="I618" s="184"/>
      <c r="J618" s="187" t="s">
        <v>1422</v>
      </c>
      <c r="K618" s="187" t="s">
        <v>1421</v>
      </c>
      <c r="L618" s="183" t="s">
        <v>1420</v>
      </c>
      <c r="M618" s="184"/>
    </row>
    <row r="619" spans="2:13" ht="15.75" customHeight="1">
      <c r="B619" s="187"/>
      <c r="C619" s="195"/>
      <c r="D619" s="185"/>
      <c r="E619" s="186"/>
      <c r="F619" s="185"/>
      <c r="G619" s="186"/>
      <c r="H619" s="185"/>
      <c r="I619" s="186"/>
      <c r="J619" s="187"/>
      <c r="K619" s="187"/>
      <c r="L619" s="185"/>
      <c r="M619" s="186"/>
    </row>
    <row r="620" spans="2:13" ht="39" customHeight="1">
      <c r="B620" s="110" t="str">
        <f>CSV!E31</f>
        <v/>
      </c>
      <c r="C620" s="122" t="str">
        <f>IFERROR(VLOOKUP(B620,'TABELA DE DEFEITOS'!$B$4:$I$1048576,3,0),"")</f>
        <v/>
      </c>
      <c r="D620" s="176" t="str">
        <f>IFERROR(VLOOKUP(B620,'TABELA DE DEFEITOS'!$B$4:$I$1048576,4,0),"")</f>
        <v/>
      </c>
      <c r="E620" s="177"/>
      <c r="F620" s="176" t="str">
        <f>IFERROR(VLOOKUP(B620,'TABELA DE DEFEITOS'!$B$4:$I$1048576,5,0),"")</f>
        <v/>
      </c>
      <c r="G620" s="177"/>
      <c r="H620" s="178" t="str">
        <f>CSV!H31</f>
        <v/>
      </c>
      <c r="I620" s="179"/>
      <c r="J620" s="112" t="str">
        <f>IFERROR(VLOOKUP(B620,'TABELA DE DEFEITOS'!$B$4:$I$1048576,8,0),"")</f>
        <v/>
      </c>
      <c r="K620" s="109" t="str">
        <f>CSV!G31</f>
        <v/>
      </c>
      <c r="L620" s="178"/>
      <c r="M620" s="179"/>
    </row>
    <row r="621" spans="2:13" ht="9.75" customHeight="1">
      <c r="B621" s="180" t="s">
        <v>1427</v>
      </c>
      <c r="C621" s="180"/>
      <c r="D621" s="180"/>
      <c r="E621" s="180"/>
      <c r="F621" s="180"/>
      <c r="G621" s="180"/>
      <c r="H621" s="180" t="s">
        <v>1427</v>
      </c>
      <c r="I621" s="180"/>
      <c r="J621" s="180"/>
      <c r="K621" s="180"/>
      <c r="L621" s="180"/>
      <c r="M621" s="180"/>
    </row>
    <row r="622" spans="2:13" ht="9.75" customHeight="1">
      <c r="B622" s="181"/>
      <c r="C622" s="181"/>
      <c r="D622" s="181"/>
      <c r="E622" s="181"/>
      <c r="F622" s="181"/>
      <c r="G622" s="181"/>
      <c r="H622" s="181"/>
      <c r="I622" s="181"/>
      <c r="J622" s="181"/>
      <c r="K622" s="181"/>
      <c r="L622" s="181"/>
      <c r="M622" s="181"/>
    </row>
    <row r="623" spans="2:13" ht="9.75" customHeight="1">
      <c r="B623" s="181"/>
      <c r="C623" s="181"/>
      <c r="D623" s="181"/>
      <c r="E623" s="181"/>
      <c r="F623" s="181"/>
      <c r="G623" s="181"/>
      <c r="H623" s="181"/>
      <c r="I623" s="181"/>
      <c r="J623" s="181"/>
      <c r="K623" s="181"/>
      <c r="L623" s="181"/>
      <c r="M623" s="181"/>
    </row>
    <row r="624" spans="2:13" ht="9.75" customHeight="1">
      <c r="B624" s="181"/>
      <c r="C624" s="181"/>
      <c r="D624" s="181"/>
      <c r="E624" s="181"/>
      <c r="F624" s="181"/>
      <c r="G624" s="181"/>
      <c r="H624" s="181"/>
      <c r="I624" s="181"/>
      <c r="J624" s="181"/>
      <c r="K624" s="181"/>
      <c r="L624" s="181"/>
      <c r="M624" s="181"/>
    </row>
    <row r="625" spans="2:13" ht="9.75" customHeight="1">
      <c r="B625" s="181"/>
      <c r="C625" s="181"/>
      <c r="D625" s="181"/>
      <c r="E625" s="181"/>
      <c r="F625" s="181"/>
      <c r="G625" s="181"/>
      <c r="H625" s="181"/>
      <c r="I625" s="181"/>
      <c r="J625" s="181"/>
      <c r="K625" s="181"/>
      <c r="L625" s="181"/>
      <c r="M625" s="181"/>
    </row>
    <row r="626" spans="2:13" ht="9.75" customHeight="1">
      <c r="B626" s="181"/>
      <c r="C626" s="181"/>
      <c r="D626" s="181"/>
      <c r="E626" s="181"/>
      <c r="F626" s="181"/>
      <c r="G626" s="181"/>
      <c r="H626" s="181"/>
      <c r="I626" s="181"/>
      <c r="J626" s="181"/>
      <c r="K626" s="181"/>
      <c r="L626" s="181"/>
      <c r="M626" s="181"/>
    </row>
    <row r="627" spans="2:13" ht="9.75" customHeight="1">
      <c r="B627" s="181"/>
      <c r="C627" s="181"/>
      <c r="D627" s="181"/>
      <c r="E627" s="181"/>
      <c r="F627" s="181"/>
      <c r="G627" s="181"/>
      <c r="H627" s="181"/>
      <c r="I627" s="181"/>
      <c r="J627" s="181"/>
      <c r="K627" s="181"/>
      <c r="L627" s="181"/>
      <c r="M627" s="181"/>
    </row>
    <row r="628" spans="2:13" ht="9.75" customHeight="1">
      <c r="B628" s="181"/>
      <c r="C628" s="181"/>
      <c r="D628" s="181"/>
      <c r="E628" s="181"/>
      <c r="F628" s="181"/>
      <c r="G628" s="181"/>
      <c r="H628" s="181"/>
      <c r="I628" s="181"/>
      <c r="J628" s="181"/>
      <c r="K628" s="181"/>
      <c r="L628" s="181"/>
      <c r="M628" s="181"/>
    </row>
    <row r="629" spans="2:13" ht="9.75" customHeight="1">
      <c r="B629" s="181"/>
      <c r="C629" s="181"/>
      <c r="D629" s="181"/>
      <c r="E629" s="181"/>
      <c r="F629" s="181"/>
      <c r="G629" s="181"/>
      <c r="H629" s="181"/>
      <c r="I629" s="181"/>
      <c r="J629" s="181"/>
      <c r="K629" s="181"/>
      <c r="L629" s="181"/>
      <c r="M629" s="181"/>
    </row>
    <row r="630" spans="2:13" ht="9.75" customHeight="1">
      <c r="B630" s="181"/>
      <c r="C630" s="181"/>
      <c r="D630" s="181"/>
      <c r="E630" s="181"/>
      <c r="F630" s="181"/>
      <c r="G630" s="181"/>
      <c r="H630" s="181"/>
      <c r="I630" s="181"/>
      <c r="J630" s="181"/>
      <c r="K630" s="181"/>
      <c r="L630" s="181"/>
      <c r="M630" s="181"/>
    </row>
    <row r="631" spans="2:13" ht="9.75" customHeight="1">
      <c r="B631" s="181"/>
      <c r="C631" s="181"/>
      <c r="D631" s="181"/>
      <c r="E631" s="181"/>
      <c r="F631" s="181"/>
      <c r="G631" s="181"/>
      <c r="H631" s="181"/>
      <c r="I631" s="181"/>
      <c r="J631" s="181"/>
      <c r="K631" s="181"/>
      <c r="L631" s="181"/>
      <c r="M631" s="181"/>
    </row>
    <row r="632" spans="2:13" ht="9.75" customHeight="1">
      <c r="B632" s="181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</row>
    <row r="633" spans="2:13" ht="9.75" customHeight="1">
      <c r="B633" s="181"/>
      <c r="C633" s="181"/>
      <c r="D633" s="181"/>
      <c r="E633" s="181"/>
      <c r="F633" s="181"/>
      <c r="G633" s="181"/>
      <c r="H633" s="181"/>
      <c r="I633" s="181"/>
      <c r="J633" s="181"/>
      <c r="K633" s="181"/>
      <c r="L633" s="181"/>
      <c r="M633" s="181"/>
    </row>
    <row r="634" spans="2:13" ht="9.75" customHeight="1">
      <c r="B634" s="181"/>
      <c r="C634" s="181"/>
      <c r="D634" s="181"/>
      <c r="E634" s="181"/>
      <c r="F634" s="181"/>
      <c r="G634" s="181"/>
      <c r="H634" s="181"/>
      <c r="I634" s="181"/>
      <c r="J634" s="181"/>
      <c r="K634" s="181"/>
      <c r="L634" s="181"/>
      <c r="M634" s="181"/>
    </row>
    <row r="635" spans="2:13" ht="9.75" customHeight="1">
      <c r="B635" s="181"/>
      <c r="C635" s="181"/>
      <c r="D635" s="181"/>
      <c r="E635" s="181"/>
      <c r="F635" s="181"/>
      <c r="G635" s="181"/>
      <c r="H635" s="181"/>
      <c r="I635" s="181"/>
      <c r="J635" s="181"/>
      <c r="K635" s="181"/>
      <c r="L635" s="181"/>
      <c r="M635" s="181"/>
    </row>
    <row r="636" spans="2:13" ht="9.75" customHeight="1">
      <c r="B636" s="181"/>
      <c r="C636" s="181"/>
      <c r="D636" s="181"/>
      <c r="E636" s="181"/>
      <c r="F636" s="181"/>
      <c r="G636" s="181"/>
      <c r="H636" s="181"/>
      <c r="I636" s="181"/>
      <c r="J636" s="181"/>
      <c r="K636" s="181"/>
      <c r="L636" s="181"/>
      <c r="M636" s="181"/>
    </row>
    <row r="637" spans="2:13" ht="9.75" customHeight="1">
      <c r="B637" s="181"/>
      <c r="C637" s="181"/>
      <c r="D637" s="181"/>
      <c r="E637" s="181"/>
      <c r="F637" s="181"/>
      <c r="G637" s="181"/>
      <c r="H637" s="181"/>
      <c r="I637" s="181"/>
      <c r="J637" s="181"/>
      <c r="K637" s="181"/>
      <c r="L637" s="181"/>
      <c r="M637" s="181"/>
    </row>
    <row r="638" spans="2:13" ht="15" customHeight="1">
      <c r="B638" s="188" t="s">
        <v>1426</v>
      </c>
      <c r="C638" s="189"/>
      <c r="D638" s="189"/>
      <c r="E638" s="189"/>
      <c r="F638" s="189"/>
      <c r="G638" s="190"/>
      <c r="H638" s="191" t="s">
        <v>1425</v>
      </c>
      <c r="I638" s="192"/>
      <c r="J638" s="192"/>
      <c r="K638" s="192"/>
      <c r="L638" s="192"/>
      <c r="M638" s="193"/>
    </row>
    <row r="639" spans="2:13" ht="10.5" customHeight="1">
      <c r="B639" s="187" t="s">
        <v>379</v>
      </c>
      <c r="C639" s="194" t="s">
        <v>1188</v>
      </c>
      <c r="D639" s="183" t="s">
        <v>380</v>
      </c>
      <c r="E639" s="184"/>
      <c r="F639" s="183" t="s">
        <v>1424</v>
      </c>
      <c r="G639" s="184"/>
      <c r="H639" s="183" t="s">
        <v>1423</v>
      </c>
      <c r="I639" s="184"/>
      <c r="J639" s="187" t="s">
        <v>1422</v>
      </c>
      <c r="K639" s="187" t="s">
        <v>1421</v>
      </c>
      <c r="L639" s="183" t="s">
        <v>1420</v>
      </c>
      <c r="M639" s="184"/>
    </row>
    <row r="640" spans="2:13" ht="15.75" customHeight="1">
      <c r="B640" s="187"/>
      <c r="C640" s="195"/>
      <c r="D640" s="185"/>
      <c r="E640" s="186"/>
      <c r="F640" s="185"/>
      <c r="G640" s="186"/>
      <c r="H640" s="185"/>
      <c r="I640" s="186"/>
      <c r="J640" s="187"/>
      <c r="K640" s="187"/>
      <c r="L640" s="185"/>
      <c r="M640" s="186"/>
    </row>
    <row r="641" spans="2:13" ht="38.25" customHeight="1">
      <c r="B641" s="110" t="str">
        <f>CSV!E32</f>
        <v/>
      </c>
      <c r="C641" s="122" t="str">
        <f>IFERROR(VLOOKUP(B641,'TABELA DE DEFEITOS'!$B$4:$I$1048576,3,0),"")</f>
        <v/>
      </c>
      <c r="D641" s="176" t="str">
        <f>IFERROR(VLOOKUP(B641,'TABELA DE DEFEITOS'!$B$4:$I$1048576,4,0),"")</f>
        <v/>
      </c>
      <c r="E641" s="177"/>
      <c r="F641" s="176" t="str">
        <f>IFERROR(VLOOKUP(B641,'TABELA DE DEFEITOS'!$B$4:$I$1048576,5,0),"")</f>
        <v/>
      </c>
      <c r="G641" s="177"/>
      <c r="H641" s="178" t="str">
        <f>CSV!H32</f>
        <v/>
      </c>
      <c r="I641" s="179"/>
      <c r="J641" s="112" t="str">
        <f>IFERROR(VLOOKUP(B641,'TABELA DE DEFEITOS'!$B$4:$I$1048576,8,0),"")</f>
        <v/>
      </c>
      <c r="K641" s="109" t="str">
        <f>CSV!G32</f>
        <v/>
      </c>
      <c r="L641" s="178"/>
      <c r="M641" s="179"/>
    </row>
    <row r="642" spans="2:13" ht="9.75" customHeight="1">
      <c r="B642" s="180" t="s">
        <v>1427</v>
      </c>
      <c r="C642" s="180"/>
      <c r="D642" s="180"/>
      <c r="E642" s="180"/>
      <c r="F642" s="180"/>
      <c r="G642" s="180"/>
      <c r="H642" s="180" t="s">
        <v>1427</v>
      </c>
      <c r="I642" s="180"/>
      <c r="J642" s="180"/>
      <c r="K642" s="180"/>
      <c r="L642" s="180"/>
      <c r="M642" s="180"/>
    </row>
    <row r="643" spans="2:13" ht="9.75" customHeight="1">
      <c r="B643" s="181"/>
      <c r="C643" s="181"/>
      <c r="D643" s="181"/>
      <c r="E643" s="181"/>
      <c r="F643" s="181"/>
      <c r="G643" s="181"/>
      <c r="H643" s="181"/>
      <c r="I643" s="181"/>
      <c r="J643" s="181"/>
      <c r="K643" s="181"/>
      <c r="L643" s="181"/>
      <c r="M643" s="181"/>
    </row>
    <row r="644" spans="2:13" ht="9.75" customHeight="1">
      <c r="B644" s="181"/>
      <c r="C644" s="181"/>
      <c r="D644" s="181"/>
      <c r="E644" s="181"/>
      <c r="F644" s="181"/>
      <c r="G644" s="181"/>
      <c r="H644" s="181"/>
      <c r="I644" s="181"/>
      <c r="J644" s="181"/>
      <c r="K644" s="181"/>
      <c r="L644" s="181"/>
      <c r="M644" s="181"/>
    </row>
    <row r="645" spans="2:13" ht="9.75" customHeight="1">
      <c r="B645" s="181"/>
      <c r="C645" s="181"/>
      <c r="D645" s="181"/>
      <c r="E645" s="181"/>
      <c r="F645" s="181"/>
      <c r="G645" s="181"/>
      <c r="H645" s="181"/>
      <c r="I645" s="181"/>
      <c r="J645" s="181"/>
      <c r="K645" s="181"/>
      <c r="L645" s="181"/>
      <c r="M645" s="181"/>
    </row>
    <row r="646" spans="2:13" ht="9.75" customHeight="1">
      <c r="B646" s="181"/>
      <c r="C646" s="181"/>
      <c r="D646" s="181"/>
      <c r="E646" s="181"/>
      <c r="F646" s="181"/>
      <c r="G646" s="181"/>
      <c r="H646" s="181"/>
      <c r="I646" s="181"/>
      <c r="J646" s="181"/>
      <c r="K646" s="181"/>
      <c r="L646" s="181"/>
      <c r="M646" s="181"/>
    </row>
    <row r="647" spans="2:13" ht="9.75" customHeight="1">
      <c r="B647" s="181"/>
      <c r="C647" s="181"/>
      <c r="D647" s="181"/>
      <c r="E647" s="181"/>
      <c r="F647" s="181"/>
      <c r="G647" s="181"/>
      <c r="H647" s="181"/>
      <c r="I647" s="181"/>
      <c r="J647" s="181"/>
      <c r="K647" s="181"/>
      <c r="L647" s="181"/>
      <c r="M647" s="181"/>
    </row>
    <row r="648" spans="2:13" ht="9.75" customHeight="1">
      <c r="B648" s="181"/>
      <c r="C648" s="181"/>
      <c r="D648" s="181"/>
      <c r="E648" s="181"/>
      <c r="F648" s="181"/>
      <c r="G648" s="181"/>
      <c r="H648" s="181"/>
      <c r="I648" s="181"/>
      <c r="J648" s="181"/>
      <c r="K648" s="181"/>
      <c r="L648" s="181"/>
      <c r="M648" s="181"/>
    </row>
    <row r="649" spans="2:13" ht="9.75" customHeight="1">
      <c r="B649" s="181"/>
      <c r="C649" s="181"/>
      <c r="D649" s="181"/>
      <c r="E649" s="181"/>
      <c r="F649" s="181"/>
      <c r="G649" s="181"/>
      <c r="H649" s="181"/>
      <c r="I649" s="181"/>
      <c r="J649" s="181"/>
      <c r="K649" s="181"/>
      <c r="L649" s="181"/>
      <c r="M649" s="181"/>
    </row>
    <row r="650" spans="2:13" ht="9.75" customHeight="1">
      <c r="B650" s="181"/>
      <c r="C650" s="181"/>
      <c r="D650" s="181"/>
      <c r="E650" s="181"/>
      <c r="F650" s="181"/>
      <c r="G650" s="181"/>
      <c r="H650" s="181"/>
      <c r="I650" s="181"/>
      <c r="J650" s="181"/>
      <c r="K650" s="181"/>
      <c r="L650" s="181"/>
      <c r="M650" s="181"/>
    </row>
    <row r="651" spans="2:13" ht="9.75" customHeight="1">
      <c r="B651" s="181"/>
      <c r="C651" s="181"/>
      <c r="D651" s="181"/>
      <c r="E651" s="181"/>
      <c r="F651" s="181"/>
      <c r="G651" s="181"/>
      <c r="H651" s="181"/>
      <c r="I651" s="181"/>
      <c r="J651" s="181"/>
      <c r="K651" s="181"/>
      <c r="L651" s="181"/>
      <c r="M651" s="181"/>
    </row>
    <row r="652" spans="2:13" ht="9.75" customHeight="1">
      <c r="B652" s="181"/>
      <c r="C652" s="181"/>
      <c r="D652" s="181"/>
      <c r="E652" s="181"/>
      <c r="F652" s="181"/>
      <c r="G652" s="181"/>
      <c r="H652" s="181"/>
      <c r="I652" s="181"/>
      <c r="J652" s="181"/>
      <c r="K652" s="181"/>
      <c r="L652" s="181"/>
      <c r="M652" s="181"/>
    </row>
    <row r="653" spans="2:13" ht="9.75" customHeight="1">
      <c r="B653" s="181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</row>
    <row r="654" spans="2:13" ht="9.75" customHeight="1">
      <c r="B654" s="181"/>
      <c r="C654" s="181"/>
      <c r="D654" s="181"/>
      <c r="E654" s="181"/>
      <c r="F654" s="181"/>
      <c r="G654" s="181"/>
      <c r="H654" s="181"/>
      <c r="I654" s="181"/>
      <c r="J654" s="181"/>
      <c r="K654" s="181"/>
      <c r="L654" s="181"/>
      <c r="M654" s="181"/>
    </row>
    <row r="655" spans="2:13" ht="9.75" customHeight="1">
      <c r="B655" s="181"/>
      <c r="C655" s="181"/>
      <c r="D655" s="181"/>
      <c r="E655" s="181"/>
      <c r="F655" s="181"/>
      <c r="G655" s="181"/>
      <c r="H655" s="181"/>
      <c r="I655" s="181"/>
      <c r="J655" s="181"/>
      <c r="K655" s="181"/>
      <c r="L655" s="181"/>
      <c r="M655" s="181"/>
    </row>
    <row r="656" spans="2:13" ht="9.75" customHeight="1">
      <c r="B656" s="181"/>
      <c r="C656" s="181"/>
      <c r="D656" s="181"/>
      <c r="E656" s="181"/>
      <c r="F656" s="181"/>
      <c r="G656" s="181"/>
      <c r="H656" s="181"/>
      <c r="I656" s="181"/>
      <c r="J656" s="181"/>
      <c r="K656" s="181"/>
      <c r="L656" s="181"/>
      <c r="M656" s="181"/>
    </row>
    <row r="657" spans="2:13" ht="9.75" customHeight="1">
      <c r="B657" s="181"/>
      <c r="C657" s="181"/>
      <c r="D657" s="181"/>
      <c r="E657" s="181"/>
      <c r="F657" s="181"/>
      <c r="G657" s="181"/>
      <c r="H657" s="181"/>
      <c r="I657" s="181"/>
      <c r="J657" s="181"/>
      <c r="K657" s="181"/>
      <c r="L657" s="181"/>
      <c r="M657" s="181"/>
    </row>
    <row r="658" spans="2:13" ht="9.75" customHeight="1">
      <c r="B658" s="181"/>
      <c r="C658" s="181"/>
      <c r="D658" s="181"/>
      <c r="E658" s="181"/>
      <c r="F658" s="181"/>
      <c r="G658" s="181"/>
      <c r="H658" s="181"/>
      <c r="I658" s="181"/>
      <c r="J658" s="181"/>
      <c r="K658" s="181"/>
      <c r="L658" s="181"/>
      <c r="M658" s="181"/>
    </row>
    <row r="659" spans="2:13" ht="15" customHeight="1">
      <c r="B659" s="188" t="s">
        <v>1426</v>
      </c>
      <c r="C659" s="189"/>
      <c r="D659" s="189"/>
      <c r="E659" s="189"/>
      <c r="F659" s="189"/>
      <c r="G659" s="190"/>
      <c r="H659" s="191" t="s">
        <v>1425</v>
      </c>
      <c r="I659" s="192"/>
      <c r="J659" s="192"/>
      <c r="K659" s="192"/>
      <c r="L659" s="192"/>
      <c r="M659" s="193"/>
    </row>
    <row r="660" spans="2:13" ht="15.75" customHeight="1">
      <c r="B660" s="187" t="s">
        <v>379</v>
      </c>
      <c r="C660" s="194" t="s">
        <v>1188</v>
      </c>
      <c r="D660" s="183" t="s">
        <v>380</v>
      </c>
      <c r="E660" s="184"/>
      <c r="F660" s="183" t="s">
        <v>1424</v>
      </c>
      <c r="G660" s="184"/>
      <c r="H660" s="183" t="s">
        <v>1423</v>
      </c>
      <c r="I660" s="184"/>
      <c r="J660" s="187" t="s">
        <v>1422</v>
      </c>
      <c r="K660" s="187" t="s">
        <v>1421</v>
      </c>
      <c r="L660" s="183" t="s">
        <v>1420</v>
      </c>
      <c r="M660" s="184"/>
    </row>
    <row r="661" spans="2:13" ht="15.75" customHeight="1">
      <c r="B661" s="187"/>
      <c r="C661" s="195"/>
      <c r="D661" s="185"/>
      <c r="E661" s="186"/>
      <c r="F661" s="185"/>
      <c r="G661" s="186"/>
      <c r="H661" s="185"/>
      <c r="I661" s="186"/>
      <c r="J661" s="187"/>
      <c r="K661" s="187"/>
      <c r="L661" s="185"/>
      <c r="M661" s="186"/>
    </row>
    <row r="662" spans="2:13" ht="39" customHeight="1">
      <c r="B662" s="110" t="str">
        <f>CSV!E33</f>
        <v/>
      </c>
      <c r="C662" s="122" t="str">
        <f>IFERROR(VLOOKUP(B662,'TABELA DE DEFEITOS'!$B$4:$I$1048576,3,0),"")</f>
        <v/>
      </c>
      <c r="D662" s="176" t="str">
        <f>IFERROR(VLOOKUP(B662,'TABELA DE DEFEITOS'!$B$4:$I$1048576,4,0),"")</f>
        <v/>
      </c>
      <c r="E662" s="177"/>
      <c r="F662" s="176" t="str">
        <f>IFERROR(VLOOKUP(B662,'TABELA DE DEFEITOS'!$B$4:$I$1048576,5,0),"")</f>
        <v/>
      </c>
      <c r="G662" s="177"/>
      <c r="H662" s="178" t="str">
        <f>CSV!H33</f>
        <v/>
      </c>
      <c r="I662" s="179"/>
      <c r="J662" s="112" t="str">
        <f>IFERROR(VLOOKUP(B662,'TABELA DE DEFEITOS'!$B$4:$I$1048576,8,0),"")</f>
        <v/>
      </c>
      <c r="K662" s="109" t="str">
        <f>CSV!G33</f>
        <v/>
      </c>
      <c r="L662" s="178"/>
      <c r="M662" s="179"/>
    </row>
    <row r="663" spans="2:13" ht="9.75" customHeight="1">
      <c r="B663" s="180" t="s">
        <v>1427</v>
      </c>
      <c r="C663" s="180"/>
      <c r="D663" s="180"/>
      <c r="E663" s="180"/>
      <c r="F663" s="180"/>
      <c r="G663" s="180"/>
      <c r="H663" s="180" t="s">
        <v>1427</v>
      </c>
      <c r="I663" s="180"/>
      <c r="J663" s="180"/>
      <c r="K663" s="180"/>
      <c r="L663" s="180"/>
      <c r="M663" s="180"/>
    </row>
    <row r="664" spans="2:13" ht="9.75" customHeight="1">
      <c r="B664" s="181"/>
      <c r="C664" s="181"/>
      <c r="D664" s="181"/>
      <c r="E664" s="181"/>
      <c r="F664" s="181"/>
      <c r="G664" s="181"/>
      <c r="H664" s="181"/>
      <c r="I664" s="181"/>
      <c r="J664" s="181"/>
      <c r="K664" s="181"/>
      <c r="L664" s="181"/>
      <c r="M664" s="181"/>
    </row>
    <row r="665" spans="2:13" ht="9.75" customHeight="1">
      <c r="B665" s="181"/>
      <c r="C665" s="181"/>
      <c r="D665" s="181"/>
      <c r="E665" s="181"/>
      <c r="F665" s="181"/>
      <c r="G665" s="181"/>
      <c r="H665" s="181"/>
      <c r="I665" s="181"/>
      <c r="J665" s="181"/>
      <c r="K665" s="181"/>
      <c r="L665" s="181"/>
      <c r="M665" s="181"/>
    </row>
    <row r="666" spans="2:13" ht="9.75" customHeight="1">
      <c r="B666" s="181"/>
      <c r="C666" s="181"/>
      <c r="D666" s="181"/>
      <c r="E666" s="181"/>
      <c r="F666" s="181"/>
      <c r="G666" s="181"/>
      <c r="H666" s="181"/>
      <c r="I666" s="181"/>
      <c r="J666" s="181"/>
      <c r="K666" s="181"/>
      <c r="L666" s="181"/>
      <c r="M666" s="181"/>
    </row>
    <row r="667" spans="2:13" ht="9.75" customHeight="1">
      <c r="B667" s="181"/>
      <c r="C667" s="181"/>
      <c r="D667" s="181"/>
      <c r="E667" s="181"/>
      <c r="F667" s="181"/>
      <c r="G667" s="181"/>
      <c r="H667" s="181"/>
      <c r="I667" s="181"/>
      <c r="J667" s="181"/>
      <c r="K667" s="181"/>
      <c r="L667" s="181"/>
      <c r="M667" s="181"/>
    </row>
    <row r="668" spans="2:13" ht="9.75" customHeight="1">
      <c r="B668" s="181"/>
      <c r="C668" s="181"/>
      <c r="D668" s="181"/>
      <c r="E668" s="181"/>
      <c r="F668" s="181"/>
      <c r="G668" s="181"/>
      <c r="H668" s="181"/>
      <c r="I668" s="181"/>
      <c r="J668" s="181"/>
      <c r="K668" s="181"/>
      <c r="L668" s="181"/>
      <c r="M668" s="181"/>
    </row>
    <row r="669" spans="2:13" ht="9.75" customHeight="1">
      <c r="B669" s="181"/>
      <c r="C669" s="181"/>
      <c r="D669" s="181"/>
      <c r="E669" s="181"/>
      <c r="F669" s="181"/>
      <c r="G669" s="181"/>
      <c r="H669" s="181"/>
      <c r="I669" s="181"/>
      <c r="J669" s="181"/>
      <c r="K669" s="181"/>
      <c r="L669" s="181"/>
      <c r="M669" s="181"/>
    </row>
    <row r="670" spans="2:13" ht="9.75" customHeight="1">
      <c r="B670" s="181"/>
      <c r="C670" s="181"/>
      <c r="D670" s="181"/>
      <c r="E670" s="181"/>
      <c r="F670" s="181"/>
      <c r="G670" s="181"/>
      <c r="H670" s="181"/>
      <c r="I670" s="181"/>
      <c r="J670" s="181"/>
      <c r="K670" s="181"/>
      <c r="L670" s="181"/>
      <c r="M670" s="181"/>
    </row>
    <row r="671" spans="2:13" ht="9.75" customHeight="1">
      <c r="B671" s="181"/>
      <c r="C671" s="181"/>
      <c r="D671" s="181"/>
      <c r="E671" s="181"/>
      <c r="F671" s="181"/>
      <c r="G671" s="181"/>
      <c r="H671" s="181"/>
      <c r="I671" s="181"/>
      <c r="J671" s="181"/>
      <c r="K671" s="181"/>
      <c r="L671" s="181"/>
      <c r="M671" s="181"/>
    </row>
    <row r="672" spans="2:13" ht="9.75" customHeight="1">
      <c r="B672" s="181"/>
      <c r="C672" s="181"/>
      <c r="D672" s="181"/>
      <c r="E672" s="181"/>
      <c r="F672" s="181"/>
      <c r="G672" s="181"/>
      <c r="H672" s="181"/>
      <c r="I672" s="181"/>
      <c r="J672" s="181"/>
      <c r="K672" s="181"/>
      <c r="L672" s="181"/>
      <c r="M672" s="181"/>
    </row>
    <row r="673" spans="2:13" ht="9.75" customHeight="1">
      <c r="B673" s="181"/>
      <c r="C673" s="181"/>
      <c r="D673" s="181"/>
      <c r="E673" s="181"/>
      <c r="F673" s="181"/>
      <c r="G673" s="181"/>
      <c r="H673" s="181"/>
      <c r="I673" s="181"/>
      <c r="J673" s="181"/>
      <c r="K673" s="181"/>
      <c r="L673" s="181"/>
      <c r="M673" s="181"/>
    </row>
    <row r="674" spans="2:13" ht="9.75" customHeight="1">
      <c r="B674" s="181"/>
      <c r="C674" s="181"/>
      <c r="D674" s="181"/>
      <c r="E674" s="181"/>
      <c r="F674" s="181"/>
      <c r="G674" s="181"/>
      <c r="H674" s="181"/>
      <c r="I674" s="181"/>
      <c r="J674" s="181"/>
      <c r="K674" s="181"/>
      <c r="L674" s="181"/>
      <c r="M674" s="181"/>
    </row>
    <row r="675" spans="2:13" ht="9.75" customHeight="1">
      <c r="B675" s="181"/>
      <c r="C675" s="181"/>
      <c r="D675" s="181"/>
      <c r="E675" s="181"/>
      <c r="F675" s="181"/>
      <c r="G675" s="181"/>
      <c r="H675" s="181"/>
      <c r="I675" s="181"/>
      <c r="J675" s="181"/>
      <c r="K675" s="181"/>
      <c r="L675" s="181"/>
      <c r="M675" s="181"/>
    </row>
    <row r="676" spans="2:13" ht="9.75" customHeight="1">
      <c r="B676" s="181"/>
      <c r="C676" s="181"/>
      <c r="D676" s="181"/>
      <c r="E676" s="181"/>
      <c r="F676" s="181"/>
      <c r="G676" s="181"/>
      <c r="H676" s="181"/>
      <c r="I676" s="181"/>
      <c r="J676" s="181"/>
      <c r="K676" s="181"/>
      <c r="L676" s="181"/>
      <c r="M676" s="181"/>
    </row>
    <row r="677" spans="2:13" ht="9.75" customHeight="1">
      <c r="B677" s="181"/>
      <c r="C677" s="181"/>
      <c r="D677" s="181"/>
      <c r="E677" s="181"/>
      <c r="F677" s="181"/>
      <c r="G677" s="181"/>
      <c r="H677" s="181"/>
      <c r="I677" s="181"/>
      <c r="J677" s="181"/>
      <c r="K677" s="181"/>
      <c r="L677" s="181"/>
      <c r="M677" s="181"/>
    </row>
    <row r="678" spans="2:13" ht="9.75" customHeight="1">
      <c r="B678" s="181"/>
      <c r="C678" s="181"/>
      <c r="D678" s="181"/>
      <c r="E678" s="181"/>
      <c r="F678" s="181"/>
      <c r="G678" s="181"/>
      <c r="H678" s="181"/>
      <c r="I678" s="181"/>
      <c r="J678" s="181"/>
      <c r="K678" s="181"/>
      <c r="L678" s="181"/>
      <c r="M678" s="181"/>
    </row>
    <row r="679" spans="2:13" ht="9.75" customHeight="1">
      <c r="B679" s="181"/>
      <c r="C679" s="181"/>
      <c r="D679" s="181"/>
      <c r="E679" s="181"/>
      <c r="F679" s="181"/>
      <c r="G679" s="181"/>
      <c r="H679" s="181"/>
      <c r="I679" s="181"/>
      <c r="J679" s="181"/>
      <c r="K679" s="181"/>
      <c r="L679" s="181"/>
      <c r="M679" s="181"/>
    </row>
    <row r="680" spans="2:13" ht="15" customHeight="1">
      <c r="B680" s="188" t="s">
        <v>1426</v>
      </c>
      <c r="C680" s="189"/>
      <c r="D680" s="189"/>
      <c r="E680" s="189"/>
      <c r="F680" s="189"/>
      <c r="G680" s="190"/>
      <c r="H680" s="191" t="s">
        <v>1425</v>
      </c>
      <c r="I680" s="192"/>
      <c r="J680" s="192"/>
      <c r="K680" s="192"/>
      <c r="L680" s="192"/>
      <c r="M680" s="193"/>
    </row>
    <row r="681" spans="2:13" ht="15.75" customHeight="1">
      <c r="B681" s="187" t="s">
        <v>379</v>
      </c>
      <c r="C681" s="194" t="s">
        <v>1188</v>
      </c>
      <c r="D681" s="183" t="s">
        <v>380</v>
      </c>
      <c r="E681" s="184"/>
      <c r="F681" s="183" t="s">
        <v>1424</v>
      </c>
      <c r="G681" s="184"/>
      <c r="H681" s="183" t="s">
        <v>1423</v>
      </c>
      <c r="I681" s="184"/>
      <c r="J681" s="187" t="s">
        <v>1422</v>
      </c>
      <c r="K681" s="187" t="s">
        <v>1421</v>
      </c>
      <c r="L681" s="183" t="s">
        <v>1420</v>
      </c>
      <c r="M681" s="184"/>
    </row>
    <row r="682" spans="2:13" ht="15.75" customHeight="1">
      <c r="B682" s="187"/>
      <c r="C682" s="195"/>
      <c r="D682" s="185"/>
      <c r="E682" s="186"/>
      <c r="F682" s="185"/>
      <c r="G682" s="186"/>
      <c r="H682" s="185"/>
      <c r="I682" s="186"/>
      <c r="J682" s="187"/>
      <c r="K682" s="187"/>
      <c r="L682" s="185"/>
      <c r="M682" s="186"/>
    </row>
    <row r="683" spans="2:13" ht="38.25" customHeight="1">
      <c r="B683" s="110" t="str">
        <f>CSV!E34</f>
        <v/>
      </c>
      <c r="C683" s="122" t="str">
        <f>IFERROR(VLOOKUP(B683,'TABELA DE DEFEITOS'!$B$4:$I$1048576,3,0),"")</f>
        <v/>
      </c>
      <c r="D683" s="176" t="str">
        <f>IFERROR(VLOOKUP(B683,'TABELA DE DEFEITOS'!$B$4:$I$1048576,4,0),"")</f>
        <v/>
      </c>
      <c r="E683" s="177"/>
      <c r="F683" s="176" t="str">
        <f>IFERROR(VLOOKUP(B683,'TABELA DE DEFEITOS'!$B$4:$I$1048576,5,0),"")</f>
        <v/>
      </c>
      <c r="G683" s="177"/>
      <c r="H683" s="178" t="str">
        <f>CSV!H34</f>
        <v/>
      </c>
      <c r="I683" s="179"/>
      <c r="J683" s="112" t="str">
        <f>IFERROR(VLOOKUP(B683,'TABELA DE DEFEITOS'!$B$4:$I$1048576,8,0),"")</f>
        <v/>
      </c>
      <c r="K683" s="109" t="str">
        <f>CSV!G34</f>
        <v/>
      </c>
      <c r="L683" s="178"/>
      <c r="M683" s="179"/>
    </row>
    <row r="684" spans="2:13" ht="9.75" customHeight="1">
      <c r="B684" s="180" t="s">
        <v>1427</v>
      </c>
      <c r="C684" s="180"/>
      <c r="D684" s="180"/>
      <c r="E684" s="180"/>
      <c r="F684" s="180"/>
      <c r="G684" s="180"/>
      <c r="H684" s="180" t="s">
        <v>1427</v>
      </c>
      <c r="I684" s="180"/>
      <c r="J684" s="180"/>
      <c r="K684" s="180"/>
      <c r="L684" s="180"/>
      <c r="M684" s="180"/>
    </row>
    <row r="685" spans="2:13" ht="9.75" customHeight="1">
      <c r="B685" s="181"/>
      <c r="C685" s="181"/>
      <c r="D685" s="181"/>
      <c r="E685" s="181"/>
      <c r="F685" s="181"/>
      <c r="G685" s="181"/>
      <c r="H685" s="181"/>
      <c r="I685" s="181"/>
      <c r="J685" s="181"/>
      <c r="K685" s="181"/>
      <c r="L685" s="181"/>
      <c r="M685" s="181"/>
    </row>
    <row r="686" spans="2:13" ht="9.75" customHeight="1">
      <c r="B686" s="181"/>
      <c r="C686" s="181"/>
      <c r="D686" s="181"/>
      <c r="E686" s="181"/>
      <c r="F686" s="181"/>
      <c r="G686" s="181"/>
      <c r="H686" s="181"/>
      <c r="I686" s="181"/>
      <c r="J686" s="181"/>
      <c r="K686" s="181"/>
      <c r="L686" s="181"/>
      <c r="M686" s="181"/>
    </row>
    <row r="687" spans="2:13" ht="9.75" customHeight="1">
      <c r="B687" s="181"/>
      <c r="C687" s="181"/>
      <c r="D687" s="181"/>
      <c r="E687" s="181"/>
      <c r="F687" s="181"/>
      <c r="G687" s="181"/>
      <c r="H687" s="181"/>
      <c r="I687" s="181"/>
      <c r="J687" s="181"/>
      <c r="K687" s="181"/>
      <c r="L687" s="181"/>
      <c r="M687" s="181"/>
    </row>
    <row r="688" spans="2:13" ht="9.75" customHeight="1">
      <c r="B688" s="181"/>
      <c r="C688" s="181"/>
      <c r="D688" s="181"/>
      <c r="E688" s="181"/>
      <c r="F688" s="181"/>
      <c r="G688" s="181"/>
      <c r="H688" s="181"/>
      <c r="I688" s="181"/>
      <c r="J688" s="181"/>
      <c r="K688" s="181"/>
      <c r="L688" s="181"/>
      <c r="M688" s="181"/>
    </row>
    <row r="689" spans="2:13" ht="9.75" customHeight="1">
      <c r="B689" s="181"/>
      <c r="C689" s="181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</row>
    <row r="690" spans="2:13" ht="9.75" customHeight="1">
      <c r="B690" s="181"/>
      <c r="C690" s="181"/>
      <c r="D690" s="181"/>
      <c r="E690" s="181"/>
      <c r="F690" s="181"/>
      <c r="G690" s="181"/>
      <c r="H690" s="181"/>
      <c r="I690" s="181"/>
      <c r="J690" s="181"/>
      <c r="K690" s="181"/>
      <c r="L690" s="181"/>
      <c r="M690" s="181"/>
    </row>
    <row r="691" spans="2:13" ht="9.75" customHeight="1">
      <c r="B691" s="181"/>
      <c r="C691" s="181"/>
      <c r="D691" s="181"/>
      <c r="E691" s="181"/>
      <c r="F691" s="181"/>
      <c r="G691" s="181"/>
      <c r="H691" s="181"/>
      <c r="I691" s="181"/>
      <c r="J691" s="181"/>
      <c r="K691" s="181"/>
      <c r="L691" s="181"/>
      <c r="M691" s="181"/>
    </row>
    <row r="692" spans="2:13" ht="9.75" customHeight="1">
      <c r="B692" s="181"/>
      <c r="C692" s="181"/>
      <c r="D692" s="181"/>
      <c r="E692" s="181"/>
      <c r="F692" s="181"/>
      <c r="G692" s="181"/>
      <c r="H692" s="181"/>
      <c r="I692" s="181"/>
      <c r="J692" s="181"/>
      <c r="K692" s="181"/>
      <c r="L692" s="181"/>
      <c r="M692" s="181"/>
    </row>
    <row r="693" spans="2:13" ht="9.75" customHeight="1">
      <c r="B693" s="181"/>
      <c r="C693" s="181"/>
      <c r="D693" s="181"/>
      <c r="E693" s="181"/>
      <c r="F693" s="181"/>
      <c r="G693" s="181"/>
      <c r="H693" s="181"/>
      <c r="I693" s="181"/>
      <c r="J693" s="181"/>
      <c r="K693" s="181"/>
      <c r="L693" s="181"/>
      <c r="M693" s="181"/>
    </row>
    <row r="694" spans="2:13" ht="9.75" customHeight="1">
      <c r="B694" s="181"/>
      <c r="C694" s="181"/>
      <c r="D694" s="181"/>
      <c r="E694" s="181"/>
      <c r="F694" s="181"/>
      <c r="G694" s="181"/>
      <c r="H694" s="181"/>
      <c r="I694" s="181"/>
      <c r="J694" s="181"/>
      <c r="K694" s="181"/>
      <c r="L694" s="181"/>
      <c r="M694" s="181"/>
    </row>
    <row r="695" spans="2:13" ht="9.75" customHeight="1">
      <c r="B695" s="181"/>
      <c r="C695" s="181"/>
      <c r="D695" s="181"/>
      <c r="E695" s="181"/>
      <c r="F695" s="181"/>
      <c r="G695" s="181"/>
      <c r="H695" s="181"/>
      <c r="I695" s="181"/>
      <c r="J695" s="181"/>
      <c r="K695" s="181"/>
      <c r="L695" s="181"/>
      <c r="M695" s="181"/>
    </row>
    <row r="696" spans="2:13" ht="9.75" customHeight="1">
      <c r="B696" s="181"/>
      <c r="C696" s="181"/>
      <c r="D696" s="181"/>
      <c r="E696" s="181"/>
      <c r="F696" s="181"/>
      <c r="G696" s="181"/>
      <c r="H696" s="181"/>
      <c r="I696" s="181"/>
      <c r="J696" s="181"/>
      <c r="K696" s="181"/>
      <c r="L696" s="181"/>
      <c r="M696" s="181"/>
    </row>
    <row r="697" spans="2:13" ht="9.75" customHeight="1">
      <c r="B697" s="181"/>
      <c r="C697" s="181"/>
      <c r="D697" s="181"/>
      <c r="E697" s="181"/>
      <c r="F697" s="181"/>
      <c r="G697" s="181"/>
      <c r="H697" s="181"/>
      <c r="I697" s="181"/>
      <c r="J697" s="181"/>
      <c r="K697" s="181"/>
      <c r="L697" s="181"/>
      <c r="M697" s="181"/>
    </row>
    <row r="698" spans="2:13" ht="9.75" customHeight="1">
      <c r="B698" s="181"/>
      <c r="C698" s="181"/>
      <c r="D698" s="181"/>
      <c r="E698" s="181"/>
      <c r="F698" s="181"/>
      <c r="G698" s="181"/>
      <c r="H698" s="181"/>
      <c r="I698" s="181"/>
      <c r="J698" s="181"/>
      <c r="K698" s="181"/>
      <c r="L698" s="181"/>
      <c r="M698" s="181"/>
    </row>
    <row r="699" spans="2:13" ht="9.75" customHeight="1">
      <c r="B699" s="181"/>
      <c r="C699" s="181"/>
      <c r="D699" s="181"/>
      <c r="E699" s="181"/>
      <c r="F699" s="181"/>
      <c r="G699" s="181"/>
      <c r="H699" s="181"/>
      <c r="I699" s="181"/>
      <c r="J699" s="181"/>
      <c r="K699" s="181"/>
      <c r="L699" s="181"/>
      <c r="M699" s="181"/>
    </row>
    <row r="700" spans="2:13" ht="9.75" customHeight="1">
      <c r="B700" s="181"/>
      <c r="C700" s="181"/>
      <c r="D700" s="181"/>
      <c r="E700" s="181"/>
      <c r="F700" s="181"/>
      <c r="G700" s="181"/>
      <c r="H700" s="181"/>
      <c r="I700" s="181"/>
      <c r="J700" s="181"/>
      <c r="K700" s="181"/>
      <c r="L700" s="181"/>
      <c r="M700" s="181"/>
    </row>
    <row r="701" spans="2:13" ht="15" customHeight="1">
      <c r="B701" s="188" t="s">
        <v>1426</v>
      </c>
      <c r="C701" s="189"/>
      <c r="D701" s="189"/>
      <c r="E701" s="189"/>
      <c r="F701" s="189"/>
      <c r="G701" s="190"/>
      <c r="H701" s="191" t="s">
        <v>1425</v>
      </c>
      <c r="I701" s="192"/>
      <c r="J701" s="192"/>
      <c r="K701" s="192"/>
      <c r="L701" s="192"/>
      <c r="M701" s="193"/>
    </row>
    <row r="702" spans="2:13" ht="15.75" customHeight="1">
      <c r="B702" s="187" t="s">
        <v>379</v>
      </c>
      <c r="C702" s="194" t="s">
        <v>1188</v>
      </c>
      <c r="D702" s="183" t="s">
        <v>380</v>
      </c>
      <c r="E702" s="184"/>
      <c r="F702" s="183" t="s">
        <v>1424</v>
      </c>
      <c r="G702" s="184"/>
      <c r="H702" s="183" t="s">
        <v>1423</v>
      </c>
      <c r="I702" s="184"/>
      <c r="J702" s="187" t="s">
        <v>1422</v>
      </c>
      <c r="K702" s="187" t="s">
        <v>1421</v>
      </c>
      <c r="L702" s="183" t="s">
        <v>1420</v>
      </c>
      <c r="M702" s="184"/>
    </row>
    <row r="703" spans="2:13" ht="15.75" customHeight="1">
      <c r="B703" s="187"/>
      <c r="C703" s="195"/>
      <c r="D703" s="185"/>
      <c r="E703" s="186"/>
      <c r="F703" s="185"/>
      <c r="G703" s="186"/>
      <c r="H703" s="185"/>
      <c r="I703" s="186"/>
      <c r="J703" s="187"/>
      <c r="K703" s="187"/>
      <c r="L703" s="185"/>
      <c r="M703" s="186"/>
    </row>
    <row r="704" spans="2:13" ht="39" customHeight="1">
      <c r="B704" s="110" t="str">
        <f>CSV!E35</f>
        <v/>
      </c>
      <c r="C704" s="122" t="str">
        <f>IFERROR(VLOOKUP(B704,'TABELA DE DEFEITOS'!$B$4:$I$1048576,3,0),"")</f>
        <v/>
      </c>
      <c r="D704" s="176" t="str">
        <f>IFERROR(VLOOKUP(B704,'TABELA DE DEFEITOS'!$B$4:$I$1048576,4,0),"")</f>
        <v/>
      </c>
      <c r="E704" s="177"/>
      <c r="F704" s="176" t="str">
        <f>IFERROR(VLOOKUP(B704,'TABELA DE DEFEITOS'!$B$4:$I$1048576,5,0),"")</f>
        <v/>
      </c>
      <c r="G704" s="177"/>
      <c r="H704" s="178" t="str">
        <f>CSV!H35</f>
        <v/>
      </c>
      <c r="I704" s="179"/>
      <c r="J704" s="112" t="str">
        <f>IFERROR(VLOOKUP(B704,'TABELA DE DEFEITOS'!$B$4:$I$1048576,8,0),"")</f>
        <v/>
      </c>
      <c r="K704" s="109" t="str">
        <f>CSV!G35</f>
        <v/>
      </c>
      <c r="L704" s="178"/>
      <c r="M704" s="179"/>
    </row>
    <row r="705" spans="2:13" ht="9.75" customHeight="1">
      <c r="B705" s="180" t="s">
        <v>1427</v>
      </c>
      <c r="C705" s="180"/>
      <c r="D705" s="180"/>
      <c r="E705" s="180"/>
      <c r="F705" s="180"/>
      <c r="G705" s="180"/>
      <c r="H705" s="180" t="s">
        <v>1427</v>
      </c>
      <c r="I705" s="180"/>
      <c r="J705" s="180"/>
      <c r="K705" s="180"/>
      <c r="L705" s="180"/>
      <c r="M705" s="180"/>
    </row>
    <row r="706" spans="2:13" ht="9.75" customHeight="1">
      <c r="B706" s="181"/>
      <c r="C706" s="181"/>
      <c r="D706" s="181"/>
      <c r="E706" s="181"/>
      <c r="F706" s="181"/>
      <c r="G706" s="181"/>
      <c r="H706" s="181"/>
      <c r="I706" s="181"/>
      <c r="J706" s="181"/>
      <c r="K706" s="181"/>
      <c r="L706" s="181"/>
      <c r="M706" s="181"/>
    </row>
    <row r="707" spans="2:13" ht="9.75" customHeight="1">
      <c r="B707" s="181"/>
      <c r="C707" s="181"/>
      <c r="D707" s="181"/>
      <c r="E707" s="181"/>
      <c r="F707" s="181"/>
      <c r="G707" s="181"/>
      <c r="H707" s="181"/>
      <c r="I707" s="181"/>
      <c r="J707" s="181"/>
      <c r="K707" s="181"/>
      <c r="L707" s="181"/>
      <c r="M707" s="181"/>
    </row>
    <row r="708" spans="2:13" ht="9.75" customHeight="1">
      <c r="B708" s="181"/>
      <c r="C708" s="181"/>
      <c r="D708" s="181"/>
      <c r="E708" s="181"/>
      <c r="F708" s="181"/>
      <c r="G708" s="181"/>
      <c r="H708" s="181"/>
      <c r="I708" s="181"/>
      <c r="J708" s="181"/>
      <c r="K708" s="181"/>
      <c r="L708" s="181"/>
      <c r="M708" s="181"/>
    </row>
    <row r="709" spans="2:13" ht="9.75" customHeight="1">
      <c r="B709" s="181"/>
      <c r="C709" s="181"/>
      <c r="D709" s="181"/>
      <c r="E709" s="181"/>
      <c r="F709" s="181"/>
      <c r="G709" s="181"/>
      <c r="H709" s="181"/>
      <c r="I709" s="181"/>
      <c r="J709" s="181"/>
      <c r="K709" s="181"/>
      <c r="L709" s="181"/>
      <c r="M709" s="181"/>
    </row>
    <row r="710" spans="2:13" ht="9.75" customHeight="1">
      <c r="B710" s="181"/>
      <c r="C710" s="181"/>
      <c r="D710" s="181"/>
      <c r="E710" s="181"/>
      <c r="F710" s="181"/>
      <c r="G710" s="181"/>
      <c r="H710" s="181"/>
      <c r="I710" s="181"/>
      <c r="J710" s="181"/>
      <c r="K710" s="181"/>
      <c r="L710" s="181"/>
      <c r="M710" s="181"/>
    </row>
    <row r="711" spans="2:13" ht="9.75" customHeight="1">
      <c r="B711" s="181"/>
      <c r="C711" s="181"/>
      <c r="D711" s="181"/>
      <c r="E711" s="181"/>
      <c r="F711" s="181"/>
      <c r="G711" s="181"/>
      <c r="H711" s="181"/>
      <c r="I711" s="181"/>
      <c r="J711" s="181"/>
      <c r="K711" s="181"/>
      <c r="L711" s="181"/>
      <c r="M711" s="181"/>
    </row>
    <row r="712" spans="2:13" ht="9.75" customHeight="1">
      <c r="B712" s="181"/>
      <c r="C712" s="181"/>
      <c r="D712" s="181"/>
      <c r="E712" s="181"/>
      <c r="F712" s="181"/>
      <c r="G712" s="181"/>
      <c r="H712" s="181"/>
      <c r="I712" s="181"/>
      <c r="J712" s="181"/>
      <c r="K712" s="181"/>
      <c r="L712" s="181"/>
      <c r="M712" s="181"/>
    </row>
    <row r="713" spans="2:13" ht="9.75" customHeight="1">
      <c r="B713" s="181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</row>
    <row r="714" spans="2:13" ht="9.75" customHeight="1">
      <c r="B714" s="181"/>
      <c r="C714" s="181"/>
      <c r="D714" s="181"/>
      <c r="E714" s="181"/>
      <c r="F714" s="181"/>
      <c r="G714" s="181"/>
      <c r="H714" s="181"/>
      <c r="I714" s="181"/>
      <c r="J714" s="181"/>
      <c r="K714" s="181"/>
      <c r="L714" s="181"/>
      <c r="M714" s="181"/>
    </row>
    <row r="715" spans="2:13" ht="9.75" customHeight="1">
      <c r="B715" s="181"/>
      <c r="C715" s="181"/>
      <c r="D715" s="181"/>
      <c r="E715" s="181"/>
      <c r="F715" s="181"/>
      <c r="G715" s="181"/>
      <c r="H715" s="181"/>
      <c r="I715" s="181"/>
      <c r="J715" s="181"/>
      <c r="K715" s="181"/>
      <c r="L715" s="181"/>
      <c r="M715" s="181"/>
    </row>
    <row r="716" spans="2:13" ht="9.75" customHeight="1">
      <c r="B716" s="181"/>
      <c r="C716" s="181"/>
      <c r="D716" s="181"/>
      <c r="E716" s="181"/>
      <c r="F716" s="181"/>
      <c r="G716" s="181"/>
      <c r="H716" s="181"/>
      <c r="I716" s="181"/>
      <c r="J716" s="181"/>
      <c r="K716" s="181"/>
      <c r="L716" s="181"/>
      <c r="M716" s="181"/>
    </row>
    <row r="717" spans="2:13" ht="9.75" customHeight="1">
      <c r="B717" s="181"/>
      <c r="C717" s="181"/>
      <c r="D717" s="181"/>
      <c r="E717" s="181"/>
      <c r="F717" s="181"/>
      <c r="G717" s="181"/>
      <c r="H717" s="181"/>
      <c r="I717" s="181"/>
      <c r="J717" s="181"/>
      <c r="K717" s="181"/>
      <c r="L717" s="181"/>
      <c r="M717" s="181"/>
    </row>
    <row r="718" spans="2:13" ht="9.75" customHeight="1">
      <c r="B718" s="181"/>
      <c r="C718" s="181"/>
      <c r="D718" s="181"/>
      <c r="E718" s="181"/>
      <c r="F718" s="181"/>
      <c r="G718" s="181"/>
      <c r="H718" s="181"/>
      <c r="I718" s="181"/>
      <c r="J718" s="181"/>
      <c r="K718" s="181"/>
      <c r="L718" s="181"/>
      <c r="M718" s="181"/>
    </row>
    <row r="719" spans="2:13" ht="9.75" customHeight="1">
      <c r="B719" s="181"/>
      <c r="C719" s="181"/>
      <c r="D719" s="181"/>
      <c r="E719" s="181"/>
      <c r="F719" s="181"/>
      <c r="G719" s="181"/>
      <c r="H719" s="181"/>
      <c r="I719" s="181"/>
      <c r="J719" s="181"/>
      <c r="K719" s="181"/>
      <c r="L719" s="181"/>
      <c r="M719" s="181"/>
    </row>
    <row r="720" spans="2:13" ht="9.75" customHeight="1">
      <c r="B720" s="181"/>
      <c r="C720" s="181"/>
      <c r="D720" s="181"/>
      <c r="E720" s="181"/>
      <c r="F720" s="181"/>
      <c r="G720" s="181"/>
      <c r="H720" s="181"/>
      <c r="I720" s="181"/>
      <c r="J720" s="181"/>
      <c r="K720" s="181"/>
      <c r="L720" s="181"/>
      <c r="M720" s="181"/>
    </row>
    <row r="721" spans="2:13" ht="9.75" customHeight="1">
      <c r="B721" s="181"/>
      <c r="C721" s="181"/>
      <c r="D721" s="181"/>
      <c r="E721" s="181"/>
      <c r="F721" s="181"/>
      <c r="G721" s="181"/>
      <c r="H721" s="181"/>
      <c r="I721" s="181"/>
      <c r="J721" s="181"/>
      <c r="K721" s="181"/>
      <c r="L721" s="181"/>
      <c r="M721" s="181"/>
    </row>
    <row r="722" spans="2:13" ht="15" customHeight="1">
      <c r="B722" s="188" t="s">
        <v>1426</v>
      </c>
      <c r="C722" s="189"/>
      <c r="D722" s="189"/>
      <c r="E722" s="189"/>
      <c r="F722" s="189"/>
      <c r="G722" s="190"/>
      <c r="H722" s="191" t="s">
        <v>1425</v>
      </c>
      <c r="I722" s="192"/>
      <c r="J722" s="192"/>
      <c r="K722" s="192"/>
      <c r="L722" s="192"/>
      <c r="M722" s="193"/>
    </row>
    <row r="723" spans="2:13" ht="10.5" customHeight="1">
      <c r="B723" s="187" t="s">
        <v>379</v>
      </c>
      <c r="C723" s="194" t="s">
        <v>1188</v>
      </c>
      <c r="D723" s="183" t="s">
        <v>380</v>
      </c>
      <c r="E723" s="184"/>
      <c r="F723" s="183" t="s">
        <v>1424</v>
      </c>
      <c r="G723" s="184"/>
      <c r="H723" s="183" t="s">
        <v>1423</v>
      </c>
      <c r="I723" s="184"/>
      <c r="J723" s="187" t="s">
        <v>1422</v>
      </c>
      <c r="K723" s="187" t="s">
        <v>1421</v>
      </c>
      <c r="L723" s="183" t="s">
        <v>1420</v>
      </c>
      <c r="M723" s="184"/>
    </row>
    <row r="724" spans="2:13" ht="15.75" customHeight="1">
      <c r="B724" s="187"/>
      <c r="C724" s="195"/>
      <c r="D724" s="185"/>
      <c r="E724" s="186"/>
      <c r="F724" s="185"/>
      <c r="G724" s="186"/>
      <c r="H724" s="185"/>
      <c r="I724" s="186"/>
      <c r="J724" s="187"/>
      <c r="K724" s="187"/>
      <c r="L724" s="185"/>
      <c r="M724" s="186"/>
    </row>
    <row r="725" spans="2:13" ht="38.25" customHeight="1">
      <c r="B725" s="110" t="str">
        <f>CSV!E36</f>
        <v/>
      </c>
      <c r="C725" s="122" t="str">
        <f>IFERROR(VLOOKUP(B725,'TABELA DE DEFEITOS'!$B$4:$I$1048576,3,0),"")</f>
        <v/>
      </c>
      <c r="D725" s="176" t="str">
        <f>IFERROR(VLOOKUP(B725,'TABELA DE DEFEITOS'!$B$4:$I$1048576,4,0),"")</f>
        <v/>
      </c>
      <c r="E725" s="177"/>
      <c r="F725" s="176" t="str">
        <f>IFERROR(VLOOKUP(B725,'TABELA DE DEFEITOS'!$B$4:$I$1048576,5,0),"")</f>
        <v/>
      </c>
      <c r="G725" s="177"/>
      <c r="H725" s="178" t="str">
        <f>CSV!H36</f>
        <v/>
      </c>
      <c r="I725" s="179"/>
      <c r="J725" s="112" t="str">
        <f>IFERROR(VLOOKUP(B725,'TABELA DE DEFEITOS'!$B$4:$I$1048576,8,0),"")</f>
        <v/>
      </c>
      <c r="K725" s="109" t="str">
        <f>CSV!G36</f>
        <v/>
      </c>
      <c r="L725" s="178"/>
      <c r="M725" s="179"/>
    </row>
    <row r="726" spans="2:13" ht="9.75" customHeight="1">
      <c r="B726" s="180" t="s">
        <v>1427</v>
      </c>
      <c r="C726" s="180"/>
      <c r="D726" s="180"/>
      <c r="E726" s="180"/>
      <c r="F726" s="180"/>
      <c r="G726" s="180"/>
      <c r="H726" s="180" t="s">
        <v>1427</v>
      </c>
      <c r="I726" s="180"/>
      <c r="J726" s="180"/>
      <c r="K726" s="180"/>
      <c r="L726" s="180"/>
      <c r="M726" s="180"/>
    </row>
    <row r="727" spans="2:13" ht="9.75" customHeight="1">
      <c r="B727" s="181"/>
      <c r="C727" s="181"/>
      <c r="D727" s="181"/>
      <c r="E727" s="181"/>
      <c r="F727" s="181"/>
      <c r="G727" s="181"/>
      <c r="H727" s="181"/>
      <c r="I727" s="181"/>
      <c r="J727" s="181"/>
      <c r="K727" s="181"/>
      <c r="L727" s="181"/>
      <c r="M727" s="181"/>
    </row>
    <row r="728" spans="2:13" ht="9.75" customHeight="1">
      <c r="B728" s="181"/>
      <c r="C728" s="181"/>
      <c r="D728" s="181"/>
      <c r="E728" s="181"/>
      <c r="F728" s="181"/>
      <c r="G728" s="181"/>
      <c r="H728" s="181"/>
      <c r="I728" s="181"/>
      <c r="J728" s="181"/>
      <c r="K728" s="181"/>
      <c r="L728" s="181"/>
      <c r="M728" s="181"/>
    </row>
    <row r="729" spans="2:13" ht="9.75" customHeight="1">
      <c r="B729" s="181"/>
      <c r="C729" s="181"/>
      <c r="D729" s="181"/>
      <c r="E729" s="181"/>
      <c r="F729" s="181"/>
      <c r="G729" s="181"/>
      <c r="H729" s="181"/>
      <c r="I729" s="181"/>
      <c r="J729" s="181"/>
      <c r="K729" s="181"/>
      <c r="L729" s="181"/>
      <c r="M729" s="181"/>
    </row>
    <row r="730" spans="2:13" ht="9.75" customHeight="1">
      <c r="B730" s="181"/>
      <c r="C730" s="181"/>
      <c r="D730" s="181"/>
      <c r="E730" s="181"/>
      <c r="F730" s="181"/>
      <c r="G730" s="181"/>
      <c r="H730" s="181"/>
      <c r="I730" s="181"/>
      <c r="J730" s="181"/>
      <c r="K730" s="181"/>
      <c r="L730" s="181"/>
      <c r="M730" s="181"/>
    </row>
    <row r="731" spans="2:13" ht="9.75" customHeight="1">
      <c r="B731" s="181"/>
      <c r="C731" s="181"/>
      <c r="D731" s="181"/>
      <c r="E731" s="181"/>
      <c r="F731" s="181"/>
      <c r="G731" s="181"/>
      <c r="H731" s="181"/>
      <c r="I731" s="181"/>
      <c r="J731" s="181"/>
      <c r="K731" s="181"/>
      <c r="L731" s="181"/>
      <c r="M731" s="181"/>
    </row>
    <row r="732" spans="2:13" ht="9.75" customHeight="1">
      <c r="B732" s="181"/>
      <c r="C732" s="181"/>
      <c r="D732" s="181"/>
      <c r="E732" s="181"/>
      <c r="F732" s="181"/>
      <c r="G732" s="181"/>
      <c r="H732" s="181"/>
      <c r="I732" s="181"/>
      <c r="J732" s="181"/>
      <c r="K732" s="181"/>
      <c r="L732" s="181"/>
      <c r="M732" s="181"/>
    </row>
    <row r="733" spans="2:13" ht="9.75" customHeight="1">
      <c r="B733" s="181"/>
      <c r="C733" s="181"/>
      <c r="D733" s="181"/>
      <c r="E733" s="181"/>
      <c r="F733" s="181"/>
      <c r="G733" s="181"/>
      <c r="H733" s="181"/>
      <c r="I733" s="181"/>
      <c r="J733" s="181"/>
      <c r="K733" s="181"/>
      <c r="L733" s="181"/>
      <c r="M733" s="181"/>
    </row>
    <row r="734" spans="2:13" ht="9.75" customHeight="1">
      <c r="B734" s="181"/>
      <c r="C734" s="181"/>
      <c r="D734" s="181"/>
      <c r="E734" s="181"/>
      <c r="F734" s="181"/>
      <c r="G734" s="181"/>
      <c r="H734" s="181"/>
      <c r="I734" s="181"/>
      <c r="J734" s="181"/>
      <c r="K734" s="181"/>
      <c r="L734" s="181"/>
      <c r="M734" s="181"/>
    </row>
    <row r="735" spans="2:13" ht="9.75" customHeight="1">
      <c r="B735" s="181"/>
      <c r="C735" s="181"/>
      <c r="D735" s="181"/>
      <c r="E735" s="181"/>
      <c r="F735" s="181"/>
      <c r="G735" s="181"/>
      <c r="H735" s="181"/>
      <c r="I735" s="181"/>
      <c r="J735" s="181"/>
      <c r="K735" s="181"/>
      <c r="L735" s="181"/>
      <c r="M735" s="181"/>
    </row>
    <row r="736" spans="2:13" ht="9.75" customHeight="1">
      <c r="B736" s="181"/>
      <c r="C736" s="181"/>
      <c r="D736" s="181"/>
      <c r="E736" s="181"/>
      <c r="F736" s="181"/>
      <c r="G736" s="181"/>
      <c r="H736" s="181"/>
      <c r="I736" s="181"/>
      <c r="J736" s="181"/>
      <c r="K736" s="181"/>
      <c r="L736" s="181"/>
      <c r="M736" s="181"/>
    </row>
    <row r="737" spans="2:13" ht="9.75" customHeight="1">
      <c r="B737" s="181"/>
      <c r="C737" s="181"/>
      <c r="D737" s="181"/>
      <c r="E737" s="181"/>
      <c r="F737" s="181"/>
      <c r="G737" s="181"/>
      <c r="H737" s="181"/>
      <c r="I737" s="181"/>
      <c r="J737" s="181"/>
      <c r="K737" s="181"/>
      <c r="L737" s="181"/>
      <c r="M737" s="181"/>
    </row>
    <row r="738" spans="2:13" ht="9.75" customHeight="1">
      <c r="B738" s="181"/>
      <c r="C738" s="181"/>
      <c r="D738" s="181"/>
      <c r="E738" s="181"/>
      <c r="F738" s="181"/>
      <c r="G738" s="181"/>
      <c r="H738" s="181"/>
      <c r="I738" s="181"/>
      <c r="J738" s="181"/>
      <c r="K738" s="181"/>
      <c r="L738" s="181"/>
      <c r="M738" s="181"/>
    </row>
    <row r="739" spans="2:13" ht="9.75" customHeight="1">
      <c r="B739" s="181"/>
      <c r="C739" s="181"/>
      <c r="D739" s="181"/>
      <c r="E739" s="181"/>
      <c r="F739" s="181"/>
      <c r="G739" s="181"/>
      <c r="H739" s="181"/>
      <c r="I739" s="181"/>
      <c r="J739" s="181"/>
      <c r="K739" s="181"/>
      <c r="L739" s="181"/>
      <c r="M739" s="181"/>
    </row>
    <row r="740" spans="2:13" ht="9.75" customHeight="1">
      <c r="B740" s="181"/>
      <c r="C740" s="181"/>
      <c r="D740" s="181"/>
      <c r="E740" s="181"/>
      <c r="F740" s="181"/>
      <c r="G740" s="181"/>
      <c r="H740" s="181"/>
      <c r="I740" s="181"/>
      <c r="J740" s="181"/>
      <c r="K740" s="181"/>
      <c r="L740" s="181"/>
      <c r="M740" s="181"/>
    </row>
    <row r="741" spans="2:13" ht="9.75" customHeight="1">
      <c r="B741" s="181"/>
      <c r="C741" s="181"/>
      <c r="D741" s="181"/>
      <c r="E741" s="181"/>
      <c r="F741" s="181"/>
      <c r="G741" s="181"/>
      <c r="H741" s="181"/>
      <c r="I741" s="181"/>
      <c r="J741" s="181"/>
      <c r="K741" s="181"/>
      <c r="L741" s="181"/>
      <c r="M741" s="181"/>
    </row>
    <row r="742" spans="2:13" ht="9.75" customHeight="1">
      <c r="B742" s="181"/>
      <c r="C742" s="181"/>
      <c r="D742" s="181"/>
      <c r="E742" s="181"/>
      <c r="F742" s="181"/>
      <c r="G742" s="181"/>
      <c r="H742" s="181"/>
      <c r="I742" s="181"/>
      <c r="J742" s="181"/>
      <c r="K742" s="181"/>
      <c r="L742" s="181"/>
      <c r="M742" s="181"/>
    </row>
    <row r="743" spans="2:13" ht="15" customHeight="1">
      <c r="B743" s="188" t="s">
        <v>1426</v>
      </c>
      <c r="C743" s="189"/>
      <c r="D743" s="189"/>
      <c r="E743" s="189"/>
      <c r="F743" s="189"/>
      <c r="G743" s="190"/>
      <c r="H743" s="191" t="s">
        <v>1425</v>
      </c>
      <c r="I743" s="192"/>
      <c r="J743" s="192"/>
      <c r="K743" s="192"/>
      <c r="L743" s="192"/>
      <c r="M743" s="193"/>
    </row>
    <row r="744" spans="2:13" ht="15.75" customHeight="1">
      <c r="B744" s="187" t="s">
        <v>379</v>
      </c>
      <c r="C744" s="194" t="s">
        <v>1188</v>
      </c>
      <c r="D744" s="183" t="s">
        <v>380</v>
      </c>
      <c r="E744" s="184"/>
      <c r="F744" s="183" t="s">
        <v>1424</v>
      </c>
      <c r="G744" s="184"/>
      <c r="H744" s="183" t="s">
        <v>1423</v>
      </c>
      <c r="I744" s="184"/>
      <c r="J744" s="187" t="s">
        <v>1422</v>
      </c>
      <c r="K744" s="187" t="s">
        <v>1421</v>
      </c>
      <c r="L744" s="183" t="s">
        <v>1420</v>
      </c>
      <c r="M744" s="184"/>
    </row>
    <row r="745" spans="2:13" ht="15.75" customHeight="1">
      <c r="B745" s="187"/>
      <c r="C745" s="195"/>
      <c r="D745" s="185"/>
      <c r="E745" s="186"/>
      <c r="F745" s="185"/>
      <c r="G745" s="186"/>
      <c r="H745" s="185"/>
      <c r="I745" s="186"/>
      <c r="J745" s="187"/>
      <c r="K745" s="187"/>
      <c r="L745" s="185"/>
      <c r="M745" s="186"/>
    </row>
    <row r="746" spans="2:13" ht="39" customHeight="1">
      <c r="B746" s="110" t="str">
        <f>CSV!E37</f>
        <v/>
      </c>
      <c r="C746" s="122" t="str">
        <f>IFERROR(VLOOKUP(B746,'TABELA DE DEFEITOS'!$B$4:$I$1048576,3,0),"")</f>
        <v/>
      </c>
      <c r="D746" s="176" t="str">
        <f>IFERROR(VLOOKUP(B746,'TABELA DE DEFEITOS'!$B$4:$I$1048576,4,0),"")</f>
        <v/>
      </c>
      <c r="E746" s="177"/>
      <c r="F746" s="176" t="str">
        <f>IFERROR(VLOOKUP(B746,'TABELA DE DEFEITOS'!$B$4:$I$1048576,5,0),"")</f>
        <v/>
      </c>
      <c r="G746" s="177"/>
      <c r="H746" s="178" t="str">
        <f>CSV!H37</f>
        <v/>
      </c>
      <c r="I746" s="179"/>
      <c r="J746" s="112" t="str">
        <f>IFERROR(VLOOKUP(B746,'TABELA DE DEFEITOS'!$B$4:$I$1048576,8,0),"")</f>
        <v/>
      </c>
      <c r="K746" s="109" t="str">
        <f>CSV!G37</f>
        <v/>
      </c>
      <c r="L746" s="178"/>
      <c r="M746" s="179"/>
    </row>
    <row r="747" spans="2:13" ht="9.75" customHeight="1">
      <c r="B747" s="180" t="s">
        <v>1427</v>
      </c>
      <c r="C747" s="180"/>
      <c r="D747" s="180"/>
      <c r="E747" s="180"/>
      <c r="F747" s="180"/>
      <c r="G747" s="180"/>
      <c r="H747" s="180" t="s">
        <v>1427</v>
      </c>
      <c r="I747" s="180"/>
      <c r="J747" s="180"/>
      <c r="K747" s="180"/>
      <c r="L747" s="180"/>
      <c r="M747" s="180"/>
    </row>
    <row r="748" spans="2:13" ht="9.75" customHeight="1">
      <c r="B748" s="181"/>
      <c r="C748" s="181"/>
      <c r="D748" s="181"/>
      <c r="E748" s="181"/>
      <c r="F748" s="181"/>
      <c r="G748" s="181"/>
      <c r="H748" s="181"/>
      <c r="I748" s="181"/>
      <c r="J748" s="181"/>
      <c r="K748" s="181"/>
      <c r="L748" s="181"/>
      <c r="M748" s="181"/>
    </row>
    <row r="749" spans="2:13" ht="9.75" customHeight="1">
      <c r="B749" s="181"/>
      <c r="C749" s="181"/>
      <c r="D749" s="181"/>
      <c r="E749" s="181"/>
      <c r="F749" s="181"/>
      <c r="G749" s="181"/>
      <c r="H749" s="181"/>
      <c r="I749" s="181"/>
      <c r="J749" s="181"/>
      <c r="K749" s="181"/>
      <c r="L749" s="181"/>
      <c r="M749" s="181"/>
    </row>
    <row r="750" spans="2:13" ht="9.75" customHeight="1">
      <c r="B750" s="181"/>
      <c r="C750" s="181"/>
      <c r="D750" s="181"/>
      <c r="E750" s="181"/>
      <c r="F750" s="181"/>
      <c r="G750" s="181"/>
      <c r="H750" s="181"/>
      <c r="I750" s="181"/>
      <c r="J750" s="181"/>
      <c r="K750" s="181"/>
      <c r="L750" s="181"/>
      <c r="M750" s="181"/>
    </row>
    <row r="751" spans="2:13" ht="9.75" customHeight="1">
      <c r="B751" s="181"/>
      <c r="C751" s="181"/>
      <c r="D751" s="181"/>
      <c r="E751" s="181"/>
      <c r="F751" s="181"/>
      <c r="G751" s="181"/>
      <c r="H751" s="181"/>
      <c r="I751" s="181"/>
      <c r="J751" s="181"/>
      <c r="K751" s="181"/>
      <c r="L751" s="181"/>
      <c r="M751" s="181"/>
    </row>
    <row r="752" spans="2:13" ht="9.75" customHeight="1">
      <c r="B752" s="181"/>
      <c r="C752" s="181"/>
      <c r="D752" s="181"/>
      <c r="E752" s="181"/>
      <c r="F752" s="181"/>
      <c r="G752" s="181"/>
      <c r="H752" s="181"/>
      <c r="I752" s="181"/>
      <c r="J752" s="181"/>
      <c r="K752" s="181"/>
      <c r="L752" s="181"/>
      <c r="M752" s="181"/>
    </row>
    <row r="753" spans="2:13" ht="9.75" customHeight="1">
      <c r="B753" s="181"/>
      <c r="C753" s="181"/>
      <c r="D753" s="181"/>
      <c r="E753" s="181"/>
      <c r="F753" s="181"/>
      <c r="G753" s="181"/>
      <c r="H753" s="181"/>
      <c r="I753" s="181"/>
      <c r="J753" s="181"/>
      <c r="K753" s="181"/>
      <c r="L753" s="181"/>
      <c r="M753" s="181"/>
    </row>
    <row r="754" spans="2:13" ht="9.75" customHeight="1">
      <c r="B754" s="181"/>
      <c r="C754" s="181"/>
      <c r="D754" s="181"/>
      <c r="E754" s="181"/>
      <c r="F754" s="181"/>
      <c r="G754" s="181"/>
      <c r="H754" s="181"/>
      <c r="I754" s="181"/>
      <c r="J754" s="181"/>
      <c r="K754" s="181"/>
      <c r="L754" s="181"/>
      <c r="M754" s="181"/>
    </row>
    <row r="755" spans="2:13" ht="9.75" customHeight="1">
      <c r="B755" s="181"/>
      <c r="C755" s="181"/>
      <c r="D755" s="181"/>
      <c r="E755" s="181"/>
      <c r="F755" s="181"/>
      <c r="G755" s="181"/>
      <c r="H755" s="181"/>
      <c r="I755" s="181"/>
      <c r="J755" s="181"/>
      <c r="K755" s="181"/>
      <c r="L755" s="181"/>
      <c r="M755" s="181"/>
    </row>
    <row r="756" spans="2:13" ht="9.75" customHeight="1">
      <c r="B756" s="181"/>
      <c r="C756" s="181"/>
      <c r="D756" s="181"/>
      <c r="E756" s="181"/>
      <c r="F756" s="181"/>
      <c r="G756" s="181"/>
      <c r="H756" s="181"/>
      <c r="I756" s="181"/>
      <c r="J756" s="181"/>
      <c r="K756" s="181"/>
      <c r="L756" s="181"/>
      <c r="M756" s="181"/>
    </row>
    <row r="757" spans="2:13" ht="9.75" customHeight="1">
      <c r="B757" s="181"/>
      <c r="C757" s="181"/>
      <c r="D757" s="181"/>
      <c r="E757" s="181"/>
      <c r="F757" s="181"/>
      <c r="G757" s="181"/>
      <c r="H757" s="181"/>
      <c r="I757" s="181"/>
      <c r="J757" s="181"/>
      <c r="K757" s="181"/>
      <c r="L757" s="181"/>
      <c r="M757" s="181"/>
    </row>
    <row r="758" spans="2:13" ht="9.75" customHeight="1">
      <c r="B758" s="181"/>
      <c r="C758" s="181"/>
      <c r="D758" s="181"/>
      <c r="E758" s="181"/>
      <c r="F758" s="181"/>
      <c r="G758" s="181"/>
      <c r="H758" s="181"/>
      <c r="I758" s="181"/>
      <c r="J758" s="181"/>
      <c r="K758" s="181"/>
      <c r="L758" s="181"/>
      <c r="M758" s="181"/>
    </row>
    <row r="759" spans="2:13" ht="9.75" customHeight="1">
      <c r="B759" s="181"/>
      <c r="C759" s="181"/>
      <c r="D759" s="181"/>
      <c r="E759" s="181"/>
      <c r="F759" s="181"/>
      <c r="G759" s="181"/>
      <c r="H759" s="181"/>
      <c r="I759" s="181"/>
      <c r="J759" s="181"/>
      <c r="K759" s="181"/>
      <c r="L759" s="181"/>
      <c r="M759" s="181"/>
    </row>
    <row r="760" spans="2:13" ht="9.75" customHeight="1">
      <c r="B760" s="181"/>
      <c r="C760" s="181"/>
      <c r="D760" s="181"/>
      <c r="E760" s="181"/>
      <c r="F760" s="181"/>
      <c r="G760" s="181"/>
      <c r="H760" s="181"/>
      <c r="I760" s="181"/>
      <c r="J760" s="181"/>
      <c r="K760" s="181"/>
      <c r="L760" s="181"/>
      <c r="M760" s="181"/>
    </row>
    <row r="761" spans="2:13" ht="9.75" customHeight="1">
      <c r="B761" s="181"/>
      <c r="C761" s="181"/>
      <c r="D761" s="181"/>
      <c r="E761" s="181"/>
      <c r="F761" s="181"/>
      <c r="G761" s="181"/>
      <c r="H761" s="181"/>
      <c r="I761" s="181"/>
      <c r="J761" s="181"/>
      <c r="K761" s="181"/>
      <c r="L761" s="181"/>
      <c r="M761" s="181"/>
    </row>
    <row r="762" spans="2:13" ht="9.75" customHeight="1">
      <c r="B762" s="181"/>
      <c r="C762" s="181"/>
      <c r="D762" s="181"/>
      <c r="E762" s="181"/>
      <c r="F762" s="181"/>
      <c r="G762" s="181"/>
      <c r="H762" s="181"/>
      <c r="I762" s="181"/>
      <c r="J762" s="181"/>
      <c r="K762" s="181"/>
      <c r="L762" s="181"/>
      <c r="M762" s="181"/>
    </row>
    <row r="763" spans="2:13" ht="9.75" customHeight="1">
      <c r="B763" s="181"/>
      <c r="C763" s="181"/>
      <c r="D763" s="181"/>
      <c r="E763" s="181"/>
      <c r="F763" s="181"/>
      <c r="G763" s="181"/>
      <c r="H763" s="181"/>
      <c r="I763" s="181"/>
      <c r="J763" s="181"/>
      <c r="K763" s="181"/>
      <c r="L763" s="181"/>
      <c r="M763" s="181"/>
    </row>
    <row r="764" spans="2:13" ht="15" customHeight="1">
      <c r="B764" s="188" t="s">
        <v>1426</v>
      </c>
      <c r="C764" s="189"/>
      <c r="D764" s="189"/>
      <c r="E764" s="189"/>
      <c r="F764" s="189"/>
      <c r="G764" s="190"/>
      <c r="H764" s="191" t="s">
        <v>1425</v>
      </c>
      <c r="I764" s="192"/>
      <c r="J764" s="192"/>
      <c r="K764" s="192"/>
      <c r="L764" s="192"/>
      <c r="M764" s="193"/>
    </row>
    <row r="765" spans="2:13" ht="15.75" customHeight="1">
      <c r="B765" s="187" t="s">
        <v>379</v>
      </c>
      <c r="C765" s="194" t="s">
        <v>1188</v>
      </c>
      <c r="D765" s="183" t="s">
        <v>380</v>
      </c>
      <c r="E765" s="184"/>
      <c r="F765" s="183" t="s">
        <v>1424</v>
      </c>
      <c r="G765" s="184"/>
      <c r="H765" s="183" t="s">
        <v>1423</v>
      </c>
      <c r="I765" s="184"/>
      <c r="J765" s="187" t="s">
        <v>1422</v>
      </c>
      <c r="K765" s="187" t="s">
        <v>1421</v>
      </c>
      <c r="L765" s="183" t="s">
        <v>1420</v>
      </c>
      <c r="M765" s="184"/>
    </row>
    <row r="766" spans="2:13" ht="15.75" customHeight="1">
      <c r="B766" s="187"/>
      <c r="C766" s="195"/>
      <c r="D766" s="185"/>
      <c r="E766" s="186"/>
      <c r="F766" s="185"/>
      <c r="G766" s="186"/>
      <c r="H766" s="185"/>
      <c r="I766" s="186"/>
      <c r="J766" s="187"/>
      <c r="K766" s="187"/>
      <c r="L766" s="185"/>
      <c r="M766" s="186"/>
    </row>
    <row r="767" spans="2:13" ht="38.25" customHeight="1">
      <c r="B767" s="110" t="str">
        <f>CSV!E38</f>
        <v/>
      </c>
      <c r="C767" s="122" t="str">
        <f>IFERROR(VLOOKUP(B767,'TABELA DE DEFEITOS'!$B$4:$I$1048576,3,0),"")</f>
        <v/>
      </c>
      <c r="D767" s="176" t="str">
        <f>IFERROR(VLOOKUP(B767,'TABELA DE DEFEITOS'!$B$4:$I$1048576,4,0),"")</f>
        <v/>
      </c>
      <c r="E767" s="177"/>
      <c r="F767" s="176" t="str">
        <f>IFERROR(VLOOKUP(B767,'TABELA DE DEFEITOS'!$B$4:$I$1048576,5,0),"")</f>
        <v/>
      </c>
      <c r="G767" s="177"/>
      <c r="H767" s="178" t="str">
        <f>CSV!H38</f>
        <v/>
      </c>
      <c r="I767" s="179"/>
      <c r="J767" s="112" t="str">
        <f>IFERROR(VLOOKUP(B767,'TABELA DE DEFEITOS'!$B$4:$I$1048576,8,0),"")</f>
        <v/>
      </c>
      <c r="K767" s="109">
        <f>CSV!G758</f>
        <v>0</v>
      </c>
      <c r="L767" s="178"/>
      <c r="M767" s="179"/>
    </row>
    <row r="768" spans="2:13" ht="9.75" customHeight="1">
      <c r="B768" s="180" t="s">
        <v>1427</v>
      </c>
      <c r="C768" s="180"/>
      <c r="D768" s="180"/>
      <c r="E768" s="180"/>
      <c r="F768" s="180"/>
      <c r="G768" s="180"/>
      <c r="H768" s="180" t="s">
        <v>1427</v>
      </c>
      <c r="I768" s="180"/>
      <c r="J768" s="180"/>
      <c r="K768" s="180"/>
      <c r="L768" s="180"/>
      <c r="M768" s="180"/>
    </row>
    <row r="769" spans="2:13" ht="9.75" customHeight="1">
      <c r="B769" s="181"/>
      <c r="C769" s="181"/>
      <c r="D769" s="181"/>
      <c r="E769" s="181"/>
      <c r="F769" s="181"/>
      <c r="G769" s="181"/>
      <c r="H769" s="181"/>
      <c r="I769" s="181"/>
      <c r="J769" s="181"/>
      <c r="K769" s="181"/>
      <c r="L769" s="181"/>
      <c r="M769" s="181"/>
    </row>
    <row r="770" spans="2:13" ht="9.75" customHeight="1">
      <c r="B770" s="181"/>
      <c r="C770" s="181"/>
      <c r="D770" s="181"/>
      <c r="E770" s="181"/>
      <c r="F770" s="181"/>
      <c r="G770" s="181"/>
      <c r="H770" s="181"/>
      <c r="I770" s="181"/>
      <c r="J770" s="181"/>
      <c r="K770" s="181"/>
      <c r="L770" s="181"/>
      <c r="M770" s="181"/>
    </row>
    <row r="771" spans="2:13" ht="9.75" customHeight="1">
      <c r="B771" s="181"/>
      <c r="C771" s="181"/>
      <c r="D771" s="181"/>
      <c r="E771" s="181"/>
      <c r="F771" s="181"/>
      <c r="G771" s="181"/>
      <c r="H771" s="181"/>
      <c r="I771" s="181"/>
      <c r="J771" s="181"/>
      <c r="K771" s="181"/>
      <c r="L771" s="181"/>
      <c r="M771" s="181"/>
    </row>
    <row r="772" spans="2:13" ht="9.75" customHeight="1">
      <c r="B772" s="181"/>
      <c r="C772" s="181"/>
      <c r="D772" s="181"/>
      <c r="E772" s="181"/>
      <c r="F772" s="181"/>
      <c r="G772" s="181"/>
      <c r="H772" s="181"/>
      <c r="I772" s="181"/>
      <c r="J772" s="181"/>
      <c r="K772" s="181"/>
      <c r="L772" s="181"/>
      <c r="M772" s="181"/>
    </row>
    <row r="773" spans="2:13" ht="9.75" customHeight="1">
      <c r="B773" s="181"/>
      <c r="C773" s="181"/>
      <c r="D773" s="181"/>
      <c r="E773" s="181"/>
      <c r="F773" s="181"/>
      <c r="G773" s="181"/>
      <c r="H773" s="181"/>
      <c r="I773" s="181"/>
      <c r="J773" s="181"/>
      <c r="K773" s="181"/>
      <c r="L773" s="181"/>
      <c r="M773" s="181"/>
    </row>
    <row r="774" spans="2:13" ht="9.75" customHeight="1">
      <c r="B774" s="181"/>
      <c r="C774" s="181"/>
      <c r="D774" s="181"/>
      <c r="E774" s="181"/>
      <c r="F774" s="181"/>
      <c r="G774" s="181"/>
      <c r="H774" s="181"/>
      <c r="I774" s="181"/>
      <c r="J774" s="181"/>
      <c r="K774" s="181"/>
      <c r="L774" s="181"/>
      <c r="M774" s="181"/>
    </row>
    <row r="775" spans="2:13" ht="9.75" customHeight="1">
      <c r="B775" s="181"/>
      <c r="C775" s="181"/>
      <c r="D775" s="181"/>
      <c r="E775" s="181"/>
      <c r="F775" s="181"/>
      <c r="G775" s="181"/>
      <c r="H775" s="181"/>
      <c r="I775" s="181"/>
      <c r="J775" s="181"/>
      <c r="K775" s="181"/>
      <c r="L775" s="181"/>
      <c r="M775" s="181"/>
    </row>
    <row r="776" spans="2:13" ht="9.75" customHeight="1">
      <c r="B776" s="181"/>
      <c r="C776" s="181"/>
      <c r="D776" s="181"/>
      <c r="E776" s="181"/>
      <c r="F776" s="181"/>
      <c r="G776" s="181"/>
      <c r="H776" s="181"/>
      <c r="I776" s="181"/>
      <c r="J776" s="181"/>
      <c r="K776" s="181"/>
      <c r="L776" s="181"/>
      <c r="M776" s="181"/>
    </row>
    <row r="777" spans="2:13" ht="9.75" customHeight="1">
      <c r="B777" s="181"/>
      <c r="C777" s="181"/>
      <c r="D777" s="181"/>
      <c r="E777" s="181"/>
      <c r="F777" s="181"/>
      <c r="G777" s="181"/>
      <c r="H777" s="181"/>
      <c r="I777" s="181"/>
      <c r="J777" s="181"/>
      <c r="K777" s="181"/>
      <c r="L777" s="181"/>
      <c r="M777" s="181"/>
    </row>
    <row r="778" spans="2:13" ht="9.75" customHeight="1">
      <c r="B778" s="181"/>
      <c r="C778" s="181"/>
      <c r="D778" s="181"/>
      <c r="E778" s="181"/>
      <c r="F778" s="181"/>
      <c r="G778" s="181"/>
      <c r="H778" s="181"/>
      <c r="I778" s="181"/>
      <c r="J778" s="181"/>
      <c r="K778" s="181"/>
      <c r="L778" s="181"/>
      <c r="M778" s="181"/>
    </row>
    <row r="779" spans="2:13" ht="9.75" customHeight="1">
      <c r="B779" s="181"/>
      <c r="C779" s="181"/>
      <c r="D779" s="181"/>
      <c r="E779" s="181"/>
      <c r="F779" s="181"/>
      <c r="G779" s="181"/>
      <c r="H779" s="181"/>
      <c r="I779" s="181"/>
      <c r="J779" s="181"/>
      <c r="K779" s="181"/>
      <c r="L779" s="181"/>
      <c r="M779" s="181"/>
    </row>
    <row r="780" spans="2:13" ht="9.75" customHeight="1">
      <c r="B780" s="181"/>
      <c r="C780" s="181"/>
      <c r="D780" s="181"/>
      <c r="E780" s="181"/>
      <c r="F780" s="181"/>
      <c r="G780" s="181"/>
      <c r="H780" s="181"/>
      <c r="I780" s="181"/>
      <c r="J780" s="181"/>
      <c r="K780" s="181"/>
      <c r="L780" s="181"/>
      <c r="M780" s="181"/>
    </row>
    <row r="781" spans="2:13" ht="9.75" customHeight="1">
      <c r="B781" s="181"/>
      <c r="C781" s="181"/>
      <c r="D781" s="181"/>
      <c r="E781" s="181"/>
      <c r="F781" s="181"/>
      <c r="G781" s="181"/>
      <c r="H781" s="181"/>
      <c r="I781" s="181"/>
      <c r="J781" s="181"/>
      <c r="K781" s="181"/>
      <c r="L781" s="181"/>
      <c r="M781" s="181"/>
    </row>
    <row r="782" spans="2:13" ht="9.75" customHeight="1">
      <c r="B782" s="181"/>
      <c r="C782" s="181"/>
      <c r="D782" s="181"/>
      <c r="E782" s="181"/>
      <c r="F782" s="181"/>
      <c r="G782" s="181"/>
      <c r="H782" s="181"/>
      <c r="I782" s="181"/>
      <c r="J782" s="181"/>
      <c r="K782" s="181"/>
      <c r="L782" s="181"/>
      <c r="M782" s="181"/>
    </row>
    <row r="783" spans="2:13" ht="9.75" customHeight="1">
      <c r="B783" s="181"/>
      <c r="C783" s="181"/>
      <c r="D783" s="181"/>
      <c r="E783" s="181"/>
      <c r="F783" s="181"/>
      <c r="G783" s="181"/>
      <c r="H783" s="181"/>
      <c r="I783" s="181"/>
      <c r="J783" s="181"/>
      <c r="K783" s="181"/>
      <c r="L783" s="181"/>
      <c r="M783" s="181"/>
    </row>
    <row r="784" spans="2:13" ht="9.75" customHeight="1">
      <c r="B784" s="181"/>
      <c r="C784" s="181"/>
      <c r="D784" s="181"/>
      <c r="E784" s="181"/>
      <c r="F784" s="181"/>
      <c r="G784" s="181"/>
      <c r="H784" s="181"/>
      <c r="I784" s="181"/>
      <c r="J784" s="181"/>
      <c r="K784" s="181"/>
      <c r="L784" s="181"/>
      <c r="M784" s="181"/>
    </row>
    <row r="785" spans="2:13" ht="15" customHeight="1">
      <c r="B785" s="188" t="s">
        <v>1426</v>
      </c>
      <c r="C785" s="189"/>
      <c r="D785" s="189"/>
      <c r="E785" s="189"/>
      <c r="F785" s="189"/>
      <c r="G785" s="190"/>
      <c r="H785" s="191" t="s">
        <v>1425</v>
      </c>
      <c r="I785" s="192"/>
      <c r="J785" s="192"/>
      <c r="K785" s="192"/>
      <c r="L785" s="192"/>
      <c r="M785" s="193"/>
    </row>
    <row r="786" spans="2:13" ht="15.75" customHeight="1">
      <c r="B786" s="187" t="s">
        <v>379</v>
      </c>
      <c r="C786" s="194" t="s">
        <v>1188</v>
      </c>
      <c r="D786" s="183" t="s">
        <v>380</v>
      </c>
      <c r="E786" s="184"/>
      <c r="F786" s="183" t="s">
        <v>1424</v>
      </c>
      <c r="G786" s="184"/>
      <c r="H786" s="183" t="s">
        <v>1423</v>
      </c>
      <c r="I786" s="184"/>
      <c r="J786" s="187" t="s">
        <v>1422</v>
      </c>
      <c r="K786" s="187" t="s">
        <v>1421</v>
      </c>
      <c r="L786" s="183" t="s">
        <v>1420</v>
      </c>
      <c r="M786" s="184"/>
    </row>
    <row r="787" spans="2:13" ht="15.75" customHeight="1">
      <c r="B787" s="187"/>
      <c r="C787" s="195"/>
      <c r="D787" s="185"/>
      <c r="E787" s="186"/>
      <c r="F787" s="185"/>
      <c r="G787" s="186"/>
      <c r="H787" s="185"/>
      <c r="I787" s="186"/>
      <c r="J787" s="187"/>
      <c r="K787" s="187"/>
      <c r="L787" s="185"/>
      <c r="M787" s="186"/>
    </row>
    <row r="788" spans="2:13" ht="39" customHeight="1">
      <c r="B788" s="110" t="str">
        <f>CSV!E39</f>
        <v/>
      </c>
      <c r="C788" s="122" t="str">
        <f>IFERROR(VLOOKUP(B788,'TABELA DE DEFEITOS'!$B$4:$I$1048576,3,0),"")</f>
        <v/>
      </c>
      <c r="D788" s="176" t="str">
        <f>IFERROR(VLOOKUP(B788,'TABELA DE DEFEITOS'!$B$4:$I$1048576,4,0),"")</f>
        <v/>
      </c>
      <c r="E788" s="177"/>
      <c r="F788" s="176" t="str">
        <f>IFERROR(VLOOKUP(B788,'TABELA DE DEFEITOS'!$B$4:$I$1048576,5,0),"")</f>
        <v/>
      </c>
      <c r="G788" s="177"/>
      <c r="H788" s="178" t="str">
        <f>CSV!H39</f>
        <v/>
      </c>
      <c r="I788" s="179"/>
      <c r="J788" s="112" t="str">
        <f>IFERROR(VLOOKUP(B788,'TABELA DE DEFEITOS'!$B$4:$I$1048576,8,0),"")</f>
        <v/>
      </c>
      <c r="K788" s="109" t="str">
        <f>CSV!G39</f>
        <v/>
      </c>
      <c r="L788" s="178"/>
      <c r="M788" s="179"/>
    </row>
    <row r="789" spans="2:13" ht="9.75" customHeight="1">
      <c r="B789" s="180" t="s">
        <v>1427</v>
      </c>
      <c r="C789" s="180"/>
      <c r="D789" s="180"/>
      <c r="E789" s="180"/>
      <c r="F789" s="180"/>
      <c r="G789" s="180"/>
      <c r="H789" s="180" t="s">
        <v>1427</v>
      </c>
      <c r="I789" s="180"/>
      <c r="J789" s="180"/>
      <c r="K789" s="180"/>
      <c r="L789" s="180"/>
      <c r="M789" s="180"/>
    </row>
    <row r="790" spans="2:13" ht="9.75" customHeight="1">
      <c r="B790" s="181"/>
      <c r="C790" s="181"/>
      <c r="D790" s="181"/>
      <c r="E790" s="181"/>
      <c r="F790" s="181"/>
      <c r="G790" s="181"/>
      <c r="H790" s="181"/>
      <c r="I790" s="181"/>
      <c r="J790" s="181"/>
      <c r="K790" s="181"/>
      <c r="L790" s="181"/>
      <c r="M790" s="181"/>
    </row>
    <row r="791" spans="2:13" ht="9.75" customHeight="1">
      <c r="B791" s="181"/>
      <c r="C791" s="181"/>
      <c r="D791" s="181"/>
      <c r="E791" s="181"/>
      <c r="F791" s="181"/>
      <c r="G791" s="181"/>
      <c r="H791" s="181"/>
      <c r="I791" s="181"/>
      <c r="J791" s="181"/>
      <c r="K791" s="181"/>
      <c r="L791" s="181"/>
      <c r="M791" s="181"/>
    </row>
    <row r="792" spans="2:13" ht="9.75" customHeight="1">
      <c r="B792" s="181"/>
      <c r="C792" s="181"/>
      <c r="D792" s="181"/>
      <c r="E792" s="181"/>
      <c r="F792" s="181"/>
      <c r="G792" s="181"/>
      <c r="H792" s="181"/>
      <c r="I792" s="181"/>
      <c r="J792" s="181"/>
      <c r="K792" s="181"/>
      <c r="L792" s="181"/>
      <c r="M792" s="181"/>
    </row>
    <row r="793" spans="2:13" ht="9.75" customHeight="1">
      <c r="B793" s="181"/>
      <c r="C793" s="181"/>
      <c r="D793" s="181"/>
      <c r="E793" s="181"/>
      <c r="F793" s="181"/>
      <c r="G793" s="181"/>
      <c r="H793" s="181"/>
      <c r="I793" s="181"/>
      <c r="J793" s="181"/>
      <c r="K793" s="181"/>
      <c r="L793" s="181"/>
      <c r="M793" s="181"/>
    </row>
    <row r="794" spans="2:13" ht="9.75" customHeight="1">
      <c r="B794" s="181"/>
      <c r="C794" s="181"/>
      <c r="D794" s="181"/>
      <c r="E794" s="181"/>
      <c r="F794" s="181"/>
      <c r="G794" s="181"/>
      <c r="H794" s="181"/>
      <c r="I794" s="181"/>
      <c r="J794" s="181"/>
      <c r="K794" s="181"/>
      <c r="L794" s="181"/>
      <c r="M794" s="181"/>
    </row>
    <row r="795" spans="2:13" ht="9.75" customHeight="1">
      <c r="B795" s="181"/>
      <c r="C795" s="181"/>
      <c r="D795" s="181"/>
      <c r="E795" s="181"/>
      <c r="F795" s="181"/>
      <c r="G795" s="181"/>
      <c r="H795" s="181"/>
      <c r="I795" s="181"/>
      <c r="J795" s="181"/>
      <c r="K795" s="181"/>
      <c r="L795" s="181"/>
      <c r="M795" s="181"/>
    </row>
    <row r="796" spans="2:13" ht="9.75" customHeight="1">
      <c r="B796" s="181"/>
      <c r="C796" s="181"/>
      <c r="D796" s="181"/>
      <c r="E796" s="181"/>
      <c r="F796" s="181"/>
      <c r="G796" s="181"/>
      <c r="H796" s="181"/>
      <c r="I796" s="181"/>
      <c r="J796" s="181"/>
      <c r="K796" s="181"/>
      <c r="L796" s="181"/>
      <c r="M796" s="181"/>
    </row>
    <row r="797" spans="2:13" ht="9.75" customHeight="1">
      <c r="B797" s="181"/>
      <c r="C797" s="181"/>
      <c r="D797" s="181"/>
      <c r="E797" s="181"/>
      <c r="F797" s="181"/>
      <c r="G797" s="181"/>
      <c r="H797" s="181"/>
      <c r="I797" s="181"/>
      <c r="J797" s="181"/>
      <c r="K797" s="181"/>
      <c r="L797" s="181"/>
      <c r="M797" s="181"/>
    </row>
    <row r="798" spans="2:13" ht="9.75" customHeight="1">
      <c r="B798" s="181"/>
      <c r="C798" s="181"/>
      <c r="D798" s="181"/>
      <c r="E798" s="181"/>
      <c r="F798" s="181"/>
      <c r="G798" s="181"/>
      <c r="H798" s="181"/>
      <c r="I798" s="181"/>
      <c r="J798" s="181"/>
      <c r="K798" s="181"/>
      <c r="L798" s="181"/>
      <c r="M798" s="181"/>
    </row>
    <row r="799" spans="2:13" ht="9.75" customHeight="1">
      <c r="B799" s="181"/>
      <c r="C799" s="181"/>
      <c r="D799" s="181"/>
      <c r="E799" s="181"/>
      <c r="F799" s="181"/>
      <c r="G799" s="181"/>
      <c r="H799" s="181"/>
      <c r="I799" s="181"/>
      <c r="J799" s="181"/>
      <c r="K799" s="181"/>
      <c r="L799" s="181"/>
      <c r="M799" s="181"/>
    </row>
    <row r="800" spans="2:13" ht="9.75" customHeight="1">
      <c r="B800" s="181"/>
      <c r="C800" s="181"/>
      <c r="D800" s="181"/>
      <c r="E800" s="181"/>
      <c r="F800" s="181"/>
      <c r="G800" s="181"/>
      <c r="H800" s="181"/>
      <c r="I800" s="181"/>
      <c r="J800" s="181"/>
      <c r="K800" s="181"/>
      <c r="L800" s="181"/>
      <c r="M800" s="181"/>
    </row>
    <row r="801" spans="2:13" ht="9.75" customHeight="1">
      <c r="B801" s="181"/>
      <c r="C801" s="181"/>
      <c r="D801" s="181"/>
      <c r="E801" s="181"/>
      <c r="F801" s="181"/>
      <c r="G801" s="181"/>
      <c r="H801" s="181"/>
      <c r="I801" s="181"/>
      <c r="J801" s="181"/>
      <c r="K801" s="181"/>
      <c r="L801" s="181"/>
      <c r="M801" s="181"/>
    </row>
    <row r="802" spans="2:13" ht="9.75" customHeight="1">
      <c r="B802" s="181"/>
      <c r="C802" s="181"/>
      <c r="D802" s="181"/>
      <c r="E802" s="181"/>
      <c r="F802" s="181"/>
      <c r="G802" s="181"/>
      <c r="H802" s="181"/>
      <c r="I802" s="181"/>
      <c r="J802" s="181"/>
      <c r="K802" s="181"/>
      <c r="L802" s="181"/>
      <c r="M802" s="181"/>
    </row>
    <row r="803" spans="2:13" ht="9.75" customHeight="1">
      <c r="B803" s="181"/>
      <c r="C803" s="181"/>
      <c r="D803" s="181"/>
      <c r="E803" s="181"/>
      <c r="F803" s="181"/>
      <c r="G803" s="181"/>
      <c r="H803" s="181"/>
      <c r="I803" s="181"/>
      <c r="J803" s="181"/>
      <c r="K803" s="181"/>
      <c r="L803" s="181"/>
      <c r="M803" s="181"/>
    </row>
    <row r="804" spans="2:13" ht="9.75" customHeight="1">
      <c r="B804" s="181"/>
      <c r="C804" s="181"/>
      <c r="D804" s="181"/>
      <c r="E804" s="181"/>
      <c r="F804" s="181"/>
      <c r="G804" s="181"/>
      <c r="H804" s="181"/>
      <c r="I804" s="181"/>
      <c r="J804" s="181"/>
      <c r="K804" s="181"/>
      <c r="L804" s="181"/>
      <c r="M804" s="181"/>
    </row>
    <row r="805" spans="2:13" ht="9.75" customHeight="1">
      <c r="B805" s="181"/>
      <c r="C805" s="181"/>
      <c r="D805" s="181"/>
      <c r="E805" s="181"/>
      <c r="F805" s="181"/>
      <c r="G805" s="181"/>
      <c r="H805" s="181"/>
      <c r="I805" s="181"/>
      <c r="J805" s="181"/>
      <c r="K805" s="181"/>
      <c r="L805" s="181"/>
      <c r="M805" s="181"/>
    </row>
    <row r="806" spans="2:13" ht="15" customHeight="1">
      <c r="B806" s="188" t="s">
        <v>1426</v>
      </c>
      <c r="C806" s="189"/>
      <c r="D806" s="189"/>
      <c r="E806" s="189"/>
      <c r="F806" s="189"/>
      <c r="G806" s="190"/>
      <c r="H806" s="191" t="s">
        <v>1425</v>
      </c>
      <c r="I806" s="192"/>
      <c r="J806" s="192"/>
      <c r="K806" s="192"/>
      <c r="L806" s="192"/>
      <c r="M806" s="193"/>
    </row>
    <row r="807" spans="2:13" ht="10.5" customHeight="1">
      <c r="B807" s="187" t="s">
        <v>379</v>
      </c>
      <c r="C807" s="194" t="s">
        <v>1188</v>
      </c>
      <c r="D807" s="183" t="s">
        <v>380</v>
      </c>
      <c r="E807" s="184"/>
      <c r="F807" s="183" t="s">
        <v>1424</v>
      </c>
      <c r="G807" s="184"/>
      <c r="H807" s="183" t="s">
        <v>1423</v>
      </c>
      <c r="I807" s="184"/>
      <c r="J807" s="187" t="s">
        <v>1422</v>
      </c>
      <c r="K807" s="187" t="s">
        <v>1421</v>
      </c>
      <c r="L807" s="183" t="s">
        <v>1420</v>
      </c>
      <c r="M807" s="184"/>
    </row>
    <row r="808" spans="2:13" ht="15.75" customHeight="1">
      <c r="B808" s="187"/>
      <c r="C808" s="195"/>
      <c r="D808" s="185"/>
      <c r="E808" s="186"/>
      <c r="F808" s="185"/>
      <c r="G808" s="186"/>
      <c r="H808" s="185"/>
      <c r="I808" s="186"/>
      <c r="J808" s="187"/>
      <c r="K808" s="187"/>
      <c r="L808" s="185"/>
      <c r="M808" s="186"/>
    </row>
    <row r="809" spans="2:13" ht="38.25" customHeight="1">
      <c r="B809" s="110" t="str">
        <f>CSV!E40</f>
        <v/>
      </c>
      <c r="C809" s="122" t="str">
        <f>IFERROR(VLOOKUP(B809,'TABELA DE DEFEITOS'!$B$4:$I$1048576,3,0),"")</f>
        <v/>
      </c>
      <c r="D809" s="176" t="str">
        <f>IFERROR(VLOOKUP(B809,'TABELA DE DEFEITOS'!$B$4:$I$1048576,4,0),"")</f>
        <v/>
      </c>
      <c r="E809" s="177"/>
      <c r="F809" s="176" t="str">
        <f>IFERROR(VLOOKUP(B809,'TABELA DE DEFEITOS'!$B$4:$I$1048576,5,0),"")</f>
        <v/>
      </c>
      <c r="G809" s="177"/>
      <c r="H809" s="178" t="str">
        <f>CSV!H40</f>
        <v/>
      </c>
      <c r="I809" s="179"/>
      <c r="J809" s="112" t="str">
        <f>IFERROR(VLOOKUP(B809,'TABELA DE DEFEITOS'!$B$4:$I$1048576,8,0),"")</f>
        <v/>
      </c>
      <c r="K809" s="109" t="str">
        <f>CSV!G40</f>
        <v/>
      </c>
      <c r="L809" s="178"/>
      <c r="M809" s="179"/>
    </row>
    <row r="810" spans="2:13" ht="9.75" customHeight="1">
      <c r="B810" s="180" t="s">
        <v>1427</v>
      </c>
      <c r="C810" s="180"/>
      <c r="D810" s="180"/>
      <c r="E810" s="180"/>
      <c r="F810" s="180"/>
      <c r="G810" s="180"/>
      <c r="H810" s="180" t="s">
        <v>1427</v>
      </c>
      <c r="I810" s="180"/>
      <c r="J810" s="180"/>
      <c r="K810" s="180"/>
      <c r="L810" s="180"/>
      <c r="M810" s="180"/>
    </row>
    <row r="811" spans="2:13" ht="9.75" customHeight="1">
      <c r="B811" s="181"/>
      <c r="C811" s="181"/>
      <c r="D811" s="181"/>
      <c r="E811" s="181"/>
      <c r="F811" s="181"/>
      <c r="G811" s="181"/>
      <c r="H811" s="181"/>
      <c r="I811" s="181"/>
      <c r="J811" s="181"/>
      <c r="K811" s="181"/>
      <c r="L811" s="181"/>
      <c r="M811" s="181"/>
    </row>
    <row r="812" spans="2:13" ht="9.75" customHeight="1">
      <c r="B812" s="181"/>
      <c r="C812" s="181"/>
      <c r="D812" s="181"/>
      <c r="E812" s="181"/>
      <c r="F812" s="181"/>
      <c r="G812" s="181"/>
      <c r="H812" s="181"/>
      <c r="I812" s="181"/>
      <c r="J812" s="181"/>
      <c r="K812" s="181"/>
      <c r="L812" s="181"/>
      <c r="M812" s="181"/>
    </row>
    <row r="813" spans="2:13" ht="9.75" customHeight="1">
      <c r="B813" s="181"/>
      <c r="C813" s="181"/>
      <c r="D813" s="181"/>
      <c r="E813" s="181"/>
      <c r="F813" s="181"/>
      <c r="G813" s="181"/>
      <c r="H813" s="181"/>
      <c r="I813" s="181"/>
      <c r="J813" s="181"/>
      <c r="K813" s="181"/>
      <c r="L813" s="181"/>
      <c r="M813" s="181"/>
    </row>
    <row r="814" spans="2:13" ht="9.75" customHeight="1">
      <c r="B814" s="181"/>
      <c r="C814" s="181"/>
      <c r="D814" s="181"/>
      <c r="E814" s="181"/>
      <c r="F814" s="181"/>
      <c r="G814" s="181"/>
      <c r="H814" s="181"/>
      <c r="I814" s="181"/>
      <c r="J814" s="181"/>
      <c r="K814" s="181"/>
      <c r="L814" s="181"/>
      <c r="M814" s="181"/>
    </row>
    <row r="815" spans="2:13" ht="9.75" customHeight="1">
      <c r="B815" s="181"/>
      <c r="C815" s="181"/>
      <c r="D815" s="181"/>
      <c r="E815" s="181"/>
      <c r="F815" s="181"/>
      <c r="G815" s="181"/>
      <c r="H815" s="181"/>
      <c r="I815" s="181"/>
      <c r="J815" s="181"/>
      <c r="K815" s="181"/>
      <c r="L815" s="181"/>
      <c r="M815" s="181"/>
    </row>
    <row r="816" spans="2:13" ht="9.75" customHeight="1">
      <c r="B816" s="181"/>
      <c r="C816" s="181"/>
      <c r="D816" s="181"/>
      <c r="E816" s="181"/>
      <c r="F816" s="181"/>
      <c r="G816" s="181"/>
      <c r="H816" s="181"/>
      <c r="I816" s="181"/>
      <c r="J816" s="181"/>
      <c r="K816" s="181"/>
      <c r="L816" s="181"/>
      <c r="M816" s="181"/>
    </row>
    <row r="817" spans="2:13" ht="9.75" customHeight="1">
      <c r="B817" s="181"/>
      <c r="C817" s="181"/>
      <c r="D817" s="181"/>
      <c r="E817" s="181"/>
      <c r="F817" s="181"/>
      <c r="G817" s="181"/>
      <c r="H817" s="181"/>
      <c r="I817" s="181"/>
      <c r="J817" s="181"/>
      <c r="K817" s="181"/>
      <c r="L817" s="181"/>
      <c r="M817" s="181"/>
    </row>
    <row r="818" spans="2:13" ht="9.75" customHeight="1">
      <c r="B818" s="181"/>
      <c r="C818" s="181"/>
      <c r="D818" s="181"/>
      <c r="E818" s="181"/>
      <c r="F818" s="181"/>
      <c r="G818" s="181"/>
      <c r="H818" s="181"/>
      <c r="I818" s="181"/>
      <c r="J818" s="181"/>
      <c r="K818" s="181"/>
      <c r="L818" s="181"/>
      <c r="M818" s="181"/>
    </row>
    <row r="819" spans="2:13" ht="9.75" customHeight="1">
      <c r="B819" s="181"/>
      <c r="C819" s="181"/>
      <c r="D819" s="181"/>
      <c r="E819" s="181"/>
      <c r="F819" s="181"/>
      <c r="G819" s="181"/>
      <c r="H819" s="181"/>
      <c r="I819" s="181"/>
      <c r="J819" s="181"/>
      <c r="K819" s="181"/>
      <c r="L819" s="181"/>
      <c r="M819" s="181"/>
    </row>
    <row r="820" spans="2:13" ht="9.75" customHeight="1">
      <c r="B820" s="181"/>
      <c r="C820" s="181"/>
      <c r="D820" s="181"/>
      <c r="E820" s="181"/>
      <c r="F820" s="181"/>
      <c r="G820" s="181"/>
      <c r="H820" s="181"/>
      <c r="I820" s="181"/>
      <c r="J820" s="181"/>
      <c r="K820" s="181"/>
      <c r="L820" s="181"/>
      <c r="M820" s="181"/>
    </row>
    <row r="821" spans="2:13" ht="9.75" customHeight="1">
      <c r="B821" s="181"/>
      <c r="C821" s="181"/>
      <c r="D821" s="181"/>
      <c r="E821" s="181"/>
      <c r="F821" s="181"/>
      <c r="G821" s="181"/>
      <c r="H821" s="181"/>
      <c r="I821" s="181"/>
      <c r="J821" s="181"/>
      <c r="K821" s="181"/>
      <c r="L821" s="181"/>
      <c r="M821" s="181"/>
    </row>
    <row r="822" spans="2:13" ht="9.75" customHeight="1">
      <c r="B822" s="181"/>
      <c r="C822" s="181"/>
      <c r="D822" s="181"/>
      <c r="E822" s="181"/>
      <c r="F822" s="181"/>
      <c r="G822" s="181"/>
      <c r="H822" s="181"/>
      <c r="I822" s="181"/>
      <c r="J822" s="181"/>
      <c r="K822" s="181"/>
      <c r="L822" s="181"/>
      <c r="M822" s="181"/>
    </row>
    <row r="823" spans="2:13" ht="9.75" customHeight="1">
      <c r="B823" s="181"/>
      <c r="C823" s="181"/>
      <c r="D823" s="181"/>
      <c r="E823" s="181"/>
      <c r="F823" s="181"/>
      <c r="G823" s="181"/>
      <c r="H823" s="181"/>
      <c r="I823" s="181"/>
      <c r="J823" s="181"/>
      <c r="K823" s="181"/>
      <c r="L823" s="181"/>
      <c r="M823" s="181"/>
    </row>
    <row r="824" spans="2:13" ht="9.75" customHeight="1">
      <c r="B824" s="181"/>
      <c r="C824" s="181"/>
      <c r="D824" s="181"/>
      <c r="E824" s="181"/>
      <c r="F824" s="181"/>
      <c r="G824" s="181"/>
      <c r="H824" s="181"/>
      <c r="I824" s="181"/>
      <c r="J824" s="181"/>
      <c r="K824" s="181"/>
      <c r="L824" s="181"/>
      <c r="M824" s="181"/>
    </row>
    <row r="825" spans="2:13" ht="9.75" customHeight="1">
      <c r="B825" s="181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</row>
    <row r="826" spans="2:13" ht="9.75" customHeight="1">
      <c r="B826" s="181"/>
      <c r="C826" s="181"/>
      <c r="D826" s="181"/>
      <c r="E826" s="181"/>
      <c r="F826" s="181"/>
      <c r="G826" s="181"/>
      <c r="H826" s="181"/>
      <c r="I826" s="181"/>
      <c r="J826" s="181"/>
      <c r="K826" s="181"/>
      <c r="L826" s="181"/>
      <c r="M826" s="181"/>
    </row>
    <row r="827" spans="2:13" ht="15" customHeight="1">
      <c r="B827" s="188" t="s">
        <v>1426</v>
      </c>
      <c r="C827" s="189"/>
      <c r="D827" s="189"/>
      <c r="E827" s="189"/>
      <c r="F827" s="189"/>
      <c r="G827" s="190"/>
      <c r="H827" s="191" t="s">
        <v>1425</v>
      </c>
      <c r="I827" s="192"/>
      <c r="J827" s="192"/>
      <c r="K827" s="192"/>
      <c r="L827" s="192"/>
      <c r="M827" s="193"/>
    </row>
    <row r="828" spans="2:13" ht="15.75" customHeight="1">
      <c r="B828" s="187" t="s">
        <v>379</v>
      </c>
      <c r="C828" s="194" t="s">
        <v>1188</v>
      </c>
      <c r="D828" s="183" t="s">
        <v>380</v>
      </c>
      <c r="E828" s="184"/>
      <c r="F828" s="183" t="s">
        <v>1424</v>
      </c>
      <c r="G828" s="184"/>
      <c r="H828" s="183" t="s">
        <v>1423</v>
      </c>
      <c r="I828" s="184"/>
      <c r="J828" s="187" t="s">
        <v>1422</v>
      </c>
      <c r="K828" s="187" t="s">
        <v>1421</v>
      </c>
      <c r="L828" s="183" t="s">
        <v>1420</v>
      </c>
      <c r="M828" s="184"/>
    </row>
    <row r="829" spans="2:13" ht="15.75" customHeight="1">
      <c r="B829" s="187"/>
      <c r="C829" s="195"/>
      <c r="D829" s="185"/>
      <c r="E829" s="186"/>
      <c r="F829" s="185"/>
      <c r="G829" s="186"/>
      <c r="H829" s="185"/>
      <c r="I829" s="186"/>
      <c r="J829" s="187"/>
      <c r="K829" s="187"/>
      <c r="L829" s="185"/>
      <c r="M829" s="186"/>
    </row>
    <row r="830" spans="2:13" ht="39" customHeight="1">
      <c r="B830" s="110" t="str">
        <f>CSV!E41</f>
        <v/>
      </c>
      <c r="C830" s="122" t="str">
        <f>IFERROR(VLOOKUP(B830,'TABELA DE DEFEITOS'!$B$4:$I$1048576,3,0),"")</f>
        <v/>
      </c>
      <c r="D830" s="176" t="str">
        <f>IFERROR(VLOOKUP(B830,'TABELA DE DEFEITOS'!$B$4:$I$1048576,4,0),"")</f>
        <v/>
      </c>
      <c r="E830" s="177"/>
      <c r="F830" s="176" t="str">
        <f>IFERROR(VLOOKUP(B830,'TABELA DE DEFEITOS'!$B$4:$I$1048576,5,0),"")</f>
        <v/>
      </c>
      <c r="G830" s="177"/>
      <c r="H830" s="178" t="str">
        <f>CSV!H41</f>
        <v/>
      </c>
      <c r="I830" s="179"/>
      <c r="J830" s="112" t="str">
        <f>IFERROR(VLOOKUP(B830,'TABELA DE DEFEITOS'!$B$4:$I$1048576,8,0),"")</f>
        <v/>
      </c>
      <c r="K830" s="109" t="str">
        <f>CSV!G41</f>
        <v/>
      </c>
      <c r="L830" s="178"/>
      <c r="M830" s="179"/>
    </row>
    <row r="831" spans="2:13" ht="9.75" customHeight="1">
      <c r="B831" s="180" t="s">
        <v>1427</v>
      </c>
      <c r="C831" s="180"/>
      <c r="D831" s="180"/>
      <c r="E831" s="180"/>
      <c r="F831" s="180"/>
      <c r="G831" s="180"/>
      <c r="H831" s="180" t="s">
        <v>1427</v>
      </c>
      <c r="I831" s="180"/>
      <c r="J831" s="180"/>
      <c r="K831" s="180"/>
      <c r="L831" s="180"/>
      <c r="M831" s="180"/>
    </row>
    <row r="832" spans="2:13" ht="9.75" customHeight="1">
      <c r="B832" s="181"/>
      <c r="C832" s="181"/>
      <c r="D832" s="181"/>
      <c r="E832" s="181"/>
      <c r="F832" s="181"/>
      <c r="G832" s="181"/>
      <c r="H832" s="181"/>
      <c r="I832" s="181"/>
      <c r="J832" s="181"/>
      <c r="K832" s="181"/>
      <c r="L832" s="181"/>
      <c r="M832" s="181"/>
    </row>
    <row r="833" spans="2:13" ht="9.75" customHeight="1">
      <c r="B833" s="181"/>
      <c r="C833" s="181"/>
      <c r="D833" s="181"/>
      <c r="E833" s="181"/>
      <c r="F833" s="181"/>
      <c r="G833" s="181"/>
      <c r="H833" s="181"/>
      <c r="I833" s="181"/>
      <c r="J833" s="181"/>
      <c r="K833" s="181"/>
      <c r="L833" s="181"/>
      <c r="M833" s="181"/>
    </row>
    <row r="834" spans="2:13" ht="9.75" customHeight="1">
      <c r="B834" s="181"/>
      <c r="C834" s="181"/>
      <c r="D834" s="181"/>
      <c r="E834" s="181"/>
      <c r="F834" s="181"/>
      <c r="G834" s="181"/>
      <c r="H834" s="181"/>
      <c r="I834" s="181"/>
      <c r="J834" s="181"/>
      <c r="K834" s="181"/>
      <c r="L834" s="181"/>
      <c r="M834" s="181"/>
    </row>
    <row r="835" spans="2:13" ht="9.75" customHeight="1">
      <c r="B835" s="181"/>
      <c r="C835" s="181"/>
      <c r="D835" s="181"/>
      <c r="E835" s="181"/>
      <c r="F835" s="181"/>
      <c r="G835" s="181"/>
      <c r="H835" s="181"/>
      <c r="I835" s="181"/>
      <c r="J835" s="181"/>
      <c r="K835" s="181"/>
      <c r="L835" s="181"/>
      <c r="M835" s="181"/>
    </row>
    <row r="836" spans="2:13" ht="9.75" customHeight="1">
      <c r="B836" s="181"/>
      <c r="C836" s="181"/>
      <c r="D836" s="181"/>
      <c r="E836" s="181"/>
      <c r="F836" s="181"/>
      <c r="G836" s="181"/>
      <c r="H836" s="181"/>
      <c r="I836" s="181"/>
      <c r="J836" s="181"/>
      <c r="K836" s="181"/>
      <c r="L836" s="181"/>
      <c r="M836" s="181"/>
    </row>
    <row r="837" spans="2:13" ht="9.75" customHeight="1">
      <c r="B837" s="181"/>
      <c r="C837" s="181"/>
      <c r="D837" s="181"/>
      <c r="E837" s="181"/>
      <c r="F837" s="181"/>
      <c r="G837" s="181"/>
      <c r="H837" s="181"/>
      <c r="I837" s="181"/>
      <c r="J837" s="181"/>
      <c r="K837" s="181"/>
      <c r="L837" s="181"/>
      <c r="M837" s="181"/>
    </row>
    <row r="838" spans="2:13" ht="9.75" customHeight="1">
      <c r="B838" s="181"/>
      <c r="C838" s="181"/>
      <c r="D838" s="181"/>
      <c r="E838" s="181"/>
      <c r="F838" s="181"/>
      <c r="G838" s="181"/>
      <c r="H838" s="181"/>
      <c r="I838" s="181"/>
      <c r="J838" s="181"/>
      <c r="K838" s="181"/>
      <c r="L838" s="181"/>
      <c r="M838" s="181"/>
    </row>
    <row r="839" spans="2:13" ht="9.75" customHeight="1">
      <c r="B839" s="181"/>
      <c r="C839" s="181"/>
      <c r="D839" s="181"/>
      <c r="E839" s="181"/>
      <c r="F839" s="181"/>
      <c r="G839" s="181"/>
      <c r="H839" s="181"/>
      <c r="I839" s="181"/>
      <c r="J839" s="181"/>
      <c r="K839" s="181"/>
      <c r="L839" s="181"/>
      <c r="M839" s="181"/>
    </row>
    <row r="840" spans="2:13" ht="9.75" customHeight="1">
      <c r="B840" s="181"/>
      <c r="C840" s="181"/>
      <c r="D840" s="181"/>
      <c r="E840" s="181"/>
      <c r="F840" s="181"/>
      <c r="G840" s="181"/>
      <c r="H840" s="181"/>
      <c r="I840" s="181"/>
      <c r="J840" s="181"/>
      <c r="K840" s="181"/>
      <c r="L840" s="181"/>
      <c r="M840" s="181"/>
    </row>
    <row r="841" spans="2:13" ht="9.75" customHeight="1">
      <c r="B841" s="181"/>
      <c r="C841" s="181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</row>
    <row r="842" spans="2:13" ht="9.75" customHeight="1">
      <c r="B842" s="181"/>
      <c r="C842" s="181"/>
      <c r="D842" s="181"/>
      <c r="E842" s="181"/>
      <c r="F842" s="181"/>
      <c r="G842" s="181"/>
      <c r="H842" s="181"/>
      <c r="I842" s="181"/>
      <c r="J842" s="181"/>
      <c r="K842" s="181"/>
      <c r="L842" s="181"/>
      <c r="M842" s="181"/>
    </row>
    <row r="843" spans="2:13" ht="9.75" customHeight="1">
      <c r="B843" s="181"/>
      <c r="C843" s="181"/>
      <c r="D843" s="181"/>
      <c r="E843" s="181"/>
      <c r="F843" s="181"/>
      <c r="G843" s="181"/>
      <c r="H843" s="181"/>
      <c r="I843" s="181"/>
      <c r="J843" s="181"/>
      <c r="K843" s="181"/>
      <c r="L843" s="181"/>
      <c r="M843" s="181"/>
    </row>
    <row r="844" spans="2:13" ht="9.75" customHeight="1">
      <c r="B844" s="181"/>
      <c r="C844" s="181"/>
      <c r="D844" s="181"/>
      <c r="E844" s="181"/>
      <c r="F844" s="181"/>
      <c r="G844" s="181"/>
      <c r="H844" s="181"/>
      <c r="I844" s="181"/>
      <c r="J844" s="181"/>
      <c r="K844" s="181"/>
      <c r="L844" s="181"/>
      <c r="M844" s="181"/>
    </row>
    <row r="845" spans="2:13" ht="9.75" customHeight="1">
      <c r="B845" s="181"/>
      <c r="C845" s="181"/>
      <c r="D845" s="181"/>
      <c r="E845" s="181"/>
      <c r="F845" s="181"/>
      <c r="G845" s="181"/>
      <c r="H845" s="181"/>
      <c r="I845" s="181"/>
      <c r="J845" s="181"/>
      <c r="K845" s="181"/>
      <c r="L845" s="181"/>
      <c r="M845" s="181"/>
    </row>
    <row r="846" spans="2:13" ht="9.75" customHeight="1">
      <c r="B846" s="181"/>
      <c r="C846" s="181"/>
      <c r="D846" s="181"/>
      <c r="E846" s="181"/>
      <c r="F846" s="181"/>
      <c r="G846" s="181"/>
      <c r="H846" s="181"/>
      <c r="I846" s="181"/>
      <c r="J846" s="181"/>
      <c r="K846" s="181"/>
      <c r="L846" s="181"/>
      <c r="M846" s="181"/>
    </row>
    <row r="847" spans="2:13" ht="9.75" customHeight="1">
      <c r="B847" s="181"/>
      <c r="C847" s="181"/>
      <c r="D847" s="181"/>
      <c r="E847" s="181"/>
      <c r="F847" s="181"/>
      <c r="G847" s="181"/>
      <c r="H847" s="181"/>
      <c r="I847" s="181"/>
      <c r="J847" s="181"/>
      <c r="K847" s="181"/>
      <c r="L847" s="181"/>
      <c r="M847" s="181"/>
    </row>
    <row r="848" spans="2:13" ht="15" customHeight="1">
      <c r="B848" s="188" t="s">
        <v>1426</v>
      </c>
      <c r="C848" s="189"/>
      <c r="D848" s="189"/>
      <c r="E848" s="189"/>
      <c r="F848" s="189"/>
      <c r="G848" s="190"/>
      <c r="H848" s="191" t="s">
        <v>1425</v>
      </c>
      <c r="I848" s="192"/>
      <c r="J848" s="192"/>
      <c r="K848" s="192"/>
      <c r="L848" s="192"/>
      <c r="M848" s="193"/>
    </row>
    <row r="849" spans="2:13" ht="15.75" customHeight="1">
      <c r="B849" s="187" t="s">
        <v>379</v>
      </c>
      <c r="C849" s="194" t="s">
        <v>1188</v>
      </c>
      <c r="D849" s="183" t="s">
        <v>380</v>
      </c>
      <c r="E849" s="184"/>
      <c r="F849" s="183" t="s">
        <v>1424</v>
      </c>
      <c r="G849" s="184"/>
      <c r="H849" s="183" t="s">
        <v>1423</v>
      </c>
      <c r="I849" s="184"/>
      <c r="J849" s="187" t="s">
        <v>1422</v>
      </c>
      <c r="K849" s="187" t="s">
        <v>1421</v>
      </c>
      <c r="L849" s="183" t="s">
        <v>1420</v>
      </c>
      <c r="M849" s="184"/>
    </row>
    <row r="850" spans="2:13" ht="15.75" customHeight="1">
      <c r="B850" s="187"/>
      <c r="C850" s="195"/>
      <c r="D850" s="185"/>
      <c r="E850" s="186"/>
      <c r="F850" s="185"/>
      <c r="G850" s="186"/>
      <c r="H850" s="185"/>
      <c r="I850" s="186"/>
      <c r="J850" s="187"/>
      <c r="K850" s="187"/>
      <c r="L850" s="185"/>
      <c r="M850" s="186"/>
    </row>
    <row r="851" spans="2:13" ht="38.25" customHeight="1">
      <c r="B851" s="110" t="str">
        <f>CSV!E42</f>
        <v/>
      </c>
      <c r="C851" s="122" t="str">
        <f>IFERROR(VLOOKUP(B851,'TABELA DE DEFEITOS'!$B$4:$I$1048576,3,0),"")</f>
        <v/>
      </c>
      <c r="D851" s="176" t="str">
        <f>IFERROR(VLOOKUP(B851,'TABELA DE DEFEITOS'!$B$4:$I$1048576,4,0),"")</f>
        <v/>
      </c>
      <c r="E851" s="177"/>
      <c r="F851" s="176" t="str">
        <f>IFERROR(VLOOKUP(B851,'TABELA DE DEFEITOS'!$B$4:$I$1048576,5,0),"")</f>
        <v/>
      </c>
      <c r="G851" s="177"/>
      <c r="H851" s="178" t="str">
        <f>CSV!H42</f>
        <v/>
      </c>
      <c r="I851" s="179"/>
      <c r="J851" s="112" t="str">
        <f>IFERROR(VLOOKUP(B851,'TABELA DE DEFEITOS'!$B$4:$I$1048576,8,0),"")</f>
        <v/>
      </c>
      <c r="K851" s="109" t="str">
        <f>CSV!G42</f>
        <v/>
      </c>
      <c r="L851" s="178"/>
      <c r="M851" s="179"/>
    </row>
    <row r="852" spans="2:13" ht="9.75" customHeight="1">
      <c r="B852" s="180" t="s">
        <v>1427</v>
      </c>
      <c r="C852" s="180"/>
      <c r="D852" s="180"/>
      <c r="E852" s="180"/>
      <c r="F852" s="180"/>
      <c r="G852" s="180"/>
      <c r="H852" s="180" t="s">
        <v>1427</v>
      </c>
      <c r="I852" s="180"/>
      <c r="J852" s="180"/>
      <c r="K852" s="180"/>
      <c r="L852" s="180"/>
      <c r="M852" s="180"/>
    </row>
    <row r="853" spans="2:13" ht="9.75" customHeight="1">
      <c r="B853" s="181"/>
      <c r="C853" s="181"/>
      <c r="D853" s="181"/>
      <c r="E853" s="181"/>
      <c r="F853" s="181"/>
      <c r="G853" s="181"/>
      <c r="H853" s="181"/>
      <c r="I853" s="181"/>
      <c r="J853" s="181"/>
      <c r="K853" s="181"/>
      <c r="L853" s="181"/>
      <c r="M853" s="181"/>
    </row>
    <row r="854" spans="2:13" ht="9.75" customHeight="1">
      <c r="B854" s="181"/>
      <c r="C854" s="181"/>
      <c r="D854" s="181"/>
      <c r="E854" s="181"/>
      <c r="F854" s="181"/>
      <c r="G854" s="181"/>
      <c r="H854" s="181"/>
      <c r="I854" s="181"/>
      <c r="J854" s="181"/>
      <c r="K854" s="181"/>
      <c r="L854" s="181"/>
      <c r="M854" s="181"/>
    </row>
    <row r="855" spans="2:13" ht="9.75" customHeight="1">
      <c r="B855" s="181"/>
      <c r="C855" s="181"/>
      <c r="D855" s="181"/>
      <c r="E855" s="181"/>
      <c r="F855" s="181"/>
      <c r="G855" s="181"/>
      <c r="H855" s="181"/>
      <c r="I855" s="181"/>
      <c r="J855" s="181"/>
      <c r="K855" s="181"/>
      <c r="L855" s="181"/>
      <c r="M855" s="181"/>
    </row>
    <row r="856" spans="2:13" ht="9.75" customHeight="1">
      <c r="B856" s="181"/>
      <c r="C856" s="181"/>
      <c r="D856" s="181"/>
      <c r="E856" s="181"/>
      <c r="F856" s="181"/>
      <c r="G856" s="181"/>
      <c r="H856" s="181"/>
      <c r="I856" s="181"/>
      <c r="J856" s="181"/>
      <c r="K856" s="181"/>
      <c r="L856" s="181"/>
      <c r="M856" s="181"/>
    </row>
    <row r="857" spans="2:13" ht="9.75" customHeight="1">
      <c r="B857" s="181"/>
      <c r="C857" s="181"/>
      <c r="D857" s="181"/>
      <c r="E857" s="181"/>
      <c r="F857" s="181"/>
      <c r="G857" s="181"/>
      <c r="H857" s="181"/>
      <c r="I857" s="181"/>
      <c r="J857" s="181"/>
      <c r="K857" s="181"/>
      <c r="L857" s="181"/>
      <c r="M857" s="181"/>
    </row>
    <row r="858" spans="2:13" ht="9.75" customHeight="1">
      <c r="B858" s="181"/>
      <c r="C858" s="181"/>
      <c r="D858" s="181"/>
      <c r="E858" s="181"/>
      <c r="F858" s="181"/>
      <c r="G858" s="181"/>
      <c r="H858" s="181"/>
      <c r="I858" s="181"/>
      <c r="J858" s="181"/>
      <c r="K858" s="181"/>
      <c r="L858" s="181"/>
      <c r="M858" s="181"/>
    </row>
    <row r="859" spans="2:13" ht="9.75" customHeight="1">
      <c r="B859" s="181"/>
      <c r="C859" s="181"/>
      <c r="D859" s="181"/>
      <c r="E859" s="181"/>
      <c r="F859" s="181"/>
      <c r="G859" s="181"/>
      <c r="H859" s="181"/>
      <c r="I859" s="181"/>
      <c r="J859" s="181"/>
      <c r="K859" s="181"/>
      <c r="L859" s="181"/>
      <c r="M859" s="181"/>
    </row>
    <row r="860" spans="2:13" ht="9.75" customHeight="1">
      <c r="B860" s="181"/>
      <c r="C860" s="181"/>
      <c r="D860" s="181"/>
      <c r="E860" s="181"/>
      <c r="F860" s="181"/>
      <c r="G860" s="181"/>
      <c r="H860" s="181"/>
      <c r="I860" s="181"/>
      <c r="J860" s="181"/>
      <c r="K860" s="181"/>
      <c r="L860" s="181"/>
      <c r="M860" s="181"/>
    </row>
    <row r="861" spans="2:13" ht="9.75" customHeight="1">
      <c r="B861" s="181"/>
      <c r="C861" s="181"/>
      <c r="D861" s="181"/>
      <c r="E861" s="181"/>
      <c r="F861" s="181"/>
      <c r="G861" s="181"/>
      <c r="H861" s="181"/>
      <c r="I861" s="181"/>
      <c r="J861" s="181"/>
      <c r="K861" s="181"/>
      <c r="L861" s="181"/>
      <c r="M861" s="181"/>
    </row>
    <row r="862" spans="2:13" ht="9.75" customHeight="1">
      <c r="B862" s="181"/>
      <c r="C862" s="181"/>
      <c r="D862" s="181"/>
      <c r="E862" s="181"/>
      <c r="F862" s="181"/>
      <c r="G862" s="181"/>
      <c r="H862" s="181"/>
      <c r="I862" s="181"/>
      <c r="J862" s="181"/>
      <c r="K862" s="181"/>
      <c r="L862" s="181"/>
      <c r="M862" s="181"/>
    </row>
    <row r="863" spans="2:13" ht="9.75" customHeight="1">
      <c r="B863" s="181"/>
      <c r="C863" s="181"/>
      <c r="D863" s="181"/>
      <c r="E863" s="181"/>
      <c r="F863" s="181"/>
      <c r="G863" s="181"/>
      <c r="H863" s="181"/>
      <c r="I863" s="181"/>
      <c r="J863" s="181"/>
      <c r="K863" s="181"/>
      <c r="L863" s="181"/>
      <c r="M863" s="181"/>
    </row>
    <row r="864" spans="2:13" ht="9.75" customHeight="1">
      <c r="B864" s="181"/>
      <c r="C864" s="181"/>
      <c r="D864" s="181"/>
      <c r="E864" s="181"/>
      <c r="F864" s="181"/>
      <c r="G864" s="181"/>
      <c r="H864" s="181"/>
      <c r="I864" s="181"/>
      <c r="J864" s="181"/>
      <c r="K864" s="181"/>
      <c r="L864" s="181"/>
      <c r="M864" s="181"/>
    </row>
    <row r="865" spans="2:13" ht="9.75" customHeight="1">
      <c r="B865" s="181"/>
      <c r="C865" s="181"/>
      <c r="D865" s="181"/>
      <c r="E865" s="181"/>
      <c r="F865" s="181"/>
      <c r="G865" s="181"/>
      <c r="H865" s="181"/>
      <c r="I865" s="181"/>
      <c r="J865" s="181"/>
      <c r="K865" s="181"/>
      <c r="L865" s="181"/>
      <c r="M865" s="181"/>
    </row>
    <row r="866" spans="2:13" ht="9.75" customHeight="1">
      <c r="B866" s="181"/>
      <c r="C866" s="181"/>
      <c r="D866" s="181"/>
      <c r="E866" s="181"/>
      <c r="F866" s="181"/>
      <c r="G866" s="181"/>
      <c r="H866" s="181"/>
      <c r="I866" s="181"/>
      <c r="J866" s="181"/>
      <c r="K866" s="181"/>
      <c r="L866" s="181"/>
      <c r="M866" s="181"/>
    </row>
    <row r="867" spans="2:13" ht="9.75" customHeight="1">
      <c r="B867" s="181"/>
      <c r="C867" s="181"/>
      <c r="D867" s="181"/>
      <c r="E867" s="181"/>
      <c r="F867" s="181"/>
      <c r="G867" s="181"/>
      <c r="H867" s="181"/>
      <c r="I867" s="181"/>
      <c r="J867" s="181"/>
      <c r="K867" s="181"/>
      <c r="L867" s="181"/>
      <c r="M867" s="181"/>
    </row>
    <row r="868" spans="2:13" ht="9.75" customHeight="1">
      <c r="B868" s="181"/>
      <c r="C868" s="181"/>
      <c r="D868" s="181"/>
      <c r="E868" s="181"/>
      <c r="F868" s="181"/>
      <c r="G868" s="181"/>
      <c r="H868" s="181"/>
      <c r="I868" s="181"/>
      <c r="J868" s="181"/>
      <c r="K868" s="181"/>
      <c r="L868" s="181"/>
      <c r="M868" s="181"/>
    </row>
    <row r="869" spans="2:13" ht="15" customHeight="1">
      <c r="B869" s="188" t="s">
        <v>1426</v>
      </c>
      <c r="C869" s="189"/>
      <c r="D869" s="189"/>
      <c r="E869" s="189"/>
      <c r="F869" s="189"/>
      <c r="G869" s="190"/>
      <c r="H869" s="191" t="s">
        <v>1425</v>
      </c>
      <c r="I869" s="192"/>
      <c r="J869" s="192"/>
      <c r="K869" s="192"/>
      <c r="L869" s="192"/>
      <c r="M869" s="193"/>
    </row>
    <row r="870" spans="2:13" ht="15.75" customHeight="1">
      <c r="B870" s="187" t="s">
        <v>379</v>
      </c>
      <c r="C870" s="194" t="s">
        <v>1188</v>
      </c>
      <c r="D870" s="183" t="s">
        <v>380</v>
      </c>
      <c r="E870" s="184"/>
      <c r="F870" s="183" t="s">
        <v>1424</v>
      </c>
      <c r="G870" s="184"/>
      <c r="H870" s="183" t="s">
        <v>1423</v>
      </c>
      <c r="I870" s="184"/>
      <c r="J870" s="187" t="s">
        <v>1422</v>
      </c>
      <c r="K870" s="187" t="s">
        <v>1421</v>
      </c>
      <c r="L870" s="183" t="s">
        <v>1420</v>
      </c>
      <c r="M870" s="184"/>
    </row>
    <row r="871" spans="2:13" ht="15.75" customHeight="1">
      <c r="B871" s="187"/>
      <c r="C871" s="195"/>
      <c r="D871" s="185"/>
      <c r="E871" s="186"/>
      <c r="F871" s="185"/>
      <c r="G871" s="186"/>
      <c r="H871" s="185"/>
      <c r="I871" s="186"/>
      <c r="J871" s="187"/>
      <c r="K871" s="187"/>
      <c r="L871" s="185"/>
      <c r="M871" s="186"/>
    </row>
    <row r="872" spans="2:13" ht="39" customHeight="1">
      <c r="B872" s="110" t="str">
        <f>CSV!E43</f>
        <v/>
      </c>
      <c r="C872" s="122" t="str">
        <f>IFERROR(VLOOKUP(B872,'TABELA DE DEFEITOS'!$B$4:$I$1048576,3,0),"")</f>
        <v/>
      </c>
      <c r="D872" s="176" t="str">
        <f>IFERROR(VLOOKUP(B872,'TABELA DE DEFEITOS'!$B$4:$I$1048576,4,0),"")</f>
        <v/>
      </c>
      <c r="E872" s="177"/>
      <c r="F872" s="176" t="str">
        <f>IFERROR(VLOOKUP(B872,'TABELA DE DEFEITOS'!$B$4:$I$1048576,5,0),"")</f>
        <v/>
      </c>
      <c r="G872" s="177"/>
      <c r="H872" s="178" t="str">
        <f>CSV!H43</f>
        <v/>
      </c>
      <c r="I872" s="179"/>
      <c r="J872" s="112" t="str">
        <f>IFERROR(VLOOKUP(B872,'TABELA DE DEFEITOS'!$B$4:$I$1048576,8,0),"")</f>
        <v/>
      </c>
      <c r="K872" s="109" t="str">
        <f>CSV!G43</f>
        <v/>
      </c>
      <c r="L872" s="178"/>
      <c r="M872" s="179"/>
    </row>
    <row r="873" spans="2:13" ht="9.75" customHeight="1">
      <c r="B873" s="180" t="s">
        <v>1427</v>
      </c>
      <c r="C873" s="180"/>
      <c r="D873" s="180"/>
      <c r="E873" s="180"/>
      <c r="F873" s="180"/>
      <c r="G873" s="180"/>
      <c r="H873" s="180" t="s">
        <v>1427</v>
      </c>
      <c r="I873" s="180"/>
      <c r="J873" s="180"/>
      <c r="K873" s="180"/>
      <c r="L873" s="180"/>
      <c r="M873" s="180"/>
    </row>
    <row r="874" spans="2:13" ht="9.75" customHeight="1">
      <c r="B874" s="181"/>
      <c r="C874" s="181"/>
      <c r="D874" s="181"/>
      <c r="E874" s="181"/>
      <c r="F874" s="181"/>
      <c r="G874" s="181"/>
      <c r="H874" s="181"/>
      <c r="I874" s="181"/>
      <c r="J874" s="181"/>
      <c r="K874" s="181"/>
      <c r="L874" s="181"/>
      <c r="M874" s="181"/>
    </row>
    <row r="875" spans="2:13" ht="9.75" customHeight="1">
      <c r="B875" s="181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</row>
    <row r="876" spans="2:13" ht="9.75" customHeight="1">
      <c r="B876" s="181"/>
      <c r="C876" s="181"/>
      <c r="D876" s="181"/>
      <c r="E876" s="181"/>
      <c r="F876" s="181"/>
      <c r="G876" s="181"/>
      <c r="H876" s="181"/>
      <c r="I876" s="181"/>
      <c r="J876" s="181"/>
      <c r="K876" s="181"/>
      <c r="L876" s="181"/>
      <c r="M876" s="181"/>
    </row>
    <row r="877" spans="2:13" ht="9.75" customHeight="1">
      <c r="B877" s="181"/>
      <c r="C877" s="181"/>
      <c r="D877" s="181"/>
      <c r="E877" s="181"/>
      <c r="F877" s="181"/>
      <c r="G877" s="181"/>
      <c r="H877" s="181"/>
      <c r="I877" s="181"/>
      <c r="J877" s="181"/>
      <c r="K877" s="181"/>
      <c r="L877" s="181"/>
      <c r="M877" s="181"/>
    </row>
    <row r="878" spans="2:13" ht="9.75" customHeight="1">
      <c r="B878" s="181"/>
      <c r="C878" s="181"/>
      <c r="D878" s="181"/>
      <c r="E878" s="181"/>
      <c r="F878" s="181"/>
      <c r="G878" s="181"/>
      <c r="H878" s="181"/>
      <c r="I878" s="181"/>
      <c r="J878" s="181"/>
      <c r="K878" s="181"/>
      <c r="L878" s="181"/>
      <c r="M878" s="181"/>
    </row>
    <row r="879" spans="2:13" ht="9.75" customHeight="1">
      <c r="B879" s="181"/>
      <c r="C879" s="181"/>
      <c r="D879" s="181"/>
      <c r="E879" s="181"/>
      <c r="F879" s="181"/>
      <c r="G879" s="181"/>
      <c r="H879" s="181"/>
      <c r="I879" s="181"/>
      <c r="J879" s="181"/>
      <c r="K879" s="181"/>
      <c r="L879" s="181"/>
      <c r="M879" s="181"/>
    </row>
    <row r="880" spans="2:13" ht="9.75" customHeight="1">
      <c r="B880" s="181"/>
      <c r="C880" s="181"/>
      <c r="D880" s="181"/>
      <c r="E880" s="181"/>
      <c r="F880" s="181"/>
      <c r="G880" s="181"/>
      <c r="H880" s="181"/>
      <c r="I880" s="181"/>
      <c r="J880" s="181"/>
      <c r="K880" s="181"/>
      <c r="L880" s="181"/>
      <c r="M880" s="181"/>
    </row>
    <row r="881" spans="2:13" ht="9.75" customHeight="1">
      <c r="B881" s="181"/>
      <c r="C881" s="181"/>
      <c r="D881" s="181"/>
      <c r="E881" s="181"/>
      <c r="F881" s="181"/>
      <c r="G881" s="181"/>
      <c r="H881" s="181"/>
      <c r="I881" s="181"/>
      <c r="J881" s="181"/>
      <c r="K881" s="181"/>
      <c r="L881" s="181"/>
      <c r="M881" s="181"/>
    </row>
    <row r="882" spans="2:13" ht="9.75" customHeight="1">
      <c r="B882" s="181"/>
      <c r="C882" s="181"/>
      <c r="D882" s="181"/>
      <c r="E882" s="181"/>
      <c r="F882" s="181"/>
      <c r="G882" s="181"/>
      <c r="H882" s="181"/>
      <c r="I882" s="181"/>
      <c r="J882" s="181"/>
      <c r="K882" s="181"/>
      <c r="L882" s="181"/>
      <c r="M882" s="181"/>
    </row>
    <row r="883" spans="2:13" ht="9.75" customHeight="1">
      <c r="B883" s="181"/>
      <c r="C883" s="181"/>
      <c r="D883" s="181"/>
      <c r="E883" s="181"/>
      <c r="F883" s="181"/>
      <c r="G883" s="181"/>
      <c r="H883" s="181"/>
      <c r="I883" s="181"/>
      <c r="J883" s="181"/>
      <c r="K883" s="181"/>
      <c r="L883" s="181"/>
      <c r="M883" s="181"/>
    </row>
    <row r="884" spans="2:13" ht="9.75" customHeight="1">
      <c r="B884" s="181"/>
      <c r="C884" s="181"/>
      <c r="D884" s="181"/>
      <c r="E884" s="181"/>
      <c r="F884" s="181"/>
      <c r="G884" s="181"/>
      <c r="H884" s="181"/>
      <c r="I884" s="181"/>
      <c r="J884" s="181"/>
      <c r="K884" s="181"/>
      <c r="L884" s="181"/>
      <c r="M884" s="181"/>
    </row>
    <row r="885" spans="2:13" ht="9.75" customHeight="1">
      <c r="B885" s="181"/>
      <c r="C885" s="181"/>
      <c r="D885" s="181"/>
      <c r="E885" s="181"/>
      <c r="F885" s="181"/>
      <c r="G885" s="181"/>
      <c r="H885" s="181"/>
      <c r="I885" s="181"/>
      <c r="J885" s="181"/>
      <c r="K885" s="181"/>
      <c r="L885" s="181"/>
      <c r="M885" s="181"/>
    </row>
    <row r="886" spans="2:13" ht="9.75" customHeight="1">
      <c r="B886" s="181"/>
      <c r="C886" s="181"/>
      <c r="D886" s="181"/>
      <c r="E886" s="181"/>
      <c r="F886" s="181"/>
      <c r="G886" s="181"/>
      <c r="H886" s="181"/>
      <c r="I886" s="181"/>
      <c r="J886" s="181"/>
      <c r="K886" s="181"/>
      <c r="L886" s="181"/>
      <c r="M886" s="181"/>
    </row>
    <row r="887" spans="2:13" ht="9.75" customHeight="1">
      <c r="B887" s="181"/>
      <c r="C887" s="181"/>
      <c r="D887" s="181"/>
      <c r="E887" s="181"/>
      <c r="F887" s="181"/>
      <c r="G887" s="181"/>
      <c r="H887" s="181"/>
      <c r="I887" s="181"/>
      <c r="J887" s="181"/>
      <c r="K887" s="181"/>
      <c r="L887" s="181"/>
      <c r="M887" s="181"/>
    </row>
    <row r="888" spans="2:13" ht="9.75" customHeight="1">
      <c r="B888" s="181"/>
      <c r="C888" s="181"/>
      <c r="D888" s="181"/>
      <c r="E888" s="181"/>
      <c r="F888" s="181"/>
      <c r="G888" s="181"/>
      <c r="H888" s="181"/>
      <c r="I888" s="181"/>
      <c r="J888" s="181"/>
      <c r="K888" s="181"/>
      <c r="L888" s="181"/>
      <c r="M888" s="181"/>
    </row>
    <row r="889" spans="2:13" ht="9.75" customHeight="1">
      <c r="B889" s="181"/>
      <c r="C889" s="181"/>
      <c r="D889" s="181"/>
      <c r="E889" s="181"/>
      <c r="F889" s="181"/>
      <c r="G889" s="181"/>
      <c r="H889" s="181"/>
      <c r="I889" s="181"/>
      <c r="J889" s="181"/>
      <c r="K889" s="181"/>
      <c r="L889" s="181"/>
      <c r="M889" s="181"/>
    </row>
    <row r="890" spans="2:13" ht="15" customHeight="1">
      <c r="B890" s="188" t="s">
        <v>1426</v>
      </c>
      <c r="C890" s="189"/>
      <c r="D890" s="189"/>
      <c r="E890" s="189"/>
      <c r="F890" s="189"/>
      <c r="G890" s="190"/>
      <c r="H890" s="191" t="s">
        <v>1425</v>
      </c>
      <c r="I890" s="192"/>
      <c r="J890" s="192"/>
      <c r="K890" s="192"/>
      <c r="L890" s="192"/>
      <c r="M890" s="193"/>
    </row>
    <row r="891" spans="2:13" ht="10.5" customHeight="1">
      <c r="B891" s="187" t="s">
        <v>379</v>
      </c>
      <c r="C891" s="194" t="s">
        <v>1188</v>
      </c>
      <c r="D891" s="183" t="s">
        <v>380</v>
      </c>
      <c r="E891" s="184"/>
      <c r="F891" s="183" t="s">
        <v>1424</v>
      </c>
      <c r="G891" s="184"/>
      <c r="H891" s="183" t="s">
        <v>1423</v>
      </c>
      <c r="I891" s="184"/>
      <c r="J891" s="187" t="s">
        <v>1422</v>
      </c>
      <c r="K891" s="187" t="s">
        <v>1421</v>
      </c>
      <c r="L891" s="183" t="s">
        <v>1420</v>
      </c>
      <c r="M891" s="184"/>
    </row>
    <row r="892" spans="2:13" ht="15.75" customHeight="1">
      <c r="B892" s="187"/>
      <c r="C892" s="195"/>
      <c r="D892" s="185"/>
      <c r="E892" s="186"/>
      <c r="F892" s="185"/>
      <c r="G892" s="186"/>
      <c r="H892" s="185"/>
      <c r="I892" s="186"/>
      <c r="J892" s="187"/>
      <c r="K892" s="187"/>
      <c r="L892" s="185"/>
      <c r="M892" s="186"/>
    </row>
    <row r="893" spans="2:13" ht="38.25" customHeight="1">
      <c r="B893" s="110" t="str">
        <f>CSV!E44</f>
        <v/>
      </c>
      <c r="C893" s="122" t="str">
        <f>IFERROR(VLOOKUP(B893,'TABELA DE DEFEITOS'!$B$4:$I$1048576,3,0),"")</f>
        <v/>
      </c>
      <c r="D893" s="176" t="str">
        <f>IFERROR(VLOOKUP(B893,'TABELA DE DEFEITOS'!$B$4:$I$1048576,4,0),"")</f>
        <v/>
      </c>
      <c r="E893" s="177"/>
      <c r="F893" s="176" t="str">
        <f>IFERROR(VLOOKUP(B893,'TABELA DE DEFEITOS'!$B$4:$I$1048576,5,0),"")</f>
        <v/>
      </c>
      <c r="G893" s="177"/>
      <c r="H893" s="178" t="str">
        <f>CSV!H44</f>
        <v/>
      </c>
      <c r="I893" s="179"/>
      <c r="J893" s="112" t="str">
        <f>IFERROR(VLOOKUP(B893,'TABELA DE DEFEITOS'!$B$4:$I$1048576,8,0),"")</f>
        <v/>
      </c>
      <c r="K893" s="109" t="str">
        <f>CSV!G44</f>
        <v/>
      </c>
      <c r="L893" s="178"/>
      <c r="M893" s="179"/>
    </row>
    <row r="894" spans="2:13" ht="9.75" customHeight="1">
      <c r="B894" s="180" t="s">
        <v>1427</v>
      </c>
      <c r="C894" s="180"/>
      <c r="D894" s="180"/>
      <c r="E894" s="180"/>
      <c r="F894" s="180"/>
      <c r="G894" s="180"/>
      <c r="H894" s="180" t="s">
        <v>1427</v>
      </c>
      <c r="I894" s="180"/>
      <c r="J894" s="180"/>
      <c r="K894" s="180"/>
      <c r="L894" s="180"/>
      <c r="M894" s="180"/>
    </row>
    <row r="895" spans="2:13" ht="9.75" customHeight="1">
      <c r="B895" s="181"/>
      <c r="C895" s="181"/>
      <c r="D895" s="181"/>
      <c r="E895" s="181"/>
      <c r="F895" s="181"/>
      <c r="G895" s="181"/>
      <c r="H895" s="181"/>
      <c r="I895" s="181"/>
      <c r="J895" s="181"/>
      <c r="K895" s="181"/>
      <c r="L895" s="181"/>
      <c r="M895" s="181"/>
    </row>
    <row r="896" spans="2:13" ht="9.75" customHeight="1">
      <c r="B896" s="181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</row>
    <row r="897" spans="2:13" ht="9.75" customHeight="1">
      <c r="B897" s="181"/>
      <c r="C897" s="181"/>
      <c r="D897" s="181"/>
      <c r="E897" s="181"/>
      <c r="F897" s="181"/>
      <c r="G897" s="181"/>
      <c r="H897" s="181"/>
      <c r="I897" s="181"/>
      <c r="J897" s="181"/>
      <c r="K897" s="181"/>
      <c r="L897" s="181"/>
      <c r="M897" s="181"/>
    </row>
    <row r="898" spans="2:13" ht="9.75" customHeight="1">
      <c r="B898" s="181"/>
      <c r="C898" s="181"/>
      <c r="D898" s="181"/>
      <c r="E898" s="181"/>
      <c r="F898" s="181"/>
      <c r="G898" s="181"/>
      <c r="H898" s="181"/>
      <c r="I898" s="181"/>
      <c r="J898" s="181"/>
      <c r="K898" s="181"/>
      <c r="L898" s="181"/>
      <c r="M898" s="181"/>
    </row>
    <row r="899" spans="2:13" ht="9.75" customHeight="1">
      <c r="B899" s="181"/>
      <c r="C899" s="181"/>
      <c r="D899" s="181"/>
      <c r="E899" s="181"/>
      <c r="F899" s="181"/>
      <c r="G899" s="181"/>
      <c r="H899" s="181"/>
      <c r="I899" s="181"/>
      <c r="J899" s="181"/>
      <c r="K899" s="181"/>
      <c r="L899" s="181"/>
      <c r="M899" s="181"/>
    </row>
    <row r="900" spans="2:13" ht="9.75" customHeight="1">
      <c r="B900" s="181"/>
      <c r="C900" s="181"/>
      <c r="D900" s="181"/>
      <c r="E900" s="181"/>
      <c r="F900" s="181"/>
      <c r="G900" s="181"/>
      <c r="H900" s="181"/>
      <c r="I900" s="181"/>
      <c r="J900" s="181"/>
      <c r="K900" s="181"/>
      <c r="L900" s="181"/>
      <c r="M900" s="181"/>
    </row>
    <row r="901" spans="2:13" ht="9.75" customHeight="1">
      <c r="B901" s="181"/>
      <c r="C901" s="181"/>
      <c r="D901" s="181"/>
      <c r="E901" s="181"/>
      <c r="F901" s="181"/>
      <c r="G901" s="181"/>
      <c r="H901" s="181"/>
      <c r="I901" s="181"/>
      <c r="J901" s="181"/>
      <c r="K901" s="181"/>
      <c r="L901" s="181"/>
      <c r="M901" s="181"/>
    </row>
    <row r="902" spans="2:13" ht="9.75" customHeight="1">
      <c r="B902" s="181"/>
      <c r="C902" s="181"/>
      <c r="D902" s="181"/>
      <c r="E902" s="181"/>
      <c r="F902" s="181"/>
      <c r="G902" s="181"/>
      <c r="H902" s="181"/>
      <c r="I902" s="181"/>
      <c r="J902" s="181"/>
      <c r="K902" s="181"/>
      <c r="L902" s="181"/>
      <c r="M902" s="181"/>
    </row>
    <row r="903" spans="2:13" ht="9.75" customHeight="1">
      <c r="B903" s="181"/>
      <c r="C903" s="181"/>
      <c r="D903" s="181"/>
      <c r="E903" s="181"/>
      <c r="F903" s="181"/>
      <c r="G903" s="181"/>
      <c r="H903" s="181"/>
      <c r="I903" s="181"/>
      <c r="J903" s="181"/>
      <c r="K903" s="181"/>
      <c r="L903" s="181"/>
      <c r="M903" s="181"/>
    </row>
    <row r="904" spans="2:13" ht="9.75" customHeight="1">
      <c r="B904" s="181"/>
      <c r="C904" s="181"/>
      <c r="D904" s="181"/>
      <c r="E904" s="181"/>
      <c r="F904" s="181"/>
      <c r="G904" s="181"/>
      <c r="H904" s="181"/>
      <c r="I904" s="181"/>
      <c r="J904" s="181"/>
      <c r="K904" s="181"/>
      <c r="L904" s="181"/>
      <c r="M904" s="181"/>
    </row>
    <row r="905" spans="2:13" ht="9.75" customHeight="1">
      <c r="B905" s="181"/>
      <c r="C905" s="181"/>
      <c r="D905" s="181"/>
      <c r="E905" s="181"/>
      <c r="F905" s="181"/>
      <c r="G905" s="181"/>
      <c r="H905" s="181"/>
      <c r="I905" s="181"/>
      <c r="J905" s="181"/>
      <c r="K905" s="181"/>
      <c r="L905" s="181"/>
      <c r="M905" s="181"/>
    </row>
    <row r="906" spans="2:13" ht="9.75" customHeight="1">
      <c r="B906" s="181"/>
      <c r="C906" s="181"/>
      <c r="D906" s="181"/>
      <c r="E906" s="181"/>
      <c r="F906" s="181"/>
      <c r="G906" s="181"/>
      <c r="H906" s="181"/>
      <c r="I906" s="181"/>
      <c r="J906" s="181"/>
      <c r="K906" s="181"/>
      <c r="L906" s="181"/>
      <c r="M906" s="181"/>
    </row>
    <row r="907" spans="2:13" ht="9.75" customHeight="1">
      <c r="B907" s="181"/>
      <c r="C907" s="181"/>
      <c r="D907" s="181"/>
      <c r="E907" s="181"/>
      <c r="F907" s="181"/>
      <c r="G907" s="181"/>
      <c r="H907" s="181"/>
      <c r="I907" s="181"/>
      <c r="J907" s="181"/>
      <c r="K907" s="181"/>
      <c r="L907" s="181"/>
      <c r="M907" s="181"/>
    </row>
    <row r="908" spans="2:13" ht="9.75" customHeight="1">
      <c r="B908" s="181"/>
      <c r="C908" s="181"/>
      <c r="D908" s="181"/>
      <c r="E908" s="181"/>
      <c r="F908" s="181"/>
      <c r="G908" s="181"/>
      <c r="H908" s="181"/>
      <c r="I908" s="181"/>
      <c r="J908" s="181"/>
      <c r="K908" s="181"/>
      <c r="L908" s="181"/>
      <c r="M908" s="181"/>
    </row>
    <row r="909" spans="2:13" ht="9.75" customHeight="1">
      <c r="B909" s="181"/>
      <c r="C909" s="181"/>
      <c r="D909" s="181"/>
      <c r="E909" s="181"/>
      <c r="F909" s="181"/>
      <c r="G909" s="181"/>
      <c r="H909" s="181"/>
      <c r="I909" s="181"/>
      <c r="J909" s="181"/>
      <c r="K909" s="181"/>
      <c r="L909" s="181"/>
      <c r="M909" s="181"/>
    </row>
    <row r="910" spans="2:13" ht="9.75" customHeight="1">
      <c r="B910" s="181"/>
      <c r="C910" s="181"/>
      <c r="D910" s="181"/>
      <c r="E910" s="181"/>
      <c r="F910" s="181"/>
      <c r="G910" s="181"/>
      <c r="H910" s="181"/>
      <c r="I910" s="181"/>
      <c r="J910" s="181"/>
      <c r="K910" s="181"/>
      <c r="L910" s="181"/>
      <c r="M910" s="181"/>
    </row>
    <row r="911" spans="2:13" ht="15" customHeight="1">
      <c r="B911" s="188" t="s">
        <v>1426</v>
      </c>
      <c r="C911" s="189"/>
      <c r="D911" s="189"/>
      <c r="E911" s="189"/>
      <c r="F911" s="189"/>
      <c r="G911" s="190"/>
      <c r="H911" s="191" t="s">
        <v>1425</v>
      </c>
      <c r="I911" s="192"/>
      <c r="J911" s="192"/>
      <c r="K911" s="192"/>
      <c r="L911" s="192"/>
      <c r="M911" s="193"/>
    </row>
    <row r="912" spans="2:13" ht="15.75" customHeight="1">
      <c r="B912" s="187" t="s">
        <v>379</v>
      </c>
      <c r="C912" s="194" t="s">
        <v>1188</v>
      </c>
      <c r="D912" s="183" t="s">
        <v>380</v>
      </c>
      <c r="E912" s="184"/>
      <c r="F912" s="183" t="s">
        <v>1424</v>
      </c>
      <c r="G912" s="184"/>
      <c r="H912" s="183" t="s">
        <v>1423</v>
      </c>
      <c r="I912" s="184"/>
      <c r="J912" s="187" t="s">
        <v>1422</v>
      </c>
      <c r="K912" s="187" t="s">
        <v>1421</v>
      </c>
      <c r="L912" s="183" t="s">
        <v>1420</v>
      </c>
      <c r="M912" s="184"/>
    </row>
    <row r="913" spans="2:13" ht="15.75" customHeight="1">
      <c r="B913" s="187"/>
      <c r="C913" s="195"/>
      <c r="D913" s="185"/>
      <c r="E913" s="186"/>
      <c r="F913" s="185"/>
      <c r="G913" s="186"/>
      <c r="H913" s="185"/>
      <c r="I913" s="186"/>
      <c r="J913" s="187"/>
      <c r="K913" s="187"/>
      <c r="L913" s="185"/>
      <c r="M913" s="186"/>
    </row>
    <row r="914" spans="2:13" ht="39" customHeight="1">
      <c r="B914" s="110" t="str">
        <f>CSV!E45</f>
        <v/>
      </c>
      <c r="C914" s="122" t="str">
        <f>IFERROR(VLOOKUP(B914,'TABELA DE DEFEITOS'!$B$4:$I$1048576,3,0),"")</f>
        <v/>
      </c>
      <c r="D914" s="176" t="str">
        <f>IFERROR(VLOOKUP(B914,'TABELA DE DEFEITOS'!$B$4:$I$1048576,4,0),"")</f>
        <v/>
      </c>
      <c r="E914" s="177"/>
      <c r="F914" s="176" t="str">
        <f>IFERROR(VLOOKUP(B914,'TABELA DE DEFEITOS'!$B$4:$I$1048576,5,0),"")</f>
        <v/>
      </c>
      <c r="G914" s="177"/>
      <c r="H914" s="178" t="str">
        <f>CSV!H45</f>
        <v/>
      </c>
      <c r="I914" s="179"/>
      <c r="J914" s="112" t="str">
        <f>IFERROR(VLOOKUP(B914,'TABELA DE DEFEITOS'!$B$4:$I$1048576,8,0),"")</f>
        <v/>
      </c>
      <c r="K914" s="109" t="str">
        <f>CSV!G45</f>
        <v/>
      </c>
      <c r="L914" s="178"/>
      <c r="M914" s="179"/>
    </row>
    <row r="915" spans="2:13" ht="9.75" customHeight="1">
      <c r="B915" s="180" t="s">
        <v>1427</v>
      </c>
      <c r="C915" s="180"/>
      <c r="D915" s="180"/>
      <c r="E915" s="180"/>
      <c r="F915" s="180"/>
      <c r="G915" s="180"/>
      <c r="H915" s="180" t="s">
        <v>1427</v>
      </c>
      <c r="I915" s="180"/>
      <c r="J915" s="180"/>
      <c r="K915" s="180"/>
      <c r="L915" s="180"/>
      <c r="M915" s="180"/>
    </row>
    <row r="916" spans="2:13" ht="9.75" customHeight="1">
      <c r="B916" s="181"/>
      <c r="C916" s="181"/>
      <c r="D916" s="181"/>
      <c r="E916" s="181"/>
      <c r="F916" s="181"/>
      <c r="G916" s="181"/>
      <c r="H916" s="181"/>
      <c r="I916" s="181"/>
      <c r="J916" s="181"/>
      <c r="K916" s="181"/>
      <c r="L916" s="181"/>
      <c r="M916" s="181"/>
    </row>
    <row r="917" spans="2:13" ht="9.75" customHeight="1">
      <c r="B917" s="181"/>
      <c r="C917" s="181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</row>
    <row r="918" spans="2:13" ht="9.75" customHeight="1">
      <c r="B918" s="181"/>
      <c r="C918" s="181"/>
      <c r="D918" s="181"/>
      <c r="E918" s="181"/>
      <c r="F918" s="181"/>
      <c r="G918" s="181"/>
      <c r="H918" s="181"/>
      <c r="I918" s="181"/>
      <c r="J918" s="181"/>
      <c r="K918" s="181"/>
      <c r="L918" s="181"/>
      <c r="M918" s="181"/>
    </row>
    <row r="919" spans="2:13" ht="9.75" customHeight="1">
      <c r="B919" s="181"/>
      <c r="C919" s="181"/>
      <c r="D919" s="181"/>
      <c r="E919" s="181"/>
      <c r="F919" s="181"/>
      <c r="G919" s="181"/>
      <c r="H919" s="181"/>
      <c r="I919" s="181"/>
      <c r="J919" s="181"/>
      <c r="K919" s="181"/>
      <c r="L919" s="181"/>
      <c r="M919" s="181"/>
    </row>
    <row r="920" spans="2:13" ht="9.75" customHeight="1">
      <c r="B920" s="181"/>
      <c r="C920" s="181"/>
      <c r="D920" s="181"/>
      <c r="E920" s="181"/>
      <c r="F920" s="181"/>
      <c r="G920" s="181"/>
      <c r="H920" s="181"/>
      <c r="I920" s="181"/>
      <c r="J920" s="181"/>
      <c r="K920" s="181"/>
      <c r="L920" s="181"/>
      <c r="M920" s="181"/>
    </row>
    <row r="921" spans="2:13" ht="9.75" customHeight="1">
      <c r="B921" s="181"/>
      <c r="C921" s="181"/>
      <c r="D921" s="181"/>
      <c r="E921" s="181"/>
      <c r="F921" s="181"/>
      <c r="G921" s="181"/>
      <c r="H921" s="181"/>
      <c r="I921" s="181"/>
      <c r="J921" s="181"/>
      <c r="K921" s="181"/>
      <c r="L921" s="181"/>
      <c r="M921" s="181"/>
    </row>
    <row r="922" spans="2:13" ht="9.75" customHeight="1">
      <c r="B922" s="181"/>
      <c r="C922" s="181"/>
      <c r="D922" s="181"/>
      <c r="E922" s="181"/>
      <c r="F922" s="181"/>
      <c r="G922" s="181"/>
      <c r="H922" s="181"/>
      <c r="I922" s="181"/>
      <c r="J922" s="181"/>
      <c r="K922" s="181"/>
      <c r="L922" s="181"/>
      <c r="M922" s="181"/>
    </row>
    <row r="923" spans="2:13" ht="9.75" customHeight="1">
      <c r="B923" s="181"/>
      <c r="C923" s="181"/>
      <c r="D923" s="181"/>
      <c r="E923" s="181"/>
      <c r="F923" s="181"/>
      <c r="G923" s="181"/>
      <c r="H923" s="181"/>
      <c r="I923" s="181"/>
      <c r="J923" s="181"/>
      <c r="K923" s="181"/>
      <c r="L923" s="181"/>
      <c r="M923" s="181"/>
    </row>
    <row r="924" spans="2:13" ht="9.75" customHeight="1">
      <c r="B924" s="181"/>
      <c r="C924" s="181"/>
      <c r="D924" s="181"/>
      <c r="E924" s="181"/>
      <c r="F924" s="181"/>
      <c r="G924" s="181"/>
      <c r="H924" s="181"/>
      <c r="I924" s="181"/>
      <c r="J924" s="181"/>
      <c r="K924" s="181"/>
      <c r="L924" s="181"/>
      <c r="M924" s="181"/>
    </row>
    <row r="925" spans="2:13" ht="9.75" customHeight="1">
      <c r="B925" s="181"/>
      <c r="C925" s="181"/>
      <c r="D925" s="181"/>
      <c r="E925" s="181"/>
      <c r="F925" s="181"/>
      <c r="G925" s="181"/>
      <c r="H925" s="181"/>
      <c r="I925" s="181"/>
      <c r="J925" s="181"/>
      <c r="K925" s="181"/>
      <c r="L925" s="181"/>
      <c r="M925" s="181"/>
    </row>
    <row r="926" spans="2:13" ht="9.75" customHeight="1">
      <c r="B926" s="181"/>
      <c r="C926" s="181"/>
      <c r="D926" s="181"/>
      <c r="E926" s="181"/>
      <c r="F926" s="181"/>
      <c r="G926" s="181"/>
      <c r="H926" s="181"/>
      <c r="I926" s="181"/>
      <c r="J926" s="181"/>
      <c r="K926" s="181"/>
      <c r="L926" s="181"/>
      <c r="M926" s="181"/>
    </row>
    <row r="927" spans="2:13" ht="9.75" customHeight="1">
      <c r="B927" s="181"/>
      <c r="C927" s="181"/>
      <c r="D927" s="181"/>
      <c r="E927" s="181"/>
      <c r="F927" s="181"/>
      <c r="G927" s="181"/>
      <c r="H927" s="181"/>
      <c r="I927" s="181"/>
      <c r="J927" s="181"/>
      <c r="K927" s="181"/>
      <c r="L927" s="181"/>
      <c r="M927" s="181"/>
    </row>
    <row r="928" spans="2:13" ht="9.75" customHeight="1">
      <c r="B928" s="181"/>
      <c r="C928" s="181"/>
      <c r="D928" s="181"/>
      <c r="E928" s="181"/>
      <c r="F928" s="181"/>
      <c r="G928" s="181"/>
      <c r="H928" s="181"/>
      <c r="I928" s="181"/>
      <c r="J928" s="181"/>
      <c r="K928" s="181"/>
      <c r="L928" s="181"/>
      <c r="M928" s="181"/>
    </row>
    <row r="929" spans="2:13" ht="9.75" customHeight="1">
      <c r="B929" s="181"/>
      <c r="C929" s="181"/>
      <c r="D929" s="181"/>
      <c r="E929" s="181"/>
      <c r="F929" s="181"/>
      <c r="G929" s="181"/>
      <c r="H929" s="181"/>
      <c r="I929" s="181"/>
      <c r="J929" s="181"/>
      <c r="K929" s="181"/>
      <c r="L929" s="181"/>
      <c r="M929" s="181"/>
    </row>
    <row r="930" spans="2:13" ht="9.75" customHeight="1">
      <c r="B930" s="181"/>
      <c r="C930" s="181"/>
      <c r="D930" s="181"/>
      <c r="E930" s="181"/>
      <c r="F930" s="181"/>
      <c r="G930" s="181"/>
      <c r="H930" s="181"/>
      <c r="I930" s="181"/>
      <c r="J930" s="181"/>
      <c r="K930" s="181"/>
      <c r="L930" s="181"/>
      <c r="M930" s="181"/>
    </row>
    <row r="931" spans="2:13" ht="9.75" customHeight="1">
      <c r="B931" s="181"/>
      <c r="C931" s="181"/>
      <c r="D931" s="181"/>
      <c r="E931" s="181"/>
      <c r="F931" s="181"/>
      <c r="G931" s="181"/>
      <c r="H931" s="181"/>
      <c r="I931" s="181"/>
      <c r="J931" s="181"/>
      <c r="K931" s="181"/>
      <c r="L931" s="181"/>
      <c r="M931" s="181"/>
    </row>
    <row r="932" spans="2:13" ht="15" customHeight="1">
      <c r="B932" s="188" t="s">
        <v>1426</v>
      </c>
      <c r="C932" s="189"/>
      <c r="D932" s="189"/>
      <c r="E932" s="189"/>
      <c r="F932" s="189"/>
      <c r="G932" s="190"/>
      <c r="H932" s="191" t="s">
        <v>1425</v>
      </c>
      <c r="I932" s="192"/>
      <c r="J932" s="192"/>
      <c r="K932" s="192"/>
      <c r="L932" s="192"/>
      <c r="M932" s="193"/>
    </row>
    <row r="933" spans="2:13" ht="15.75" customHeight="1">
      <c r="B933" s="187" t="s">
        <v>379</v>
      </c>
      <c r="C933" s="194" t="s">
        <v>1188</v>
      </c>
      <c r="D933" s="183" t="s">
        <v>380</v>
      </c>
      <c r="E933" s="184"/>
      <c r="F933" s="183" t="s">
        <v>1424</v>
      </c>
      <c r="G933" s="184"/>
      <c r="H933" s="183" t="s">
        <v>1423</v>
      </c>
      <c r="I933" s="184"/>
      <c r="J933" s="187" t="s">
        <v>1422</v>
      </c>
      <c r="K933" s="187" t="s">
        <v>1421</v>
      </c>
      <c r="L933" s="183" t="s">
        <v>1420</v>
      </c>
      <c r="M933" s="184"/>
    </row>
    <row r="934" spans="2:13" ht="15.75" customHeight="1">
      <c r="B934" s="187"/>
      <c r="C934" s="195"/>
      <c r="D934" s="185"/>
      <c r="E934" s="186"/>
      <c r="F934" s="185"/>
      <c r="G934" s="186"/>
      <c r="H934" s="185"/>
      <c r="I934" s="186"/>
      <c r="J934" s="187"/>
      <c r="K934" s="187"/>
      <c r="L934" s="185"/>
      <c r="M934" s="186"/>
    </row>
    <row r="935" spans="2:13" ht="38.25" customHeight="1">
      <c r="B935" s="110" t="str">
        <f>CSV!E46</f>
        <v/>
      </c>
      <c r="C935" s="122" t="str">
        <f>IFERROR(VLOOKUP(B935,'TABELA DE DEFEITOS'!$B$4:$I$1048576,3,0),"")</f>
        <v/>
      </c>
      <c r="D935" s="176" t="str">
        <f>IFERROR(VLOOKUP(B935,'TABELA DE DEFEITOS'!$B$4:$I$1048576,4,0),"")</f>
        <v/>
      </c>
      <c r="E935" s="177"/>
      <c r="F935" s="176" t="str">
        <f>IFERROR(VLOOKUP(B935,'TABELA DE DEFEITOS'!$B$4:$I$1048576,5,0),"")</f>
        <v/>
      </c>
      <c r="G935" s="177"/>
      <c r="H935" s="178" t="str">
        <f>CSV!H46</f>
        <v/>
      </c>
      <c r="I935" s="179"/>
      <c r="J935" s="112" t="str">
        <f>IFERROR(VLOOKUP(B935,'TABELA DE DEFEITOS'!$B$4:$I$1048576,8,0),"")</f>
        <v/>
      </c>
      <c r="K935" s="109" t="str">
        <f>CSV!G46</f>
        <v/>
      </c>
      <c r="L935" s="178"/>
      <c r="M935" s="179"/>
    </row>
    <row r="936" spans="2:13" ht="9.75" customHeight="1">
      <c r="B936" s="180" t="s">
        <v>1427</v>
      </c>
      <c r="C936" s="180"/>
      <c r="D936" s="180"/>
      <c r="E936" s="180"/>
      <c r="F936" s="180"/>
      <c r="G936" s="180"/>
      <c r="H936" s="180" t="s">
        <v>1427</v>
      </c>
      <c r="I936" s="180"/>
      <c r="J936" s="180"/>
      <c r="K936" s="180"/>
      <c r="L936" s="180"/>
      <c r="M936" s="180"/>
    </row>
    <row r="937" spans="2:13" ht="9.75" customHeight="1">
      <c r="B937" s="181"/>
      <c r="C937" s="181"/>
      <c r="D937" s="181"/>
      <c r="E937" s="181"/>
      <c r="F937" s="181"/>
      <c r="G937" s="181"/>
      <c r="H937" s="181"/>
      <c r="I937" s="181"/>
      <c r="J937" s="181"/>
      <c r="K937" s="181"/>
      <c r="L937" s="181"/>
      <c r="M937" s="181"/>
    </row>
    <row r="938" spans="2:13" ht="9.75" customHeight="1">
      <c r="B938" s="181"/>
      <c r="C938" s="181"/>
      <c r="D938" s="181"/>
      <c r="E938" s="181"/>
      <c r="F938" s="181"/>
      <c r="G938" s="181"/>
      <c r="H938" s="181"/>
      <c r="I938" s="181"/>
      <c r="J938" s="181"/>
      <c r="K938" s="181"/>
      <c r="L938" s="181"/>
      <c r="M938" s="181"/>
    </row>
    <row r="939" spans="2:13" ht="9.75" customHeight="1">
      <c r="B939" s="181"/>
      <c r="C939" s="181"/>
      <c r="D939" s="181"/>
      <c r="E939" s="181"/>
      <c r="F939" s="181"/>
      <c r="G939" s="181"/>
      <c r="H939" s="181"/>
      <c r="I939" s="181"/>
      <c r="J939" s="181"/>
      <c r="K939" s="181"/>
      <c r="L939" s="181"/>
      <c r="M939" s="181"/>
    </row>
    <row r="940" spans="2:13" ht="9.75" customHeight="1">
      <c r="B940" s="181"/>
      <c r="C940" s="181"/>
      <c r="D940" s="181"/>
      <c r="E940" s="181"/>
      <c r="F940" s="181"/>
      <c r="G940" s="181"/>
      <c r="H940" s="181"/>
      <c r="I940" s="181"/>
      <c r="J940" s="181"/>
      <c r="K940" s="181"/>
      <c r="L940" s="181"/>
      <c r="M940" s="181"/>
    </row>
    <row r="941" spans="2:13" ht="9.75" customHeight="1">
      <c r="B941" s="181"/>
      <c r="C941" s="181"/>
      <c r="D941" s="181"/>
      <c r="E941" s="181"/>
      <c r="F941" s="181"/>
      <c r="G941" s="181"/>
      <c r="H941" s="181"/>
      <c r="I941" s="181"/>
      <c r="J941" s="181"/>
      <c r="K941" s="181"/>
      <c r="L941" s="181"/>
      <c r="M941" s="181"/>
    </row>
    <row r="942" spans="2:13" ht="9.75" customHeight="1">
      <c r="B942" s="181"/>
      <c r="C942" s="181"/>
      <c r="D942" s="181"/>
      <c r="E942" s="181"/>
      <c r="F942" s="181"/>
      <c r="G942" s="181"/>
      <c r="H942" s="181"/>
      <c r="I942" s="181"/>
      <c r="J942" s="181"/>
      <c r="K942" s="181"/>
      <c r="L942" s="181"/>
      <c r="M942" s="181"/>
    </row>
    <row r="943" spans="2:13" ht="9.75" customHeight="1">
      <c r="B943" s="181"/>
      <c r="C943" s="181"/>
      <c r="D943" s="181"/>
      <c r="E943" s="181"/>
      <c r="F943" s="181"/>
      <c r="G943" s="181"/>
      <c r="H943" s="181"/>
      <c r="I943" s="181"/>
      <c r="J943" s="181"/>
      <c r="K943" s="181"/>
      <c r="L943" s="181"/>
      <c r="M943" s="181"/>
    </row>
    <row r="944" spans="2:13" ht="9.75" customHeight="1">
      <c r="B944" s="181"/>
      <c r="C944" s="181"/>
      <c r="D944" s="181"/>
      <c r="E944" s="181"/>
      <c r="F944" s="181"/>
      <c r="G944" s="181"/>
      <c r="H944" s="181"/>
      <c r="I944" s="181"/>
      <c r="J944" s="181"/>
      <c r="K944" s="181"/>
      <c r="L944" s="181"/>
      <c r="M944" s="181"/>
    </row>
    <row r="945" spans="2:13" ht="9.75" customHeight="1">
      <c r="B945" s="181"/>
      <c r="C945" s="181"/>
      <c r="D945" s="181"/>
      <c r="E945" s="181"/>
      <c r="F945" s="181"/>
      <c r="G945" s="181"/>
      <c r="H945" s="181"/>
      <c r="I945" s="181"/>
      <c r="J945" s="181"/>
      <c r="K945" s="181"/>
      <c r="L945" s="181"/>
      <c r="M945" s="181"/>
    </row>
    <row r="946" spans="2:13" ht="9.75" customHeight="1">
      <c r="B946" s="181"/>
      <c r="C946" s="181"/>
      <c r="D946" s="181"/>
      <c r="E946" s="181"/>
      <c r="F946" s="181"/>
      <c r="G946" s="181"/>
      <c r="H946" s="181"/>
      <c r="I946" s="181"/>
      <c r="J946" s="181"/>
      <c r="K946" s="181"/>
      <c r="L946" s="181"/>
      <c r="M946" s="181"/>
    </row>
    <row r="947" spans="2:13" ht="9.75" customHeight="1">
      <c r="B947" s="181"/>
      <c r="C947" s="181"/>
      <c r="D947" s="181"/>
      <c r="E947" s="181"/>
      <c r="F947" s="181"/>
      <c r="G947" s="181"/>
      <c r="H947" s="181"/>
      <c r="I947" s="181"/>
      <c r="J947" s="181"/>
      <c r="K947" s="181"/>
      <c r="L947" s="181"/>
      <c r="M947" s="181"/>
    </row>
    <row r="948" spans="2:13" ht="9.75" customHeight="1">
      <c r="B948" s="181"/>
      <c r="C948" s="181"/>
      <c r="D948" s="181"/>
      <c r="E948" s="181"/>
      <c r="F948" s="181"/>
      <c r="G948" s="181"/>
      <c r="H948" s="181"/>
      <c r="I948" s="181"/>
      <c r="J948" s="181"/>
      <c r="K948" s="181"/>
      <c r="L948" s="181"/>
      <c r="M948" s="181"/>
    </row>
    <row r="949" spans="2:13" ht="9.75" customHeight="1">
      <c r="B949" s="181"/>
      <c r="C949" s="181"/>
      <c r="D949" s="181"/>
      <c r="E949" s="181"/>
      <c r="F949" s="181"/>
      <c r="G949" s="181"/>
      <c r="H949" s="181"/>
      <c r="I949" s="181"/>
      <c r="J949" s="181"/>
      <c r="K949" s="181"/>
      <c r="L949" s="181"/>
      <c r="M949" s="181"/>
    </row>
    <row r="950" spans="2:13" ht="9.75" customHeight="1">
      <c r="B950" s="181"/>
      <c r="C950" s="181"/>
      <c r="D950" s="181"/>
      <c r="E950" s="181"/>
      <c r="F950" s="181"/>
      <c r="G950" s="181"/>
      <c r="H950" s="181"/>
      <c r="I950" s="181"/>
      <c r="J950" s="181"/>
      <c r="K950" s="181"/>
      <c r="L950" s="181"/>
      <c r="M950" s="181"/>
    </row>
    <row r="951" spans="2:13" ht="9.75" customHeight="1">
      <c r="B951" s="181"/>
      <c r="C951" s="181"/>
      <c r="D951" s="181"/>
      <c r="E951" s="181"/>
      <c r="F951" s="181"/>
      <c r="G951" s="181"/>
      <c r="H951" s="181"/>
      <c r="I951" s="181"/>
      <c r="J951" s="181"/>
      <c r="K951" s="181"/>
      <c r="L951" s="181"/>
      <c r="M951" s="181"/>
    </row>
    <row r="952" spans="2:13" ht="9.75" customHeight="1">
      <c r="B952" s="181"/>
      <c r="C952" s="181"/>
      <c r="D952" s="181"/>
      <c r="E952" s="181"/>
      <c r="F952" s="181"/>
      <c r="G952" s="181"/>
      <c r="H952" s="181"/>
      <c r="I952" s="181"/>
      <c r="J952" s="181"/>
      <c r="K952" s="181"/>
      <c r="L952" s="181"/>
      <c r="M952" s="181"/>
    </row>
    <row r="953" spans="2:13" ht="15" customHeight="1">
      <c r="B953" s="188" t="s">
        <v>1426</v>
      </c>
      <c r="C953" s="189"/>
      <c r="D953" s="189"/>
      <c r="E953" s="189"/>
      <c r="F953" s="189"/>
      <c r="G953" s="190"/>
      <c r="H953" s="191" t="s">
        <v>1425</v>
      </c>
      <c r="I953" s="192"/>
      <c r="J953" s="192"/>
      <c r="K953" s="192"/>
      <c r="L953" s="192"/>
      <c r="M953" s="193"/>
    </row>
    <row r="954" spans="2:13" ht="15.75" customHeight="1">
      <c r="B954" s="187" t="s">
        <v>379</v>
      </c>
      <c r="C954" s="194" t="s">
        <v>1188</v>
      </c>
      <c r="D954" s="183" t="s">
        <v>380</v>
      </c>
      <c r="E954" s="184"/>
      <c r="F954" s="183" t="s">
        <v>1424</v>
      </c>
      <c r="G954" s="184"/>
      <c r="H954" s="183" t="s">
        <v>1423</v>
      </c>
      <c r="I954" s="184"/>
      <c r="J954" s="187" t="s">
        <v>1422</v>
      </c>
      <c r="K954" s="187" t="s">
        <v>1421</v>
      </c>
      <c r="L954" s="183" t="s">
        <v>1420</v>
      </c>
      <c r="M954" s="184"/>
    </row>
    <row r="955" spans="2:13" ht="15.75" customHeight="1">
      <c r="B955" s="187"/>
      <c r="C955" s="195"/>
      <c r="D955" s="185"/>
      <c r="E955" s="186"/>
      <c r="F955" s="185"/>
      <c r="G955" s="186"/>
      <c r="H955" s="185"/>
      <c r="I955" s="186"/>
      <c r="J955" s="187"/>
      <c r="K955" s="187"/>
      <c r="L955" s="185"/>
      <c r="M955" s="186"/>
    </row>
    <row r="956" spans="2:13" ht="39" customHeight="1">
      <c r="B956" s="110" t="str">
        <f>CSV!E47</f>
        <v/>
      </c>
      <c r="C956" s="122" t="str">
        <f>IFERROR(VLOOKUP(B956,'TABELA DE DEFEITOS'!$B$4:$I$1048576,3,0),"")</f>
        <v/>
      </c>
      <c r="D956" s="176" t="str">
        <f>IFERROR(VLOOKUP(B956,'TABELA DE DEFEITOS'!$B$4:$I$1048576,4,0),"")</f>
        <v/>
      </c>
      <c r="E956" s="177"/>
      <c r="F956" s="176" t="str">
        <f>IFERROR(VLOOKUP(B956,'TABELA DE DEFEITOS'!$B$4:$I$1048576,5,0),"")</f>
        <v/>
      </c>
      <c r="G956" s="177"/>
      <c r="H956" s="178" t="str">
        <f>CSV!H47</f>
        <v/>
      </c>
      <c r="I956" s="179"/>
      <c r="J956" s="112" t="str">
        <f>IFERROR(VLOOKUP(B956,'TABELA DE DEFEITOS'!$B$4:$I$1048576,8,0),"")</f>
        <v/>
      </c>
      <c r="K956" s="109" t="str">
        <f>CSV!G47</f>
        <v/>
      </c>
      <c r="L956" s="178"/>
      <c r="M956" s="179"/>
    </row>
    <row r="957" spans="2:13" ht="9.75" customHeight="1">
      <c r="B957" s="180" t="s">
        <v>1427</v>
      </c>
      <c r="C957" s="180"/>
      <c r="D957" s="180"/>
      <c r="E957" s="180"/>
      <c r="F957" s="180"/>
      <c r="G957" s="180"/>
      <c r="H957" s="180" t="s">
        <v>1427</v>
      </c>
      <c r="I957" s="180"/>
      <c r="J957" s="180"/>
      <c r="K957" s="180"/>
      <c r="L957" s="180"/>
      <c r="M957" s="180"/>
    </row>
    <row r="958" spans="2:13" ht="9.75" customHeight="1">
      <c r="B958" s="181"/>
      <c r="C958" s="181"/>
      <c r="D958" s="181"/>
      <c r="E958" s="181"/>
      <c r="F958" s="181"/>
      <c r="G958" s="181"/>
      <c r="H958" s="181"/>
      <c r="I958" s="181"/>
      <c r="J958" s="181"/>
      <c r="K958" s="181"/>
      <c r="L958" s="181"/>
      <c r="M958" s="181"/>
    </row>
    <row r="959" spans="2:13" ht="9.75" customHeight="1">
      <c r="B959" s="181"/>
      <c r="C959" s="181"/>
      <c r="D959" s="181"/>
      <c r="E959" s="181"/>
      <c r="F959" s="181"/>
      <c r="G959" s="181"/>
      <c r="H959" s="181"/>
      <c r="I959" s="181"/>
      <c r="J959" s="181"/>
      <c r="K959" s="181"/>
      <c r="L959" s="181"/>
      <c r="M959" s="181"/>
    </row>
    <row r="960" spans="2:13" ht="9.75" customHeight="1">
      <c r="B960" s="181"/>
      <c r="C960" s="181"/>
      <c r="D960" s="181"/>
      <c r="E960" s="181"/>
      <c r="F960" s="181"/>
      <c r="G960" s="181"/>
      <c r="H960" s="181"/>
      <c r="I960" s="181"/>
      <c r="J960" s="181"/>
      <c r="K960" s="181"/>
      <c r="L960" s="181"/>
      <c r="M960" s="181"/>
    </row>
    <row r="961" spans="2:13" ht="9.75" customHeight="1">
      <c r="B961" s="181"/>
      <c r="C961" s="181"/>
      <c r="D961" s="181"/>
      <c r="E961" s="181"/>
      <c r="F961" s="181"/>
      <c r="G961" s="181"/>
      <c r="H961" s="181"/>
      <c r="I961" s="181"/>
      <c r="J961" s="181"/>
      <c r="K961" s="181"/>
      <c r="L961" s="181"/>
      <c r="M961" s="181"/>
    </row>
    <row r="962" spans="2:13" ht="9.75" customHeight="1">
      <c r="B962" s="181"/>
      <c r="C962" s="181"/>
      <c r="D962" s="181"/>
      <c r="E962" s="181"/>
      <c r="F962" s="181"/>
      <c r="G962" s="181"/>
      <c r="H962" s="181"/>
      <c r="I962" s="181"/>
      <c r="J962" s="181"/>
      <c r="K962" s="181"/>
      <c r="L962" s="181"/>
      <c r="M962" s="181"/>
    </row>
    <row r="963" spans="2:13" ht="9.75" customHeight="1">
      <c r="B963" s="181"/>
      <c r="C963" s="181"/>
      <c r="D963" s="181"/>
      <c r="E963" s="181"/>
      <c r="F963" s="181"/>
      <c r="G963" s="181"/>
      <c r="H963" s="181"/>
      <c r="I963" s="181"/>
      <c r="J963" s="181"/>
      <c r="K963" s="181"/>
      <c r="L963" s="181"/>
      <c r="M963" s="181"/>
    </row>
    <row r="964" spans="2:13" ht="9.75" customHeight="1">
      <c r="B964" s="181"/>
      <c r="C964" s="181"/>
      <c r="D964" s="181"/>
      <c r="E964" s="181"/>
      <c r="F964" s="181"/>
      <c r="G964" s="181"/>
      <c r="H964" s="181"/>
      <c r="I964" s="181"/>
      <c r="J964" s="181"/>
      <c r="K964" s="181"/>
      <c r="L964" s="181"/>
      <c r="M964" s="181"/>
    </row>
    <row r="965" spans="2:13" ht="9.75" customHeight="1">
      <c r="B965" s="181"/>
      <c r="C965" s="181"/>
      <c r="D965" s="181"/>
      <c r="E965" s="181"/>
      <c r="F965" s="181"/>
      <c r="G965" s="181"/>
      <c r="H965" s="181"/>
      <c r="I965" s="181"/>
      <c r="J965" s="181"/>
      <c r="K965" s="181"/>
      <c r="L965" s="181"/>
      <c r="M965" s="181"/>
    </row>
    <row r="966" spans="2:13" ht="9.75" customHeight="1">
      <c r="B966" s="181"/>
      <c r="C966" s="181"/>
      <c r="D966" s="181"/>
      <c r="E966" s="181"/>
      <c r="F966" s="181"/>
      <c r="G966" s="181"/>
      <c r="H966" s="181"/>
      <c r="I966" s="181"/>
      <c r="J966" s="181"/>
      <c r="K966" s="181"/>
      <c r="L966" s="181"/>
      <c r="M966" s="181"/>
    </row>
    <row r="967" spans="2:13" ht="9.75" customHeight="1">
      <c r="B967" s="181"/>
      <c r="C967" s="181"/>
      <c r="D967" s="181"/>
      <c r="E967" s="181"/>
      <c r="F967" s="181"/>
      <c r="G967" s="181"/>
      <c r="H967" s="181"/>
      <c r="I967" s="181"/>
      <c r="J967" s="181"/>
      <c r="K967" s="181"/>
      <c r="L967" s="181"/>
      <c r="M967" s="181"/>
    </row>
    <row r="968" spans="2:13" ht="9.75" customHeight="1">
      <c r="B968" s="181"/>
      <c r="C968" s="181"/>
      <c r="D968" s="181"/>
      <c r="E968" s="181"/>
      <c r="F968" s="181"/>
      <c r="G968" s="181"/>
      <c r="H968" s="181"/>
      <c r="I968" s="181"/>
      <c r="J968" s="181"/>
      <c r="K968" s="181"/>
      <c r="L968" s="181"/>
      <c r="M968" s="181"/>
    </row>
    <row r="969" spans="2:13" ht="9.75" customHeight="1">
      <c r="B969" s="181"/>
      <c r="C969" s="181"/>
      <c r="D969" s="181"/>
      <c r="E969" s="181"/>
      <c r="F969" s="181"/>
      <c r="G969" s="181"/>
      <c r="H969" s="181"/>
      <c r="I969" s="181"/>
      <c r="J969" s="181"/>
      <c r="K969" s="181"/>
      <c r="L969" s="181"/>
      <c r="M969" s="181"/>
    </row>
    <row r="970" spans="2:13" ht="9.75" customHeight="1">
      <c r="B970" s="181"/>
      <c r="C970" s="181"/>
      <c r="D970" s="181"/>
      <c r="E970" s="181"/>
      <c r="F970" s="181"/>
      <c r="G970" s="181"/>
      <c r="H970" s="181"/>
      <c r="I970" s="181"/>
      <c r="J970" s="181"/>
      <c r="K970" s="181"/>
      <c r="L970" s="181"/>
      <c r="M970" s="181"/>
    </row>
    <row r="971" spans="2:13" ht="9.75" customHeight="1">
      <c r="B971" s="181"/>
      <c r="C971" s="181"/>
      <c r="D971" s="181"/>
      <c r="E971" s="181"/>
      <c r="F971" s="181"/>
      <c r="G971" s="181"/>
      <c r="H971" s="181"/>
      <c r="I971" s="181"/>
      <c r="J971" s="181"/>
      <c r="K971" s="181"/>
      <c r="L971" s="181"/>
      <c r="M971" s="181"/>
    </row>
    <row r="972" spans="2:13" ht="9.75" customHeight="1">
      <c r="B972" s="181"/>
      <c r="C972" s="181"/>
      <c r="D972" s="181"/>
      <c r="E972" s="181"/>
      <c r="F972" s="181"/>
      <c r="G972" s="181"/>
      <c r="H972" s="181"/>
      <c r="I972" s="181"/>
      <c r="J972" s="181"/>
      <c r="K972" s="181"/>
      <c r="L972" s="181"/>
      <c r="M972" s="181"/>
    </row>
    <row r="973" spans="2:13" ht="9.75" customHeight="1">
      <c r="B973" s="181"/>
      <c r="C973" s="181"/>
      <c r="D973" s="181"/>
      <c r="E973" s="181"/>
      <c r="F973" s="181"/>
      <c r="G973" s="181"/>
      <c r="H973" s="181"/>
      <c r="I973" s="181"/>
      <c r="J973" s="181"/>
      <c r="K973" s="181"/>
      <c r="L973" s="181"/>
      <c r="M973" s="181"/>
    </row>
    <row r="974" spans="2:13" ht="15" customHeight="1">
      <c r="B974" s="188" t="s">
        <v>1426</v>
      </c>
      <c r="C974" s="189"/>
      <c r="D974" s="189"/>
      <c r="E974" s="189"/>
      <c r="F974" s="189"/>
      <c r="G974" s="190"/>
      <c r="H974" s="191" t="s">
        <v>1425</v>
      </c>
      <c r="I974" s="192"/>
      <c r="J974" s="192"/>
      <c r="K974" s="192"/>
      <c r="L974" s="192"/>
      <c r="M974" s="193"/>
    </row>
    <row r="975" spans="2:13" ht="10.5" customHeight="1">
      <c r="B975" s="187" t="s">
        <v>379</v>
      </c>
      <c r="C975" s="194" t="s">
        <v>1188</v>
      </c>
      <c r="D975" s="183" t="s">
        <v>380</v>
      </c>
      <c r="E975" s="184"/>
      <c r="F975" s="183" t="s">
        <v>1424</v>
      </c>
      <c r="G975" s="184"/>
      <c r="H975" s="183" t="s">
        <v>1423</v>
      </c>
      <c r="I975" s="184"/>
      <c r="J975" s="187" t="s">
        <v>1422</v>
      </c>
      <c r="K975" s="187" t="s">
        <v>1421</v>
      </c>
      <c r="L975" s="183" t="s">
        <v>1420</v>
      </c>
      <c r="M975" s="184"/>
    </row>
    <row r="976" spans="2:13" ht="15.75" customHeight="1">
      <c r="B976" s="187"/>
      <c r="C976" s="195"/>
      <c r="D976" s="185"/>
      <c r="E976" s="186"/>
      <c r="F976" s="185"/>
      <c r="G976" s="186"/>
      <c r="H976" s="185"/>
      <c r="I976" s="186"/>
      <c r="J976" s="187"/>
      <c r="K976" s="187"/>
      <c r="L976" s="185"/>
      <c r="M976" s="186"/>
    </row>
    <row r="977" spans="2:13" ht="38.25" customHeight="1">
      <c r="B977" s="110" t="str">
        <f>CSV!E48</f>
        <v/>
      </c>
      <c r="C977" s="122" t="str">
        <f>IFERROR(VLOOKUP(B977,'TABELA DE DEFEITOS'!$B$4:$I$1048576,3,0),"")</f>
        <v/>
      </c>
      <c r="D977" s="176" t="str">
        <f>IFERROR(VLOOKUP(B977,'TABELA DE DEFEITOS'!$B$4:$I$1048576,4,0),"")</f>
        <v/>
      </c>
      <c r="E977" s="177"/>
      <c r="F977" s="176" t="str">
        <f>IFERROR(VLOOKUP(B977,'TABELA DE DEFEITOS'!$B$4:$I$1048576,5,0),"")</f>
        <v/>
      </c>
      <c r="G977" s="177"/>
      <c r="H977" s="178" t="str">
        <f>CSV!H48</f>
        <v/>
      </c>
      <c r="I977" s="179"/>
      <c r="J977" s="112" t="str">
        <f>IFERROR(VLOOKUP(B977,'TABELA DE DEFEITOS'!$B$4:$I$1048576,8,0),"")</f>
        <v/>
      </c>
      <c r="K977" s="109" t="str">
        <f>CSV!G48</f>
        <v/>
      </c>
      <c r="L977" s="178"/>
      <c r="M977" s="179"/>
    </row>
    <row r="978" spans="2:13" ht="9.75" customHeight="1">
      <c r="B978" s="180" t="s">
        <v>1427</v>
      </c>
      <c r="C978" s="180"/>
      <c r="D978" s="180"/>
      <c r="E978" s="180"/>
      <c r="F978" s="180"/>
      <c r="G978" s="180"/>
      <c r="H978" s="180" t="s">
        <v>1427</v>
      </c>
      <c r="I978" s="180"/>
      <c r="J978" s="180"/>
      <c r="K978" s="180"/>
      <c r="L978" s="180"/>
      <c r="M978" s="180"/>
    </row>
    <row r="979" spans="2:13" ht="9.75" customHeight="1">
      <c r="B979" s="181"/>
      <c r="C979" s="181"/>
      <c r="D979" s="181"/>
      <c r="E979" s="181"/>
      <c r="F979" s="181"/>
      <c r="G979" s="181"/>
      <c r="H979" s="181"/>
      <c r="I979" s="181"/>
      <c r="J979" s="181"/>
      <c r="K979" s="181"/>
      <c r="L979" s="181"/>
      <c r="M979" s="181"/>
    </row>
    <row r="980" spans="2:13" ht="9.75" customHeight="1">
      <c r="B980" s="181"/>
      <c r="C980" s="181"/>
      <c r="D980" s="181"/>
      <c r="E980" s="181"/>
      <c r="F980" s="181"/>
      <c r="G980" s="181"/>
      <c r="H980" s="181"/>
      <c r="I980" s="181"/>
      <c r="J980" s="181"/>
      <c r="K980" s="181"/>
      <c r="L980" s="181"/>
      <c r="M980" s="181"/>
    </row>
    <row r="981" spans="2:13" ht="9.75" customHeight="1">
      <c r="B981" s="181"/>
      <c r="C981" s="181"/>
      <c r="D981" s="181"/>
      <c r="E981" s="181"/>
      <c r="F981" s="181"/>
      <c r="G981" s="181"/>
      <c r="H981" s="181"/>
      <c r="I981" s="181"/>
      <c r="J981" s="181"/>
      <c r="K981" s="181"/>
      <c r="L981" s="181"/>
      <c r="M981" s="181"/>
    </row>
    <row r="982" spans="2:13" ht="9.75" customHeight="1">
      <c r="B982" s="181"/>
      <c r="C982" s="181"/>
      <c r="D982" s="181"/>
      <c r="E982" s="181"/>
      <c r="F982" s="181"/>
      <c r="G982" s="181"/>
      <c r="H982" s="181"/>
      <c r="I982" s="181"/>
      <c r="J982" s="181"/>
      <c r="K982" s="181"/>
      <c r="L982" s="181"/>
      <c r="M982" s="181"/>
    </row>
    <row r="983" spans="2:13" ht="9.75" customHeight="1">
      <c r="B983" s="181"/>
      <c r="C983" s="181"/>
      <c r="D983" s="181"/>
      <c r="E983" s="181"/>
      <c r="F983" s="181"/>
      <c r="G983" s="181"/>
      <c r="H983" s="181"/>
      <c r="I983" s="181"/>
      <c r="J983" s="181"/>
      <c r="K983" s="181"/>
      <c r="L983" s="181"/>
      <c r="M983" s="181"/>
    </row>
    <row r="984" spans="2:13" ht="9.75" customHeight="1">
      <c r="B984" s="181"/>
      <c r="C984" s="181"/>
      <c r="D984" s="181"/>
      <c r="E984" s="181"/>
      <c r="F984" s="181"/>
      <c r="G984" s="181"/>
      <c r="H984" s="181"/>
      <c r="I984" s="181"/>
      <c r="J984" s="181"/>
      <c r="K984" s="181"/>
      <c r="L984" s="181"/>
      <c r="M984" s="181"/>
    </row>
    <row r="985" spans="2:13" ht="9.75" customHeight="1">
      <c r="B985" s="181"/>
      <c r="C985" s="181"/>
      <c r="D985" s="181"/>
      <c r="E985" s="181"/>
      <c r="F985" s="181"/>
      <c r="G985" s="181"/>
      <c r="H985" s="181"/>
      <c r="I985" s="181"/>
      <c r="J985" s="181"/>
      <c r="K985" s="181"/>
      <c r="L985" s="181"/>
      <c r="M985" s="181"/>
    </row>
    <row r="986" spans="2:13" ht="9.75" customHeight="1">
      <c r="B986" s="181"/>
      <c r="C986" s="181"/>
      <c r="D986" s="181"/>
      <c r="E986" s="181"/>
      <c r="F986" s="181"/>
      <c r="G986" s="181"/>
      <c r="H986" s="181"/>
      <c r="I986" s="181"/>
      <c r="J986" s="181"/>
      <c r="K986" s="181"/>
      <c r="L986" s="181"/>
      <c r="M986" s="181"/>
    </row>
    <row r="987" spans="2:13" ht="9.75" customHeight="1">
      <c r="B987" s="181"/>
      <c r="C987" s="181"/>
      <c r="D987" s="181"/>
      <c r="E987" s="181"/>
      <c r="F987" s="181"/>
      <c r="G987" s="181"/>
      <c r="H987" s="181"/>
      <c r="I987" s="181"/>
      <c r="J987" s="181"/>
      <c r="K987" s="181"/>
      <c r="L987" s="181"/>
      <c r="M987" s="181"/>
    </row>
    <row r="988" spans="2:13" ht="9.75" customHeight="1">
      <c r="B988" s="181"/>
      <c r="C988" s="181"/>
      <c r="D988" s="181"/>
      <c r="E988" s="181"/>
      <c r="F988" s="181"/>
      <c r="G988" s="181"/>
      <c r="H988" s="181"/>
      <c r="I988" s="181"/>
      <c r="J988" s="181"/>
      <c r="K988" s="181"/>
      <c r="L988" s="181"/>
      <c r="M988" s="181"/>
    </row>
    <row r="989" spans="2:13" ht="9.75" customHeight="1">
      <c r="B989" s="181"/>
      <c r="C989" s="181"/>
      <c r="D989" s="181"/>
      <c r="E989" s="181"/>
      <c r="F989" s="181"/>
      <c r="G989" s="181"/>
      <c r="H989" s="181"/>
      <c r="I989" s="181"/>
      <c r="J989" s="181"/>
      <c r="K989" s="181"/>
      <c r="L989" s="181"/>
      <c r="M989" s="181"/>
    </row>
    <row r="990" spans="2:13" ht="9.75" customHeight="1">
      <c r="B990" s="181"/>
      <c r="C990" s="181"/>
      <c r="D990" s="181"/>
      <c r="E990" s="181"/>
      <c r="F990" s="181"/>
      <c r="G990" s="181"/>
      <c r="H990" s="181"/>
      <c r="I990" s="181"/>
      <c r="J990" s="181"/>
      <c r="K990" s="181"/>
      <c r="L990" s="181"/>
      <c r="M990" s="181"/>
    </row>
    <row r="991" spans="2:13" ht="9.75" customHeight="1">
      <c r="B991" s="181"/>
      <c r="C991" s="181"/>
      <c r="D991" s="181"/>
      <c r="E991" s="181"/>
      <c r="F991" s="181"/>
      <c r="G991" s="181"/>
      <c r="H991" s="181"/>
      <c r="I991" s="181"/>
      <c r="J991" s="181"/>
      <c r="K991" s="181"/>
      <c r="L991" s="181"/>
      <c r="M991" s="181"/>
    </row>
    <row r="992" spans="2:13" ht="9.75" customHeight="1">
      <c r="B992" s="181"/>
      <c r="C992" s="181"/>
      <c r="D992" s="181"/>
      <c r="E992" s="181"/>
      <c r="F992" s="181"/>
      <c r="G992" s="181"/>
      <c r="H992" s="181"/>
      <c r="I992" s="181"/>
      <c r="J992" s="181"/>
      <c r="K992" s="181"/>
      <c r="L992" s="181"/>
      <c r="M992" s="181"/>
    </row>
    <row r="993" spans="2:13" ht="9.75" customHeight="1">
      <c r="B993" s="181"/>
      <c r="C993" s="181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</row>
    <row r="994" spans="2:13" ht="9.75" customHeight="1">
      <c r="B994" s="181"/>
      <c r="C994" s="181"/>
      <c r="D994" s="181"/>
      <c r="E994" s="181"/>
      <c r="F994" s="181"/>
      <c r="G994" s="181"/>
      <c r="H994" s="181"/>
      <c r="I994" s="181"/>
      <c r="J994" s="181"/>
      <c r="K994" s="181"/>
      <c r="L994" s="181"/>
      <c r="M994" s="181"/>
    </row>
    <row r="995" spans="2:13" ht="15" customHeight="1">
      <c r="B995" s="188" t="s">
        <v>1426</v>
      </c>
      <c r="C995" s="189"/>
      <c r="D995" s="189"/>
      <c r="E995" s="189"/>
      <c r="F995" s="189"/>
      <c r="G995" s="190"/>
      <c r="H995" s="191" t="s">
        <v>1425</v>
      </c>
      <c r="I995" s="192"/>
      <c r="J995" s="192"/>
      <c r="K995" s="192"/>
      <c r="L995" s="192"/>
      <c r="M995" s="193"/>
    </row>
    <row r="996" spans="2:13" ht="15.75" customHeight="1">
      <c r="B996" s="187" t="s">
        <v>379</v>
      </c>
      <c r="C996" s="194" t="s">
        <v>1188</v>
      </c>
      <c r="D996" s="183" t="s">
        <v>380</v>
      </c>
      <c r="E996" s="184"/>
      <c r="F996" s="183" t="s">
        <v>1424</v>
      </c>
      <c r="G996" s="184"/>
      <c r="H996" s="183" t="s">
        <v>1423</v>
      </c>
      <c r="I996" s="184"/>
      <c r="J996" s="187" t="s">
        <v>1422</v>
      </c>
      <c r="K996" s="187" t="s">
        <v>1421</v>
      </c>
      <c r="L996" s="183" t="s">
        <v>1420</v>
      </c>
      <c r="M996" s="184"/>
    </row>
    <row r="997" spans="2:13" ht="15.75" customHeight="1">
      <c r="B997" s="187"/>
      <c r="C997" s="195"/>
      <c r="D997" s="185"/>
      <c r="E997" s="186"/>
      <c r="F997" s="185"/>
      <c r="G997" s="186"/>
      <c r="H997" s="185"/>
      <c r="I997" s="186"/>
      <c r="J997" s="187"/>
      <c r="K997" s="187"/>
      <c r="L997" s="185"/>
      <c r="M997" s="186"/>
    </row>
    <row r="998" spans="2:13" ht="39" customHeight="1">
      <c r="B998" s="110" t="str">
        <f>CSV!E49</f>
        <v/>
      </c>
      <c r="C998" s="122" t="str">
        <f>IFERROR(VLOOKUP(B998,'TABELA DE DEFEITOS'!$B$4:$I$1048576,3,0),"")</f>
        <v/>
      </c>
      <c r="D998" s="176" t="str">
        <f>IFERROR(VLOOKUP(B998,'TABELA DE DEFEITOS'!$B$4:$I$1048576,4,0),"")</f>
        <v/>
      </c>
      <c r="E998" s="177"/>
      <c r="F998" s="176" t="str">
        <f>IFERROR(VLOOKUP(B998,'TABELA DE DEFEITOS'!$B$4:$I$1048576,5,0),"")</f>
        <v/>
      </c>
      <c r="G998" s="177"/>
      <c r="H998" s="178" t="str">
        <f>CSV!H49</f>
        <v/>
      </c>
      <c r="I998" s="179"/>
      <c r="J998" s="112" t="str">
        <f>IFERROR(VLOOKUP(B998,'TABELA DE DEFEITOS'!$B$4:$I$1048576,8,0),"")</f>
        <v/>
      </c>
      <c r="K998" s="109" t="str">
        <f>CSV!G49</f>
        <v/>
      </c>
      <c r="L998" s="178"/>
      <c r="M998" s="179"/>
    </row>
    <row r="999" spans="2:13" ht="9.75" customHeight="1">
      <c r="B999" s="180" t="s">
        <v>1427</v>
      </c>
      <c r="C999" s="180"/>
      <c r="D999" s="180"/>
      <c r="E999" s="180"/>
      <c r="F999" s="180"/>
      <c r="G999" s="180"/>
      <c r="H999" s="180" t="s">
        <v>1427</v>
      </c>
      <c r="I999" s="180"/>
      <c r="J999" s="180"/>
      <c r="K999" s="180"/>
      <c r="L999" s="180"/>
      <c r="M999" s="180"/>
    </row>
    <row r="1000" spans="2:13" ht="9.75" customHeight="1">
      <c r="B1000" s="181"/>
      <c r="C1000" s="181"/>
      <c r="D1000" s="181"/>
      <c r="E1000" s="181"/>
      <c r="F1000" s="181"/>
      <c r="G1000" s="181"/>
      <c r="H1000" s="181"/>
      <c r="I1000" s="181"/>
      <c r="J1000" s="181"/>
      <c r="K1000" s="181"/>
      <c r="L1000" s="181"/>
      <c r="M1000" s="181"/>
    </row>
    <row r="1001" spans="2:13" ht="9.75" customHeight="1">
      <c r="B1001" s="181"/>
      <c r="C1001" s="181"/>
      <c r="D1001" s="181"/>
      <c r="E1001" s="181"/>
      <c r="F1001" s="181"/>
      <c r="G1001" s="181"/>
      <c r="H1001" s="181"/>
      <c r="I1001" s="181"/>
      <c r="J1001" s="181"/>
      <c r="K1001" s="181"/>
      <c r="L1001" s="181"/>
      <c r="M1001" s="181"/>
    </row>
    <row r="1002" spans="2:13" ht="9.75" customHeight="1">
      <c r="B1002" s="181"/>
      <c r="C1002" s="181"/>
      <c r="D1002" s="181"/>
      <c r="E1002" s="181"/>
      <c r="F1002" s="181"/>
      <c r="G1002" s="181"/>
      <c r="H1002" s="181"/>
      <c r="I1002" s="181"/>
      <c r="J1002" s="181"/>
      <c r="K1002" s="181"/>
      <c r="L1002" s="181"/>
      <c r="M1002" s="181"/>
    </row>
    <row r="1003" spans="2:13" ht="9.75" customHeight="1">
      <c r="B1003" s="181"/>
      <c r="C1003" s="181"/>
      <c r="D1003" s="181"/>
      <c r="E1003" s="181"/>
      <c r="F1003" s="181"/>
      <c r="G1003" s="181"/>
      <c r="H1003" s="181"/>
      <c r="I1003" s="181"/>
      <c r="J1003" s="181"/>
      <c r="K1003" s="181"/>
      <c r="L1003" s="181"/>
      <c r="M1003" s="181"/>
    </row>
    <row r="1004" spans="2:13" ht="9.75" customHeight="1">
      <c r="B1004" s="181"/>
      <c r="C1004" s="181"/>
      <c r="D1004" s="181"/>
      <c r="E1004" s="181"/>
      <c r="F1004" s="181"/>
      <c r="G1004" s="181"/>
      <c r="H1004" s="181"/>
      <c r="I1004" s="181"/>
      <c r="J1004" s="181"/>
      <c r="K1004" s="181"/>
      <c r="L1004" s="181"/>
      <c r="M1004" s="181"/>
    </row>
    <row r="1005" spans="2:13" ht="9.75" customHeight="1">
      <c r="B1005" s="181"/>
      <c r="C1005" s="181"/>
      <c r="D1005" s="181"/>
      <c r="E1005" s="181"/>
      <c r="F1005" s="181"/>
      <c r="G1005" s="181"/>
      <c r="H1005" s="181"/>
      <c r="I1005" s="181"/>
      <c r="J1005" s="181"/>
      <c r="K1005" s="181"/>
      <c r="L1005" s="181"/>
      <c r="M1005" s="181"/>
    </row>
    <row r="1006" spans="2:13" ht="9.75" customHeight="1">
      <c r="B1006" s="181"/>
      <c r="C1006" s="181"/>
      <c r="D1006" s="181"/>
      <c r="E1006" s="181"/>
      <c r="F1006" s="181"/>
      <c r="G1006" s="181"/>
      <c r="H1006" s="181"/>
      <c r="I1006" s="181"/>
      <c r="J1006" s="181"/>
      <c r="K1006" s="181"/>
      <c r="L1006" s="181"/>
      <c r="M1006" s="181"/>
    </row>
    <row r="1007" spans="2:13" ht="9.75" customHeight="1">
      <c r="B1007" s="181"/>
      <c r="C1007" s="181"/>
      <c r="D1007" s="181"/>
      <c r="E1007" s="181"/>
      <c r="F1007" s="181"/>
      <c r="G1007" s="181"/>
      <c r="H1007" s="181"/>
      <c r="I1007" s="181"/>
      <c r="J1007" s="181"/>
      <c r="K1007" s="181"/>
      <c r="L1007" s="181"/>
      <c r="M1007" s="181"/>
    </row>
    <row r="1008" spans="2:13" ht="9.75" customHeight="1">
      <c r="B1008" s="181"/>
      <c r="C1008" s="181"/>
      <c r="D1008" s="181"/>
      <c r="E1008" s="181"/>
      <c r="F1008" s="181"/>
      <c r="G1008" s="181"/>
      <c r="H1008" s="181"/>
      <c r="I1008" s="181"/>
      <c r="J1008" s="181"/>
      <c r="K1008" s="181"/>
      <c r="L1008" s="181"/>
      <c r="M1008" s="181"/>
    </row>
    <row r="1009" spans="2:13" ht="9.75" customHeight="1">
      <c r="B1009" s="181"/>
      <c r="C1009" s="181"/>
      <c r="D1009" s="181"/>
      <c r="E1009" s="181"/>
      <c r="F1009" s="181"/>
      <c r="G1009" s="181"/>
      <c r="H1009" s="181"/>
      <c r="I1009" s="181"/>
      <c r="J1009" s="181"/>
      <c r="K1009" s="181"/>
      <c r="L1009" s="181"/>
      <c r="M1009" s="181"/>
    </row>
    <row r="1010" spans="2:13" ht="9.75" customHeight="1">
      <c r="B1010" s="181"/>
      <c r="C1010" s="181"/>
      <c r="D1010" s="181"/>
      <c r="E1010" s="181"/>
      <c r="F1010" s="181"/>
      <c r="G1010" s="181"/>
      <c r="H1010" s="181"/>
      <c r="I1010" s="181"/>
      <c r="J1010" s="181"/>
      <c r="K1010" s="181"/>
      <c r="L1010" s="181"/>
      <c r="M1010" s="181"/>
    </row>
    <row r="1011" spans="2:13" ht="9.75" customHeight="1">
      <c r="B1011" s="181"/>
      <c r="C1011" s="181"/>
      <c r="D1011" s="181"/>
      <c r="E1011" s="181"/>
      <c r="F1011" s="181"/>
      <c r="G1011" s="181"/>
      <c r="H1011" s="181"/>
      <c r="I1011" s="181"/>
      <c r="J1011" s="181"/>
      <c r="K1011" s="181"/>
      <c r="L1011" s="181"/>
      <c r="M1011" s="181"/>
    </row>
    <row r="1012" spans="2:13" ht="9.75" customHeight="1">
      <c r="B1012" s="181"/>
      <c r="C1012" s="181"/>
      <c r="D1012" s="181"/>
      <c r="E1012" s="181"/>
      <c r="F1012" s="181"/>
      <c r="G1012" s="181"/>
      <c r="H1012" s="181"/>
      <c r="I1012" s="181"/>
      <c r="J1012" s="181"/>
      <c r="K1012" s="181"/>
      <c r="L1012" s="181"/>
      <c r="M1012" s="181"/>
    </row>
    <row r="1013" spans="2:13" ht="9.75" customHeight="1">
      <c r="B1013" s="181"/>
      <c r="C1013" s="181"/>
      <c r="D1013" s="181"/>
      <c r="E1013" s="181"/>
      <c r="F1013" s="181"/>
      <c r="G1013" s="181"/>
      <c r="H1013" s="181"/>
      <c r="I1013" s="181"/>
      <c r="J1013" s="181"/>
      <c r="K1013" s="181"/>
      <c r="L1013" s="181"/>
      <c r="M1013" s="181"/>
    </row>
    <row r="1014" spans="2:13" ht="9.75" customHeight="1">
      <c r="B1014" s="181"/>
      <c r="C1014" s="181"/>
      <c r="D1014" s="181"/>
      <c r="E1014" s="181"/>
      <c r="F1014" s="181"/>
      <c r="G1014" s="181"/>
      <c r="H1014" s="181"/>
      <c r="I1014" s="181"/>
      <c r="J1014" s="181"/>
      <c r="K1014" s="181"/>
      <c r="L1014" s="181"/>
      <c r="M1014" s="181"/>
    </row>
    <row r="1015" spans="2:13" ht="9.75" customHeight="1">
      <c r="B1015" s="181"/>
      <c r="C1015" s="181"/>
      <c r="D1015" s="181"/>
      <c r="E1015" s="181"/>
      <c r="F1015" s="181"/>
      <c r="G1015" s="181"/>
      <c r="H1015" s="181"/>
      <c r="I1015" s="181"/>
      <c r="J1015" s="181"/>
      <c r="K1015" s="181"/>
      <c r="L1015" s="181"/>
      <c r="M1015" s="181"/>
    </row>
    <row r="1016" spans="2:13" ht="15" customHeight="1">
      <c r="B1016" s="188" t="s">
        <v>1426</v>
      </c>
      <c r="C1016" s="189"/>
      <c r="D1016" s="189"/>
      <c r="E1016" s="189"/>
      <c r="F1016" s="189"/>
      <c r="G1016" s="190"/>
      <c r="H1016" s="191" t="s">
        <v>1425</v>
      </c>
      <c r="I1016" s="192"/>
      <c r="J1016" s="192"/>
      <c r="K1016" s="192"/>
      <c r="L1016" s="192"/>
      <c r="M1016" s="193"/>
    </row>
    <row r="1017" spans="2:13" ht="15.75" customHeight="1">
      <c r="B1017" s="187" t="s">
        <v>379</v>
      </c>
      <c r="C1017" s="194" t="s">
        <v>1188</v>
      </c>
      <c r="D1017" s="183" t="s">
        <v>380</v>
      </c>
      <c r="E1017" s="184"/>
      <c r="F1017" s="183" t="s">
        <v>1424</v>
      </c>
      <c r="G1017" s="184"/>
      <c r="H1017" s="183" t="s">
        <v>1423</v>
      </c>
      <c r="I1017" s="184"/>
      <c r="J1017" s="187" t="s">
        <v>1422</v>
      </c>
      <c r="K1017" s="187" t="s">
        <v>1421</v>
      </c>
      <c r="L1017" s="183" t="s">
        <v>1420</v>
      </c>
      <c r="M1017" s="184"/>
    </row>
    <row r="1018" spans="2:13" ht="15.75" customHeight="1">
      <c r="B1018" s="187"/>
      <c r="C1018" s="195"/>
      <c r="D1018" s="185"/>
      <c r="E1018" s="186"/>
      <c r="F1018" s="185"/>
      <c r="G1018" s="186"/>
      <c r="H1018" s="185"/>
      <c r="I1018" s="186"/>
      <c r="J1018" s="187"/>
      <c r="K1018" s="187"/>
      <c r="L1018" s="185"/>
      <c r="M1018" s="186"/>
    </row>
    <row r="1019" spans="2:13" ht="38.25" customHeight="1">
      <c r="B1019" s="110" t="str">
        <f>CSV!E50</f>
        <v/>
      </c>
      <c r="C1019" s="122" t="str">
        <f>IFERROR(VLOOKUP(B1019,'TABELA DE DEFEITOS'!$B$4:$I$1048576,3,0),"")</f>
        <v/>
      </c>
      <c r="D1019" s="176" t="str">
        <f>IFERROR(VLOOKUP(B1019,'TABELA DE DEFEITOS'!$B$4:$I$1048576,4,0),"")</f>
        <v/>
      </c>
      <c r="E1019" s="177"/>
      <c r="F1019" s="176" t="str">
        <f>IFERROR(VLOOKUP(B1019,'TABELA DE DEFEITOS'!$B$4:$I$1048576,5,0),"")</f>
        <v/>
      </c>
      <c r="G1019" s="177"/>
      <c r="H1019" s="178" t="str">
        <f>CSV!H50</f>
        <v/>
      </c>
      <c r="I1019" s="179"/>
      <c r="J1019" s="112" t="str">
        <f>IFERROR(VLOOKUP(B1019,'TABELA DE DEFEITOS'!$B$4:$I$1048576,8,0),"")</f>
        <v/>
      </c>
      <c r="K1019" s="109" t="str">
        <f>CSV!G150</f>
        <v/>
      </c>
      <c r="L1019" s="178"/>
      <c r="M1019" s="179"/>
    </row>
    <row r="1020" spans="2:13" ht="9.75" customHeight="1">
      <c r="B1020" s="180" t="s">
        <v>1427</v>
      </c>
      <c r="C1020" s="180"/>
      <c r="D1020" s="180"/>
      <c r="E1020" s="180"/>
      <c r="F1020" s="180"/>
      <c r="G1020" s="180"/>
      <c r="H1020" s="180" t="s">
        <v>1427</v>
      </c>
      <c r="I1020" s="180"/>
      <c r="J1020" s="180"/>
      <c r="K1020" s="180"/>
      <c r="L1020" s="180"/>
      <c r="M1020" s="180"/>
    </row>
    <row r="1021" spans="2:13" ht="9.75" customHeight="1">
      <c r="B1021" s="181"/>
      <c r="C1021" s="181"/>
      <c r="D1021" s="181"/>
      <c r="E1021" s="181"/>
      <c r="F1021" s="181"/>
      <c r="G1021" s="181"/>
      <c r="H1021" s="181"/>
      <c r="I1021" s="181"/>
      <c r="J1021" s="181"/>
      <c r="K1021" s="181"/>
      <c r="L1021" s="181"/>
      <c r="M1021" s="181"/>
    </row>
    <row r="1022" spans="2:13" ht="9.75" customHeight="1">
      <c r="B1022" s="181"/>
      <c r="C1022" s="181"/>
      <c r="D1022" s="181"/>
      <c r="E1022" s="181"/>
      <c r="F1022" s="181"/>
      <c r="G1022" s="181"/>
      <c r="H1022" s="181"/>
      <c r="I1022" s="181"/>
      <c r="J1022" s="181"/>
      <c r="K1022" s="181"/>
      <c r="L1022" s="181"/>
      <c r="M1022" s="181"/>
    </row>
    <row r="1023" spans="2:13" ht="9.75" customHeight="1">
      <c r="B1023" s="181"/>
      <c r="C1023" s="181"/>
      <c r="D1023" s="181"/>
      <c r="E1023" s="181"/>
      <c r="F1023" s="181"/>
      <c r="G1023" s="181"/>
      <c r="H1023" s="181"/>
      <c r="I1023" s="181"/>
      <c r="J1023" s="181"/>
      <c r="K1023" s="181"/>
      <c r="L1023" s="181"/>
      <c r="M1023" s="181"/>
    </row>
    <row r="1024" spans="2:13" ht="9.75" customHeight="1">
      <c r="B1024" s="181"/>
      <c r="C1024" s="181"/>
      <c r="D1024" s="181"/>
      <c r="E1024" s="181"/>
      <c r="F1024" s="181"/>
      <c r="G1024" s="181"/>
      <c r="H1024" s="181"/>
      <c r="I1024" s="181"/>
      <c r="J1024" s="181"/>
      <c r="K1024" s="181"/>
      <c r="L1024" s="181"/>
      <c r="M1024" s="181"/>
    </row>
    <row r="1025" spans="2:13" ht="9.75" customHeight="1">
      <c r="B1025" s="181"/>
      <c r="C1025" s="181"/>
      <c r="D1025" s="181"/>
      <c r="E1025" s="181"/>
      <c r="F1025" s="181"/>
      <c r="G1025" s="181"/>
      <c r="H1025" s="181"/>
      <c r="I1025" s="181"/>
      <c r="J1025" s="181"/>
      <c r="K1025" s="181"/>
      <c r="L1025" s="181"/>
      <c r="M1025" s="181"/>
    </row>
    <row r="1026" spans="2:13" ht="9.75" customHeight="1">
      <c r="B1026" s="181"/>
      <c r="C1026" s="181"/>
      <c r="D1026" s="181"/>
      <c r="E1026" s="181"/>
      <c r="F1026" s="181"/>
      <c r="G1026" s="181"/>
      <c r="H1026" s="181"/>
      <c r="I1026" s="181"/>
      <c r="J1026" s="181"/>
      <c r="K1026" s="181"/>
      <c r="L1026" s="181"/>
      <c r="M1026" s="181"/>
    </row>
    <row r="1027" spans="2:13" ht="9.75" customHeight="1">
      <c r="B1027" s="181"/>
      <c r="C1027" s="181"/>
      <c r="D1027" s="181"/>
      <c r="E1027" s="181"/>
      <c r="F1027" s="181"/>
      <c r="G1027" s="181"/>
      <c r="H1027" s="181"/>
      <c r="I1027" s="181"/>
      <c r="J1027" s="181"/>
      <c r="K1027" s="181"/>
      <c r="L1027" s="181"/>
      <c r="M1027" s="181"/>
    </row>
    <row r="1028" spans="2:13" ht="9.75" customHeight="1">
      <c r="B1028" s="181"/>
      <c r="C1028" s="181"/>
      <c r="D1028" s="181"/>
      <c r="E1028" s="181"/>
      <c r="F1028" s="181"/>
      <c r="G1028" s="181"/>
      <c r="H1028" s="181"/>
      <c r="I1028" s="181"/>
      <c r="J1028" s="181"/>
      <c r="K1028" s="181"/>
      <c r="L1028" s="181"/>
      <c r="M1028" s="181"/>
    </row>
    <row r="1029" spans="2:13" ht="9.75" customHeight="1">
      <c r="B1029" s="181"/>
      <c r="C1029" s="181"/>
      <c r="D1029" s="181"/>
      <c r="E1029" s="181"/>
      <c r="F1029" s="181"/>
      <c r="G1029" s="181"/>
      <c r="H1029" s="181"/>
      <c r="I1029" s="181"/>
      <c r="J1029" s="181"/>
      <c r="K1029" s="181"/>
      <c r="L1029" s="181"/>
      <c r="M1029" s="181"/>
    </row>
    <row r="1030" spans="2:13" ht="9.75" customHeight="1">
      <c r="B1030" s="181"/>
      <c r="C1030" s="181"/>
      <c r="D1030" s="181"/>
      <c r="E1030" s="181"/>
      <c r="F1030" s="181"/>
      <c r="G1030" s="181"/>
      <c r="H1030" s="181"/>
      <c r="I1030" s="181"/>
      <c r="J1030" s="181"/>
      <c r="K1030" s="181"/>
      <c r="L1030" s="181"/>
      <c r="M1030" s="181"/>
    </row>
    <row r="1031" spans="2:13" ht="9.75" customHeight="1">
      <c r="B1031" s="181"/>
      <c r="C1031" s="181"/>
      <c r="D1031" s="181"/>
      <c r="E1031" s="181"/>
      <c r="F1031" s="181"/>
      <c r="G1031" s="181"/>
      <c r="H1031" s="181"/>
      <c r="I1031" s="181"/>
      <c r="J1031" s="181"/>
      <c r="K1031" s="181"/>
      <c r="L1031" s="181"/>
      <c r="M1031" s="181"/>
    </row>
    <row r="1032" spans="2:13" ht="9.75" customHeight="1">
      <c r="B1032" s="181"/>
      <c r="C1032" s="181"/>
      <c r="D1032" s="181"/>
      <c r="E1032" s="181"/>
      <c r="F1032" s="181"/>
      <c r="G1032" s="181"/>
      <c r="H1032" s="181"/>
      <c r="I1032" s="181"/>
      <c r="J1032" s="181"/>
      <c r="K1032" s="181"/>
      <c r="L1032" s="181"/>
      <c r="M1032" s="181"/>
    </row>
    <row r="1033" spans="2:13" ht="9.75" customHeight="1">
      <c r="B1033" s="181"/>
      <c r="C1033" s="181"/>
      <c r="D1033" s="181"/>
      <c r="E1033" s="181"/>
      <c r="F1033" s="181"/>
      <c r="G1033" s="181"/>
      <c r="H1033" s="181"/>
      <c r="I1033" s="181"/>
      <c r="J1033" s="181"/>
      <c r="K1033" s="181"/>
      <c r="L1033" s="181"/>
      <c r="M1033" s="181"/>
    </row>
    <row r="1034" spans="2:13" ht="9.75" customHeight="1">
      <c r="B1034" s="181"/>
      <c r="C1034" s="181"/>
      <c r="D1034" s="181"/>
      <c r="E1034" s="181"/>
      <c r="F1034" s="181"/>
      <c r="G1034" s="181"/>
      <c r="H1034" s="181"/>
      <c r="I1034" s="181"/>
      <c r="J1034" s="181"/>
      <c r="K1034" s="181"/>
      <c r="L1034" s="181"/>
      <c r="M1034" s="181"/>
    </row>
    <row r="1035" spans="2:13" ht="9.75" customHeight="1">
      <c r="B1035" s="181"/>
      <c r="C1035" s="181"/>
      <c r="D1035" s="181"/>
      <c r="E1035" s="181"/>
      <c r="F1035" s="181"/>
      <c r="G1035" s="181"/>
      <c r="H1035" s="181"/>
      <c r="I1035" s="181"/>
      <c r="J1035" s="181"/>
      <c r="K1035" s="181"/>
      <c r="L1035" s="181"/>
      <c r="M1035" s="181"/>
    </row>
    <row r="1036" spans="2:13" ht="9.75" customHeight="1">
      <c r="B1036" s="181"/>
      <c r="C1036" s="181"/>
      <c r="D1036" s="181"/>
      <c r="E1036" s="181"/>
      <c r="F1036" s="181"/>
      <c r="G1036" s="181"/>
      <c r="H1036" s="181"/>
      <c r="I1036" s="181"/>
      <c r="J1036" s="181"/>
      <c r="K1036" s="181"/>
      <c r="L1036" s="181"/>
      <c r="M1036" s="181"/>
    </row>
    <row r="1037" spans="2:13" ht="15" customHeight="1">
      <c r="B1037" s="188" t="s">
        <v>1426</v>
      </c>
      <c r="C1037" s="189"/>
      <c r="D1037" s="189"/>
      <c r="E1037" s="189"/>
      <c r="F1037" s="189"/>
      <c r="G1037" s="190"/>
      <c r="H1037" s="191" t="s">
        <v>1425</v>
      </c>
      <c r="I1037" s="192"/>
      <c r="J1037" s="192"/>
      <c r="K1037" s="192"/>
      <c r="L1037" s="192"/>
      <c r="M1037" s="193"/>
    </row>
    <row r="1038" spans="2:13" ht="15.75" customHeight="1">
      <c r="B1038" s="187" t="s">
        <v>379</v>
      </c>
      <c r="C1038" s="194" t="s">
        <v>1188</v>
      </c>
      <c r="D1038" s="183" t="s">
        <v>380</v>
      </c>
      <c r="E1038" s="184"/>
      <c r="F1038" s="183" t="s">
        <v>1424</v>
      </c>
      <c r="G1038" s="184"/>
      <c r="H1038" s="183" t="s">
        <v>1423</v>
      </c>
      <c r="I1038" s="184"/>
      <c r="J1038" s="187" t="s">
        <v>1422</v>
      </c>
      <c r="K1038" s="187" t="s">
        <v>1421</v>
      </c>
      <c r="L1038" s="183" t="s">
        <v>1420</v>
      </c>
      <c r="M1038" s="184"/>
    </row>
    <row r="1039" spans="2:13" ht="15.75" customHeight="1">
      <c r="B1039" s="187"/>
      <c r="C1039" s="195"/>
      <c r="D1039" s="185"/>
      <c r="E1039" s="186"/>
      <c r="F1039" s="185"/>
      <c r="G1039" s="186"/>
      <c r="H1039" s="185"/>
      <c r="I1039" s="186"/>
      <c r="J1039" s="187"/>
      <c r="K1039" s="187"/>
      <c r="L1039" s="185"/>
      <c r="M1039" s="186"/>
    </row>
    <row r="1040" spans="2:13" ht="39" customHeight="1">
      <c r="B1040" s="110" t="str">
        <f>CSV!E51</f>
        <v/>
      </c>
      <c r="C1040" s="122" t="str">
        <f>IFERROR(VLOOKUP(B1040,'TABELA DE DEFEITOS'!$B$4:$I$1048576,3,0),"")</f>
        <v/>
      </c>
      <c r="D1040" s="176" t="str">
        <f>IFERROR(VLOOKUP(B1040,'TABELA DE DEFEITOS'!$B$4:$I$1048576,4,0),"")</f>
        <v/>
      </c>
      <c r="E1040" s="177"/>
      <c r="F1040" s="176" t="str">
        <f>IFERROR(VLOOKUP(B1040,'TABELA DE DEFEITOS'!$B$4:$I$1048576,5,0),"")</f>
        <v/>
      </c>
      <c r="G1040" s="177"/>
      <c r="H1040" s="178" t="str">
        <f>CSV!H51</f>
        <v/>
      </c>
      <c r="I1040" s="179"/>
      <c r="J1040" s="112" t="str">
        <f>IFERROR(VLOOKUP(B1040,'TABELA DE DEFEITOS'!$B$4:$I$1048576,8,0),"")</f>
        <v/>
      </c>
      <c r="K1040" s="109" t="str">
        <f>CSV!G51</f>
        <v/>
      </c>
      <c r="L1040" s="178"/>
      <c r="M1040" s="179"/>
    </row>
    <row r="1041" spans="2:13" ht="9.75" customHeight="1">
      <c r="B1041" s="180" t="s">
        <v>1427</v>
      </c>
      <c r="C1041" s="180"/>
      <c r="D1041" s="180"/>
      <c r="E1041" s="180"/>
      <c r="F1041" s="180"/>
      <c r="G1041" s="180"/>
      <c r="H1041" s="180" t="s">
        <v>1427</v>
      </c>
      <c r="I1041" s="180"/>
      <c r="J1041" s="180"/>
      <c r="K1041" s="180"/>
      <c r="L1041" s="180"/>
      <c r="M1041" s="180"/>
    </row>
    <row r="1042" spans="2:13" ht="9.75" customHeight="1">
      <c r="B1042" s="181"/>
      <c r="C1042" s="181"/>
      <c r="D1042" s="181"/>
      <c r="E1042" s="181"/>
      <c r="F1042" s="181"/>
      <c r="G1042" s="181"/>
      <c r="H1042" s="181"/>
      <c r="I1042" s="181"/>
      <c r="J1042" s="181"/>
      <c r="K1042" s="181"/>
      <c r="L1042" s="181"/>
      <c r="M1042" s="181"/>
    </row>
    <row r="1043" spans="2:13" ht="9.75" customHeight="1">
      <c r="B1043" s="181"/>
      <c r="C1043" s="181"/>
      <c r="D1043" s="181"/>
      <c r="E1043" s="181"/>
      <c r="F1043" s="181"/>
      <c r="G1043" s="181"/>
      <c r="H1043" s="181"/>
      <c r="I1043" s="181"/>
      <c r="J1043" s="181"/>
      <c r="K1043" s="181"/>
      <c r="L1043" s="181"/>
      <c r="M1043" s="181"/>
    </row>
    <row r="1044" spans="2:13" ht="9.75" customHeight="1">
      <c r="B1044" s="181"/>
      <c r="C1044" s="181"/>
      <c r="D1044" s="181"/>
      <c r="E1044" s="181"/>
      <c r="F1044" s="181"/>
      <c r="G1044" s="181"/>
      <c r="H1044" s="181"/>
      <c r="I1044" s="181"/>
      <c r="J1044" s="181"/>
      <c r="K1044" s="181"/>
      <c r="L1044" s="181"/>
      <c r="M1044" s="181"/>
    </row>
    <row r="1045" spans="2:13" ht="9.75" customHeight="1">
      <c r="B1045" s="181"/>
      <c r="C1045" s="181"/>
      <c r="D1045" s="181"/>
      <c r="E1045" s="181"/>
      <c r="F1045" s="181"/>
      <c r="G1045" s="181"/>
      <c r="H1045" s="181"/>
      <c r="I1045" s="181"/>
      <c r="J1045" s="181"/>
      <c r="K1045" s="181"/>
      <c r="L1045" s="181"/>
      <c r="M1045" s="181"/>
    </row>
    <row r="1046" spans="2:13" ht="9.75" customHeight="1">
      <c r="B1046" s="181"/>
      <c r="C1046" s="181"/>
      <c r="D1046" s="181"/>
      <c r="E1046" s="181"/>
      <c r="F1046" s="181"/>
      <c r="G1046" s="181"/>
      <c r="H1046" s="181"/>
      <c r="I1046" s="181"/>
      <c r="J1046" s="181"/>
      <c r="K1046" s="181"/>
      <c r="L1046" s="181"/>
      <c r="M1046" s="181"/>
    </row>
    <row r="1047" spans="2:13" ht="9.75" customHeight="1">
      <c r="B1047" s="181"/>
      <c r="C1047" s="181"/>
      <c r="D1047" s="181"/>
      <c r="E1047" s="181"/>
      <c r="F1047" s="181"/>
      <c r="G1047" s="181"/>
      <c r="H1047" s="181"/>
      <c r="I1047" s="181"/>
      <c r="J1047" s="181"/>
      <c r="K1047" s="181"/>
      <c r="L1047" s="181"/>
      <c r="M1047" s="181"/>
    </row>
    <row r="1048" spans="2:13" ht="9.75" customHeight="1">
      <c r="B1048" s="181"/>
      <c r="C1048" s="181"/>
      <c r="D1048" s="181"/>
      <c r="E1048" s="181"/>
      <c r="F1048" s="181"/>
      <c r="G1048" s="181"/>
      <c r="H1048" s="181"/>
      <c r="I1048" s="181"/>
      <c r="J1048" s="181"/>
      <c r="K1048" s="181"/>
      <c r="L1048" s="181"/>
      <c r="M1048" s="181"/>
    </row>
    <row r="1049" spans="2:13" ht="9.75" customHeight="1">
      <c r="B1049" s="181"/>
      <c r="C1049" s="181"/>
      <c r="D1049" s="181"/>
      <c r="E1049" s="181"/>
      <c r="F1049" s="181"/>
      <c r="G1049" s="181"/>
      <c r="H1049" s="181"/>
      <c r="I1049" s="181"/>
      <c r="J1049" s="181"/>
      <c r="K1049" s="181"/>
      <c r="L1049" s="181"/>
      <c r="M1049" s="181"/>
    </row>
    <row r="1050" spans="2:13" ht="9.75" customHeight="1">
      <c r="B1050" s="181"/>
      <c r="C1050" s="181"/>
      <c r="D1050" s="181"/>
      <c r="E1050" s="181"/>
      <c r="F1050" s="181"/>
      <c r="G1050" s="181"/>
      <c r="H1050" s="181"/>
      <c r="I1050" s="181"/>
      <c r="J1050" s="181"/>
      <c r="K1050" s="181"/>
      <c r="L1050" s="181"/>
      <c r="M1050" s="181"/>
    </row>
    <row r="1051" spans="2:13" ht="9.75" customHeight="1">
      <c r="B1051" s="181"/>
      <c r="C1051" s="181"/>
      <c r="D1051" s="181"/>
      <c r="E1051" s="181"/>
      <c r="F1051" s="181"/>
      <c r="G1051" s="181"/>
      <c r="H1051" s="181"/>
      <c r="I1051" s="181"/>
      <c r="J1051" s="181"/>
      <c r="K1051" s="181"/>
      <c r="L1051" s="181"/>
      <c r="M1051" s="181"/>
    </row>
    <row r="1052" spans="2:13" ht="9.75" customHeight="1">
      <c r="B1052" s="181"/>
      <c r="C1052" s="181"/>
      <c r="D1052" s="181"/>
      <c r="E1052" s="181"/>
      <c r="F1052" s="181"/>
      <c r="G1052" s="181"/>
      <c r="H1052" s="181"/>
      <c r="I1052" s="181"/>
      <c r="J1052" s="181"/>
      <c r="K1052" s="181"/>
      <c r="L1052" s="181"/>
      <c r="M1052" s="181"/>
    </row>
    <row r="1053" spans="2:13" ht="9.75" customHeight="1">
      <c r="B1053" s="181"/>
      <c r="C1053" s="181"/>
      <c r="D1053" s="181"/>
      <c r="E1053" s="181"/>
      <c r="F1053" s="181"/>
      <c r="G1053" s="181"/>
      <c r="H1053" s="181"/>
      <c r="I1053" s="181"/>
      <c r="J1053" s="181"/>
      <c r="K1053" s="181"/>
      <c r="L1053" s="181"/>
      <c r="M1053" s="181"/>
    </row>
    <row r="1054" spans="2:13" ht="9.75" customHeight="1">
      <c r="B1054" s="181"/>
      <c r="C1054" s="181"/>
      <c r="D1054" s="181"/>
      <c r="E1054" s="181"/>
      <c r="F1054" s="181"/>
      <c r="G1054" s="181"/>
      <c r="H1054" s="181"/>
      <c r="I1054" s="181"/>
      <c r="J1054" s="181"/>
      <c r="K1054" s="181"/>
      <c r="L1054" s="181"/>
      <c r="M1054" s="181"/>
    </row>
    <row r="1055" spans="2:13" ht="9.75" customHeight="1">
      <c r="B1055" s="181"/>
      <c r="C1055" s="181"/>
      <c r="D1055" s="181"/>
      <c r="E1055" s="181"/>
      <c r="F1055" s="181"/>
      <c r="G1055" s="181"/>
      <c r="H1055" s="181"/>
      <c r="I1055" s="181"/>
      <c r="J1055" s="181"/>
      <c r="K1055" s="181"/>
      <c r="L1055" s="181"/>
      <c r="M1055" s="181"/>
    </row>
    <row r="1056" spans="2:13" ht="9.75" customHeight="1">
      <c r="B1056" s="181"/>
      <c r="C1056" s="181"/>
      <c r="D1056" s="181"/>
      <c r="E1056" s="181"/>
      <c r="F1056" s="181"/>
      <c r="G1056" s="181"/>
      <c r="H1056" s="181"/>
      <c r="I1056" s="181"/>
      <c r="J1056" s="181"/>
      <c r="K1056" s="181"/>
      <c r="L1056" s="181"/>
      <c r="M1056" s="181"/>
    </row>
    <row r="1057" spans="2:13" ht="9.75" customHeight="1">
      <c r="B1057" s="181"/>
      <c r="C1057" s="181"/>
      <c r="D1057" s="181"/>
      <c r="E1057" s="181"/>
      <c r="F1057" s="181"/>
      <c r="G1057" s="181"/>
      <c r="H1057" s="181"/>
      <c r="I1057" s="181"/>
      <c r="J1057" s="181"/>
      <c r="K1057" s="181"/>
      <c r="L1057" s="181"/>
      <c r="M1057" s="181"/>
    </row>
    <row r="1058" spans="2:13" ht="15" customHeight="1">
      <c r="B1058" s="188" t="s">
        <v>1426</v>
      </c>
      <c r="C1058" s="189"/>
      <c r="D1058" s="189"/>
      <c r="E1058" s="189"/>
      <c r="F1058" s="189"/>
      <c r="G1058" s="190"/>
      <c r="H1058" s="191" t="s">
        <v>1425</v>
      </c>
      <c r="I1058" s="192"/>
      <c r="J1058" s="192"/>
      <c r="K1058" s="192"/>
      <c r="L1058" s="192"/>
      <c r="M1058" s="193"/>
    </row>
    <row r="1059" spans="2:13" ht="10.5" customHeight="1">
      <c r="B1059" s="187" t="s">
        <v>379</v>
      </c>
      <c r="C1059" s="194" t="s">
        <v>1188</v>
      </c>
      <c r="D1059" s="183" t="s">
        <v>380</v>
      </c>
      <c r="E1059" s="184"/>
      <c r="F1059" s="183" t="s">
        <v>1424</v>
      </c>
      <c r="G1059" s="184"/>
      <c r="H1059" s="183" t="s">
        <v>1423</v>
      </c>
      <c r="I1059" s="184"/>
      <c r="J1059" s="187" t="s">
        <v>1422</v>
      </c>
      <c r="K1059" s="187" t="s">
        <v>1421</v>
      </c>
      <c r="L1059" s="183" t="s">
        <v>1420</v>
      </c>
      <c r="M1059" s="184"/>
    </row>
    <row r="1060" spans="2:13" ht="15.75" customHeight="1">
      <c r="B1060" s="187"/>
      <c r="C1060" s="195"/>
      <c r="D1060" s="185"/>
      <c r="E1060" s="186"/>
      <c r="F1060" s="185"/>
      <c r="G1060" s="186"/>
      <c r="H1060" s="185"/>
      <c r="I1060" s="186"/>
      <c r="J1060" s="187"/>
      <c r="K1060" s="187"/>
      <c r="L1060" s="185"/>
      <c r="M1060" s="186"/>
    </row>
    <row r="1061" spans="2:13" ht="38.25" customHeight="1">
      <c r="B1061" s="110" t="str">
        <f>CSV!E52</f>
        <v/>
      </c>
      <c r="C1061" s="122" t="str">
        <f>IFERROR(VLOOKUP(B1061,'TABELA DE DEFEITOS'!$B$4:$I$1048576,3,0),"")</f>
        <v/>
      </c>
      <c r="D1061" s="176" t="str">
        <f>IFERROR(VLOOKUP(B1061,'TABELA DE DEFEITOS'!$B$4:$I$1048576,4,0),"")</f>
        <v/>
      </c>
      <c r="E1061" s="177"/>
      <c r="F1061" s="176" t="str">
        <f>IFERROR(VLOOKUP(B1061,'TABELA DE DEFEITOS'!$B$4:$I$1048576,5,0),"")</f>
        <v/>
      </c>
      <c r="G1061" s="177"/>
      <c r="H1061" s="178" t="str">
        <f>CSV!H52</f>
        <v/>
      </c>
      <c r="I1061" s="179"/>
      <c r="J1061" s="112" t="str">
        <f>IFERROR(VLOOKUP(B1061,'TABELA DE DEFEITOS'!$B$4:$I$1048576,8,0),"")</f>
        <v/>
      </c>
      <c r="K1061" s="109" t="str">
        <f>CSV!G52</f>
        <v/>
      </c>
      <c r="L1061" s="178"/>
      <c r="M1061" s="179"/>
    </row>
    <row r="1062" spans="2:13" ht="9.75" customHeight="1">
      <c r="B1062" s="180" t="s">
        <v>1427</v>
      </c>
      <c r="C1062" s="180"/>
      <c r="D1062" s="180"/>
      <c r="E1062" s="180"/>
      <c r="F1062" s="180"/>
      <c r="G1062" s="180"/>
      <c r="H1062" s="180" t="s">
        <v>1427</v>
      </c>
      <c r="I1062" s="180"/>
      <c r="J1062" s="180"/>
      <c r="K1062" s="180"/>
      <c r="L1062" s="180"/>
      <c r="M1062" s="180"/>
    </row>
    <row r="1063" spans="2:13" ht="9.75" customHeight="1">
      <c r="B1063" s="181"/>
      <c r="C1063" s="181"/>
      <c r="D1063" s="181"/>
      <c r="E1063" s="181"/>
      <c r="F1063" s="181"/>
      <c r="G1063" s="181"/>
      <c r="H1063" s="181"/>
      <c r="I1063" s="181"/>
      <c r="J1063" s="181"/>
      <c r="K1063" s="181"/>
      <c r="L1063" s="181"/>
      <c r="M1063" s="181"/>
    </row>
    <row r="1064" spans="2:13" ht="9.75" customHeight="1">
      <c r="B1064" s="181"/>
      <c r="C1064" s="181"/>
      <c r="D1064" s="181"/>
      <c r="E1064" s="181"/>
      <c r="F1064" s="181"/>
      <c r="G1064" s="181"/>
      <c r="H1064" s="181"/>
      <c r="I1064" s="181"/>
      <c r="J1064" s="181"/>
      <c r="K1064" s="181"/>
      <c r="L1064" s="181"/>
      <c r="M1064" s="181"/>
    </row>
    <row r="1065" spans="2:13" ht="9.75" customHeight="1">
      <c r="B1065" s="181"/>
      <c r="C1065" s="181"/>
      <c r="D1065" s="181"/>
      <c r="E1065" s="181"/>
      <c r="F1065" s="181"/>
      <c r="G1065" s="181"/>
      <c r="H1065" s="181"/>
      <c r="I1065" s="181"/>
      <c r="J1065" s="181"/>
      <c r="K1065" s="181"/>
      <c r="L1065" s="181"/>
      <c r="M1065" s="181"/>
    </row>
    <row r="1066" spans="2:13" ht="9.75" customHeight="1">
      <c r="B1066" s="181"/>
      <c r="C1066" s="181"/>
      <c r="D1066" s="181"/>
      <c r="E1066" s="181"/>
      <c r="F1066" s="181"/>
      <c r="G1066" s="181"/>
      <c r="H1066" s="181"/>
      <c r="I1066" s="181"/>
      <c r="J1066" s="181"/>
      <c r="K1066" s="181"/>
      <c r="L1066" s="181"/>
      <c r="M1066" s="181"/>
    </row>
    <row r="1067" spans="2:13" ht="9.75" customHeight="1">
      <c r="B1067" s="181"/>
      <c r="C1067" s="181"/>
      <c r="D1067" s="181"/>
      <c r="E1067" s="181"/>
      <c r="F1067" s="181"/>
      <c r="G1067" s="181"/>
      <c r="H1067" s="181"/>
      <c r="I1067" s="181"/>
      <c r="J1067" s="181"/>
      <c r="K1067" s="181"/>
      <c r="L1067" s="181"/>
      <c r="M1067" s="181"/>
    </row>
    <row r="1068" spans="2:13" ht="9.75" customHeight="1">
      <c r="B1068" s="181"/>
      <c r="C1068" s="181"/>
      <c r="D1068" s="181"/>
      <c r="E1068" s="181"/>
      <c r="F1068" s="181"/>
      <c r="G1068" s="181"/>
      <c r="H1068" s="181"/>
      <c r="I1068" s="181"/>
      <c r="J1068" s="181"/>
      <c r="K1068" s="181"/>
      <c r="L1068" s="181"/>
      <c r="M1068" s="181"/>
    </row>
    <row r="1069" spans="2:13" ht="9.75" customHeight="1">
      <c r="B1069" s="181"/>
      <c r="C1069" s="181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</row>
    <row r="1070" spans="2:13" ht="9.75" customHeight="1">
      <c r="B1070" s="181"/>
      <c r="C1070" s="181"/>
      <c r="D1070" s="181"/>
      <c r="E1070" s="181"/>
      <c r="F1070" s="181"/>
      <c r="G1070" s="181"/>
      <c r="H1070" s="181"/>
      <c r="I1070" s="181"/>
      <c r="J1070" s="181"/>
      <c r="K1070" s="181"/>
      <c r="L1070" s="181"/>
      <c r="M1070" s="181"/>
    </row>
    <row r="1071" spans="2:13" ht="9.75" customHeight="1">
      <c r="B1071" s="181"/>
      <c r="C1071" s="181"/>
      <c r="D1071" s="181"/>
      <c r="E1071" s="181"/>
      <c r="F1071" s="181"/>
      <c r="G1071" s="181"/>
      <c r="H1071" s="181"/>
      <c r="I1071" s="181"/>
      <c r="J1071" s="181"/>
      <c r="K1071" s="181"/>
      <c r="L1071" s="181"/>
      <c r="M1071" s="181"/>
    </row>
    <row r="1072" spans="2:13" ht="9.75" customHeight="1">
      <c r="B1072" s="181"/>
      <c r="C1072" s="181"/>
      <c r="D1072" s="181"/>
      <c r="E1072" s="181"/>
      <c r="F1072" s="181"/>
      <c r="G1072" s="181"/>
      <c r="H1072" s="181"/>
      <c r="I1072" s="181"/>
      <c r="J1072" s="181"/>
      <c r="K1072" s="181"/>
      <c r="L1072" s="181"/>
      <c r="M1072" s="181"/>
    </row>
    <row r="1073" spans="2:13" ht="9.75" customHeight="1">
      <c r="B1073" s="181"/>
      <c r="C1073" s="181"/>
      <c r="D1073" s="181"/>
      <c r="E1073" s="181"/>
      <c r="F1073" s="181"/>
      <c r="G1073" s="181"/>
      <c r="H1073" s="181"/>
      <c r="I1073" s="181"/>
      <c r="J1073" s="181"/>
      <c r="K1073" s="181"/>
      <c r="L1073" s="181"/>
      <c r="M1073" s="181"/>
    </row>
    <row r="1074" spans="2:13" ht="9.75" customHeight="1">
      <c r="B1074" s="181"/>
      <c r="C1074" s="181"/>
      <c r="D1074" s="181"/>
      <c r="E1074" s="181"/>
      <c r="F1074" s="181"/>
      <c r="G1074" s="181"/>
      <c r="H1074" s="181"/>
      <c r="I1074" s="181"/>
      <c r="J1074" s="181"/>
      <c r="K1074" s="181"/>
      <c r="L1074" s="181"/>
      <c r="M1074" s="181"/>
    </row>
    <row r="1075" spans="2:13" ht="9.75" customHeight="1">
      <c r="B1075" s="181"/>
      <c r="C1075" s="181"/>
      <c r="D1075" s="181"/>
      <c r="E1075" s="181"/>
      <c r="F1075" s="181"/>
      <c r="G1075" s="181"/>
      <c r="H1075" s="181"/>
      <c r="I1075" s="181"/>
      <c r="J1075" s="181"/>
      <c r="K1075" s="181"/>
      <c r="L1075" s="181"/>
      <c r="M1075" s="181"/>
    </row>
    <row r="1076" spans="2:13" ht="9.75" customHeight="1">
      <c r="B1076" s="181"/>
      <c r="C1076" s="181"/>
      <c r="D1076" s="181"/>
      <c r="E1076" s="181"/>
      <c r="F1076" s="181"/>
      <c r="G1076" s="181"/>
      <c r="H1076" s="181"/>
      <c r="I1076" s="181"/>
      <c r="J1076" s="181"/>
      <c r="K1076" s="181"/>
      <c r="L1076" s="181"/>
      <c r="M1076" s="181"/>
    </row>
    <row r="1077" spans="2:13" ht="9.75" customHeight="1">
      <c r="B1077" s="181"/>
      <c r="C1077" s="181"/>
      <c r="D1077" s="181"/>
      <c r="E1077" s="181"/>
      <c r="F1077" s="181"/>
      <c r="G1077" s="181"/>
      <c r="H1077" s="181"/>
      <c r="I1077" s="181"/>
      <c r="J1077" s="181"/>
      <c r="K1077" s="181"/>
      <c r="L1077" s="181"/>
      <c r="M1077" s="181"/>
    </row>
    <row r="1078" spans="2:13" ht="9.75" customHeight="1">
      <c r="B1078" s="181"/>
      <c r="C1078" s="181"/>
      <c r="D1078" s="181"/>
      <c r="E1078" s="181"/>
      <c r="F1078" s="181"/>
      <c r="G1078" s="181"/>
      <c r="H1078" s="181"/>
      <c r="I1078" s="181"/>
      <c r="J1078" s="181"/>
      <c r="K1078" s="181"/>
      <c r="L1078" s="181"/>
      <c r="M1078" s="181"/>
    </row>
    <row r="1079" spans="2:13" ht="15" customHeight="1">
      <c r="B1079" s="188" t="s">
        <v>1426</v>
      </c>
      <c r="C1079" s="189"/>
      <c r="D1079" s="189"/>
      <c r="E1079" s="189"/>
      <c r="F1079" s="189"/>
      <c r="G1079" s="190"/>
      <c r="H1079" s="191" t="s">
        <v>1425</v>
      </c>
      <c r="I1079" s="192"/>
      <c r="J1079" s="192"/>
      <c r="K1079" s="192"/>
      <c r="L1079" s="192"/>
      <c r="M1079" s="193"/>
    </row>
    <row r="1080" spans="2:13" ht="15.75" customHeight="1">
      <c r="B1080" s="187" t="s">
        <v>379</v>
      </c>
      <c r="C1080" s="194" t="s">
        <v>1188</v>
      </c>
      <c r="D1080" s="183" t="s">
        <v>380</v>
      </c>
      <c r="E1080" s="184"/>
      <c r="F1080" s="183" t="s">
        <v>1424</v>
      </c>
      <c r="G1080" s="184"/>
      <c r="H1080" s="183" t="s">
        <v>1423</v>
      </c>
      <c r="I1080" s="184"/>
      <c r="J1080" s="187" t="s">
        <v>1422</v>
      </c>
      <c r="K1080" s="187" t="s">
        <v>1421</v>
      </c>
      <c r="L1080" s="183" t="s">
        <v>1420</v>
      </c>
      <c r="M1080" s="184"/>
    </row>
    <row r="1081" spans="2:13" ht="15.75" customHeight="1">
      <c r="B1081" s="187"/>
      <c r="C1081" s="195"/>
      <c r="D1081" s="185"/>
      <c r="E1081" s="186"/>
      <c r="F1081" s="185"/>
      <c r="G1081" s="186"/>
      <c r="H1081" s="185"/>
      <c r="I1081" s="186"/>
      <c r="J1081" s="187"/>
      <c r="K1081" s="187"/>
      <c r="L1081" s="185"/>
      <c r="M1081" s="186"/>
    </row>
    <row r="1082" spans="2:13" ht="39" customHeight="1">
      <c r="B1082" s="110" t="str">
        <f>CSV!E53</f>
        <v/>
      </c>
      <c r="C1082" s="122" t="str">
        <f>IFERROR(VLOOKUP(B1082,'TABELA DE DEFEITOS'!$B$4:$I$1048576,3,0),"")</f>
        <v/>
      </c>
      <c r="D1082" s="176" t="str">
        <f>IFERROR(VLOOKUP(B1082,'TABELA DE DEFEITOS'!$B$4:$I$1048576,4,0),"")</f>
        <v/>
      </c>
      <c r="E1082" s="177"/>
      <c r="F1082" s="176" t="str">
        <f>IFERROR(VLOOKUP(B1082,'TABELA DE DEFEITOS'!$B$4:$I$1048576,5,0),"")</f>
        <v/>
      </c>
      <c r="G1082" s="177"/>
      <c r="H1082" s="178" t="str">
        <f>CSV!H53</f>
        <v/>
      </c>
      <c r="I1082" s="179"/>
      <c r="J1082" s="112" t="str">
        <f>IFERROR(VLOOKUP(B1082,'TABELA DE DEFEITOS'!$B$4:$I$1048576,8,0),"")</f>
        <v/>
      </c>
      <c r="K1082" s="109" t="str">
        <f>CSV!G53</f>
        <v/>
      </c>
      <c r="L1082" s="178"/>
      <c r="M1082" s="179"/>
    </row>
    <row r="1083" spans="2:13" ht="9.75" customHeight="1">
      <c r="B1083" s="180" t="s">
        <v>1427</v>
      </c>
      <c r="C1083" s="180"/>
      <c r="D1083" s="180"/>
      <c r="E1083" s="180"/>
      <c r="F1083" s="180"/>
      <c r="G1083" s="180"/>
      <c r="H1083" s="180" t="s">
        <v>1427</v>
      </c>
      <c r="I1083" s="180"/>
      <c r="J1083" s="180"/>
      <c r="K1083" s="180"/>
      <c r="L1083" s="180"/>
      <c r="M1083" s="180"/>
    </row>
    <row r="1084" spans="2:13" ht="9.75" customHeight="1">
      <c r="B1084" s="181"/>
      <c r="C1084" s="181"/>
      <c r="D1084" s="181"/>
      <c r="E1084" s="181"/>
      <c r="F1084" s="181"/>
      <c r="G1084" s="181"/>
      <c r="H1084" s="181"/>
      <c r="I1084" s="181"/>
      <c r="J1084" s="181"/>
      <c r="K1084" s="181"/>
      <c r="L1084" s="181"/>
      <c r="M1084" s="181"/>
    </row>
    <row r="1085" spans="2:13" ht="9.75" customHeight="1">
      <c r="B1085" s="181"/>
      <c r="C1085" s="181"/>
      <c r="D1085" s="181"/>
      <c r="E1085" s="181"/>
      <c r="F1085" s="181"/>
      <c r="G1085" s="181"/>
      <c r="H1085" s="181"/>
      <c r="I1085" s="181"/>
      <c r="J1085" s="181"/>
      <c r="K1085" s="181"/>
      <c r="L1085" s="181"/>
      <c r="M1085" s="181"/>
    </row>
    <row r="1086" spans="2:13" ht="9.75" customHeight="1">
      <c r="B1086" s="181"/>
      <c r="C1086" s="181"/>
      <c r="D1086" s="181"/>
      <c r="E1086" s="181"/>
      <c r="F1086" s="181"/>
      <c r="G1086" s="181"/>
      <c r="H1086" s="181"/>
      <c r="I1086" s="181"/>
      <c r="J1086" s="181"/>
      <c r="K1086" s="181"/>
      <c r="L1086" s="181"/>
      <c r="M1086" s="181"/>
    </row>
    <row r="1087" spans="2:13" ht="9.75" customHeight="1">
      <c r="B1087" s="181"/>
      <c r="C1087" s="181"/>
      <c r="D1087" s="181"/>
      <c r="E1087" s="181"/>
      <c r="F1087" s="181"/>
      <c r="G1087" s="181"/>
      <c r="H1087" s="181"/>
      <c r="I1087" s="181"/>
      <c r="J1087" s="181"/>
      <c r="K1087" s="181"/>
      <c r="L1087" s="181"/>
      <c r="M1087" s="181"/>
    </row>
    <row r="1088" spans="2:13" ht="9.75" customHeight="1">
      <c r="B1088" s="181"/>
      <c r="C1088" s="181"/>
      <c r="D1088" s="181"/>
      <c r="E1088" s="181"/>
      <c r="F1088" s="181"/>
      <c r="G1088" s="181"/>
      <c r="H1088" s="181"/>
      <c r="I1088" s="181"/>
      <c r="J1088" s="181"/>
      <c r="K1088" s="181"/>
      <c r="L1088" s="181"/>
      <c r="M1088" s="181"/>
    </row>
    <row r="1089" spans="2:13" ht="9.75" customHeight="1">
      <c r="B1089" s="181"/>
      <c r="C1089" s="181"/>
      <c r="D1089" s="181"/>
      <c r="E1089" s="181"/>
      <c r="F1089" s="181"/>
      <c r="G1089" s="181"/>
      <c r="H1089" s="181"/>
      <c r="I1089" s="181"/>
      <c r="J1089" s="181"/>
      <c r="K1089" s="181"/>
      <c r="L1089" s="181"/>
      <c r="M1089" s="181"/>
    </row>
    <row r="1090" spans="2:13" ht="9.75" customHeight="1">
      <c r="B1090" s="181"/>
      <c r="C1090" s="181"/>
      <c r="D1090" s="181"/>
      <c r="E1090" s="181"/>
      <c r="F1090" s="181"/>
      <c r="G1090" s="181"/>
      <c r="H1090" s="181"/>
      <c r="I1090" s="181"/>
      <c r="J1090" s="181"/>
      <c r="K1090" s="181"/>
      <c r="L1090" s="181"/>
      <c r="M1090" s="181"/>
    </row>
    <row r="1091" spans="2:13" ht="9.75" customHeight="1">
      <c r="B1091" s="181"/>
      <c r="C1091" s="181"/>
      <c r="D1091" s="181"/>
      <c r="E1091" s="181"/>
      <c r="F1091" s="181"/>
      <c r="G1091" s="181"/>
      <c r="H1091" s="181"/>
      <c r="I1091" s="181"/>
      <c r="J1091" s="181"/>
      <c r="K1091" s="181"/>
      <c r="L1091" s="181"/>
      <c r="M1091" s="181"/>
    </row>
    <row r="1092" spans="2:13" ht="9.75" customHeight="1">
      <c r="B1092" s="181"/>
      <c r="C1092" s="181"/>
      <c r="D1092" s="181"/>
      <c r="E1092" s="181"/>
      <c r="F1092" s="181"/>
      <c r="G1092" s="181"/>
      <c r="H1092" s="181"/>
      <c r="I1092" s="181"/>
      <c r="J1092" s="181"/>
      <c r="K1092" s="181"/>
      <c r="L1092" s="181"/>
      <c r="M1092" s="181"/>
    </row>
    <row r="1093" spans="2:13" ht="9.75" customHeight="1">
      <c r="B1093" s="181"/>
      <c r="C1093" s="181"/>
      <c r="D1093" s="181"/>
      <c r="E1093" s="181"/>
      <c r="F1093" s="181"/>
      <c r="G1093" s="181"/>
      <c r="H1093" s="181"/>
      <c r="I1093" s="181"/>
      <c r="J1093" s="181"/>
      <c r="K1093" s="181"/>
      <c r="L1093" s="181"/>
      <c r="M1093" s="181"/>
    </row>
    <row r="1094" spans="2:13" ht="9.75" customHeight="1">
      <c r="B1094" s="181"/>
      <c r="C1094" s="181"/>
      <c r="D1094" s="181"/>
      <c r="E1094" s="181"/>
      <c r="F1094" s="181"/>
      <c r="G1094" s="181"/>
      <c r="H1094" s="181"/>
      <c r="I1094" s="181"/>
      <c r="J1094" s="181"/>
      <c r="K1094" s="181"/>
      <c r="L1094" s="181"/>
      <c r="M1094" s="181"/>
    </row>
    <row r="1095" spans="2:13" ht="9.75" customHeight="1">
      <c r="B1095" s="181"/>
      <c r="C1095" s="181"/>
      <c r="D1095" s="181"/>
      <c r="E1095" s="181"/>
      <c r="F1095" s="181"/>
      <c r="G1095" s="181"/>
      <c r="H1095" s="181"/>
      <c r="I1095" s="181"/>
      <c r="J1095" s="181"/>
      <c r="K1095" s="181"/>
      <c r="L1095" s="181"/>
      <c r="M1095" s="181"/>
    </row>
    <row r="1096" spans="2:13" ht="9.75" customHeight="1">
      <c r="B1096" s="181"/>
      <c r="C1096" s="181"/>
      <c r="D1096" s="181"/>
      <c r="E1096" s="181"/>
      <c r="F1096" s="181"/>
      <c r="G1096" s="181"/>
      <c r="H1096" s="181"/>
      <c r="I1096" s="181"/>
      <c r="J1096" s="181"/>
      <c r="K1096" s="181"/>
      <c r="L1096" s="181"/>
      <c r="M1096" s="181"/>
    </row>
    <row r="1097" spans="2:13" ht="9.75" customHeight="1">
      <c r="B1097" s="181"/>
      <c r="C1097" s="181"/>
      <c r="D1097" s="181"/>
      <c r="E1097" s="181"/>
      <c r="F1097" s="181"/>
      <c r="G1097" s="181"/>
      <c r="H1097" s="181"/>
      <c r="I1097" s="181"/>
      <c r="J1097" s="181"/>
      <c r="K1097" s="181"/>
      <c r="L1097" s="181"/>
      <c r="M1097" s="181"/>
    </row>
    <row r="1098" spans="2:13" ht="9.75" customHeight="1">
      <c r="B1098" s="181"/>
      <c r="C1098" s="181"/>
      <c r="D1098" s="181"/>
      <c r="E1098" s="181"/>
      <c r="F1098" s="181"/>
      <c r="G1098" s="181"/>
      <c r="H1098" s="181"/>
      <c r="I1098" s="181"/>
      <c r="J1098" s="181"/>
      <c r="K1098" s="181"/>
      <c r="L1098" s="181"/>
      <c r="M1098" s="181"/>
    </row>
    <row r="1099" spans="2:13" ht="9.75" customHeight="1">
      <c r="B1099" s="181"/>
      <c r="C1099" s="181"/>
      <c r="D1099" s="181"/>
      <c r="E1099" s="181"/>
      <c r="F1099" s="181"/>
      <c r="G1099" s="181"/>
      <c r="H1099" s="181"/>
      <c r="I1099" s="181"/>
      <c r="J1099" s="181"/>
      <c r="K1099" s="181"/>
      <c r="L1099" s="181"/>
      <c r="M1099" s="181"/>
    </row>
    <row r="1100" spans="2:13" ht="15" customHeight="1">
      <c r="B1100" s="188" t="s">
        <v>1426</v>
      </c>
      <c r="C1100" s="189"/>
      <c r="D1100" s="189"/>
      <c r="E1100" s="189"/>
      <c r="F1100" s="189"/>
      <c r="G1100" s="190"/>
      <c r="H1100" s="191" t="s">
        <v>1425</v>
      </c>
      <c r="I1100" s="192"/>
      <c r="J1100" s="192"/>
      <c r="K1100" s="192"/>
      <c r="L1100" s="192"/>
      <c r="M1100" s="193"/>
    </row>
    <row r="1101" spans="2:13" ht="15.75" customHeight="1">
      <c r="B1101" s="187" t="s">
        <v>379</v>
      </c>
      <c r="C1101" s="194" t="s">
        <v>1188</v>
      </c>
      <c r="D1101" s="183" t="s">
        <v>380</v>
      </c>
      <c r="E1101" s="184"/>
      <c r="F1101" s="183" t="s">
        <v>1424</v>
      </c>
      <c r="G1101" s="184"/>
      <c r="H1101" s="183" t="s">
        <v>1423</v>
      </c>
      <c r="I1101" s="184"/>
      <c r="J1101" s="187" t="s">
        <v>1422</v>
      </c>
      <c r="K1101" s="187" t="s">
        <v>1421</v>
      </c>
      <c r="L1101" s="183" t="s">
        <v>1420</v>
      </c>
      <c r="M1101" s="184"/>
    </row>
    <row r="1102" spans="2:13" ht="15.75" customHeight="1">
      <c r="B1102" s="187"/>
      <c r="C1102" s="195"/>
      <c r="D1102" s="185"/>
      <c r="E1102" s="186"/>
      <c r="F1102" s="185"/>
      <c r="G1102" s="186"/>
      <c r="H1102" s="185"/>
      <c r="I1102" s="186"/>
      <c r="J1102" s="187"/>
      <c r="K1102" s="187"/>
      <c r="L1102" s="185"/>
      <c r="M1102" s="186"/>
    </row>
    <row r="1103" spans="2:13" ht="38.25" customHeight="1">
      <c r="B1103" s="110" t="str">
        <f>CSV!E54</f>
        <v/>
      </c>
      <c r="C1103" s="122" t="str">
        <f>IFERROR(VLOOKUP(B1103,'TABELA DE DEFEITOS'!$B$4:$I$1048576,3,0),"")</f>
        <v/>
      </c>
      <c r="D1103" s="176" t="str">
        <f>IFERROR(VLOOKUP(B1103,'TABELA DE DEFEITOS'!$B$4:$I$1048576,4,0),"")</f>
        <v/>
      </c>
      <c r="E1103" s="177"/>
      <c r="F1103" s="176" t="str">
        <f>IFERROR(VLOOKUP(B1103,'TABELA DE DEFEITOS'!$B$4:$I$1048576,5,0),"")</f>
        <v/>
      </c>
      <c r="G1103" s="177"/>
      <c r="H1103" s="178" t="str">
        <f>CSV!H54</f>
        <v/>
      </c>
      <c r="I1103" s="179"/>
      <c r="J1103" s="112" t="str">
        <f>IFERROR(VLOOKUP(B1103,'TABELA DE DEFEITOS'!$B$4:$I$1048576,8,0),"")</f>
        <v/>
      </c>
      <c r="K1103" s="109" t="str">
        <f>CSV!G54</f>
        <v/>
      </c>
      <c r="L1103" s="178"/>
      <c r="M1103" s="179"/>
    </row>
    <row r="1104" spans="2:13" ht="9.75" customHeight="1">
      <c r="B1104" s="180" t="s">
        <v>1427</v>
      </c>
      <c r="C1104" s="180"/>
      <c r="D1104" s="180"/>
      <c r="E1104" s="180"/>
      <c r="F1104" s="180"/>
      <c r="G1104" s="180"/>
      <c r="H1104" s="180" t="s">
        <v>1427</v>
      </c>
      <c r="I1104" s="180"/>
      <c r="J1104" s="180"/>
      <c r="K1104" s="180"/>
      <c r="L1104" s="180"/>
      <c r="M1104" s="180"/>
    </row>
    <row r="1105" spans="2:13" ht="9.75" customHeight="1">
      <c r="B1105" s="181"/>
      <c r="C1105" s="181"/>
      <c r="D1105" s="181"/>
      <c r="E1105" s="181"/>
      <c r="F1105" s="181"/>
      <c r="G1105" s="181"/>
      <c r="H1105" s="181"/>
      <c r="I1105" s="181"/>
      <c r="J1105" s="181"/>
      <c r="K1105" s="181"/>
      <c r="L1105" s="181"/>
      <c r="M1105" s="181"/>
    </row>
    <row r="1106" spans="2:13" ht="9.75" customHeight="1">
      <c r="B1106" s="181"/>
      <c r="C1106" s="181"/>
      <c r="D1106" s="181"/>
      <c r="E1106" s="181"/>
      <c r="F1106" s="181"/>
      <c r="G1106" s="181"/>
      <c r="H1106" s="181"/>
      <c r="I1106" s="181"/>
      <c r="J1106" s="181"/>
      <c r="K1106" s="181"/>
      <c r="L1106" s="181"/>
      <c r="M1106" s="181"/>
    </row>
    <row r="1107" spans="2:13" ht="9.75" customHeight="1">
      <c r="B1107" s="181"/>
      <c r="C1107" s="181"/>
      <c r="D1107" s="181"/>
      <c r="E1107" s="181"/>
      <c r="F1107" s="181"/>
      <c r="G1107" s="181"/>
      <c r="H1107" s="181"/>
      <c r="I1107" s="181"/>
      <c r="J1107" s="181"/>
      <c r="K1107" s="181"/>
      <c r="L1107" s="181"/>
      <c r="M1107" s="181"/>
    </row>
    <row r="1108" spans="2:13" ht="9.75" customHeight="1">
      <c r="B1108" s="181"/>
      <c r="C1108" s="181"/>
      <c r="D1108" s="181"/>
      <c r="E1108" s="181"/>
      <c r="F1108" s="181"/>
      <c r="G1108" s="181"/>
      <c r="H1108" s="181"/>
      <c r="I1108" s="181"/>
      <c r="J1108" s="181"/>
      <c r="K1108" s="181"/>
      <c r="L1108" s="181"/>
      <c r="M1108" s="181"/>
    </row>
    <row r="1109" spans="2:13" ht="9.75" customHeight="1">
      <c r="B1109" s="181"/>
      <c r="C1109" s="181"/>
      <c r="D1109" s="181"/>
      <c r="E1109" s="181"/>
      <c r="F1109" s="181"/>
      <c r="G1109" s="181"/>
      <c r="H1109" s="181"/>
      <c r="I1109" s="181"/>
      <c r="J1109" s="181"/>
      <c r="K1109" s="181"/>
      <c r="L1109" s="181"/>
      <c r="M1109" s="181"/>
    </row>
    <row r="1110" spans="2:13" ht="9.75" customHeight="1">
      <c r="B1110" s="181"/>
      <c r="C1110" s="181"/>
      <c r="D1110" s="181"/>
      <c r="E1110" s="181"/>
      <c r="F1110" s="181"/>
      <c r="G1110" s="181"/>
      <c r="H1110" s="181"/>
      <c r="I1110" s="181"/>
      <c r="J1110" s="181"/>
      <c r="K1110" s="181"/>
      <c r="L1110" s="181"/>
      <c r="M1110" s="181"/>
    </row>
    <row r="1111" spans="2:13" ht="9.75" customHeight="1">
      <c r="B1111" s="181"/>
      <c r="C1111" s="181"/>
      <c r="D1111" s="181"/>
      <c r="E1111" s="181"/>
      <c r="F1111" s="181"/>
      <c r="G1111" s="181"/>
      <c r="H1111" s="181"/>
      <c r="I1111" s="181"/>
      <c r="J1111" s="181"/>
      <c r="K1111" s="181"/>
      <c r="L1111" s="181"/>
      <c r="M1111" s="181"/>
    </row>
    <row r="1112" spans="2:13" ht="9.75" customHeight="1">
      <c r="B1112" s="181"/>
      <c r="C1112" s="181"/>
      <c r="D1112" s="181"/>
      <c r="E1112" s="181"/>
      <c r="F1112" s="181"/>
      <c r="G1112" s="181"/>
      <c r="H1112" s="181"/>
      <c r="I1112" s="181"/>
      <c r="J1112" s="181"/>
      <c r="K1112" s="181"/>
      <c r="L1112" s="181"/>
      <c r="M1112" s="181"/>
    </row>
    <row r="1113" spans="2:13" ht="9.75" customHeight="1">
      <c r="B1113" s="181"/>
      <c r="C1113" s="181"/>
      <c r="D1113" s="181"/>
      <c r="E1113" s="181"/>
      <c r="F1113" s="181"/>
      <c r="G1113" s="181"/>
      <c r="H1113" s="181"/>
      <c r="I1113" s="181"/>
      <c r="J1113" s="181"/>
      <c r="K1113" s="181"/>
      <c r="L1113" s="181"/>
      <c r="M1113" s="181"/>
    </row>
    <row r="1114" spans="2:13" ht="9.75" customHeight="1">
      <c r="B1114" s="181"/>
      <c r="C1114" s="181"/>
      <c r="D1114" s="181"/>
      <c r="E1114" s="181"/>
      <c r="F1114" s="181"/>
      <c r="G1114" s="181"/>
      <c r="H1114" s="181"/>
      <c r="I1114" s="181"/>
      <c r="J1114" s="181"/>
      <c r="K1114" s="181"/>
      <c r="L1114" s="181"/>
      <c r="M1114" s="181"/>
    </row>
    <row r="1115" spans="2:13" ht="9.75" customHeight="1">
      <c r="B1115" s="181"/>
      <c r="C1115" s="181"/>
      <c r="D1115" s="181"/>
      <c r="E1115" s="181"/>
      <c r="F1115" s="181"/>
      <c r="G1115" s="181"/>
      <c r="H1115" s="181"/>
      <c r="I1115" s="181"/>
      <c r="J1115" s="181"/>
      <c r="K1115" s="181"/>
      <c r="L1115" s="181"/>
      <c r="M1115" s="181"/>
    </row>
    <row r="1116" spans="2:13" ht="9.75" customHeight="1">
      <c r="B1116" s="181"/>
      <c r="C1116" s="181"/>
      <c r="D1116" s="181"/>
      <c r="E1116" s="181"/>
      <c r="F1116" s="181"/>
      <c r="G1116" s="181"/>
      <c r="H1116" s="181"/>
      <c r="I1116" s="181"/>
      <c r="J1116" s="181"/>
      <c r="K1116" s="181"/>
      <c r="L1116" s="181"/>
      <c r="M1116" s="181"/>
    </row>
    <row r="1117" spans="2:13" ht="9.75" customHeight="1">
      <c r="B1117" s="181"/>
      <c r="C1117" s="181"/>
      <c r="D1117" s="181"/>
      <c r="E1117" s="181"/>
      <c r="F1117" s="181"/>
      <c r="G1117" s="181"/>
      <c r="H1117" s="181"/>
      <c r="I1117" s="181"/>
      <c r="J1117" s="181"/>
      <c r="K1117" s="181"/>
      <c r="L1117" s="181"/>
      <c r="M1117" s="181"/>
    </row>
    <row r="1118" spans="2:13" ht="9.75" customHeight="1">
      <c r="B1118" s="181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</row>
    <row r="1119" spans="2:13" ht="9.75" customHeight="1">
      <c r="B1119" s="181"/>
      <c r="C1119" s="181"/>
      <c r="D1119" s="181"/>
      <c r="E1119" s="181"/>
      <c r="F1119" s="181"/>
      <c r="G1119" s="181"/>
      <c r="H1119" s="181"/>
      <c r="I1119" s="181"/>
      <c r="J1119" s="181"/>
      <c r="K1119" s="181"/>
      <c r="L1119" s="181"/>
      <c r="M1119" s="181"/>
    </row>
    <row r="1120" spans="2:13" ht="9.75" customHeight="1">
      <c r="B1120" s="181"/>
      <c r="C1120" s="181"/>
      <c r="D1120" s="181"/>
      <c r="E1120" s="181"/>
      <c r="F1120" s="181"/>
      <c r="G1120" s="181"/>
      <c r="H1120" s="181"/>
      <c r="I1120" s="181"/>
      <c r="J1120" s="181"/>
      <c r="K1120" s="181"/>
      <c r="L1120" s="181"/>
      <c r="M1120" s="181"/>
    </row>
    <row r="1121" spans="2:13" ht="15" customHeight="1">
      <c r="B1121" s="188" t="s">
        <v>1426</v>
      </c>
      <c r="C1121" s="189"/>
      <c r="D1121" s="189"/>
      <c r="E1121" s="189"/>
      <c r="F1121" s="189"/>
      <c r="G1121" s="190"/>
      <c r="H1121" s="191" t="s">
        <v>1425</v>
      </c>
      <c r="I1121" s="192"/>
      <c r="J1121" s="192"/>
      <c r="K1121" s="192"/>
      <c r="L1121" s="192"/>
      <c r="M1121" s="193"/>
    </row>
    <row r="1122" spans="2:13" ht="15.75" customHeight="1">
      <c r="B1122" s="187" t="s">
        <v>379</v>
      </c>
      <c r="C1122" s="194" t="s">
        <v>1188</v>
      </c>
      <c r="D1122" s="183" t="s">
        <v>380</v>
      </c>
      <c r="E1122" s="184"/>
      <c r="F1122" s="183" t="s">
        <v>1424</v>
      </c>
      <c r="G1122" s="184"/>
      <c r="H1122" s="183" t="s">
        <v>1423</v>
      </c>
      <c r="I1122" s="184"/>
      <c r="J1122" s="187" t="s">
        <v>1422</v>
      </c>
      <c r="K1122" s="187" t="s">
        <v>1421</v>
      </c>
      <c r="L1122" s="183" t="s">
        <v>1420</v>
      </c>
      <c r="M1122" s="184"/>
    </row>
    <row r="1123" spans="2:13" ht="15.75" customHeight="1">
      <c r="B1123" s="187"/>
      <c r="C1123" s="195"/>
      <c r="D1123" s="185"/>
      <c r="E1123" s="186"/>
      <c r="F1123" s="185"/>
      <c r="G1123" s="186"/>
      <c r="H1123" s="185"/>
      <c r="I1123" s="186"/>
      <c r="J1123" s="187"/>
      <c r="K1123" s="187"/>
      <c r="L1123" s="185"/>
      <c r="M1123" s="186"/>
    </row>
    <row r="1124" spans="2:13" ht="39" customHeight="1">
      <c r="B1124" s="110" t="str">
        <f>CSV!E55</f>
        <v/>
      </c>
      <c r="C1124" s="122" t="str">
        <f>IFERROR(VLOOKUP(B1124,'TABELA DE DEFEITOS'!$B$4:$I$1048576,3,0),"")</f>
        <v/>
      </c>
      <c r="D1124" s="176" t="str">
        <f>IFERROR(VLOOKUP(B1124,'TABELA DE DEFEITOS'!$B$4:$I$1048576,4,0),"")</f>
        <v/>
      </c>
      <c r="E1124" s="177"/>
      <c r="F1124" s="176" t="str">
        <f>IFERROR(VLOOKUP(B1124,'TABELA DE DEFEITOS'!$B$4:$I$1048576,5,0),"")</f>
        <v/>
      </c>
      <c r="G1124" s="177"/>
      <c r="H1124" s="178" t="str">
        <f>CSV!H55</f>
        <v/>
      </c>
      <c r="I1124" s="179"/>
      <c r="J1124" s="112" t="str">
        <f>IFERROR(VLOOKUP(B1124,'TABELA DE DEFEITOS'!$B$4:$I$1048576,8,0),"")</f>
        <v/>
      </c>
      <c r="K1124" s="109" t="str">
        <f>CSV!G55</f>
        <v/>
      </c>
      <c r="L1124" s="178"/>
      <c r="M1124" s="179"/>
    </row>
    <row r="1125" spans="2:13" ht="9.75" customHeight="1">
      <c r="B1125" s="180" t="s">
        <v>1427</v>
      </c>
      <c r="C1125" s="180"/>
      <c r="D1125" s="180"/>
      <c r="E1125" s="180"/>
      <c r="F1125" s="180"/>
      <c r="G1125" s="180"/>
      <c r="H1125" s="180" t="s">
        <v>1427</v>
      </c>
      <c r="I1125" s="180"/>
      <c r="J1125" s="180"/>
      <c r="K1125" s="180"/>
      <c r="L1125" s="180"/>
      <c r="M1125" s="180"/>
    </row>
    <row r="1126" spans="2:13" ht="9.75" customHeight="1">
      <c r="B1126" s="181"/>
      <c r="C1126" s="181"/>
      <c r="D1126" s="181"/>
      <c r="E1126" s="181"/>
      <c r="F1126" s="181"/>
      <c r="G1126" s="181"/>
      <c r="H1126" s="181"/>
      <c r="I1126" s="181"/>
      <c r="J1126" s="181"/>
      <c r="K1126" s="181"/>
      <c r="L1126" s="181"/>
      <c r="M1126" s="181"/>
    </row>
    <row r="1127" spans="2:13" ht="9.75" customHeight="1">
      <c r="B1127" s="181"/>
      <c r="C1127" s="181"/>
      <c r="D1127" s="181"/>
      <c r="E1127" s="181"/>
      <c r="F1127" s="181"/>
      <c r="G1127" s="181"/>
      <c r="H1127" s="181"/>
      <c r="I1127" s="181"/>
      <c r="J1127" s="181"/>
      <c r="K1127" s="181"/>
      <c r="L1127" s="181"/>
      <c r="M1127" s="181"/>
    </row>
    <row r="1128" spans="2:13" ht="9.75" customHeight="1">
      <c r="B1128" s="181"/>
      <c r="C1128" s="181"/>
      <c r="D1128" s="181"/>
      <c r="E1128" s="181"/>
      <c r="F1128" s="181"/>
      <c r="G1128" s="181"/>
      <c r="H1128" s="181"/>
      <c r="I1128" s="181"/>
      <c r="J1128" s="181"/>
      <c r="K1128" s="181"/>
      <c r="L1128" s="181"/>
      <c r="M1128" s="181"/>
    </row>
    <row r="1129" spans="2:13" ht="9.75" customHeight="1">
      <c r="B1129" s="181"/>
      <c r="C1129" s="181"/>
      <c r="D1129" s="181"/>
      <c r="E1129" s="181"/>
      <c r="F1129" s="181"/>
      <c r="G1129" s="181"/>
      <c r="H1129" s="181"/>
      <c r="I1129" s="181"/>
      <c r="J1129" s="181"/>
      <c r="K1129" s="181"/>
      <c r="L1129" s="181"/>
      <c r="M1129" s="181"/>
    </row>
    <row r="1130" spans="2:13" ht="9.75" customHeight="1">
      <c r="B1130" s="181"/>
      <c r="C1130" s="181"/>
      <c r="D1130" s="181"/>
      <c r="E1130" s="181"/>
      <c r="F1130" s="181"/>
      <c r="G1130" s="181"/>
      <c r="H1130" s="181"/>
      <c r="I1130" s="181"/>
      <c r="J1130" s="181"/>
      <c r="K1130" s="181"/>
      <c r="L1130" s="181"/>
      <c r="M1130" s="181"/>
    </row>
    <row r="1131" spans="2:13" ht="9.75" customHeight="1">
      <c r="B1131" s="181"/>
      <c r="C1131" s="181"/>
      <c r="D1131" s="181"/>
      <c r="E1131" s="181"/>
      <c r="F1131" s="181"/>
      <c r="G1131" s="181"/>
      <c r="H1131" s="181"/>
      <c r="I1131" s="181"/>
      <c r="J1131" s="181"/>
      <c r="K1131" s="181"/>
      <c r="L1131" s="181"/>
      <c r="M1131" s="181"/>
    </row>
    <row r="1132" spans="2:13" ht="9.75" customHeight="1">
      <c r="B1132" s="181"/>
      <c r="C1132" s="181"/>
      <c r="D1132" s="181"/>
      <c r="E1132" s="181"/>
      <c r="F1132" s="181"/>
      <c r="G1132" s="181"/>
      <c r="H1132" s="181"/>
      <c r="I1132" s="181"/>
      <c r="J1132" s="181"/>
      <c r="K1132" s="181"/>
      <c r="L1132" s="181"/>
      <c r="M1132" s="181"/>
    </row>
    <row r="1133" spans="2:13" ht="9.75" customHeight="1">
      <c r="B1133" s="181"/>
      <c r="C1133" s="181"/>
      <c r="D1133" s="181"/>
      <c r="E1133" s="181"/>
      <c r="F1133" s="181"/>
      <c r="G1133" s="181"/>
      <c r="H1133" s="181"/>
      <c r="I1133" s="181"/>
      <c r="J1133" s="181"/>
      <c r="K1133" s="181"/>
      <c r="L1133" s="181"/>
      <c r="M1133" s="181"/>
    </row>
    <row r="1134" spans="2:13" ht="9.75" customHeight="1">
      <c r="B1134" s="181"/>
      <c r="C1134" s="181"/>
      <c r="D1134" s="181"/>
      <c r="E1134" s="181"/>
      <c r="F1134" s="181"/>
      <c r="G1134" s="181"/>
      <c r="H1134" s="181"/>
      <c r="I1134" s="181"/>
      <c r="J1134" s="181"/>
      <c r="K1134" s="181"/>
      <c r="L1134" s="181"/>
      <c r="M1134" s="181"/>
    </row>
    <row r="1135" spans="2:13" ht="9.75" customHeight="1">
      <c r="B1135" s="181"/>
      <c r="C1135" s="181"/>
      <c r="D1135" s="181"/>
      <c r="E1135" s="181"/>
      <c r="F1135" s="181"/>
      <c r="G1135" s="181"/>
      <c r="H1135" s="181"/>
      <c r="I1135" s="181"/>
      <c r="J1135" s="181"/>
      <c r="K1135" s="181"/>
      <c r="L1135" s="181"/>
      <c r="M1135" s="181"/>
    </row>
    <row r="1136" spans="2:13" ht="9.75" customHeight="1">
      <c r="B1136" s="181"/>
      <c r="C1136" s="181"/>
      <c r="D1136" s="181"/>
      <c r="E1136" s="181"/>
      <c r="F1136" s="181"/>
      <c r="G1136" s="181"/>
      <c r="H1136" s="181"/>
      <c r="I1136" s="181"/>
      <c r="J1136" s="181"/>
      <c r="K1136" s="181"/>
      <c r="L1136" s="181"/>
      <c r="M1136" s="181"/>
    </row>
    <row r="1137" spans="2:13" ht="9.75" customHeight="1">
      <c r="B1137" s="181"/>
      <c r="C1137" s="181"/>
      <c r="D1137" s="181"/>
      <c r="E1137" s="181"/>
      <c r="F1137" s="181"/>
      <c r="G1137" s="181"/>
      <c r="H1137" s="181"/>
      <c r="I1137" s="181"/>
      <c r="J1137" s="181"/>
      <c r="K1137" s="181"/>
      <c r="L1137" s="181"/>
      <c r="M1137" s="181"/>
    </row>
    <row r="1138" spans="2:13" ht="9.75" customHeight="1">
      <c r="B1138" s="181"/>
      <c r="C1138" s="181"/>
      <c r="D1138" s="181"/>
      <c r="E1138" s="181"/>
      <c r="F1138" s="181"/>
      <c r="G1138" s="181"/>
      <c r="H1138" s="181"/>
      <c r="I1138" s="181"/>
      <c r="J1138" s="181"/>
      <c r="K1138" s="181"/>
      <c r="L1138" s="181"/>
      <c r="M1138" s="181"/>
    </row>
    <row r="1139" spans="2:13" ht="9.75" customHeight="1">
      <c r="B1139" s="181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</row>
    <row r="1140" spans="2:13" ht="9.75" customHeight="1">
      <c r="B1140" s="181"/>
      <c r="C1140" s="181"/>
      <c r="D1140" s="181"/>
      <c r="E1140" s="181"/>
      <c r="F1140" s="181"/>
      <c r="G1140" s="181"/>
      <c r="H1140" s="181"/>
      <c r="I1140" s="181"/>
      <c r="J1140" s="181"/>
      <c r="K1140" s="181"/>
      <c r="L1140" s="181"/>
      <c r="M1140" s="181"/>
    </row>
    <row r="1141" spans="2:13" ht="9.75" customHeight="1">
      <c r="B1141" s="181"/>
      <c r="C1141" s="181"/>
      <c r="D1141" s="181"/>
      <c r="E1141" s="181"/>
      <c r="F1141" s="181"/>
      <c r="G1141" s="181"/>
      <c r="H1141" s="181"/>
      <c r="I1141" s="181"/>
      <c r="J1141" s="181"/>
      <c r="K1141" s="181"/>
      <c r="L1141" s="181"/>
      <c r="M1141" s="181"/>
    </row>
    <row r="1142" spans="2:13" ht="15" customHeight="1">
      <c r="B1142" s="188" t="s">
        <v>1426</v>
      </c>
      <c r="C1142" s="189"/>
      <c r="D1142" s="189"/>
      <c r="E1142" s="189"/>
      <c r="F1142" s="189"/>
      <c r="G1142" s="190"/>
      <c r="H1142" s="191" t="s">
        <v>1425</v>
      </c>
      <c r="I1142" s="192"/>
      <c r="J1142" s="192"/>
      <c r="K1142" s="192"/>
      <c r="L1142" s="192"/>
      <c r="M1142" s="193"/>
    </row>
    <row r="1143" spans="2:13" ht="10.5" customHeight="1">
      <c r="B1143" s="187" t="s">
        <v>379</v>
      </c>
      <c r="C1143" s="194" t="s">
        <v>1188</v>
      </c>
      <c r="D1143" s="183" t="s">
        <v>380</v>
      </c>
      <c r="E1143" s="184"/>
      <c r="F1143" s="183" t="s">
        <v>1424</v>
      </c>
      <c r="G1143" s="184"/>
      <c r="H1143" s="183" t="s">
        <v>1423</v>
      </c>
      <c r="I1143" s="184"/>
      <c r="J1143" s="187" t="s">
        <v>1422</v>
      </c>
      <c r="K1143" s="187" t="s">
        <v>1421</v>
      </c>
      <c r="L1143" s="183" t="s">
        <v>1420</v>
      </c>
      <c r="M1143" s="184"/>
    </row>
    <row r="1144" spans="2:13" ht="15.75" customHeight="1">
      <c r="B1144" s="187"/>
      <c r="C1144" s="195"/>
      <c r="D1144" s="185"/>
      <c r="E1144" s="186"/>
      <c r="F1144" s="185"/>
      <c r="G1144" s="186"/>
      <c r="H1144" s="185"/>
      <c r="I1144" s="186"/>
      <c r="J1144" s="187"/>
      <c r="K1144" s="187"/>
      <c r="L1144" s="185"/>
      <c r="M1144" s="186"/>
    </row>
    <row r="1145" spans="2:13" ht="38.25" customHeight="1">
      <c r="B1145" s="110" t="str">
        <f>CSV!E56</f>
        <v/>
      </c>
      <c r="C1145" s="122" t="str">
        <f>IFERROR(VLOOKUP(B1145,'TABELA DE DEFEITOS'!$B$4:$I$1048576,3,0),"")</f>
        <v/>
      </c>
      <c r="D1145" s="176" t="str">
        <f>IFERROR(VLOOKUP(B1145,'TABELA DE DEFEITOS'!$B$4:$I$1048576,4,0),"")</f>
        <v/>
      </c>
      <c r="E1145" s="177"/>
      <c r="F1145" s="176" t="str">
        <f>IFERROR(VLOOKUP(B1145,'TABELA DE DEFEITOS'!$B$4:$I$1048576,5,0),"")</f>
        <v/>
      </c>
      <c r="G1145" s="177"/>
      <c r="H1145" s="178" t="str">
        <f>CSV!H56</f>
        <v/>
      </c>
      <c r="I1145" s="179"/>
      <c r="J1145" s="112" t="str">
        <f>IFERROR(VLOOKUP(B1145,'TABELA DE DEFEITOS'!$B$4:$I$1048576,8,0),"")</f>
        <v/>
      </c>
      <c r="K1145" s="109" t="str">
        <f>CSV!G56</f>
        <v/>
      </c>
      <c r="L1145" s="178"/>
      <c r="M1145" s="179"/>
    </row>
    <row r="1146" spans="2:13" ht="9.75" customHeight="1">
      <c r="B1146" s="180" t="s">
        <v>1427</v>
      </c>
      <c r="C1146" s="180"/>
      <c r="D1146" s="180"/>
      <c r="E1146" s="180"/>
      <c r="F1146" s="180"/>
      <c r="G1146" s="180"/>
      <c r="H1146" s="180" t="s">
        <v>1427</v>
      </c>
      <c r="I1146" s="180"/>
      <c r="J1146" s="180"/>
      <c r="K1146" s="180"/>
      <c r="L1146" s="180"/>
      <c r="M1146" s="180"/>
    </row>
    <row r="1147" spans="2:13" ht="9.75" customHeight="1">
      <c r="B1147" s="181"/>
      <c r="C1147" s="181"/>
      <c r="D1147" s="181"/>
      <c r="E1147" s="181"/>
      <c r="F1147" s="181"/>
      <c r="G1147" s="181"/>
      <c r="H1147" s="181"/>
      <c r="I1147" s="181"/>
      <c r="J1147" s="181"/>
      <c r="K1147" s="181"/>
      <c r="L1147" s="181"/>
      <c r="M1147" s="181"/>
    </row>
    <row r="1148" spans="2:13" ht="9.75" customHeight="1">
      <c r="B1148" s="181"/>
      <c r="C1148" s="181"/>
      <c r="D1148" s="181"/>
      <c r="E1148" s="181"/>
      <c r="F1148" s="181"/>
      <c r="G1148" s="181"/>
      <c r="H1148" s="181"/>
      <c r="I1148" s="181"/>
      <c r="J1148" s="181"/>
      <c r="K1148" s="181"/>
      <c r="L1148" s="181"/>
      <c r="M1148" s="181"/>
    </row>
    <row r="1149" spans="2:13" ht="9.75" customHeight="1">
      <c r="B1149" s="181"/>
      <c r="C1149" s="181"/>
      <c r="D1149" s="181"/>
      <c r="E1149" s="181"/>
      <c r="F1149" s="181"/>
      <c r="G1149" s="181"/>
      <c r="H1149" s="181"/>
      <c r="I1149" s="181"/>
      <c r="J1149" s="181"/>
      <c r="K1149" s="181"/>
      <c r="L1149" s="181"/>
      <c r="M1149" s="181"/>
    </row>
    <row r="1150" spans="2:13" ht="9.75" customHeight="1">
      <c r="B1150" s="181"/>
      <c r="C1150" s="181"/>
      <c r="D1150" s="181"/>
      <c r="E1150" s="181"/>
      <c r="F1150" s="181"/>
      <c r="G1150" s="181"/>
      <c r="H1150" s="181"/>
      <c r="I1150" s="181"/>
      <c r="J1150" s="181"/>
      <c r="K1150" s="181"/>
      <c r="L1150" s="181"/>
      <c r="M1150" s="181"/>
    </row>
    <row r="1151" spans="2:13" ht="9.75" customHeight="1">
      <c r="B1151" s="181"/>
      <c r="C1151" s="181"/>
      <c r="D1151" s="181"/>
      <c r="E1151" s="181"/>
      <c r="F1151" s="181"/>
      <c r="G1151" s="181"/>
      <c r="H1151" s="181"/>
      <c r="I1151" s="181"/>
      <c r="J1151" s="181"/>
      <c r="K1151" s="181"/>
      <c r="L1151" s="181"/>
      <c r="M1151" s="181"/>
    </row>
    <row r="1152" spans="2:13" ht="9.75" customHeight="1">
      <c r="B1152" s="181"/>
      <c r="C1152" s="181"/>
      <c r="D1152" s="181"/>
      <c r="E1152" s="181"/>
      <c r="F1152" s="181"/>
      <c r="G1152" s="181"/>
      <c r="H1152" s="181"/>
      <c r="I1152" s="181"/>
      <c r="J1152" s="181"/>
      <c r="K1152" s="181"/>
      <c r="L1152" s="181"/>
      <c r="M1152" s="181"/>
    </row>
    <row r="1153" spans="2:13" ht="9.75" customHeight="1">
      <c r="B1153" s="181"/>
      <c r="C1153" s="181"/>
      <c r="D1153" s="181"/>
      <c r="E1153" s="181"/>
      <c r="F1153" s="181"/>
      <c r="G1153" s="181"/>
      <c r="H1153" s="181"/>
      <c r="I1153" s="181"/>
      <c r="J1153" s="181"/>
      <c r="K1153" s="181"/>
      <c r="L1153" s="181"/>
      <c r="M1153" s="181"/>
    </row>
    <row r="1154" spans="2:13" ht="9.75" customHeight="1">
      <c r="B1154" s="181"/>
      <c r="C1154" s="181"/>
      <c r="D1154" s="181"/>
      <c r="E1154" s="181"/>
      <c r="F1154" s="181"/>
      <c r="G1154" s="181"/>
      <c r="H1154" s="181"/>
      <c r="I1154" s="181"/>
      <c r="J1154" s="181"/>
      <c r="K1154" s="181"/>
      <c r="L1154" s="181"/>
      <c r="M1154" s="181"/>
    </row>
    <row r="1155" spans="2:13" ht="9.75" customHeight="1">
      <c r="B1155" s="181"/>
      <c r="C1155" s="181"/>
      <c r="D1155" s="181"/>
      <c r="E1155" s="181"/>
      <c r="F1155" s="181"/>
      <c r="G1155" s="181"/>
      <c r="H1155" s="181"/>
      <c r="I1155" s="181"/>
      <c r="J1155" s="181"/>
      <c r="K1155" s="181"/>
      <c r="L1155" s="181"/>
      <c r="M1155" s="181"/>
    </row>
    <row r="1156" spans="2:13" ht="9.75" customHeight="1">
      <c r="B1156" s="181"/>
      <c r="C1156" s="181"/>
      <c r="D1156" s="181"/>
      <c r="E1156" s="181"/>
      <c r="F1156" s="181"/>
      <c r="G1156" s="181"/>
      <c r="H1156" s="181"/>
      <c r="I1156" s="181"/>
      <c r="J1156" s="181"/>
      <c r="K1156" s="181"/>
      <c r="L1156" s="181"/>
      <c r="M1156" s="181"/>
    </row>
    <row r="1157" spans="2:13" ht="9.75" customHeight="1">
      <c r="B1157" s="181"/>
      <c r="C1157" s="181"/>
      <c r="D1157" s="181"/>
      <c r="E1157" s="181"/>
      <c r="F1157" s="181"/>
      <c r="G1157" s="181"/>
      <c r="H1157" s="181"/>
      <c r="I1157" s="181"/>
      <c r="J1157" s="181"/>
      <c r="K1157" s="181"/>
      <c r="L1157" s="181"/>
      <c r="M1157" s="181"/>
    </row>
    <row r="1158" spans="2:13" ht="9.75" customHeight="1">
      <c r="B1158" s="181"/>
      <c r="C1158" s="181"/>
      <c r="D1158" s="181"/>
      <c r="E1158" s="181"/>
      <c r="F1158" s="181"/>
      <c r="G1158" s="181"/>
      <c r="H1158" s="181"/>
      <c r="I1158" s="181"/>
      <c r="J1158" s="181"/>
      <c r="K1158" s="181"/>
      <c r="L1158" s="181"/>
      <c r="M1158" s="181"/>
    </row>
    <row r="1159" spans="2:13" ht="9.75" customHeight="1">
      <c r="B1159" s="181"/>
      <c r="C1159" s="181"/>
      <c r="D1159" s="181"/>
      <c r="E1159" s="181"/>
      <c r="F1159" s="181"/>
      <c r="G1159" s="181"/>
      <c r="H1159" s="181"/>
      <c r="I1159" s="181"/>
      <c r="J1159" s="181"/>
      <c r="K1159" s="181"/>
      <c r="L1159" s="181"/>
      <c r="M1159" s="181"/>
    </row>
    <row r="1160" spans="2:13" ht="9.75" customHeight="1">
      <c r="B1160" s="181"/>
      <c r="C1160" s="181"/>
      <c r="D1160" s="181"/>
      <c r="E1160" s="181"/>
      <c r="F1160" s="181"/>
      <c r="G1160" s="181"/>
      <c r="H1160" s="181"/>
      <c r="I1160" s="181"/>
      <c r="J1160" s="181"/>
      <c r="K1160" s="181"/>
      <c r="L1160" s="181"/>
      <c r="M1160" s="181"/>
    </row>
    <row r="1161" spans="2:13" ht="9.75" customHeight="1">
      <c r="B1161" s="181"/>
      <c r="C1161" s="181"/>
      <c r="D1161" s="181"/>
      <c r="E1161" s="181"/>
      <c r="F1161" s="181"/>
      <c r="G1161" s="181"/>
      <c r="H1161" s="181"/>
      <c r="I1161" s="181"/>
      <c r="J1161" s="181"/>
      <c r="K1161" s="181"/>
      <c r="L1161" s="181"/>
      <c r="M1161" s="181"/>
    </row>
    <row r="1162" spans="2:13" ht="9.75" customHeight="1">
      <c r="B1162" s="181"/>
      <c r="C1162" s="181"/>
      <c r="D1162" s="181"/>
      <c r="E1162" s="181"/>
      <c r="F1162" s="181"/>
      <c r="G1162" s="181"/>
      <c r="H1162" s="181"/>
      <c r="I1162" s="181"/>
      <c r="J1162" s="181"/>
      <c r="K1162" s="181"/>
      <c r="L1162" s="181"/>
      <c r="M1162" s="181"/>
    </row>
    <row r="1163" spans="2:13" ht="15" customHeight="1">
      <c r="B1163" s="188" t="s">
        <v>1426</v>
      </c>
      <c r="C1163" s="189"/>
      <c r="D1163" s="189"/>
      <c r="E1163" s="189"/>
      <c r="F1163" s="189"/>
      <c r="G1163" s="190"/>
      <c r="H1163" s="191" t="s">
        <v>1425</v>
      </c>
      <c r="I1163" s="192"/>
      <c r="J1163" s="192"/>
      <c r="K1163" s="192"/>
      <c r="L1163" s="192"/>
      <c r="M1163" s="193"/>
    </row>
    <row r="1164" spans="2:13" ht="15.75" customHeight="1">
      <c r="B1164" s="187" t="s">
        <v>379</v>
      </c>
      <c r="C1164" s="194" t="s">
        <v>1188</v>
      </c>
      <c r="D1164" s="183" t="s">
        <v>380</v>
      </c>
      <c r="E1164" s="184"/>
      <c r="F1164" s="183" t="s">
        <v>1424</v>
      </c>
      <c r="G1164" s="184"/>
      <c r="H1164" s="183" t="s">
        <v>1423</v>
      </c>
      <c r="I1164" s="184"/>
      <c r="J1164" s="187" t="s">
        <v>1422</v>
      </c>
      <c r="K1164" s="187" t="s">
        <v>1421</v>
      </c>
      <c r="L1164" s="183" t="s">
        <v>1420</v>
      </c>
      <c r="M1164" s="184"/>
    </row>
    <row r="1165" spans="2:13" ht="15.75" customHeight="1">
      <c r="B1165" s="187"/>
      <c r="C1165" s="195"/>
      <c r="D1165" s="185"/>
      <c r="E1165" s="186"/>
      <c r="F1165" s="185"/>
      <c r="G1165" s="186"/>
      <c r="H1165" s="185"/>
      <c r="I1165" s="186"/>
      <c r="J1165" s="187"/>
      <c r="K1165" s="187"/>
      <c r="L1165" s="185"/>
      <c r="M1165" s="186"/>
    </row>
    <row r="1166" spans="2:13" ht="39" customHeight="1">
      <c r="B1166" s="110" t="str">
        <f>CSV!E57</f>
        <v/>
      </c>
      <c r="C1166" s="122" t="str">
        <f>IFERROR(VLOOKUP(B1166,'TABELA DE DEFEITOS'!$B$4:$I$1048576,3,0),"")</f>
        <v/>
      </c>
      <c r="D1166" s="176" t="str">
        <f>IFERROR(VLOOKUP(B1166,'TABELA DE DEFEITOS'!$B$4:$I$1048576,4,0),"")</f>
        <v/>
      </c>
      <c r="E1166" s="177"/>
      <c r="F1166" s="176" t="str">
        <f>IFERROR(VLOOKUP(B1166,'TABELA DE DEFEITOS'!$B$4:$I$1048576,5,0),"")</f>
        <v/>
      </c>
      <c r="G1166" s="177"/>
      <c r="H1166" s="178" t="str">
        <f>CSV!H57</f>
        <v/>
      </c>
      <c r="I1166" s="179"/>
      <c r="J1166" s="112" t="str">
        <f>IFERROR(VLOOKUP(B1166,'TABELA DE DEFEITOS'!$B$4:$I$1048576,8,0),"")</f>
        <v/>
      </c>
      <c r="K1166" s="109" t="str">
        <f>CSV!G57</f>
        <v/>
      </c>
      <c r="L1166" s="178"/>
      <c r="M1166" s="179"/>
    </row>
    <row r="1167" spans="2:13" ht="9.75" customHeight="1">
      <c r="B1167" s="180" t="s">
        <v>1427</v>
      </c>
      <c r="C1167" s="180"/>
      <c r="D1167" s="180"/>
      <c r="E1167" s="180"/>
      <c r="F1167" s="180"/>
      <c r="G1167" s="180"/>
      <c r="H1167" s="180" t="s">
        <v>1427</v>
      </c>
      <c r="I1167" s="180"/>
      <c r="J1167" s="180"/>
      <c r="K1167" s="180"/>
      <c r="L1167" s="180"/>
      <c r="M1167" s="180"/>
    </row>
    <row r="1168" spans="2:13" ht="9.75" customHeight="1">
      <c r="B1168" s="181"/>
      <c r="C1168" s="181"/>
      <c r="D1168" s="181"/>
      <c r="E1168" s="181"/>
      <c r="F1168" s="181"/>
      <c r="G1168" s="181"/>
      <c r="H1168" s="181"/>
      <c r="I1168" s="181"/>
      <c r="J1168" s="181"/>
      <c r="K1168" s="181"/>
      <c r="L1168" s="181"/>
      <c r="M1168" s="181"/>
    </row>
    <row r="1169" spans="2:13" ht="9.75" customHeight="1">
      <c r="B1169" s="181"/>
      <c r="C1169" s="181"/>
      <c r="D1169" s="181"/>
      <c r="E1169" s="181"/>
      <c r="F1169" s="181"/>
      <c r="G1169" s="181"/>
      <c r="H1169" s="181"/>
      <c r="I1169" s="181"/>
      <c r="J1169" s="181"/>
      <c r="K1169" s="181"/>
      <c r="L1169" s="181"/>
      <c r="M1169" s="181"/>
    </row>
    <row r="1170" spans="2:13" ht="9.75" customHeight="1">
      <c r="B1170" s="181"/>
      <c r="C1170" s="181"/>
      <c r="D1170" s="181"/>
      <c r="E1170" s="181"/>
      <c r="F1170" s="181"/>
      <c r="G1170" s="181"/>
      <c r="H1170" s="181"/>
      <c r="I1170" s="181"/>
      <c r="J1170" s="181"/>
      <c r="K1170" s="181"/>
      <c r="L1170" s="181"/>
      <c r="M1170" s="181"/>
    </row>
    <row r="1171" spans="2:13" ht="9.75" customHeight="1">
      <c r="B1171" s="181"/>
      <c r="C1171" s="181"/>
      <c r="D1171" s="181"/>
      <c r="E1171" s="181"/>
      <c r="F1171" s="181"/>
      <c r="G1171" s="181"/>
      <c r="H1171" s="181"/>
      <c r="I1171" s="181"/>
      <c r="J1171" s="181"/>
      <c r="K1171" s="181"/>
      <c r="L1171" s="181"/>
      <c r="M1171" s="181"/>
    </row>
    <row r="1172" spans="2:13" ht="9.75" customHeight="1">
      <c r="B1172" s="181"/>
      <c r="C1172" s="181"/>
      <c r="D1172" s="181"/>
      <c r="E1172" s="181"/>
      <c r="F1172" s="181"/>
      <c r="G1172" s="181"/>
      <c r="H1172" s="181"/>
      <c r="I1172" s="181"/>
      <c r="J1172" s="181"/>
      <c r="K1172" s="181"/>
      <c r="L1172" s="181"/>
      <c r="M1172" s="181"/>
    </row>
    <row r="1173" spans="2:13" ht="9.75" customHeight="1">
      <c r="B1173" s="181"/>
      <c r="C1173" s="181"/>
      <c r="D1173" s="181"/>
      <c r="E1173" s="181"/>
      <c r="F1173" s="181"/>
      <c r="G1173" s="181"/>
      <c r="H1173" s="181"/>
      <c r="I1173" s="181"/>
      <c r="J1173" s="181"/>
      <c r="K1173" s="181"/>
      <c r="L1173" s="181"/>
      <c r="M1173" s="181"/>
    </row>
    <row r="1174" spans="2:13" ht="9.75" customHeight="1">
      <c r="B1174" s="181"/>
      <c r="C1174" s="181"/>
      <c r="D1174" s="181"/>
      <c r="E1174" s="181"/>
      <c r="F1174" s="181"/>
      <c r="G1174" s="181"/>
      <c r="H1174" s="181"/>
      <c r="I1174" s="181"/>
      <c r="J1174" s="181"/>
      <c r="K1174" s="181"/>
      <c r="L1174" s="181"/>
      <c r="M1174" s="181"/>
    </row>
    <row r="1175" spans="2:13" ht="9.75" customHeight="1">
      <c r="B1175" s="181"/>
      <c r="C1175" s="181"/>
      <c r="D1175" s="181"/>
      <c r="E1175" s="181"/>
      <c r="F1175" s="181"/>
      <c r="G1175" s="181"/>
      <c r="H1175" s="181"/>
      <c r="I1175" s="181"/>
      <c r="J1175" s="181"/>
      <c r="K1175" s="181"/>
      <c r="L1175" s="181"/>
      <c r="M1175" s="181"/>
    </row>
    <row r="1176" spans="2:13" ht="9.75" customHeight="1">
      <c r="B1176" s="181"/>
      <c r="C1176" s="181"/>
      <c r="D1176" s="181"/>
      <c r="E1176" s="181"/>
      <c r="F1176" s="181"/>
      <c r="G1176" s="181"/>
      <c r="H1176" s="181"/>
      <c r="I1176" s="181"/>
      <c r="J1176" s="181"/>
      <c r="K1176" s="181"/>
      <c r="L1176" s="181"/>
      <c r="M1176" s="181"/>
    </row>
    <row r="1177" spans="2:13" ht="9.75" customHeight="1">
      <c r="B1177" s="181"/>
      <c r="C1177" s="181"/>
      <c r="D1177" s="181"/>
      <c r="E1177" s="181"/>
      <c r="F1177" s="181"/>
      <c r="G1177" s="181"/>
      <c r="H1177" s="181"/>
      <c r="I1177" s="181"/>
      <c r="J1177" s="181"/>
      <c r="K1177" s="181"/>
      <c r="L1177" s="181"/>
      <c r="M1177" s="181"/>
    </row>
    <row r="1178" spans="2:13" ht="9.75" customHeight="1">
      <c r="B1178" s="181"/>
      <c r="C1178" s="181"/>
      <c r="D1178" s="181"/>
      <c r="E1178" s="181"/>
      <c r="F1178" s="181"/>
      <c r="G1178" s="181"/>
      <c r="H1178" s="181"/>
      <c r="I1178" s="181"/>
      <c r="J1178" s="181"/>
      <c r="K1178" s="181"/>
      <c r="L1178" s="181"/>
      <c r="M1178" s="181"/>
    </row>
    <row r="1179" spans="2:13" ht="9.75" customHeight="1">
      <c r="B1179" s="181"/>
      <c r="C1179" s="181"/>
      <c r="D1179" s="181"/>
      <c r="E1179" s="181"/>
      <c r="F1179" s="181"/>
      <c r="G1179" s="181"/>
      <c r="H1179" s="181"/>
      <c r="I1179" s="181"/>
      <c r="J1179" s="181"/>
      <c r="K1179" s="181"/>
      <c r="L1179" s="181"/>
      <c r="M1179" s="181"/>
    </row>
    <row r="1180" spans="2:13" ht="9.75" customHeight="1">
      <c r="B1180" s="181"/>
      <c r="C1180" s="181"/>
      <c r="D1180" s="181"/>
      <c r="E1180" s="181"/>
      <c r="F1180" s="181"/>
      <c r="G1180" s="181"/>
      <c r="H1180" s="181"/>
      <c r="I1180" s="181"/>
      <c r="J1180" s="181"/>
      <c r="K1180" s="181"/>
      <c r="L1180" s="181"/>
      <c r="M1180" s="181"/>
    </row>
    <row r="1181" spans="2:13" ht="9.75" customHeight="1">
      <c r="B1181" s="181"/>
      <c r="C1181" s="181"/>
      <c r="D1181" s="181"/>
      <c r="E1181" s="181"/>
      <c r="F1181" s="181"/>
      <c r="G1181" s="181"/>
      <c r="H1181" s="181"/>
      <c r="I1181" s="181"/>
      <c r="J1181" s="181"/>
      <c r="K1181" s="181"/>
      <c r="L1181" s="181"/>
      <c r="M1181" s="181"/>
    </row>
    <row r="1182" spans="2:13" ht="9.75" customHeight="1">
      <c r="B1182" s="181"/>
      <c r="C1182" s="181"/>
      <c r="D1182" s="181"/>
      <c r="E1182" s="181"/>
      <c r="F1182" s="181"/>
      <c r="G1182" s="181"/>
      <c r="H1182" s="181"/>
      <c r="I1182" s="181"/>
      <c r="J1182" s="181"/>
      <c r="K1182" s="181"/>
      <c r="L1182" s="181"/>
      <c r="M1182" s="181"/>
    </row>
    <row r="1183" spans="2:13" ht="9.75" customHeight="1">
      <c r="B1183" s="181"/>
      <c r="C1183" s="181"/>
      <c r="D1183" s="181"/>
      <c r="E1183" s="181"/>
      <c r="F1183" s="181"/>
      <c r="G1183" s="181"/>
      <c r="H1183" s="181"/>
      <c r="I1183" s="181"/>
      <c r="J1183" s="181"/>
      <c r="K1183" s="181"/>
      <c r="L1183" s="181"/>
      <c r="M1183" s="181"/>
    </row>
    <row r="1184" spans="2:13" ht="15" customHeight="1">
      <c r="B1184" s="188" t="s">
        <v>1426</v>
      </c>
      <c r="C1184" s="189"/>
      <c r="D1184" s="189"/>
      <c r="E1184" s="189"/>
      <c r="F1184" s="189"/>
      <c r="G1184" s="190"/>
      <c r="H1184" s="191" t="s">
        <v>1425</v>
      </c>
      <c r="I1184" s="192"/>
      <c r="J1184" s="192"/>
      <c r="K1184" s="192"/>
      <c r="L1184" s="192"/>
      <c r="M1184" s="193"/>
    </row>
    <row r="1185" spans="2:13" ht="15.75" customHeight="1">
      <c r="B1185" s="187" t="s">
        <v>379</v>
      </c>
      <c r="C1185" s="194" t="s">
        <v>1188</v>
      </c>
      <c r="D1185" s="183" t="s">
        <v>380</v>
      </c>
      <c r="E1185" s="184"/>
      <c r="F1185" s="183" t="s">
        <v>1424</v>
      </c>
      <c r="G1185" s="184"/>
      <c r="H1185" s="183" t="s">
        <v>1423</v>
      </c>
      <c r="I1185" s="184"/>
      <c r="J1185" s="187" t="s">
        <v>1422</v>
      </c>
      <c r="K1185" s="187" t="s">
        <v>1421</v>
      </c>
      <c r="L1185" s="183" t="s">
        <v>1420</v>
      </c>
      <c r="M1185" s="184"/>
    </row>
    <row r="1186" spans="2:13" ht="15.75" customHeight="1">
      <c r="B1186" s="187"/>
      <c r="C1186" s="195"/>
      <c r="D1186" s="185"/>
      <c r="E1186" s="186"/>
      <c r="F1186" s="185"/>
      <c r="G1186" s="186"/>
      <c r="H1186" s="185"/>
      <c r="I1186" s="186"/>
      <c r="J1186" s="187"/>
      <c r="K1186" s="187"/>
      <c r="L1186" s="185"/>
      <c r="M1186" s="186"/>
    </row>
    <row r="1187" spans="2:13" ht="38.25" customHeight="1">
      <c r="B1187" s="110" t="str">
        <f>CSV!E58</f>
        <v/>
      </c>
      <c r="C1187" s="122" t="str">
        <f>IFERROR(VLOOKUP(B1187,'TABELA DE DEFEITOS'!$B$4:$I$1048576,3,0),"")</f>
        <v/>
      </c>
      <c r="D1187" s="176" t="str">
        <f>IFERROR(VLOOKUP(B1187,'TABELA DE DEFEITOS'!$B$4:$I$1048576,4,0),"")</f>
        <v/>
      </c>
      <c r="E1187" s="177"/>
      <c r="F1187" s="176" t="str">
        <f>IFERROR(VLOOKUP(B1187,'TABELA DE DEFEITOS'!$B$4:$I$1048576,5,0),"")</f>
        <v/>
      </c>
      <c r="G1187" s="177"/>
      <c r="H1187" s="178" t="str">
        <f>CSV!H58</f>
        <v/>
      </c>
      <c r="I1187" s="179"/>
      <c r="J1187" s="112" t="str">
        <f>IFERROR(VLOOKUP(B1187,'TABELA DE DEFEITOS'!$B$4:$I$1048576,8,0),"")</f>
        <v/>
      </c>
      <c r="K1187" s="109" t="str">
        <f>CSV!G58</f>
        <v/>
      </c>
      <c r="L1187" s="178"/>
      <c r="M1187" s="179"/>
    </row>
    <row r="1188" spans="2:13" ht="9.75" customHeight="1">
      <c r="B1188" s="180" t="s">
        <v>1427</v>
      </c>
      <c r="C1188" s="180"/>
      <c r="D1188" s="180"/>
      <c r="E1188" s="180"/>
      <c r="F1188" s="180"/>
      <c r="G1188" s="180"/>
      <c r="H1188" s="180" t="s">
        <v>1427</v>
      </c>
      <c r="I1188" s="180"/>
      <c r="J1188" s="180"/>
      <c r="K1188" s="180"/>
      <c r="L1188" s="180"/>
      <c r="M1188" s="180"/>
    </row>
    <row r="1189" spans="2:13" ht="9.75" customHeight="1">
      <c r="B1189" s="181"/>
      <c r="C1189" s="181"/>
      <c r="D1189" s="181"/>
      <c r="E1189" s="181"/>
      <c r="F1189" s="181"/>
      <c r="G1189" s="181"/>
      <c r="H1189" s="181"/>
      <c r="I1189" s="181"/>
      <c r="J1189" s="181"/>
      <c r="K1189" s="181"/>
      <c r="L1189" s="181"/>
      <c r="M1189" s="181"/>
    </row>
    <row r="1190" spans="2:13" ht="9.75" customHeight="1">
      <c r="B1190" s="181"/>
      <c r="C1190" s="181"/>
      <c r="D1190" s="181"/>
      <c r="E1190" s="181"/>
      <c r="F1190" s="181"/>
      <c r="G1190" s="181"/>
      <c r="H1190" s="181"/>
      <c r="I1190" s="181"/>
      <c r="J1190" s="181"/>
      <c r="K1190" s="181"/>
      <c r="L1190" s="181"/>
      <c r="M1190" s="181"/>
    </row>
    <row r="1191" spans="2:13" ht="9.75" customHeight="1">
      <c r="B1191" s="181"/>
      <c r="C1191" s="181"/>
      <c r="D1191" s="181"/>
      <c r="E1191" s="181"/>
      <c r="F1191" s="181"/>
      <c r="G1191" s="181"/>
      <c r="H1191" s="181"/>
      <c r="I1191" s="181"/>
      <c r="J1191" s="181"/>
      <c r="K1191" s="181"/>
      <c r="L1191" s="181"/>
      <c r="M1191" s="181"/>
    </row>
    <row r="1192" spans="2:13" ht="9.75" customHeight="1">
      <c r="B1192" s="181"/>
      <c r="C1192" s="181"/>
      <c r="D1192" s="181"/>
      <c r="E1192" s="181"/>
      <c r="F1192" s="181"/>
      <c r="G1192" s="181"/>
      <c r="H1192" s="181"/>
      <c r="I1192" s="181"/>
      <c r="J1192" s="181"/>
      <c r="K1192" s="181"/>
      <c r="L1192" s="181"/>
      <c r="M1192" s="181"/>
    </row>
    <row r="1193" spans="2:13" ht="9.75" customHeight="1">
      <c r="B1193" s="181"/>
      <c r="C1193" s="181"/>
      <c r="D1193" s="181"/>
      <c r="E1193" s="181"/>
      <c r="F1193" s="181"/>
      <c r="G1193" s="181"/>
      <c r="H1193" s="181"/>
      <c r="I1193" s="181"/>
      <c r="J1193" s="181"/>
      <c r="K1193" s="181"/>
      <c r="L1193" s="181"/>
      <c r="M1193" s="181"/>
    </row>
    <row r="1194" spans="2:13" ht="9.75" customHeight="1">
      <c r="B1194" s="181"/>
      <c r="C1194" s="181"/>
      <c r="D1194" s="181"/>
      <c r="E1194" s="181"/>
      <c r="F1194" s="181"/>
      <c r="G1194" s="181"/>
      <c r="H1194" s="181"/>
      <c r="I1194" s="181"/>
      <c r="J1194" s="181"/>
      <c r="K1194" s="181"/>
      <c r="L1194" s="181"/>
      <c r="M1194" s="181"/>
    </row>
    <row r="1195" spans="2:13" ht="9.75" customHeight="1">
      <c r="B1195" s="181"/>
      <c r="C1195" s="181"/>
      <c r="D1195" s="181"/>
      <c r="E1195" s="181"/>
      <c r="F1195" s="181"/>
      <c r="G1195" s="181"/>
      <c r="H1195" s="181"/>
      <c r="I1195" s="181"/>
      <c r="J1195" s="181"/>
      <c r="K1195" s="181"/>
      <c r="L1195" s="181"/>
      <c r="M1195" s="181"/>
    </row>
    <row r="1196" spans="2:13" ht="9.75" customHeight="1">
      <c r="B1196" s="181"/>
      <c r="C1196" s="181"/>
      <c r="D1196" s="181"/>
      <c r="E1196" s="181"/>
      <c r="F1196" s="181"/>
      <c r="G1196" s="181"/>
      <c r="H1196" s="181"/>
      <c r="I1196" s="181"/>
      <c r="J1196" s="181"/>
      <c r="K1196" s="181"/>
      <c r="L1196" s="181"/>
      <c r="M1196" s="181"/>
    </row>
    <row r="1197" spans="2:13" ht="9.75" customHeight="1">
      <c r="B1197" s="181"/>
      <c r="C1197" s="181"/>
      <c r="D1197" s="181"/>
      <c r="E1197" s="181"/>
      <c r="F1197" s="181"/>
      <c r="G1197" s="181"/>
      <c r="H1197" s="181"/>
      <c r="I1197" s="181"/>
      <c r="J1197" s="181"/>
      <c r="K1197" s="181"/>
      <c r="L1197" s="181"/>
      <c r="M1197" s="181"/>
    </row>
    <row r="1198" spans="2:13" ht="9.75" customHeight="1">
      <c r="B1198" s="181"/>
      <c r="C1198" s="181"/>
      <c r="D1198" s="181"/>
      <c r="E1198" s="181"/>
      <c r="F1198" s="181"/>
      <c r="G1198" s="181"/>
      <c r="H1198" s="181"/>
      <c r="I1198" s="181"/>
      <c r="J1198" s="181"/>
      <c r="K1198" s="181"/>
      <c r="L1198" s="181"/>
      <c r="M1198" s="181"/>
    </row>
    <row r="1199" spans="2:13" ht="9.75" customHeight="1">
      <c r="B1199" s="181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</row>
    <row r="1200" spans="2:13" ht="9.75" customHeight="1">
      <c r="B1200" s="181"/>
      <c r="C1200" s="181"/>
      <c r="D1200" s="181"/>
      <c r="E1200" s="181"/>
      <c r="F1200" s="181"/>
      <c r="G1200" s="181"/>
      <c r="H1200" s="181"/>
      <c r="I1200" s="181"/>
      <c r="J1200" s="181"/>
      <c r="K1200" s="181"/>
      <c r="L1200" s="181"/>
      <c r="M1200" s="181"/>
    </row>
    <row r="1201" spans="2:13" ht="9.75" customHeight="1">
      <c r="B1201" s="181"/>
      <c r="C1201" s="181"/>
      <c r="D1201" s="181"/>
      <c r="E1201" s="181"/>
      <c r="F1201" s="181"/>
      <c r="G1201" s="181"/>
      <c r="H1201" s="181"/>
      <c r="I1201" s="181"/>
      <c r="J1201" s="181"/>
      <c r="K1201" s="181"/>
      <c r="L1201" s="181"/>
      <c r="M1201" s="181"/>
    </row>
    <row r="1202" spans="2:13" ht="9.75" customHeight="1">
      <c r="B1202" s="181"/>
      <c r="C1202" s="181"/>
      <c r="D1202" s="181"/>
      <c r="E1202" s="181"/>
      <c r="F1202" s="181"/>
      <c r="G1202" s="181"/>
      <c r="H1202" s="181"/>
      <c r="I1202" s="181"/>
      <c r="J1202" s="181"/>
      <c r="K1202" s="181"/>
      <c r="L1202" s="181"/>
      <c r="M1202" s="181"/>
    </row>
    <row r="1203" spans="2:13" ht="9.75" customHeight="1">
      <c r="B1203" s="181"/>
      <c r="C1203" s="181"/>
      <c r="D1203" s="181"/>
      <c r="E1203" s="181"/>
      <c r="F1203" s="181"/>
      <c r="G1203" s="181"/>
      <c r="H1203" s="181"/>
      <c r="I1203" s="181"/>
      <c r="J1203" s="181"/>
      <c r="K1203" s="181"/>
      <c r="L1203" s="181"/>
      <c r="M1203" s="181"/>
    </row>
    <row r="1204" spans="2:13" ht="9.75" customHeight="1">
      <c r="B1204" s="181"/>
      <c r="C1204" s="181"/>
      <c r="D1204" s="181"/>
      <c r="E1204" s="181"/>
      <c r="F1204" s="181"/>
      <c r="G1204" s="181"/>
      <c r="H1204" s="181"/>
      <c r="I1204" s="181"/>
      <c r="J1204" s="181"/>
      <c r="K1204" s="181"/>
      <c r="L1204" s="181"/>
      <c r="M1204" s="181"/>
    </row>
    <row r="1205" spans="2:13" ht="15" customHeight="1">
      <c r="B1205" s="188" t="s">
        <v>1426</v>
      </c>
      <c r="C1205" s="189"/>
      <c r="D1205" s="189"/>
      <c r="E1205" s="189"/>
      <c r="F1205" s="189"/>
      <c r="G1205" s="190"/>
      <c r="H1205" s="191" t="s">
        <v>1425</v>
      </c>
      <c r="I1205" s="192"/>
      <c r="J1205" s="192"/>
      <c r="K1205" s="192"/>
      <c r="L1205" s="192"/>
      <c r="M1205" s="193"/>
    </row>
    <row r="1206" spans="2:13" ht="15.75" customHeight="1">
      <c r="B1206" s="187" t="s">
        <v>379</v>
      </c>
      <c r="C1206" s="194" t="s">
        <v>1188</v>
      </c>
      <c r="D1206" s="183" t="s">
        <v>380</v>
      </c>
      <c r="E1206" s="184"/>
      <c r="F1206" s="183" t="s">
        <v>1424</v>
      </c>
      <c r="G1206" s="184"/>
      <c r="H1206" s="183" t="s">
        <v>1423</v>
      </c>
      <c r="I1206" s="184"/>
      <c r="J1206" s="187" t="s">
        <v>1422</v>
      </c>
      <c r="K1206" s="187" t="s">
        <v>1421</v>
      </c>
      <c r="L1206" s="183" t="s">
        <v>1420</v>
      </c>
      <c r="M1206" s="184"/>
    </row>
    <row r="1207" spans="2:13" ht="15.75" customHeight="1">
      <c r="B1207" s="187"/>
      <c r="C1207" s="195"/>
      <c r="D1207" s="185"/>
      <c r="E1207" s="186"/>
      <c r="F1207" s="185"/>
      <c r="G1207" s="186"/>
      <c r="H1207" s="185"/>
      <c r="I1207" s="186"/>
      <c r="J1207" s="187"/>
      <c r="K1207" s="187"/>
      <c r="L1207" s="185"/>
      <c r="M1207" s="186"/>
    </row>
    <row r="1208" spans="2:13" ht="39" customHeight="1">
      <c r="B1208" s="110" t="str">
        <f>CSV!E59</f>
        <v/>
      </c>
      <c r="C1208" s="122" t="str">
        <f>IFERROR(VLOOKUP(B1208,'TABELA DE DEFEITOS'!$B$4:$I$1048576,3,0),"")</f>
        <v/>
      </c>
      <c r="D1208" s="176" t="str">
        <f>IFERROR(VLOOKUP(B1208,'TABELA DE DEFEITOS'!$B$4:$I$1048576,4,0),"")</f>
        <v/>
      </c>
      <c r="E1208" s="177"/>
      <c r="F1208" s="176" t="str">
        <f>IFERROR(VLOOKUP(B1208,'TABELA DE DEFEITOS'!$B$4:$I$1048576,5,0),"")</f>
        <v/>
      </c>
      <c r="G1208" s="177"/>
      <c r="H1208" s="178" t="str">
        <f>CSV!H59</f>
        <v/>
      </c>
      <c r="I1208" s="179"/>
      <c r="J1208" s="112" t="str">
        <f>IFERROR(VLOOKUP(B1208,'TABELA DE DEFEITOS'!$B$4:$I$1048576,8,0),"")</f>
        <v/>
      </c>
      <c r="K1208" s="109" t="str">
        <f>CSV!G59</f>
        <v/>
      </c>
      <c r="L1208" s="178"/>
      <c r="M1208" s="179"/>
    </row>
    <row r="1209" spans="2:13" ht="9.75" customHeight="1">
      <c r="B1209" s="180" t="s">
        <v>1427</v>
      </c>
      <c r="C1209" s="180"/>
      <c r="D1209" s="180"/>
      <c r="E1209" s="180"/>
      <c r="F1209" s="180"/>
      <c r="G1209" s="180"/>
      <c r="H1209" s="180" t="s">
        <v>1427</v>
      </c>
      <c r="I1209" s="180"/>
      <c r="J1209" s="180"/>
      <c r="K1209" s="180"/>
      <c r="L1209" s="180"/>
      <c r="M1209" s="180"/>
    </row>
    <row r="1210" spans="2:13" ht="9.75" customHeight="1">
      <c r="B1210" s="181"/>
      <c r="C1210" s="181"/>
      <c r="D1210" s="181"/>
      <c r="E1210" s="181"/>
      <c r="F1210" s="181"/>
      <c r="G1210" s="181"/>
      <c r="H1210" s="181"/>
      <c r="I1210" s="181"/>
      <c r="J1210" s="181"/>
      <c r="K1210" s="181"/>
      <c r="L1210" s="181"/>
      <c r="M1210" s="181"/>
    </row>
    <row r="1211" spans="2:13" ht="9.75" customHeight="1">
      <c r="B1211" s="181"/>
      <c r="C1211" s="181"/>
      <c r="D1211" s="181"/>
      <c r="E1211" s="181"/>
      <c r="F1211" s="181"/>
      <c r="G1211" s="181"/>
      <c r="H1211" s="181"/>
      <c r="I1211" s="181"/>
      <c r="J1211" s="181"/>
      <c r="K1211" s="181"/>
      <c r="L1211" s="181"/>
      <c r="M1211" s="181"/>
    </row>
    <row r="1212" spans="2:13" ht="9.75" customHeight="1">
      <c r="B1212" s="181"/>
      <c r="C1212" s="181"/>
      <c r="D1212" s="181"/>
      <c r="E1212" s="181"/>
      <c r="F1212" s="181"/>
      <c r="G1212" s="181"/>
      <c r="H1212" s="181"/>
      <c r="I1212" s="181"/>
      <c r="J1212" s="181"/>
      <c r="K1212" s="181"/>
      <c r="L1212" s="181"/>
      <c r="M1212" s="181"/>
    </row>
    <row r="1213" spans="2:13" ht="9.75" customHeight="1">
      <c r="B1213" s="181"/>
      <c r="C1213" s="181"/>
      <c r="D1213" s="181"/>
      <c r="E1213" s="181"/>
      <c r="F1213" s="181"/>
      <c r="G1213" s="181"/>
      <c r="H1213" s="181"/>
      <c r="I1213" s="181"/>
      <c r="J1213" s="181"/>
      <c r="K1213" s="181"/>
      <c r="L1213" s="181"/>
      <c r="M1213" s="181"/>
    </row>
    <row r="1214" spans="2:13" ht="9.75" customHeight="1">
      <c r="B1214" s="181"/>
      <c r="C1214" s="181"/>
      <c r="D1214" s="181"/>
      <c r="E1214" s="181"/>
      <c r="F1214" s="181"/>
      <c r="G1214" s="181"/>
      <c r="H1214" s="181"/>
      <c r="I1214" s="181"/>
      <c r="J1214" s="181"/>
      <c r="K1214" s="181"/>
      <c r="L1214" s="181"/>
      <c r="M1214" s="181"/>
    </row>
    <row r="1215" spans="2:13" ht="9.75" customHeight="1">
      <c r="B1215" s="181"/>
      <c r="C1215" s="181"/>
      <c r="D1215" s="181"/>
      <c r="E1215" s="181"/>
      <c r="F1215" s="181"/>
      <c r="G1215" s="181"/>
      <c r="H1215" s="181"/>
      <c r="I1215" s="181"/>
      <c r="J1215" s="181"/>
      <c r="K1215" s="181"/>
      <c r="L1215" s="181"/>
      <c r="M1215" s="181"/>
    </row>
    <row r="1216" spans="2:13" ht="9.75" customHeight="1">
      <c r="B1216" s="181"/>
      <c r="C1216" s="181"/>
      <c r="D1216" s="181"/>
      <c r="E1216" s="181"/>
      <c r="F1216" s="181"/>
      <c r="G1216" s="181"/>
      <c r="H1216" s="181"/>
      <c r="I1216" s="181"/>
      <c r="J1216" s="181"/>
      <c r="K1216" s="181"/>
      <c r="L1216" s="181"/>
      <c r="M1216" s="181"/>
    </row>
    <row r="1217" spans="2:13" ht="9.75" customHeight="1">
      <c r="B1217" s="181"/>
      <c r="C1217" s="181"/>
      <c r="D1217" s="181"/>
      <c r="E1217" s="181"/>
      <c r="F1217" s="181"/>
      <c r="G1217" s="181"/>
      <c r="H1217" s="181"/>
      <c r="I1217" s="181"/>
      <c r="J1217" s="181"/>
      <c r="K1217" s="181"/>
      <c r="L1217" s="181"/>
      <c r="M1217" s="181"/>
    </row>
    <row r="1218" spans="2:13" ht="9.75" customHeight="1">
      <c r="B1218" s="181"/>
      <c r="C1218" s="181"/>
      <c r="D1218" s="181"/>
      <c r="E1218" s="181"/>
      <c r="F1218" s="181"/>
      <c r="G1218" s="181"/>
      <c r="H1218" s="181"/>
      <c r="I1218" s="181"/>
      <c r="J1218" s="181"/>
      <c r="K1218" s="181"/>
      <c r="L1218" s="181"/>
      <c r="M1218" s="181"/>
    </row>
    <row r="1219" spans="2:13" ht="9.75" customHeight="1">
      <c r="B1219" s="181"/>
      <c r="C1219" s="181"/>
      <c r="D1219" s="181"/>
      <c r="E1219" s="181"/>
      <c r="F1219" s="181"/>
      <c r="G1219" s="181"/>
      <c r="H1219" s="181"/>
      <c r="I1219" s="181"/>
      <c r="J1219" s="181"/>
      <c r="K1219" s="181"/>
      <c r="L1219" s="181"/>
      <c r="M1219" s="181"/>
    </row>
    <row r="1220" spans="2:13" ht="9.75" customHeight="1">
      <c r="B1220" s="181"/>
      <c r="C1220" s="181"/>
      <c r="D1220" s="181"/>
      <c r="E1220" s="181"/>
      <c r="F1220" s="181"/>
      <c r="G1220" s="181"/>
      <c r="H1220" s="181"/>
      <c r="I1220" s="181"/>
      <c r="J1220" s="181"/>
      <c r="K1220" s="181"/>
      <c r="L1220" s="181"/>
      <c r="M1220" s="181"/>
    </row>
    <row r="1221" spans="2:13" ht="9.75" customHeight="1">
      <c r="B1221" s="181"/>
      <c r="C1221" s="181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</row>
    <row r="1222" spans="2:13" ht="9.75" customHeight="1">
      <c r="B1222" s="181"/>
      <c r="C1222" s="181"/>
      <c r="D1222" s="181"/>
      <c r="E1222" s="181"/>
      <c r="F1222" s="181"/>
      <c r="G1222" s="181"/>
      <c r="H1222" s="181"/>
      <c r="I1222" s="181"/>
      <c r="J1222" s="181"/>
      <c r="K1222" s="181"/>
      <c r="L1222" s="181"/>
      <c r="M1222" s="181"/>
    </row>
    <row r="1223" spans="2:13" ht="9.75" customHeight="1">
      <c r="B1223" s="181"/>
      <c r="C1223" s="181"/>
      <c r="D1223" s="181"/>
      <c r="E1223" s="181"/>
      <c r="F1223" s="181"/>
      <c r="G1223" s="181"/>
      <c r="H1223" s="181"/>
      <c r="I1223" s="181"/>
      <c r="J1223" s="181"/>
      <c r="K1223" s="181"/>
      <c r="L1223" s="181"/>
      <c r="M1223" s="181"/>
    </row>
    <row r="1224" spans="2:13" ht="9.75" customHeight="1">
      <c r="B1224" s="181"/>
      <c r="C1224" s="181"/>
      <c r="D1224" s="181"/>
      <c r="E1224" s="181"/>
      <c r="F1224" s="181"/>
      <c r="G1224" s="181"/>
      <c r="H1224" s="181"/>
      <c r="I1224" s="181"/>
      <c r="J1224" s="181"/>
      <c r="K1224" s="181"/>
      <c r="L1224" s="181"/>
      <c r="M1224" s="181"/>
    </row>
    <row r="1225" spans="2:13" ht="9.75" customHeight="1">
      <c r="B1225" s="181"/>
      <c r="C1225" s="181"/>
      <c r="D1225" s="181"/>
      <c r="E1225" s="181"/>
      <c r="F1225" s="181"/>
      <c r="G1225" s="181"/>
      <c r="H1225" s="181"/>
      <c r="I1225" s="181"/>
      <c r="J1225" s="181"/>
      <c r="K1225" s="181"/>
      <c r="L1225" s="181"/>
      <c r="M1225" s="181"/>
    </row>
    <row r="1226" spans="2:13" ht="15" customHeight="1">
      <c r="B1226" s="188" t="s">
        <v>1426</v>
      </c>
      <c r="C1226" s="189"/>
      <c r="D1226" s="189"/>
      <c r="E1226" s="189"/>
      <c r="F1226" s="189"/>
      <c r="G1226" s="190"/>
      <c r="H1226" s="191" t="s">
        <v>1425</v>
      </c>
      <c r="I1226" s="192"/>
      <c r="J1226" s="192"/>
      <c r="K1226" s="192"/>
      <c r="L1226" s="192"/>
      <c r="M1226" s="193"/>
    </row>
    <row r="1227" spans="2:13" ht="10.5" customHeight="1">
      <c r="B1227" s="187" t="s">
        <v>379</v>
      </c>
      <c r="C1227" s="194" t="s">
        <v>1188</v>
      </c>
      <c r="D1227" s="183" t="s">
        <v>380</v>
      </c>
      <c r="E1227" s="184"/>
      <c r="F1227" s="183" t="s">
        <v>1424</v>
      </c>
      <c r="G1227" s="184"/>
      <c r="H1227" s="183" t="s">
        <v>1423</v>
      </c>
      <c r="I1227" s="184"/>
      <c r="J1227" s="187" t="s">
        <v>1422</v>
      </c>
      <c r="K1227" s="187" t="s">
        <v>1421</v>
      </c>
      <c r="L1227" s="183" t="s">
        <v>1420</v>
      </c>
      <c r="M1227" s="184"/>
    </row>
    <row r="1228" spans="2:13" ht="15.75" customHeight="1">
      <c r="B1228" s="187"/>
      <c r="C1228" s="195"/>
      <c r="D1228" s="185"/>
      <c r="E1228" s="186"/>
      <c r="F1228" s="185"/>
      <c r="G1228" s="186"/>
      <c r="H1228" s="185"/>
      <c r="I1228" s="186"/>
      <c r="J1228" s="187"/>
      <c r="K1228" s="187"/>
      <c r="L1228" s="185"/>
      <c r="M1228" s="186"/>
    </row>
    <row r="1229" spans="2:13" ht="38.25" customHeight="1">
      <c r="B1229" s="110" t="str">
        <f>CSV!E60</f>
        <v/>
      </c>
      <c r="C1229" s="122" t="str">
        <f>IFERROR(VLOOKUP(B1229,'TABELA DE DEFEITOS'!$B$4:$I$1048576,3,0),"")</f>
        <v/>
      </c>
      <c r="D1229" s="176" t="str">
        <f>IFERROR(VLOOKUP(B1229,'TABELA DE DEFEITOS'!$B$4:$I$1048576,4,0),"")</f>
        <v/>
      </c>
      <c r="E1229" s="177"/>
      <c r="F1229" s="176" t="str">
        <f>IFERROR(VLOOKUP(B1229,'TABELA DE DEFEITOS'!$B$4:$I$1048576,5,0),"")</f>
        <v/>
      </c>
      <c r="G1229" s="177"/>
      <c r="H1229" s="178" t="str">
        <f>CSV!H60</f>
        <v/>
      </c>
      <c r="I1229" s="179"/>
      <c r="J1229" s="112" t="str">
        <f>IFERROR(VLOOKUP(B1229,'TABELA DE DEFEITOS'!$B$4:$I$1048576,8,0),"")</f>
        <v/>
      </c>
      <c r="K1229" s="109" t="str">
        <f>CSV!G60</f>
        <v/>
      </c>
      <c r="L1229" s="178"/>
      <c r="M1229" s="179"/>
    </row>
    <row r="1230" spans="2:13" ht="9.75" customHeight="1">
      <c r="B1230" s="180" t="s">
        <v>1427</v>
      </c>
      <c r="C1230" s="180"/>
      <c r="D1230" s="180"/>
      <c r="E1230" s="180"/>
      <c r="F1230" s="180"/>
      <c r="G1230" s="180"/>
      <c r="H1230" s="180" t="s">
        <v>1427</v>
      </c>
      <c r="I1230" s="180"/>
      <c r="J1230" s="180"/>
      <c r="K1230" s="180"/>
      <c r="L1230" s="180"/>
      <c r="M1230" s="180"/>
    </row>
    <row r="1231" spans="2:13" ht="9.75" customHeight="1">
      <c r="B1231" s="181"/>
      <c r="C1231" s="181"/>
      <c r="D1231" s="181"/>
      <c r="E1231" s="181"/>
      <c r="F1231" s="181"/>
      <c r="G1231" s="181"/>
      <c r="H1231" s="181"/>
      <c r="I1231" s="181"/>
      <c r="J1231" s="181"/>
      <c r="K1231" s="181"/>
      <c r="L1231" s="181"/>
      <c r="M1231" s="181"/>
    </row>
    <row r="1232" spans="2:13" ht="9.75" customHeight="1">
      <c r="B1232" s="181"/>
      <c r="C1232" s="181"/>
      <c r="D1232" s="181"/>
      <c r="E1232" s="181"/>
      <c r="F1232" s="181"/>
      <c r="G1232" s="181"/>
      <c r="H1232" s="181"/>
      <c r="I1232" s="181"/>
      <c r="J1232" s="181"/>
      <c r="K1232" s="181"/>
      <c r="L1232" s="181"/>
      <c r="M1232" s="181"/>
    </row>
    <row r="1233" spans="2:13" ht="9.75" customHeight="1">
      <c r="B1233" s="181"/>
      <c r="C1233" s="181"/>
      <c r="D1233" s="181"/>
      <c r="E1233" s="181"/>
      <c r="F1233" s="181"/>
      <c r="G1233" s="181"/>
      <c r="H1233" s="181"/>
      <c r="I1233" s="181"/>
      <c r="J1233" s="181"/>
      <c r="K1233" s="181"/>
      <c r="L1233" s="181"/>
      <c r="M1233" s="181"/>
    </row>
    <row r="1234" spans="2:13" ht="9.75" customHeight="1">
      <c r="B1234" s="181"/>
      <c r="C1234" s="181"/>
      <c r="D1234" s="181"/>
      <c r="E1234" s="181"/>
      <c r="F1234" s="181"/>
      <c r="G1234" s="181"/>
      <c r="H1234" s="181"/>
      <c r="I1234" s="181"/>
      <c r="J1234" s="181"/>
      <c r="K1234" s="181"/>
      <c r="L1234" s="181"/>
      <c r="M1234" s="181"/>
    </row>
    <row r="1235" spans="2:13" ht="9.75" customHeight="1">
      <c r="B1235" s="181"/>
      <c r="C1235" s="181"/>
      <c r="D1235" s="181"/>
      <c r="E1235" s="181"/>
      <c r="F1235" s="181"/>
      <c r="G1235" s="181"/>
      <c r="H1235" s="181"/>
      <c r="I1235" s="181"/>
      <c r="J1235" s="181"/>
      <c r="K1235" s="181"/>
      <c r="L1235" s="181"/>
      <c r="M1235" s="181"/>
    </row>
    <row r="1236" spans="2:13" ht="9.75" customHeight="1">
      <c r="B1236" s="181"/>
      <c r="C1236" s="181"/>
      <c r="D1236" s="181"/>
      <c r="E1236" s="181"/>
      <c r="F1236" s="181"/>
      <c r="G1236" s="181"/>
      <c r="H1236" s="181"/>
      <c r="I1236" s="181"/>
      <c r="J1236" s="181"/>
      <c r="K1236" s="181"/>
      <c r="L1236" s="181"/>
      <c r="M1236" s="181"/>
    </row>
    <row r="1237" spans="2:13" ht="9.75" customHeight="1">
      <c r="B1237" s="181"/>
      <c r="C1237" s="181"/>
      <c r="D1237" s="181"/>
      <c r="E1237" s="181"/>
      <c r="F1237" s="181"/>
      <c r="G1237" s="181"/>
      <c r="H1237" s="181"/>
      <c r="I1237" s="181"/>
      <c r="J1237" s="181"/>
      <c r="K1237" s="181"/>
      <c r="L1237" s="181"/>
      <c r="M1237" s="181"/>
    </row>
    <row r="1238" spans="2:13" ht="9.75" customHeight="1">
      <c r="B1238" s="181"/>
      <c r="C1238" s="181"/>
      <c r="D1238" s="181"/>
      <c r="E1238" s="181"/>
      <c r="F1238" s="181"/>
      <c r="G1238" s="181"/>
      <c r="H1238" s="181"/>
      <c r="I1238" s="181"/>
      <c r="J1238" s="181"/>
      <c r="K1238" s="181"/>
      <c r="L1238" s="181"/>
      <c r="M1238" s="181"/>
    </row>
    <row r="1239" spans="2:13" ht="9.75" customHeight="1">
      <c r="B1239" s="181"/>
      <c r="C1239" s="181"/>
      <c r="D1239" s="181"/>
      <c r="E1239" s="181"/>
      <c r="F1239" s="181"/>
      <c r="G1239" s="181"/>
      <c r="H1239" s="181"/>
      <c r="I1239" s="181"/>
      <c r="J1239" s="181"/>
      <c r="K1239" s="181"/>
      <c r="L1239" s="181"/>
      <c r="M1239" s="181"/>
    </row>
    <row r="1240" spans="2:13" ht="9.75" customHeight="1">
      <c r="B1240" s="181"/>
      <c r="C1240" s="181"/>
      <c r="D1240" s="181"/>
      <c r="E1240" s="181"/>
      <c r="F1240" s="181"/>
      <c r="G1240" s="181"/>
      <c r="H1240" s="181"/>
      <c r="I1240" s="181"/>
      <c r="J1240" s="181"/>
      <c r="K1240" s="181"/>
      <c r="L1240" s="181"/>
      <c r="M1240" s="181"/>
    </row>
    <row r="1241" spans="2:13" ht="9.75" customHeight="1">
      <c r="B1241" s="181"/>
      <c r="C1241" s="181"/>
      <c r="D1241" s="181"/>
      <c r="E1241" s="181"/>
      <c r="F1241" s="181"/>
      <c r="G1241" s="181"/>
      <c r="H1241" s="181"/>
      <c r="I1241" s="181"/>
      <c r="J1241" s="181"/>
      <c r="K1241" s="181"/>
      <c r="L1241" s="181"/>
      <c r="M1241" s="181"/>
    </row>
    <row r="1242" spans="2:13" ht="9.75" customHeight="1">
      <c r="B1242" s="181"/>
      <c r="C1242" s="181"/>
      <c r="D1242" s="181"/>
      <c r="E1242" s="181"/>
      <c r="F1242" s="181"/>
      <c r="G1242" s="181"/>
      <c r="H1242" s="181"/>
      <c r="I1242" s="181"/>
      <c r="J1242" s="181"/>
      <c r="K1242" s="181"/>
      <c r="L1242" s="181"/>
      <c r="M1242" s="181"/>
    </row>
    <row r="1243" spans="2:13" ht="9.75" customHeight="1">
      <c r="B1243" s="181"/>
      <c r="C1243" s="181"/>
      <c r="D1243" s="181"/>
      <c r="E1243" s="181"/>
      <c r="F1243" s="181"/>
      <c r="G1243" s="181"/>
      <c r="H1243" s="181"/>
      <c r="I1243" s="181"/>
      <c r="J1243" s="181"/>
      <c r="K1243" s="181"/>
      <c r="L1243" s="181"/>
      <c r="M1243" s="181"/>
    </row>
    <row r="1244" spans="2:13" ht="9.75" customHeight="1">
      <c r="B1244" s="181"/>
      <c r="C1244" s="181"/>
      <c r="D1244" s="181"/>
      <c r="E1244" s="181"/>
      <c r="F1244" s="181"/>
      <c r="G1244" s="181"/>
      <c r="H1244" s="181"/>
      <c r="I1244" s="181"/>
      <c r="J1244" s="181"/>
      <c r="K1244" s="181"/>
      <c r="L1244" s="181"/>
      <c r="M1244" s="181"/>
    </row>
    <row r="1245" spans="2:13" ht="9.75" customHeight="1">
      <c r="B1245" s="181"/>
      <c r="C1245" s="181"/>
      <c r="D1245" s="181"/>
      <c r="E1245" s="181"/>
      <c r="F1245" s="181"/>
      <c r="G1245" s="181"/>
      <c r="H1245" s="181"/>
      <c r="I1245" s="181"/>
      <c r="J1245" s="181"/>
      <c r="K1245" s="181"/>
      <c r="L1245" s="181"/>
      <c r="M1245" s="181"/>
    </row>
    <row r="1246" spans="2:13" ht="9.75" customHeight="1">
      <c r="B1246" s="181"/>
      <c r="C1246" s="181"/>
      <c r="D1246" s="181"/>
      <c r="E1246" s="181"/>
      <c r="F1246" s="181"/>
      <c r="G1246" s="181"/>
      <c r="H1246" s="181"/>
      <c r="I1246" s="181"/>
      <c r="J1246" s="181"/>
      <c r="K1246" s="181"/>
      <c r="L1246" s="181"/>
      <c r="M1246" s="181"/>
    </row>
    <row r="1247" spans="2:13" ht="15" customHeight="1">
      <c r="B1247" s="188" t="s">
        <v>1426</v>
      </c>
      <c r="C1247" s="189"/>
      <c r="D1247" s="189"/>
      <c r="E1247" s="189"/>
      <c r="F1247" s="189"/>
      <c r="G1247" s="190"/>
      <c r="H1247" s="191" t="s">
        <v>1425</v>
      </c>
      <c r="I1247" s="192"/>
      <c r="J1247" s="192"/>
      <c r="K1247" s="192"/>
      <c r="L1247" s="192"/>
      <c r="M1247" s="193"/>
    </row>
    <row r="1248" spans="2:13" ht="15.75" customHeight="1">
      <c r="B1248" s="187" t="s">
        <v>379</v>
      </c>
      <c r="C1248" s="194" t="s">
        <v>1188</v>
      </c>
      <c r="D1248" s="183" t="s">
        <v>380</v>
      </c>
      <c r="E1248" s="184"/>
      <c r="F1248" s="183" t="s">
        <v>1424</v>
      </c>
      <c r="G1248" s="184"/>
      <c r="H1248" s="183" t="s">
        <v>1423</v>
      </c>
      <c r="I1248" s="184"/>
      <c r="J1248" s="187" t="s">
        <v>1422</v>
      </c>
      <c r="K1248" s="187" t="s">
        <v>1421</v>
      </c>
      <c r="L1248" s="183" t="s">
        <v>1420</v>
      </c>
      <c r="M1248" s="184"/>
    </row>
    <row r="1249" spans="2:13" ht="15.75" customHeight="1">
      <c r="B1249" s="187"/>
      <c r="C1249" s="195"/>
      <c r="D1249" s="185"/>
      <c r="E1249" s="186"/>
      <c r="F1249" s="185"/>
      <c r="G1249" s="186"/>
      <c r="H1249" s="185"/>
      <c r="I1249" s="186"/>
      <c r="J1249" s="187"/>
      <c r="K1249" s="187"/>
      <c r="L1249" s="185"/>
      <c r="M1249" s="186"/>
    </row>
    <row r="1250" spans="2:13" ht="39" customHeight="1">
      <c r="B1250" s="110" t="str">
        <f>CSV!E61</f>
        <v/>
      </c>
      <c r="C1250" s="122" t="str">
        <f>IFERROR(VLOOKUP(B1250,'TABELA DE DEFEITOS'!$B$4:$I$1048576,3,0),"")</f>
        <v/>
      </c>
      <c r="D1250" s="176" t="str">
        <f>IFERROR(VLOOKUP(B1250,'TABELA DE DEFEITOS'!$B$4:$I$1048576,4,0),"")</f>
        <v/>
      </c>
      <c r="E1250" s="177"/>
      <c r="F1250" s="176" t="str">
        <f>IFERROR(VLOOKUP(B1250,'TABELA DE DEFEITOS'!$B$4:$I$1048576,5,0),"")</f>
        <v/>
      </c>
      <c r="G1250" s="177"/>
      <c r="H1250" s="178" t="str">
        <f>CSV!H61</f>
        <v/>
      </c>
      <c r="I1250" s="179"/>
      <c r="J1250" s="112" t="str">
        <f>IFERROR(VLOOKUP(B1250,'TABELA DE DEFEITOS'!$B$4:$I$1048576,8,0),"")</f>
        <v/>
      </c>
      <c r="K1250" s="109" t="str">
        <f>CSV!G61</f>
        <v/>
      </c>
      <c r="L1250" s="178"/>
      <c r="M1250" s="179"/>
    </row>
    <row r="1251" spans="2:13" ht="9.75" customHeight="1">
      <c r="B1251" s="180" t="s">
        <v>1427</v>
      </c>
      <c r="C1251" s="180"/>
      <c r="D1251" s="180"/>
      <c r="E1251" s="180"/>
      <c r="F1251" s="180"/>
      <c r="G1251" s="180"/>
      <c r="H1251" s="180" t="s">
        <v>1427</v>
      </c>
      <c r="I1251" s="180"/>
      <c r="J1251" s="180"/>
      <c r="K1251" s="180"/>
      <c r="L1251" s="180"/>
      <c r="M1251" s="180"/>
    </row>
    <row r="1252" spans="2:13" ht="9.75" customHeight="1">
      <c r="B1252" s="181"/>
      <c r="C1252" s="181"/>
      <c r="D1252" s="181"/>
      <c r="E1252" s="181"/>
      <c r="F1252" s="181"/>
      <c r="G1252" s="181"/>
      <c r="H1252" s="181"/>
      <c r="I1252" s="181"/>
      <c r="J1252" s="181"/>
      <c r="K1252" s="181"/>
      <c r="L1252" s="181"/>
      <c r="M1252" s="181"/>
    </row>
    <row r="1253" spans="2:13" ht="9.75" customHeight="1">
      <c r="B1253" s="181"/>
      <c r="C1253" s="181"/>
      <c r="D1253" s="181"/>
      <c r="E1253" s="181"/>
      <c r="F1253" s="181"/>
      <c r="G1253" s="181"/>
      <c r="H1253" s="181"/>
      <c r="I1253" s="181"/>
      <c r="J1253" s="181"/>
      <c r="K1253" s="181"/>
      <c r="L1253" s="181"/>
      <c r="M1253" s="181"/>
    </row>
    <row r="1254" spans="2:13" ht="9.75" customHeight="1">
      <c r="B1254" s="181"/>
      <c r="C1254" s="181"/>
      <c r="D1254" s="181"/>
      <c r="E1254" s="181"/>
      <c r="F1254" s="181"/>
      <c r="G1254" s="181"/>
      <c r="H1254" s="181"/>
      <c r="I1254" s="181"/>
      <c r="J1254" s="181"/>
      <c r="K1254" s="181"/>
      <c r="L1254" s="181"/>
      <c r="M1254" s="181"/>
    </row>
    <row r="1255" spans="2:13" ht="9.75" customHeight="1">
      <c r="B1255" s="181"/>
      <c r="C1255" s="181"/>
      <c r="D1255" s="181"/>
      <c r="E1255" s="181"/>
      <c r="F1255" s="181"/>
      <c r="G1255" s="181"/>
      <c r="H1255" s="181"/>
      <c r="I1255" s="181"/>
      <c r="J1255" s="181"/>
      <c r="K1255" s="181"/>
      <c r="L1255" s="181"/>
      <c r="M1255" s="181"/>
    </row>
    <row r="1256" spans="2:13" ht="9.75" customHeight="1">
      <c r="B1256" s="181"/>
      <c r="C1256" s="181"/>
      <c r="D1256" s="181"/>
      <c r="E1256" s="181"/>
      <c r="F1256" s="181"/>
      <c r="G1256" s="181"/>
      <c r="H1256" s="181"/>
      <c r="I1256" s="181"/>
      <c r="J1256" s="181"/>
      <c r="K1256" s="181"/>
      <c r="L1256" s="181"/>
      <c r="M1256" s="181"/>
    </row>
    <row r="1257" spans="2:13" ht="9.75" customHeight="1">
      <c r="B1257" s="181"/>
      <c r="C1257" s="181"/>
      <c r="D1257" s="181"/>
      <c r="E1257" s="181"/>
      <c r="F1257" s="181"/>
      <c r="G1257" s="181"/>
      <c r="H1257" s="181"/>
      <c r="I1257" s="181"/>
      <c r="J1257" s="181"/>
      <c r="K1257" s="181"/>
      <c r="L1257" s="181"/>
      <c r="M1257" s="181"/>
    </row>
    <row r="1258" spans="2:13" ht="9.75" customHeight="1">
      <c r="B1258" s="181"/>
      <c r="C1258" s="181"/>
      <c r="D1258" s="181"/>
      <c r="E1258" s="181"/>
      <c r="F1258" s="181"/>
      <c r="G1258" s="181"/>
      <c r="H1258" s="181"/>
      <c r="I1258" s="181"/>
      <c r="J1258" s="181"/>
      <c r="K1258" s="181"/>
      <c r="L1258" s="181"/>
      <c r="M1258" s="181"/>
    </row>
    <row r="1259" spans="2:13" ht="9.75" customHeight="1">
      <c r="B1259" s="181"/>
      <c r="C1259" s="181"/>
      <c r="D1259" s="181"/>
      <c r="E1259" s="181"/>
      <c r="F1259" s="181"/>
      <c r="G1259" s="181"/>
      <c r="H1259" s="181"/>
      <c r="I1259" s="181"/>
      <c r="J1259" s="181"/>
      <c r="K1259" s="181"/>
      <c r="L1259" s="181"/>
      <c r="M1259" s="181"/>
    </row>
    <row r="1260" spans="2:13" ht="9.75" customHeight="1">
      <c r="B1260" s="181"/>
      <c r="C1260" s="181"/>
      <c r="D1260" s="181"/>
      <c r="E1260" s="181"/>
      <c r="F1260" s="181"/>
      <c r="G1260" s="181"/>
      <c r="H1260" s="181"/>
      <c r="I1260" s="181"/>
      <c r="J1260" s="181"/>
      <c r="K1260" s="181"/>
      <c r="L1260" s="181"/>
      <c r="M1260" s="181"/>
    </row>
    <row r="1261" spans="2:13" ht="9.75" customHeight="1">
      <c r="B1261" s="181"/>
      <c r="C1261" s="181"/>
      <c r="D1261" s="181"/>
      <c r="E1261" s="181"/>
      <c r="F1261" s="181"/>
      <c r="G1261" s="181"/>
      <c r="H1261" s="181"/>
      <c r="I1261" s="181"/>
      <c r="J1261" s="181"/>
      <c r="K1261" s="181"/>
      <c r="L1261" s="181"/>
      <c r="M1261" s="181"/>
    </row>
    <row r="1262" spans="2:13" ht="9.75" customHeight="1">
      <c r="B1262" s="181"/>
      <c r="C1262" s="181"/>
      <c r="D1262" s="181"/>
      <c r="E1262" s="181"/>
      <c r="F1262" s="181"/>
      <c r="G1262" s="181"/>
      <c r="H1262" s="181"/>
      <c r="I1262" s="181"/>
      <c r="J1262" s="181"/>
      <c r="K1262" s="181"/>
      <c r="L1262" s="181"/>
      <c r="M1262" s="181"/>
    </row>
    <row r="1263" spans="2:13" ht="9.75" customHeight="1">
      <c r="B1263" s="181"/>
      <c r="C1263" s="181"/>
      <c r="D1263" s="181"/>
      <c r="E1263" s="181"/>
      <c r="F1263" s="181"/>
      <c r="G1263" s="181"/>
      <c r="H1263" s="181"/>
      <c r="I1263" s="181"/>
      <c r="J1263" s="181"/>
      <c r="K1263" s="181"/>
      <c r="L1263" s="181"/>
      <c r="M1263" s="181"/>
    </row>
    <row r="1264" spans="2:13" ht="9.75" customHeight="1">
      <c r="B1264" s="181"/>
      <c r="C1264" s="181"/>
      <c r="D1264" s="181"/>
      <c r="E1264" s="181"/>
      <c r="F1264" s="181"/>
      <c r="G1264" s="181"/>
      <c r="H1264" s="181"/>
      <c r="I1264" s="181"/>
      <c r="J1264" s="181"/>
      <c r="K1264" s="181"/>
      <c r="L1264" s="181"/>
      <c r="M1264" s="181"/>
    </row>
    <row r="1265" spans="2:13" ht="9.75" customHeight="1">
      <c r="B1265" s="181"/>
      <c r="C1265" s="181"/>
      <c r="D1265" s="181"/>
      <c r="E1265" s="181"/>
      <c r="F1265" s="181"/>
      <c r="G1265" s="181"/>
      <c r="H1265" s="181"/>
      <c r="I1265" s="181"/>
      <c r="J1265" s="181"/>
      <c r="K1265" s="181"/>
      <c r="L1265" s="181"/>
      <c r="M1265" s="181"/>
    </row>
    <row r="1266" spans="2:13" ht="9.75" customHeight="1">
      <c r="B1266" s="181"/>
      <c r="C1266" s="181"/>
      <c r="D1266" s="181"/>
      <c r="E1266" s="181"/>
      <c r="F1266" s="181"/>
      <c r="G1266" s="181"/>
      <c r="H1266" s="181"/>
      <c r="I1266" s="181"/>
      <c r="J1266" s="181"/>
      <c r="K1266" s="181"/>
      <c r="L1266" s="181"/>
      <c r="M1266" s="181"/>
    </row>
    <row r="1267" spans="2:13" ht="9.75" customHeight="1">
      <c r="B1267" s="181"/>
      <c r="C1267" s="181"/>
      <c r="D1267" s="181"/>
      <c r="E1267" s="181"/>
      <c r="F1267" s="181"/>
      <c r="G1267" s="181"/>
      <c r="H1267" s="181"/>
      <c r="I1267" s="181"/>
      <c r="J1267" s="181"/>
      <c r="K1267" s="181"/>
      <c r="L1267" s="181"/>
      <c r="M1267" s="181"/>
    </row>
    <row r="1268" spans="2:13" ht="15" customHeight="1">
      <c r="B1268" s="188" t="s">
        <v>1426</v>
      </c>
      <c r="C1268" s="189"/>
      <c r="D1268" s="189"/>
      <c r="E1268" s="189"/>
      <c r="F1268" s="189"/>
      <c r="G1268" s="190"/>
      <c r="H1268" s="191" t="s">
        <v>1425</v>
      </c>
      <c r="I1268" s="192"/>
      <c r="J1268" s="192"/>
      <c r="K1268" s="192"/>
      <c r="L1268" s="192"/>
      <c r="M1268" s="193"/>
    </row>
    <row r="1269" spans="2:13" ht="15.75" customHeight="1">
      <c r="B1269" s="187" t="s">
        <v>379</v>
      </c>
      <c r="C1269" s="194" t="s">
        <v>1188</v>
      </c>
      <c r="D1269" s="183" t="s">
        <v>380</v>
      </c>
      <c r="E1269" s="184"/>
      <c r="F1269" s="183" t="s">
        <v>1424</v>
      </c>
      <c r="G1269" s="184"/>
      <c r="H1269" s="183" t="s">
        <v>1423</v>
      </c>
      <c r="I1269" s="184"/>
      <c r="J1269" s="187" t="s">
        <v>1422</v>
      </c>
      <c r="K1269" s="187" t="s">
        <v>1421</v>
      </c>
      <c r="L1269" s="183" t="s">
        <v>1420</v>
      </c>
      <c r="M1269" s="184"/>
    </row>
    <row r="1270" spans="2:13" ht="15.75" customHeight="1">
      <c r="B1270" s="187"/>
      <c r="C1270" s="195"/>
      <c r="D1270" s="185"/>
      <c r="E1270" s="186"/>
      <c r="F1270" s="185"/>
      <c r="G1270" s="186"/>
      <c r="H1270" s="185"/>
      <c r="I1270" s="186"/>
      <c r="J1270" s="187"/>
      <c r="K1270" s="187"/>
      <c r="L1270" s="185"/>
      <c r="M1270" s="186"/>
    </row>
    <row r="1271" spans="2:13" ht="38.25" customHeight="1">
      <c r="B1271" s="110" t="str">
        <f>CSV!E62</f>
        <v/>
      </c>
      <c r="C1271" s="122" t="str">
        <f>IFERROR(VLOOKUP(B1271,'TABELA DE DEFEITOS'!$B$4:$I$1048576,3,0),"")</f>
        <v/>
      </c>
      <c r="D1271" s="176" t="str">
        <f>IFERROR(VLOOKUP(B1271,'TABELA DE DEFEITOS'!$B$4:$I$1048576,4,0),"")</f>
        <v/>
      </c>
      <c r="E1271" s="177"/>
      <c r="F1271" s="176" t="str">
        <f>IFERROR(VLOOKUP(B1271,'TABELA DE DEFEITOS'!$B$4:$I$1048576,5,0),"")</f>
        <v/>
      </c>
      <c r="G1271" s="177"/>
      <c r="H1271" s="178" t="str">
        <f>CSV!H62</f>
        <v/>
      </c>
      <c r="I1271" s="179"/>
      <c r="J1271" s="112" t="str">
        <f>IFERROR(VLOOKUP(B1271,'TABELA DE DEFEITOS'!$B$4:$I$1048576,8,0),"")</f>
        <v/>
      </c>
      <c r="K1271" s="109" t="str">
        <f>CSV!G62</f>
        <v/>
      </c>
      <c r="L1271" s="178"/>
      <c r="M1271" s="179"/>
    </row>
    <row r="1272" spans="2:13" ht="9.75" customHeight="1">
      <c r="B1272" s="180" t="s">
        <v>1427</v>
      </c>
      <c r="C1272" s="180"/>
      <c r="D1272" s="180"/>
      <c r="E1272" s="180"/>
      <c r="F1272" s="180"/>
      <c r="G1272" s="180"/>
      <c r="H1272" s="180" t="s">
        <v>1427</v>
      </c>
      <c r="I1272" s="180"/>
      <c r="J1272" s="180"/>
      <c r="K1272" s="180"/>
      <c r="L1272" s="180"/>
      <c r="M1272" s="180"/>
    </row>
    <row r="1273" spans="2:13" ht="9.75" customHeight="1">
      <c r="B1273" s="181"/>
      <c r="C1273" s="181"/>
      <c r="D1273" s="181"/>
      <c r="E1273" s="181"/>
      <c r="F1273" s="181"/>
      <c r="G1273" s="181"/>
      <c r="H1273" s="181"/>
      <c r="I1273" s="181"/>
      <c r="J1273" s="181"/>
      <c r="K1273" s="181"/>
      <c r="L1273" s="181"/>
      <c r="M1273" s="181"/>
    </row>
    <row r="1274" spans="2:13" ht="9.75" customHeight="1">
      <c r="B1274" s="181"/>
      <c r="C1274" s="181"/>
      <c r="D1274" s="181"/>
      <c r="E1274" s="181"/>
      <c r="F1274" s="181"/>
      <c r="G1274" s="181"/>
      <c r="H1274" s="181"/>
      <c r="I1274" s="181"/>
      <c r="J1274" s="181"/>
      <c r="K1274" s="181"/>
      <c r="L1274" s="181"/>
      <c r="M1274" s="181"/>
    </row>
    <row r="1275" spans="2:13" ht="9.75" customHeight="1">
      <c r="B1275" s="181"/>
      <c r="C1275" s="181"/>
      <c r="D1275" s="181"/>
      <c r="E1275" s="181"/>
      <c r="F1275" s="181"/>
      <c r="G1275" s="181"/>
      <c r="H1275" s="181"/>
      <c r="I1275" s="181"/>
      <c r="J1275" s="181"/>
      <c r="K1275" s="181"/>
      <c r="L1275" s="181"/>
      <c r="M1275" s="181"/>
    </row>
    <row r="1276" spans="2:13" ht="9.75" customHeight="1">
      <c r="B1276" s="181"/>
      <c r="C1276" s="181"/>
      <c r="D1276" s="181"/>
      <c r="E1276" s="181"/>
      <c r="F1276" s="181"/>
      <c r="G1276" s="181"/>
      <c r="H1276" s="181"/>
      <c r="I1276" s="181"/>
      <c r="J1276" s="181"/>
      <c r="K1276" s="181"/>
      <c r="L1276" s="181"/>
      <c r="M1276" s="181"/>
    </row>
    <row r="1277" spans="2:13" ht="9.75" customHeight="1">
      <c r="B1277" s="181"/>
      <c r="C1277" s="181"/>
      <c r="D1277" s="181"/>
      <c r="E1277" s="181"/>
      <c r="F1277" s="181"/>
      <c r="G1277" s="181"/>
      <c r="H1277" s="181"/>
      <c r="I1277" s="181"/>
      <c r="J1277" s="181"/>
      <c r="K1277" s="181"/>
      <c r="L1277" s="181"/>
      <c r="M1277" s="181"/>
    </row>
    <row r="1278" spans="2:13" ht="9.75" customHeight="1">
      <c r="B1278" s="181"/>
      <c r="C1278" s="181"/>
      <c r="D1278" s="181"/>
      <c r="E1278" s="181"/>
      <c r="F1278" s="181"/>
      <c r="G1278" s="181"/>
      <c r="H1278" s="181"/>
      <c r="I1278" s="181"/>
      <c r="J1278" s="181"/>
      <c r="K1278" s="181"/>
      <c r="L1278" s="181"/>
      <c r="M1278" s="181"/>
    </row>
    <row r="1279" spans="2:13" ht="9.75" customHeight="1">
      <c r="B1279" s="181"/>
      <c r="C1279" s="181"/>
      <c r="D1279" s="181"/>
      <c r="E1279" s="181"/>
      <c r="F1279" s="181"/>
      <c r="G1279" s="181"/>
      <c r="H1279" s="181"/>
      <c r="I1279" s="181"/>
      <c r="J1279" s="181"/>
      <c r="K1279" s="181"/>
      <c r="L1279" s="181"/>
      <c r="M1279" s="181"/>
    </row>
    <row r="1280" spans="2:13" ht="9.75" customHeight="1">
      <c r="B1280" s="181"/>
      <c r="C1280" s="181"/>
      <c r="D1280" s="181"/>
      <c r="E1280" s="181"/>
      <c r="F1280" s="181"/>
      <c r="G1280" s="181"/>
      <c r="H1280" s="181"/>
      <c r="I1280" s="181"/>
      <c r="J1280" s="181"/>
      <c r="K1280" s="181"/>
      <c r="L1280" s="181"/>
      <c r="M1280" s="181"/>
    </row>
    <row r="1281" spans="2:13" ht="9.75" customHeight="1">
      <c r="B1281" s="181"/>
      <c r="C1281" s="181"/>
      <c r="D1281" s="181"/>
      <c r="E1281" s="181"/>
      <c r="F1281" s="181"/>
      <c r="G1281" s="181"/>
      <c r="H1281" s="181"/>
      <c r="I1281" s="181"/>
      <c r="J1281" s="181"/>
      <c r="K1281" s="181"/>
      <c r="L1281" s="181"/>
      <c r="M1281" s="181"/>
    </row>
    <row r="1282" spans="2:13" ht="9.75" customHeight="1">
      <c r="B1282" s="181"/>
      <c r="C1282" s="181"/>
      <c r="D1282" s="181"/>
      <c r="E1282" s="181"/>
      <c r="F1282" s="181"/>
      <c r="G1282" s="181"/>
      <c r="H1282" s="181"/>
      <c r="I1282" s="181"/>
      <c r="J1282" s="181"/>
      <c r="K1282" s="181"/>
      <c r="L1282" s="181"/>
      <c r="M1282" s="181"/>
    </row>
    <row r="1283" spans="2:13" ht="9.75" customHeight="1">
      <c r="B1283" s="181"/>
      <c r="C1283" s="181"/>
      <c r="D1283" s="181"/>
      <c r="E1283" s="181"/>
      <c r="F1283" s="181"/>
      <c r="G1283" s="181"/>
      <c r="H1283" s="181"/>
      <c r="I1283" s="181"/>
      <c r="J1283" s="181"/>
      <c r="K1283" s="181"/>
      <c r="L1283" s="181"/>
      <c r="M1283" s="181"/>
    </row>
    <row r="1284" spans="2:13" ht="9.75" customHeight="1">
      <c r="B1284" s="181"/>
      <c r="C1284" s="181"/>
      <c r="D1284" s="181"/>
      <c r="E1284" s="181"/>
      <c r="F1284" s="181"/>
      <c r="G1284" s="181"/>
      <c r="H1284" s="181"/>
      <c r="I1284" s="181"/>
      <c r="J1284" s="181"/>
      <c r="K1284" s="181"/>
      <c r="L1284" s="181"/>
      <c r="M1284" s="181"/>
    </row>
    <row r="1285" spans="2:13" ht="9.75" customHeight="1">
      <c r="B1285" s="181"/>
      <c r="C1285" s="181"/>
      <c r="D1285" s="181"/>
      <c r="E1285" s="181"/>
      <c r="F1285" s="181"/>
      <c r="G1285" s="181"/>
      <c r="H1285" s="181"/>
      <c r="I1285" s="181"/>
      <c r="J1285" s="181"/>
      <c r="K1285" s="181"/>
      <c r="L1285" s="181"/>
      <c r="M1285" s="181"/>
    </row>
    <row r="1286" spans="2:13" ht="9.75" customHeight="1">
      <c r="B1286" s="181"/>
      <c r="C1286" s="181"/>
      <c r="D1286" s="181"/>
      <c r="E1286" s="181"/>
      <c r="F1286" s="181"/>
      <c r="G1286" s="181"/>
      <c r="H1286" s="181"/>
      <c r="I1286" s="181"/>
      <c r="J1286" s="181"/>
      <c r="K1286" s="181"/>
      <c r="L1286" s="181"/>
      <c r="M1286" s="181"/>
    </row>
    <row r="1287" spans="2:13" ht="9.75" customHeight="1">
      <c r="B1287" s="181"/>
      <c r="C1287" s="181"/>
      <c r="D1287" s="181"/>
      <c r="E1287" s="181"/>
      <c r="F1287" s="181"/>
      <c r="G1287" s="181"/>
      <c r="H1287" s="181"/>
      <c r="I1287" s="181"/>
      <c r="J1287" s="181"/>
      <c r="K1287" s="181"/>
      <c r="L1287" s="181"/>
      <c r="M1287" s="181"/>
    </row>
    <row r="1288" spans="2:13" ht="9.75" customHeight="1">
      <c r="B1288" s="181"/>
      <c r="C1288" s="181"/>
      <c r="D1288" s="181"/>
      <c r="E1288" s="181"/>
      <c r="F1288" s="181"/>
      <c r="G1288" s="181"/>
      <c r="H1288" s="181"/>
      <c r="I1288" s="181"/>
      <c r="J1288" s="181"/>
      <c r="K1288" s="181"/>
      <c r="L1288" s="181"/>
      <c r="M1288" s="181"/>
    </row>
    <row r="1289" spans="2:13" ht="15" customHeight="1">
      <c r="B1289" s="188" t="s">
        <v>1426</v>
      </c>
      <c r="C1289" s="189"/>
      <c r="D1289" s="189"/>
      <c r="E1289" s="189"/>
      <c r="F1289" s="189"/>
      <c r="G1289" s="190"/>
      <c r="H1289" s="191" t="s">
        <v>1425</v>
      </c>
      <c r="I1289" s="192"/>
      <c r="J1289" s="192"/>
      <c r="K1289" s="192"/>
      <c r="L1289" s="192"/>
      <c r="M1289" s="193"/>
    </row>
    <row r="1290" spans="2:13" ht="15.75" customHeight="1">
      <c r="B1290" s="187" t="s">
        <v>379</v>
      </c>
      <c r="C1290" s="194" t="s">
        <v>1188</v>
      </c>
      <c r="D1290" s="183" t="s">
        <v>380</v>
      </c>
      <c r="E1290" s="184"/>
      <c r="F1290" s="183" t="s">
        <v>1424</v>
      </c>
      <c r="G1290" s="184"/>
      <c r="H1290" s="183" t="s">
        <v>1423</v>
      </c>
      <c r="I1290" s="184"/>
      <c r="J1290" s="187" t="s">
        <v>1422</v>
      </c>
      <c r="K1290" s="187" t="s">
        <v>1421</v>
      </c>
      <c r="L1290" s="183" t="s">
        <v>1420</v>
      </c>
      <c r="M1290" s="184"/>
    </row>
    <row r="1291" spans="2:13" ht="15.75" customHeight="1">
      <c r="B1291" s="187"/>
      <c r="C1291" s="195"/>
      <c r="D1291" s="185"/>
      <c r="E1291" s="186"/>
      <c r="F1291" s="185"/>
      <c r="G1291" s="186"/>
      <c r="H1291" s="185"/>
      <c r="I1291" s="186"/>
      <c r="J1291" s="187"/>
      <c r="K1291" s="187"/>
      <c r="L1291" s="185"/>
      <c r="M1291" s="186"/>
    </row>
    <row r="1292" spans="2:13" ht="39" customHeight="1">
      <c r="B1292" s="110" t="str">
        <f>CSV!E63</f>
        <v/>
      </c>
      <c r="C1292" s="122" t="str">
        <f>IFERROR(VLOOKUP(B1292,'TABELA DE DEFEITOS'!$B$4:$I$1048576,3,0),"")</f>
        <v/>
      </c>
      <c r="D1292" s="176" t="str">
        <f>IFERROR(VLOOKUP(B1292,'TABELA DE DEFEITOS'!$B$4:$I$1048576,4,0),"")</f>
        <v/>
      </c>
      <c r="E1292" s="177"/>
      <c r="F1292" s="176" t="str">
        <f>IFERROR(VLOOKUP(B1292,'TABELA DE DEFEITOS'!$B$4:$I$1048576,5,0),"")</f>
        <v/>
      </c>
      <c r="G1292" s="177"/>
      <c r="H1292" s="178" t="str">
        <f>CSV!H63</f>
        <v/>
      </c>
      <c r="I1292" s="179"/>
      <c r="J1292" s="112" t="str">
        <f>IFERROR(VLOOKUP(B1292,'TABELA DE DEFEITOS'!$B$4:$I$1048576,8,0),"")</f>
        <v/>
      </c>
      <c r="K1292" s="109" t="str">
        <f>CSV!G63</f>
        <v/>
      </c>
      <c r="L1292" s="178"/>
      <c r="M1292" s="179"/>
    </row>
    <row r="1293" spans="2:13" ht="9.75" customHeight="1">
      <c r="B1293" s="180" t="s">
        <v>1427</v>
      </c>
      <c r="C1293" s="180"/>
      <c r="D1293" s="180"/>
      <c r="E1293" s="180"/>
      <c r="F1293" s="180"/>
      <c r="G1293" s="180"/>
      <c r="H1293" s="180" t="s">
        <v>1427</v>
      </c>
      <c r="I1293" s="180"/>
      <c r="J1293" s="180"/>
      <c r="K1293" s="180"/>
      <c r="L1293" s="180"/>
      <c r="M1293" s="180"/>
    </row>
    <row r="1294" spans="2:13" ht="9.75" customHeight="1">
      <c r="B1294" s="181"/>
      <c r="C1294" s="181"/>
      <c r="D1294" s="181"/>
      <c r="E1294" s="181"/>
      <c r="F1294" s="181"/>
      <c r="G1294" s="181"/>
      <c r="H1294" s="181"/>
      <c r="I1294" s="181"/>
      <c r="J1294" s="181"/>
      <c r="K1294" s="181"/>
      <c r="L1294" s="181"/>
      <c r="M1294" s="181"/>
    </row>
    <row r="1295" spans="2:13" ht="9.75" customHeight="1">
      <c r="B1295" s="181"/>
      <c r="C1295" s="181"/>
      <c r="D1295" s="181"/>
      <c r="E1295" s="181"/>
      <c r="F1295" s="181"/>
      <c r="G1295" s="181"/>
      <c r="H1295" s="181"/>
      <c r="I1295" s="181"/>
      <c r="J1295" s="181"/>
      <c r="K1295" s="181"/>
      <c r="L1295" s="181"/>
      <c r="M1295" s="181"/>
    </row>
    <row r="1296" spans="2:13" ht="9.75" customHeight="1">
      <c r="B1296" s="181"/>
      <c r="C1296" s="181"/>
      <c r="D1296" s="181"/>
      <c r="E1296" s="181"/>
      <c r="F1296" s="181"/>
      <c r="G1296" s="181"/>
      <c r="H1296" s="181"/>
      <c r="I1296" s="181"/>
      <c r="J1296" s="181"/>
      <c r="K1296" s="181"/>
      <c r="L1296" s="181"/>
      <c r="M1296" s="181"/>
    </row>
    <row r="1297" spans="2:13" ht="9.75" customHeight="1">
      <c r="B1297" s="181"/>
      <c r="C1297" s="181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</row>
    <row r="1298" spans="2:13" ht="9.75" customHeight="1">
      <c r="B1298" s="181"/>
      <c r="C1298" s="181"/>
      <c r="D1298" s="181"/>
      <c r="E1298" s="181"/>
      <c r="F1298" s="181"/>
      <c r="G1298" s="181"/>
      <c r="H1298" s="181"/>
      <c r="I1298" s="181"/>
      <c r="J1298" s="181"/>
      <c r="K1298" s="181"/>
      <c r="L1298" s="181"/>
      <c r="M1298" s="181"/>
    </row>
    <row r="1299" spans="2:13" ht="9.75" customHeight="1">
      <c r="B1299" s="181"/>
      <c r="C1299" s="181"/>
      <c r="D1299" s="181"/>
      <c r="E1299" s="181"/>
      <c r="F1299" s="181"/>
      <c r="G1299" s="181"/>
      <c r="H1299" s="181"/>
      <c r="I1299" s="181"/>
      <c r="J1299" s="181"/>
      <c r="K1299" s="181"/>
      <c r="L1299" s="181"/>
      <c r="M1299" s="181"/>
    </row>
    <row r="1300" spans="2:13" ht="9.75" customHeight="1">
      <c r="B1300" s="181"/>
      <c r="C1300" s="181"/>
      <c r="D1300" s="181"/>
      <c r="E1300" s="181"/>
      <c r="F1300" s="181"/>
      <c r="G1300" s="181"/>
      <c r="H1300" s="181"/>
      <c r="I1300" s="181"/>
      <c r="J1300" s="181"/>
      <c r="K1300" s="181"/>
      <c r="L1300" s="181"/>
      <c r="M1300" s="181"/>
    </row>
    <row r="1301" spans="2:13" ht="9.75" customHeight="1">
      <c r="B1301" s="181"/>
      <c r="C1301" s="181"/>
      <c r="D1301" s="181"/>
      <c r="E1301" s="181"/>
      <c r="F1301" s="181"/>
      <c r="G1301" s="181"/>
      <c r="H1301" s="181"/>
      <c r="I1301" s="181"/>
      <c r="J1301" s="181"/>
      <c r="K1301" s="181"/>
      <c r="L1301" s="181"/>
      <c r="M1301" s="181"/>
    </row>
    <row r="1302" spans="2:13" ht="9.75" customHeight="1">
      <c r="B1302" s="181"/>
      <c r="C1302" s="181"/>
      <c r="D1302" s="181"/>
      <c r="E1302" s="181"/>
      <c r="F1302" s="181"/>
      <c r="G1302" s="181"/>
      <c r="H1302" s="181"/>
      <c r="I1302" s="181"/>
      <c r="J1302" s="181"/>
      <c r="K1302" s="181"/>
      <c r="L1302" s="181"/>
      <c r="M1302" s="181"/>
    </row>
    <row r="1303" spans="2:13" ht="9.75" customHeight="1">
      <c r="B1303" s="181"/>
      <c r="C1303" s="181"/>
      <c r="D1303" s="181"/>
      <c r="E1303" s="181"/>
      <c r="F1303" s="181"/>
      <c r="G1303" s="181"/>
      <c r="H1303" s="181"/>
      <c r="I1303" s="181"/>
      <c r="J1303" s="181"/>
      <c r="K1303" s="181"/>
      <c r="L1303" s="181"/>
      <c r="M1303" s="181"/>
    </row>
    <row r="1304" spans="2:13" ht="9.75" customHeight="1">
      <c r="B1304" s="181"/>
      <c r="C1304" s="181"/>
      <c r="D1304" s="181"/>
      <c r="E1304" s="181"/>
      <c r="F1304" s="181"/>
      <c r="G1304" s="181"/>
      <c r="H1304" s="181"/>
      <c r="I1304" s="181"/>
      <c r="J1304" s="181"/>
      <c r="K1304" s="181"/>
      <c r="L1304" s="181"/>
      <c r="M1304" s="181"/>
    </row>
    <row r="1305" spans="2:13" ht="9.75" customHeight="1">
      <c r="B1305" s="181"/>
      <c r="C1305" s="181"/>
      <c r="D1305" s="181"/>
      <c r="E1305" s="181"/>
      <c r="F1305" s="181"/>
      <c r="G1305" s="181"/>
      <c r="H1305" s="181"/>
      <c r="I1305" s="181"/>
      <c r="J1305" s="181"/>
      <c r="K1305" s="181"/>
      <c r="L1305" s="181"/>
      <c r="M1305" s="181"/>
    </row>
    <row r="1306" spans="2:13" ht="9.75" customHeight="1">
      <c r="B1306" s="181"/>
      <c r="C1306" s="181"/>
      <c r="D1306" s="181"/>
      <c r="E1306" s="181"/>
      <c r="F1306" s="181"/>
      <c r="G1306" s="181"/>
      <c r="H1306" s="181"/>
      <c r="I1306" s="181"/>
      <c r="J1306" s="181"/>
      <c r="K1306" s="181"/>
      <c r="L1306" s="181"/>
      <c r="M1306" s="181"/>
    </row>
    <row r="1307" spans="2:13" ht="9.75" customHeight="1">
      <c r="B1307" s="181"/>
      <c r="C1307" s="181"/>
      <c r="D1307" s="181"/>
      <c r="E1307" s="181"/>
      <c r="F1307" s="181"/>
      <c r="G1307" s="181"/>
      <c r="H1307" s="181"/>
      <c r="I1307" s="181"/>
      <c r="J1307" s="181"/>
      <c r="K1307" s="181"/>
      <c r="L1307" s="181"/>
      <c r="M1307" s="181"/>
    </row>
    <row r="1308" spans="2:13" ht="9.75" customHeight="1">
      <c r="B1308" s="181"/>
      <c r="C1308" s="181"/>
      <c r="D1308" s="181"/>
      <c r="E1308" s="181"/>
      <c r="F1308" s="181"/>
      <c r="G1308" s="181"/>
      <c r="H1308" s="181"/>
      <c r="I1308" s="181"/>
      <c r="J1308" s="181"/>
      <c r="K1308" s="181"/>
      <c r="L1308" s="181"/>
      <c r="M1308" s="181"/>
    </row>
    <row r="1309" spans="2:13" ht="9.75" customHeight="1">
      <c r="B1309" s="181"/>
      <c r="C1309" s="181"/>
      <c r="D1309" s="181"/>
      <c r="E1309" s="181"/>
      <c r="F1309" s="181"/>
      <c r="G1309" s="181"/>
      <c r="H1309" s="181"/>
      <c r="I1309" s="181"/>
      <c r="J1309" s="181"/>
      <c r="K1309" s="181"/>
      <c r="L1309" s="181"/>
      <c r="M1309" s="181"/>
    </row>
    <row r="1310" spans="2:13" ht="15" customHeight="1">
      <c r="B1310" s="188" t="s">
        <v>1426</v>
      </c>
      <c r="C1310" s="189"/>
      <c r="D1310" s="189"/>
      <c r="E1310" s="189"/>
      <c r="F1310" s="189"/>
      <c r="G1310" s="190"/>
      <c r="H1310" s="191" t="s">
        <v>1425</v>
      </c>
      <c r="I1310" s="192"/>
      <c r="J1310" s="192"/>
      <c r="K1310" s="192"/>
      <c r="L1310" s="192"/>
      <c r="M1310" s="193"/>
    </row>
    <row r="1311" spans="2:13" ht="10.5" customHeight="1">
      <c r="B1311" s="187" t="s">
        <v>379</v>
      </c>
      <c r="C1311" s="194" t="s">
        <v>1188</v>
      </c>
      <c r="D1311" s="183" t="s">
        <v>380</v>
      </c>
      <c r="E1311" s="184"/>
      <c r="F1311" s="183" t="s">
        <v>1424</v>
      </c>
      <c r="G1311" s="184"/>
      <c r="H1311" s="183" t="s">
        <v>1423</v>
      </c>
      <c r="I1311" s="184"/>
      <c r="J1311" s="187" t="s">
        <v>1422</v>
      </c>
      <c r="K1311" s="187" t="s">
        <v>1421</v>
      </c>
      <c r="L1311" s="183" t="s">
        <v>1420</v>
      </c>
      <c r="M1311" s="184"/>
    </row>
    <row r="1312" spans="2:13" ht="15.75" customHeight="1">
      <c r="B1312" s="187"/>
      <c r="C1312" s="195"/>
      <c r="D1312" s="185"/>
      <c r="E1312" s="186"/>
      <c r="F1312" s="185"/>
      <c r="G1312" s="186"/>
      <c r="H1312" s="185"/>
      <c r="I1312" s="186"/>
      <c r="J1312" s="187"/>
      <c r="K1312" s="187"/>
      <c r="L1312" s="185"/>
      <c r="M1312" s="186"/>
    </row>
    <row r="1313" spans="2:13" ht="38.25" customHeight="1">
      <c r="B1313" s="110" t="str">
        <f>CSV!E64</f>
        <v/>
      </c>
      <c r="C1313" s="122" t="str">
        <f>IFERROR(VLOOKUP(B1313,'TABELA DE DEFEITOS'!$B$4:$I$1048576,3,0),"")</f>
        <v/>
      </c>
      <c r="D1313" s="176" t="str">
        <f>IFERROR(VLOOKUP(B1313,'TABELA DE DEFEITOS'!$B$4:$I$1048576,4,0),"")</f>
        <v/>
      </c>
      <c r="E1313" s="177"/>
      <c r="F1313" s="176" t="str">
        <f>IFERROR(VLOOKUP(B1313,'TABELA DE DEFEITOS'!$B$4:$I$1048576,5,0),"")</f>
        <v/>
      </c>
      <c r="G1313" s="177"/>
      <c r="H1313" s="178" t="str">
        <f>CSV!H64</f>
        <v/>
      </c>
      <c r="I1313" s="179"/>
      <c r="J1313" s="112" t="str">
        <f>IFERROR(VLOOKUP(B1313,'TABELA DE DEFEITOS'!$B$4:$I$1048576,8,0),"")</f>
        <v/>
      </c>
      <c r="K1313" s="109" t="str">
        <f>CSV!G64</f>
        <v/>
      </c>
      <c r="L1313" s="178"/>
      <c r="M1313" s="179"/>
    </row>
    <row r="1314" spans="2:13" ht="9.75" customHeight="1">
      <c r="B1314" s="180" t="s">
        <v>1427</v>
      </c>
      <c r="C1314" s="180"/>
      <c r="D1314" s="180"/>
      <c r="E1314" s="180"/>
      <c r="F1314" s="180"/>
      <c r="G1314" s="180"/>
      <c r="H1314" s="180" t="s">
        <v>1427</v>
      </c>
      <c r="I1314" s="180"/>
      <c r="J1314" s="180"/>
      <c r="K1314" s="180"/>
      <c r="L1314" s="180"/>
      <c r="M1314" s="180"/>
    </row>
    <row r="1315" spans="2:13" ht="9.75" customHeight="1">
      <c r="B1315" s="181"/>
      <c r="C1315" s="181"/>
      <c r="D1315" s="181"/>
      <c r="E1315" s="181"/>
      <c r="F1315" s="181"/>
      <c r="G1315" s="181"/>
      <c r="H1315" s="181"/>
      <c r="I1315" s="181"/>
      <c r="J1315" s="181"/>
      <c r="K1315" s="181"/>
      <c r="L1315" s="181"/>
      <c r="M1315" s="181"/>
    </row>
    <row r="1316" spans="2:13" ht="9.75" customHeight="1">
      <c r="B1316" s="181"/>
      <c r="C1316" s="181"/>
      <c r="D1316" s="181"/>
      <c r="E1316" s="181"/>
      <c r="F1316" s="181"/>
      <c r="G1316" s="181"/>
      <c r="H1316" s="181"/>
      <c r="I1316" s="181"/>
      <c r="J1316" s="181"/>
      <c r="K1316" s="181"/>
      <c r="L1316" s="181"/>
      <c r="M1316" s="181"/>
    </row>
    <row r="1317" spans="2:13" ht="9.75" customHeight="1">
      <c r="B1317" s="181"/>
      <c r="C1317" s="181"/>
      <c r="D1317" s="181"/>
      <c r="E1317" s="181"/>
      <c r="F1317" s="181"/>
      <c r="G1317" s="181"/>
      <c r="H1317" s="181"/>
      <c r="I1317" s="181"/>
      <c r="J1317" s="181"/>
      <c r="K1317" s="181"/>
      <c r="L1317" s="181"/>
      <c r="M1317" s="181"/>
    </row>
    <row r="1318" spans="2:13" ht="9.75" customHeight="1">
      <c r="B1318" s="181"/>
      <c r="C1318" s="181"/>
      <c r="D1318" s="181"/>
      <c r="E1318" s="181"/>
      <c r="F1318" s="181"/>
      <c r="G1318" s="181"/>
      <c r="H1318" s="181"/>
      <c r="I1318" s="181"/>
      <c r="J1318" s="181"/>
      <c r="K1318" s="181"/>
      <c r="L1318" s="181"/>
      <c r="M1318" s="181"/>
    </row>
    <row r="1319" spans="2:13" ht="9.75" customHeight="1">
      <c r="B1319" s="181"/>
      <c r="C1319" s="181"/>
      <c r="D1319" s="181"/>
      <c r="E1319" s="181"/>
      <c r="F1319" s="181"/>
      <c r="G1319" s="181"/>
      <c r="H1319" s="181"/>
      <c r="I1319" s="181"/>
      <c r="J1319" s="181"/>
      <c r="K1319" s="181"/>
      <c r="L1319" s="181"/>
      <c r="M1319" s="181"/>
    </row>
    <row r="1320" spans="2:13" ht="9.75" customHeight="1">
      <c r="B1320" s="181"/>
      <c r="C1320" s="181"/>
      <c r="D1320" s="181"/>
      <c r="E1320" s="181"/>
      <c r="F1320" s="181"/>
      <c r="G1320" s="181"/>
      <c r="H1320" s="181"/>
      <c r="I1320" s="181"/>
      <c r="J1320" s="181"/>
      <c r="K1320" s="181"/>
      <c r="L1320" s="181"/>
      <c r="M1320" s="181"/>
    </row>
    <row r="1321" spans="2:13" ht="9.75" customHeight="1">
      <c r="B1321" s="181"/>
      <c r="C1321" s="181"/>
      <c r="D1321" s="181"/>
      <c r="E1321" s="181"/>
      <c r="F1321" s="181"/>
      <c r="G1321" s="181"/>
      <c r="H1321" s="181"/>
      <c r="I1321" s="181"/>
      <c r="J1321" s="181"/>
      <c r="K1321" s="181"/>
      <c r="L1321" s="181"/>
      <c r="M1321" s="181"/>
    </row>
    <row r="1322" spans="2:13" ht="9.75" customHeight="1">
      <c r="B1322" s="181"/>
      <c r="C1322" s="181"/>
      <c r="D1322" s="181"/>
      <c r="E1322" s="181"/>
      <c r="F1322" s="181"/>
      <c r="G1322" s="181"/>
      <c r="H1322" s="181"/>
      <c r="I1322" s="181"/>
      <c r="J1322" s="181"/>
      <c r="K1322" s="181"/>
      <c r="L1322" s="181"/>
      <c r="M1322" s="181"/>
    </row>
    <row r="1323" spans="2:13" ht="9.75" customHeight="1">
      <c r="B1323" s="181"/>
      <c r="C1323" s="181"/>
      <c r="D1323" s="181"/>
      <c r="E1323" s="181"/>
      <c r="F1323" s="181"/>
      <c r="G1323" s="181"/>
      <c r="H1323" s="181"/>
      <c r="I1323" s="181"/>
      <c r="J1323" s="181"/>
      <c r="K1323" s="181"/>
      <c r="L1323" s="181"/>
      <c r="M1323" s="181"/>
    </row>
    <row r="1324" spans="2:13" ht="9.75" customHeight="1">
      <c r="B1324" s="181"/>
      <c r="C1324" s="181"/>
      <c r="D1324" s="181"/>
      <c r="E1324" s="181"/>
      <c r="F1324" s="181"/>
      <c r="G1324" s="181"/>
      <c r="H1324" s="181"/>
      <c r="I1324" s="181"/>
      <c r="J1324" s="181"/>
      <c r="K1324" s="181"/>
      <c r="L1324" s="181"/>
      <c r="M1324" s="181"/>
    </row>
    <row r="1325" spans="2:13" ht="9.75" customHeight="1">
      <c r="B1325" s="181"/>
      <c r="C1325" s="181"/>
      <c r="D1325" s="181"/>
      <c r="E1325" s="181"/>
      <c r="F1325" s="181"/>
      <c r="G1325" s="181"/>
      <c r="H1325" s="181"/>
      <c r="I1325" s="181"/>
      <c r="J1325" s="181"/>
      <c r="K1325" s="181"/>
      <c r="L1325" s="181"/>
      <c r="M1325" s="181"/>
    </row>
    <row r="1326" spans="2:13" ht="9.75" customHeight="1">
      <c r="B1326" s="181"/>
      <c r="C1326" s="181"/>
      <c r="D1326" s="181"/>
      <c r="E1326" s="181"/>
      <c r="F1326" s="181"/>
      <c r="G1326" s="181"/>
      <c r="H1326" s="181"/>
      <c r="I1326" s="181"/>
      <c r="J1326" s="181"/>
      <c r="K1326" s="181"/>
      <c r="L1326" s="181"/>
      <c r="M1326" s="181"/>
    </row>
    <row r="1327" spans="2:13" ht="9.75" customHeight="1">
      <c r="B1327" s="181"/>
      <c r="C1327" s="181"/>
      <c r="D1327" s="181"/>
      <c r="E1327" s="181"/>
      <c r="F1327" s="181"/>
      <c r="G1327" s="181"/>
      <c r="H1327" s="181"/>
      <c r="I1327" s="181"/>
      <c r="J1327" s="181"/>
      <c r="K1327" s="181"/>
      <c r="L1327" s="181"/>
      <c r="M1327" s="181"/>
    </row>
    <row r="1328" spans="2:13" ht="9.75" customHeight="1">
      <c r="B1328" s="181"/>
      <c r="C1328" s="181"/>
      <c r="D1328" s="181"/>
      <c r="E1328" s="181"/>
      <c r="F1328" s="181"/>
      <c r="G1328" s="181"/>
      <c r="H1328" s="181"/>
      <c r="I1328" s="181"/>
      <c r="J1328" s="181"/>
      <c r="K1328" s="181"/>
      <c r="L1328" s="181"/>
      <c r="M1328" s="181"/>
    </row>
    <row r="1329" spans="2:13" ht="9.75" customHeight="1">
      <c r="B1329" s="181"/>
      <c r="C1329" s="181"/>
      <c r="D1329" s="181"/>
      <c r="E1329" s="181"/>
      <c r="F1329" s="181"/>
      <c r="G1329" s="181"/>
      <c r="H1329" s="181"/>
      <c r="I1329" s="181"/>
      <c r="J1329" s="181"/>
      <c r="K1329" s="181"/>
      <c r="L1329" s="181"/>
      <c r="M1329" s="181"/>
    </row>
    <row r="1330" spans="2:13" ht="9.75" customHeight="1">
      <c r="B1330" s="181"/>
      <c r="C1330" s="181"/>
      <c r="D1330" s="181"/>
      <c r="E1330" s="181"/>
      <c r="F1330" s="181"/>
      <c r="G1330" s="181"/>
      <c r="H1330" s="181"/>
      <c r="I1330" s="181"/>
      <c r="J1330" s="181"/>
      <c r="K1330" s="181"/>
      <c r="L1330" s="181"/>
      <c r="M1330" s="181"/>
    </row>
    <row r="1331" spans="2:13" ht="15" customHeight="1">
      <c r="B1331" s="188" t="s">
        <v>1426</v>
      </c>
      <c r="C1331" s="189"/>
      <c r="D1331" s="189"/>
      <c r="E1331" s="189"/>
      <c r="F1331" s="189"/>
      <c r="G1331" s="190"/>
      <c r="H1331" s="191" t="s">
        <v>1425</v>
      </c>
      <c r="I1331" s="192"/>
      <c r="J1331" s="192"/>
      <c r="K1331" s="192"/>
      <c r="L1331" s="192"/>
      <c r="M1331" s="193"/>
    </row>
    <row r="1332" spans="2:13" ht="15.75" customHeight="1">
      <c r="B1332" s="187" t="s">
        <v>379</v>
      </c>
      <c r="C1332" s="194" t="s">
        <v>1188</v>
      </c>
      <c r="D1332" s="183" t="s">
        <v>380</v>
      </c>
      <c r="E1332" s="184"/>
      <c r="F1332" s="183" t="s">
        <v>1424</v>
      </c>
      <c r="G1332" s="184"/>
      <c r="H1332" s="183" t="s">
        <v>1423</v>
      </c>
      <c r="I1332" s="184"/>
      <c r="J1332" s="187" t="s">
        <v>1422</v>
      </c>
      <c r="K1332" s="187" t="s">
        <v>1421</v>
      </c>
      <c r="L1332" s="183" t="s">
        <v>1420</v>
      </c>
      <c r="M1332" s="184"/>
    </row>
    <row r="1333" spans="2:13" ht="15.75" customHeight="1">
      <c r="B1333" s="187"/>
      <c r="C1333" s="195"/>
      <c r="D1333" s="185"/>
      <c r="E1333" s="186"/>
      <c r="F1333" s="185"/>
      <c r="G1333" s="186"/>
      <c r="H1333" s="185"/>
      <c r="I1333" s="186"/>
      <c r="J1333" s="187"/>
      <c r="K1333" s="187"/>
      <c r="L1333" s="185"/>
      <c r="M1333" s="186"/>
    </row>
    <row r="1334" spans="2:13" ht="39" customHeight="1">
      <c r="B1334" s="110" t="str">
        <f>CSV!E65</f>
        <v/>
      </c>
      <c r="C1334" s="122" t="str">
        <f>IFERROR(VLOOKUP(B1334,'TABELA DE DEFEITOS'!$B$4:$I$1048576,3,0),"")</f>
        <v/>
      </c>
      <c r="D1334" s="176" t="str">
        <f>IFERROR(VLOOKUP(B1334,'TABELA DE DEFEITOS'!$B$4:$I$1048576,4,0),"")</f>
        <v/>
      </c>
      <c r="E1334" s="177"/>
      <c r="F1334" s="176" t="str">
        <f>IFERROR(VLOOKUP(B1334,'TABELA DE DEFEITOS'!$B$4:$I$1048576,5,0),"")</f>
        <v/>
      </c>
      <c r="G1334" s="177"/>
      <c r="H1334" s="178" t="str">
        <f>CSV!H65</f>
        <v/>
      </c>
      <c r="I1334" s="179"/>
      <c r="J1334" s="112" t="str">
        <f>IFERROR(VLOOKUP(B1334,'TABELA DE DEFEITOS'!$B$4:$I$1048576,8,0),"")</f>
        <v/>
      </c>
      <c r="K1334" s="109" t="str">
        <f>CSV!G65</f>
        <v/>
      </c>
      <c r="L1334" s="178"/>
      <c r="M1334" s="179"/>
    </row>
    <row r="1335" spans="2:13" ht="9.75" customHeight="1">
      <c r="B1335" s="180" t="s">
        <v>1427</v>
      </c>
      <c r="C1335" s="180"/>
      <c r="D1335" s="180"/>
      <c r="E1335" s="180"/>
      <c r="F1335" s="180"/>
      <c r="G1335" s="180"/>
      <c r="H1335" s="180" t="s">
        <v>1427</v>
      </c>
      <c r="I1335" s="180"/>
      <c r="J1335" s="180"/>
      <c r="K1335" s="180"/>
      <c r="L1335" s="180"/>
      <c r="M1335" s="180"/>
    </row>
    <row r="1336" spans="2:13" ht="9.75" customHeight="1">
      <c r="B1336" s="181"/>
      <c r="C1336" s="181"/>
      <c r="D1336" s="181"/>
      <c r="E1336" s="181"/>
      <c r="F1336" s="181"/>
      <c r="G1336" s="181"/>
      <c r="H1336" s="181"/>
      <c r="I1336" s="181"/>
      <c r="J1336" s="181"/>
      <c r="K1336" s="181"/>
      <c r="L1336" s="181"/>
      <c r="M1336" s="181"/>
    </row>
    <row r="1337" spans="2:13" ht="9.75" customHeight="1">
      <c r="B1337" s="181"/>
      <c r="C1337" s="181"/>
      <c r="D1337" s="181"/>
      <c r="E1337" s="181"/>
      <c r="F1337" s="181"/>
      <c r="G1337" s="181"/>
      <c r="H1337" s="181"/>
      <c r="I1337" s="181"/>
      <c r="J1337" s="181"/>
      <c r="K1337" s="181"/>
      <c r="L1337" s="181"/>
      <c r="M1337" s="181"/>
    </row>
    <row r="1338" spans="2:13" ht="9.75" customHeight="1">
      <c r="B1338" s="181"/>
      <c r="C1338" s="181"/>
      <c r="D1338" s="181"/>
      <c r="E1338" s="181"/>
      <c r="F1338" s="181"/>
      <c r="G1338" s="181"/>
      <c r="H1338" s="181"/>
      <c r="I1338" s="181"/>
      <c r="J1338" s="181"/>
      <c r="K1338" s="181"/>
      <c r="L1338" s="181"/>
      <c r="M1338" s="181"/>
    </row>
    <row r="1339" spans="2:13" ht="9.75" customHeight="1">
      <c r="B1339" s="181"/>
      <c r="C1339" s="181"/>
      <c r="D1339" s="181"/>
      <c r="E1339" s="181"/>
      <c r="F1339" s="181"/>
      <c r="G1339" s="181"/>
      <c r="H1339" s="181"/>
      <c r="I1339" s="181"/>
      <c r="J1339" s="181"/>
      <c r="K1339" s="181"/>
      <c r="L1339" s="181"/>
      <c r="M1339" s="181"/>
    </row>
    <row r="1340" spans="2:13" ht="9.75" customHeight="1">
      <c r="B1340" s="181"/>
      <c r="C1340" s="181"/>
      <c r="D1340" s="181"/>
      <c r="E1340" s="181"/>
      <c r="F1340" s="181"/>
      <c r="G1340" s="181"/>
      <c r="H1340" s="181"/>
      <c r="I1340" s="181"/>
      <c r="J1340" s="181"/>
      <c r="K1340" s="181"/>
      <c r="L1340" s="181"/>
      <c r="M1340" s="181"/>
    </row>
    <row r="1341" spans="2:13" ht="9.75" customHeight="1">
      <c r="B1341" s="181"/>
      <c r="C1341" s="181"/>
      <c r="D1341" s="181"/>
      <c r="E1341" s="181"/>
      <c r="F1341" s="181"/>
      <c r="G1341" s="181"/>
      <c r="H1341" s="181"/>
      <c r="I1341" s="181"/>
      <c r="J1341" s="181"/>
      <c r="K1341" s="181"/>
      <c r="L1341" s="181"/>
      <c r="M1341" s="181"/>
    </row>
    <row r="1342" spans="2:13" ht="9.75" customHeight="1">
      <c r="B1342" s="181"/>
      <c r="C1342" s="181"/>
      <c r="D1342" s="181"/>
      <c r="E1342" s="181"/>
      <c r="F1342" s="181"/>
      <c r="G1342" s="181"/>
      <c r="H1342" s="181"/>
      <c r="I1342" s="181"/>
      <c r="J1342" s="181"/>
      <c r="K1342" s="181"/>
      <c r="L1342" s="181"/>
      <c r="M1342" s="181"/>
    </row>
    <row r="1343" spans="2:13" ht="9.75" customHeight="1">
      <c r="B1343" s="181"/>
      <c r="C1343" s="181"/>
      <c r="D1343" s="181"/>
      <c r="E1343" s="181"/>
      <c r="F1343" s="181"/>
      <c r="G1343" s="181"/>
      <c r="H1343" s="181"/>
      <c r="I1343" s="181"/>
      <c r="J1343" s="181"/>
      <c r="K1343" s="181"/>
      <c r="L1343" s="181"/>
      <c r="M1343" s="181"/>
    </row>
    <row r="1344" spans="2:13" ht="9.75" customHeight="1">
      <c r="B1344" s="181"/>
      <c r="C1344" s="181"/>
      <c r="D1344" s="181"/>
      <c r="E1344" s="181"/>
      <c r="F1344" s="181"/>
      <c r="G1344" s="181"/>
      <c r="H1344" s="181"/>
      <c r="I1344" s="181"/>
      <c r="J1344" s="181"/>
      <c r="K1344" s="181"/>
      <c r="L1344" s="181"/>
      <c r="M1344" s="181"/>
    </row>
    <row r="1345" spans="2:13" ht="9.75" customHeight="1">
      <c r="B1345" s="181"/>
      <c r="C1345" s="181"/>
      <c r="D1345" s="181"/>
      <c r="E1345" s="181"/>
      <c r="F1345" s="181"/>
      <c r="G1345" s="181"/>
      <c r="H1345" s="181"/>
      <c r="I1345" s="181"/>
      <c r="J1345" s="181"/>
      <c r="K1345" s="181"/>
      <c r="L1345" s="181"/>
      <c r="M1345" s="181"/>
    </row>
    <row r="1346" spans="2:13" ht="9.75" customHeight="1">
      <c r="B1346" s="181"/>
      <c r="C1346" s="181"/>
      <c r="D1346" s="181"/>
      <c r="E1346" s="181"/>
      <c r="F1346" s="181"/>
      <c r="G1346" s="181"/>
      <c r="H1346" s="181"/>
      <c r="I1346" s="181"/>
      <c r="J1346" s="181"/>
      <c r="K1346" s="181"/>
      <c r="L1346" s="181"/>
      <c r="M1346" s="181"/>
    </row>
    <row r="1347" spans="2:13" ht="9.75" customHeight="1">
      <c r="B1347" s="181"/>
      <c r="C1347" s="181"/>
      <c r="D1347" s="181"/>
      <c r="E1347" s="181"/>
      <c r="F1347" s="181"/>
      <c r="G1347" s="181"/>
      <c r="H1347" s="181"/>
      <c r="I1347" s="181"/>
      <c r="J1347" s="181"/>
      <c r="K1347" s="181"/>
      <c r="L1347" s="181"/>
      <c r="M1347" s="181"/>
    </row>
    <row r="1348" spans="2:13" ht="9.75" customHeight="1">
      <c r="B1348" s="181"/>
      <c r="C1348" s="181"/>
      <c r="D1348" s="181"/>
      <c r="E1348" s="181"/>
      <c r="F1348" s="181"/>
      <c r="G1348" s="181"/>
      <c r="H1348" s="181"/>
      <c r="I1348" s="181"/>
      <c r="J1348" s="181"/>
      <c r="K1348" s="181"/>
      <c r="L1348" s="181"/>
      <c r="M1348" s="181"/>
    </row>
    <row r="1349" spans="2:13" ht="9.75" customHeight="1">
      <c r="B1349" s="181"/>
      <c r="C1349" s="181"/>
      <c r="D1349" s="181"/>
      <c r="E1349" s="181"/>
      <c r="F1349" s="181"/>
      <c r="G1349" s="181"/>
      <c r="H1349" s="181"/>
      <c r="I1349" s="181"/>
      <c r="J1349" s="181"/>
      <c r="K1349" s="181"/>
      <c r="L1349" s="181"/>
      <c r="M1349" s="181"/>
    </row>
    <row r="1350" spans="2:13" ht="9.75" customHeight="1">
      <c r="B1350" s="181"/>
      <c r="C1350" s="181"/>
      <c r="D1350" s="181"/>
      <c r="E1350" s="181"/>
      <c r="F1350" s="181"/>
      <c r="G1350" s="181"/>
      <c r="H1350" s="181"/>
      <c r="I1350" s="181"/>
      <c r="J1350" s="181"/>
      <c r="K1350" s="181"/>
      <c r="L1350" s="181"/>
      <c r="M1350" s="181"/>
    </row>
    <row r="1351" spans="2:13" ht="9.75" customHeight="1">
      <c r="B1351" s="181"/>
      <c r="C1351" s="181"/>
      <c r="D1351" s="181"/>
      <c r="E1351" s="181"/>
      <c r="F1351" s="181"/>
      <c r="G1351" s="181"/>
      <c r="H1351" s="181"/>
      <c r="I1351" s="181"/>
      <c r="J1351" s="181"/>
      <c r="K1351" s="181"/>
      <c r="L1351" s="181"/>
      <c r="M1351" s="181"/>
    </row>
    <row r="1352" spans="2:13" ht="15" customHeight="1">
      <c r="B1352" s="188" t="s">
        <v>1426</v>
      </c>
      <c r="C1352" s="189"/>
      <c r="D1352" s="189"/>
      <c r="E1352" s="189"/>
      <c r="F1352" s="189"/>
      <c r="G1352" s="190"/>
      <c r="H1352" s="191" t="s">
        <v>1425</v>
      </c>
      <c r="I1352" s="192"/>
      <c r="J1352" s="192"/>
      <c r="K1352" s="192"/>
      <c r="L1352" s="192"/>
      <c r="M1352" s="193"/>
    </row>
    <row r="1353" spans="2:13" ht="15.75" customHeight="1">
      <c r="B1353" s="187" t="s">
        <v>379</v>
      </c>
      <c r="C1353" s="194" t="s">
        <v>1188</v>
      </c>
      <c r="D1353" s="183" t="s">
        <v>380</v>
      </c>
      <c r="E1353" s="184"/>
      <c r="F1353" s="183" t="s">
        <v>1424</v>
      </c>
      <c r="G1353" s="184"/>
      <c r="H1353" s="183" t="s">
        <v>1423</v>
      </c>
      <c r="I1353" s="184"/>
      <c r="J1353" s="187" t="s">
        <v>1422</v>
      </c>
      <c r="K1353" s="187" t="s">
        <v>1421</v>
      </c>
      <c r="L1353" s="183" t="s">
        <v>1420</v>
      </c>
      <c r="M1353" s="184"/>
    </row>
    <row r="1354" spans="2:13" ht="15.75" customHeight="1">
      <c r="B1354" s="187"/>
      <c r="C1354" s="195"/>
      <c r="D1354" s="185"/>
      <c r="E1354" s="186"/>
      <c r="F1354" s="185"/>
      <c r="G1354" s="186"/>
      <c r="H1354" s="185"/>
      <c r="I1354" s="186"/>
      <c r="J1354" s="187"/>
      <c r="K1354" s="187"/>
      <c r="L1354" s="185"/>
      <c r="M1354" s="186"/>
    </row>
    <row r="1355" spans="2:13" ht="38.25" customHeight="1">
      <c r="B1355" s="110" t="str">
        <f>CSV!E66</f>
        <v/>
      </c>
      <c r="C1355" s="122" t="str">
        <f>IFERROR(VLOOKUP(B1355,'TABELA DE DEFEITOS'!$B$4:$I$1048576,3,0),"")</f>
        <v/>
      </c>
      <c r="D1355" s="176" t="str">
        <f>IFERROR(VLOOKUP(B1355,'TABELA DE DEFEITOS'!$B$4:$I$1048576,4,0),"")</f>
        <v/>
      </c>
      <c r="E1355" s="177"/>
      <c r="F1355" s="176" t="str">
        <f>IFERROR(VLOOKUP(B1355,'TABELA DE DEFEITOS'!$B$4:$I$1048576,5,0),"")</f>
        <v/>
      </c>
      <c r="G1355" s="177"/>
      <c r="H1355" s="178" t="str">
        <f>CSV!H66</f>
        <v/>
      </c>
      <c r="I1355" s="179"/>
      <c r="J1355" s="112" t="str">
        <f>IFERROR(VLOOKUP(B1355,'TABELA DE DEFEITOS'!$B$4:$I$1048576,8,0),"")</f>
        <v/>
      </c>
      <c r="K1355" s="109" t="str">
        <f>CSV!G66</f>
        <v/>
      </c>
      <c r="L1355" s="178"/>
      <c r="M1355" s="179"/>
    </row>
    <row r="1356" spans="2:13" ht="9.75" customHeight="1">
      <c r="B1356" s="180" t="s">
        <v>1427</v>
      </c>
      <c r="C1356" s="180"/>
      <c r="D1356" s="180"/>
      <c r="E1356" s="180"/>
      <c r="F1356" s="180"/>
      <c r="G1356" s="180"/>
      <c r="H1356" s="180" t="s">
        <v>1427</v>
      </c>
      <c r="I1356" s="180"/>
      <c r="J1356" s="180"/>
      <c r="K1356" s="180"/>
      <c r="L1356" s="180"/>
      <c r="M1356" s="180"/>
    </row>
    <row r="1357" spans="2:13" ht="9.75" customHeight="1">
      <c r="B1357" s="181"/>
      <c r="C1357" s="181"/>
      <c r="D1357" s="181"/>
      <c r="E1357" s="181"/>
      <c r="F1357" s="181"/>
      <c r="G1357" s="181"/>
      <c r="H1357" s="181"/>
      <c r="I1357" s="181"/>
      <c r="J1357" s="181"/>
      <c r="K1357" s="181"/>
      <c r="L1357" s="181"/>
      <c r="M1357" s="181"/>
    </row>
    <row r="1358" spans="2:13" ht="9.75" customHeight="1">
      <c r="B1358" s="181"/>
      <c r="C1358" s="181"/>
      <c r="D1358" s="181"/>
      <c r="E1358" s="181"/>
      <c r="F1358" s="181"/>
      <c r="G1358" s="181"/>
      <c r="H1358" s="181"/>
      <c r="I1358" s="181"/>
      <c r="J1358" s="181"/>
      <c r="K1358" s="181"/>
      <c r="L1358" s="181"/>
      <c r="M1358" s="181"/>
    </row>
    <row r="1359" spans="2:13" ht="9.75" customHeight="1">
      <c r="B1359" s="181"/>
      <c r="C1359" s="181"/>
      <c r="D1359" s="181"/>
      <c r="E1359" s="181"/>
      <c r="F1359" s="181"/>
      <c r="G1359" s="181"/>
      <c r="H1359" s="181"/>
      <c r="I1359" s="181"/>
      <c r="J1359" s="181"/>
      <c r="K1359" s="181"/>
      <c r="L1359" s="181"/>
      <c r="M1359" s="181"/>
    </row>
    <row r="1360" spans="2:13" ht="9.75" customHeight="1">
      <c r="B1360" s="181"/>
      <c r="C1360" s="181"/>
      <c r="D1360" s="181"/>
      <c r="E1360" s="181"/>
      <c r="F1360" s="181"/>
      <c r="G1360" s="181"/>
      <c r="H1360" s="181"/>
      <c r="I1360" s="181"/>
      <c r="J1360" s="181"/>
      <c r="K1360" s="181"/>
      <c r="L1360" s="181"/>
      <c r="M1360" s="181"/>
    </row>
    <row r="1361" spans="2:13" ht="9.75" customHeight="1">
      <c r="B1361" s="181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</row>
    <row r="1362" spans="2:13" ht="9.75" customHeight="1">
      <c r="B1362" s="181"/>
      <c r="C1362" s="181"/>
      <c r="D1362" s="181"/>
      <c r="E1362" s="181"/>
      <c r="F1362" s="181"/>
      <c r="G1362" s="181"/>
      <c r="H1362" s="181"/>
      <c r="I1362" s="181"/>
      <c r="J1362" s="181"/>
      <c r="K1362" s="181"/>
      <c r="L1362" s="181"/>
      <c r="M1362" s="181"/>
    </row>
    <row r="1363" spans="2:13" ht="9.75" customHeight="1">
      <c r="B1363" s="181"/>
      <c r="C1363" s="181"/>
      <c r="D1363" s="181"/>
      <c r="E1363" s="181"/>
      <c r="F1363" s="181"/>
      <c r="G1363" s="181"/>
      <c r="H1363" s="181"/>
      <c r="I1363" s="181"/>
      <c r="J1363" s="181"/>
      <c r="K1363" s="181"/>
      <c r="L1363" s="181"/>
      <c r="M1363" s="181"/>
    </row>
    <row r="1364" spans="2:13" ht="9.75" customHeight="1">
      <c r="B1364" s="181"/>
      <c r="C1364" s="181"/>
      <c r="D1364" s="181"/>
      <c r="E1364" s="181"/>
      <c r="F1364" s="181"/>
      <c r="G1364" s="181"/>
      <c r="H1364" s="181"/>
      <c r="I1364" s="181"/>
      <c r="J1364" s="181"/>
      <c r="K1364" s="181"/>
      <c r="L1364" s="181"/>
      <c r="M1364" s="181"/>
    </row>
    <row r="1365" spans="2:13" ht="9.75" customHeight="1">
      <c r="B1365" s="181"/>
      <c r="C1365" s="181"/>
      <c r="D1365" s="181"/>
      <c r="E1365" s="181"/>
      <c r="F1365" s="181"/>
      <c r="G1365" s="181"/>
      <c r="H1365" s="181"/>
      <c r="I1365" s="181"/>
      <c r="J1365" s="181"/>
      <c r="K1365" s="181"/>
      <c r="L1365" s="181"/>
      <c r="M1365" s="181"/>
    </row>
    <row r="1366" spans="2:13" ht="9.75" customHeight="1">
      <c r="B1366" s="181"/>
      <c r="C1366" s="181"/>
      <c r="D1366" s="181"/>
      <c r="E1366" s="181"/>
      <c r="F1366" s="181"/>
      <c r="G1366" s="181"/>
      <c r="H1366" s="181"/>
      <c r="I1366" s="181"/>
      <c r="J1366" s="181"/>
      <c r="K1366" s="181"/>
      <c r="L1366" s="181"/>
      <c r="M1366" s="181"/>
    </row>
    <row r="1367" spans="2:13" ht="9.75" customHeight="1">
      <c r="B1367" s="181"/>
      <c r="C1367" s="181"/>
      <c r="D1367" s="181"/>
      <c r="E1367" s="181"/>
      <c r="F1367" s="181"/>
      <c r="G1367" s="181"/>
      <c r="H1367" s="181"/>
      <c r="I1367" s="181"/>
      <c r="J1367" s="181"/>
      <c r="K1367" s="181"/>
      <c r="L1367" s="181"/>
      <c r="M1367" s="181"/>
    </row>
    <row r="1368" spans="2:13" ht="9.75" customHeight="1">
      <c r="B1368" s="181"/>
      <c r="C1368" s="181"/>
      <c r="D1368" s="181"/>
      <c r="E1368" s="181"/>
      <c r="F1368" s="181"/>
      <c r="G1368" s="181"/>
      <c r="H1368" s="181"/>
      <c r="I1368" s="181"/>
      <c r="J1368" s="181"/>
      <c r="K1368" s="181"/>
      <c r="L1368" s="181"/>
      <c r="M1368" s="181"/>
    </row>
    <row r="1369" spans="2:13" ht="9.75" customHeight="1">
      <c r="B1369" s="181"/>
      <c r="C1369" s="181"/>
      <c r="D1369" s="181"/>
      <c r="E1369" s="181"/>
      <c r="F1369" s="181"/>
      <c r="G1369" s="181"/>
      <c r="H1369" s="181"/>
      <c r="I1369" s="181"/>
      <c r="J1369" s="181"/>
      <c r="K1369" s="181"/>
      <c r="L1369" s="181"/>
      <c r="M1369" s="181"/>
    </row>
    <row r="1370" spans="2:13" ht="9.75" customHeight="1">
      <c r="B1370" s="181"/>
      <c r="C1370" s="181"/>
      <c r="D1370" s="181"/>
      <c r="E1370" s="181"/>
      <c r="F1370" s="181"/>
      <c r="G1370" s="181"/>
      <c r="H1370" s="181"/>
      <c r="I1370" s="181"/>
      <c r="J1370" s="181"/>
      <c r="K1370" s="181"/>
      <c r="L1370" s="181"/>
      <c r="M1370" s="181"/>
    </row>
    <row r="1371" spans="2:13" ht="9.75" customHeight="1">
      <c r="B1371" s="181"/>
      <c r="C1371" s="181"/>
      <c r="D1371" s="181"/>
      <c r="E1371" s="181"/>
      <c r="F1371" s="181"/>
      <c r="G1371" s="181"/>
      <c r="H1371" s="181"/>
      <c r="I1371" s="181"/>
      <c r="J1371" s="181"/>
      <c r="K1371" s="181"/>
      <c r="L1371" s="181"/>
      <c r="M1371" s="181"/>
    </row>
    <row r="1372" spans="2:13" ht="9.75" customHeight="1">
      <c r="B1372" s="181"/>
      <c r="C1372" s="181"/>
      <c r="D1372" s="181"/>
      <c r="E1372" s="181"/>
      <c r="F1372" s="181"/>
      <c r="G1372" s="181"/>
      <c r="H1372" s="181"/>
      <c r="I1372" s="181"/>
      <c r="J1372" s="181"/>
      <c r="K1372" s="181"/>
      <c r="L1372" s="181"/>
      <c r="M1372" s="181"/>
    </row>
    <row r="1373" spans="2:13" ht="15" customHeight="1">
      <c r="B1373" s="188" t="s">
        <v>1426</v>
      </c>
      <c r="C1373" s="189"/>
      <c r="D1373" s="189"/>
      <c r="E1373" s="189"/>
      <c r="F1373" s="189"/>
      <c r="G1373" s="190"/>
      <c r="H1373" s="191" t="s">
        <v>1425</v>
      </c>
      <c r="I1373" s="192"/>
      <c r="J1373" s="192"/>
      <c r="K1373" s="192"/>
      <c r="L1373" s="192"/>
      <c r="M1373" s="193"/>
    </row>
    <row r="1374" spans="2:13" ht="15.75" customHeight="1">
      <c r="B1374" s="187" t="s">
        <v>379</v>
      </c>
      <c r="C1374" s="194" t="s">
        <v>1188</v>
      </c>
      <c r="D1374" s="183" t="s">
        <v>380</v>
      </c>
      <c r="E1374" s="184"/>
      <c r="F1374" s="183" t="s">
        <v>1424</v>
      </c>
      <c r="G1374" s="184"/>
      <c r="H1374" s="183" t="s">
        <v>1423</v>
      </c>
      <c r="I1374" s="184"/>
      <c r="J1374" s="187" t="s">
        <v>1422</v>
      </c>
      <c r="K1374" s="187" t="s">
        <v>1421</v>
      </c>
      <c r="L1374" s="183" t="s">
        <v>1420</v>
      </c>
      <c r="M1374" s="184"/>
    </row>
    <row r="1375" spans="2:13" ht="15.75" customHeight="1">
      <c r="B1375" s="187"/>
      <c r="C1375" s="195"/>
      <c r="D1375" s="185"/>
      <c r="E1375" s="186"/>
      <c r="F1375" s="185"/>
      <c r="G1375" s="186"/>
      <c r="H1375" s="185"/>
      <c r="I1375" s="186"/>
      <c r="J1375" s="187"/>
      <c r="K1375" s="187"/>
      <c r="L1375" s="185"/>
      <c r="M1375" s="186"/>
    </row>
    <row r="1376" spans="2:13" ht="39" customHeight="1">
      <c r="B1376" s="110" t="str">
        <f>CSV!E67</f>
        <v/>
      </c>
      <c r="C1376" s="122" t="str">
        <f>IFERROR(VLOOKUP(B1376,'TABELA DE DEFEITOS'!$B$4:$I$1048576,3,0),"")</f>
        <v/>
      </c>
      <c r="D1376" s="176" t="str">
        <f>IFERROR(VLOOKUP(B1376,'TABELA DE DEFEITOS'!$B$4:$I$1048576,4,0),"")</f>
        <v/>
      </c>
      <c r="E1376" s="177"/>
      <c r="F1376" s="176" t="str">
        <f>IFERROR(VLOOKUP(B1376,'TABELA DE DEFEITOS'!$B$4:$I$1048576,5,0),"")</f>
        <v/>
      </c>
      <c r="G1376" s="177"/>
      <c r="H1376" s="178" t="str">
        <f>CSV!H67</f>
        <v/>
      </c>
      <c r="I1376" s="179"/>
      <c r="J1376" s="112" t="str">
        <f>IFERROR(VLOOKUP(B1376,'TABELA DE DEFEITOS'!$B$4:$I$1048576,8,0),"")</f>
        <v/>
      </c>
      <c r="K1376" s="109" t="str">
        <f>CSV!G67</f>
        <v/>
      </c>
      <c r="L1376" s="178"/>
      <c r="M1376" s="179"/>
    </row>
    <row r="1377" spans="2:13" ht="9.75" customHeight="1">
      <c r="B1377" s="180" t="s">
        <v>1427</v>
      </c>
      <c r="C1377" s="180"/>
      <c r="D1377" s="180"/>
      <c r="E1377" s="180"/>
      <c r="F1377" s="180"/>
      <c r="G1377" s="180"/>
      <c r="H1377" s="180" t="s">
        <v>1427</v>
      </c>
      <c r="I1377" s="180"/>
      <c r="J1377" s="180"/>
      <c r="K1377" s="180"/>
      <c r="L1377" s="180"/>
      <c r="M1377" s="180"/>
    </row>
    <row r="1378" spans="2:13" ht="9.75" customHeight="1">
      <c r="B1378" s="181"/>
      <c r="C1378" s="181"/>
      <c r="D1378" s="181"/>
      <c r="E1378" s="181"/>
      <c r="F1378" s="181"/>
      <c r="G1378" s="181"/>
      <c r="H1378" s="181"/>
      <c r="I1378" s="181"/>
      <c r="J1378" s="181"/>
      <c r="K1378" s="181"/>
      <c r="L1378" s="181"/>
      <c r="M1378" s="181"/>
    </row>
    <row r="1379" spans="2:13" ht="9.75" customHeight="1">
      <c r="B1379" s="181"/>
      <c r="C1379" s="181"/>
      <c r="D1379" s="181"/>
      <c r="E1379" s="181"/>
      <c r="F1379" s="181"/>
      <c r="G1379" s="181"/>
      <c r="H1379" s="181"/>
      <c r="I1379" s="181"/>
      <c r="J1379" s="181"/>
      <c r="K1379" s="181"/>
      <c r="L1379" s="181"/>
      <c r="M1379" s="181"/>
    </row>
    <row r="1380" spans="2:13" ht="9.75" customHeight="1">
      <c r="B1380" s="181"/>
      <c r="C1380" s="181"/>
      <c r="D1380" s="181"/>
      <c r="E1380" s="181"/>
      <c r="F1380" s="181"/>
      <c r="G1380" s="181"/>
      <c r="H1380" s="181"/>
      <c r="I1380" s="181"/>
      <c r="J1380" s="181"/>
      <c r="K1380" s="181"/>
      <c r="L1380" s="181"/>
      <c r="M1380" s="181"/>
    </row>
    <row r="1381" spans="2:13" ht="9.75" customHeight="1">
      <c r="B1381" s="181"/>
      <c r="C1381" s="181"/>
      <c r="D1381" s="181"/>
      <c r="E1381" s="181"/>
      <c r="F1381" s="181"/>
      <c r="G1381" s="181"/>
      <c r="H1381" s="181"/>
      <c r="I1381" s="181"/>
      <c r="J1381" s="181"/>
      <c r="K1381" s="181"/>
      <c r="L1381" s="181"/>
      <c r="M1381" s="181"/>
    </row>
    <row r="1382" spans="2:13" ht="9.75" customHeight="1">
      <c r="B1382" s="181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</row>
    <row r="1383" spans="2:13" ht="9.75" customHeight="1">
      <c r="B1383" s="181"/>
      <c r="C1383" s="181"/>
      <c r="D1383" s="181"/>
      <c r="E1383" s="181"/>
      <c r="F1383" s="181"/>
      <c r="G1383" s="181"/>
      <c r="H1383" s="181"/>
      <c r="I1383" s="181"/>
      <c r="J1383" s="181"/>
      <c r="K1383" s="181"/>
      <c r="L1383" s="181"/>
      <c r="M1383" s="181"/>
    </row>
    <row r="1384" spans="2:13" ht="9.75" customHeight="1">
      <c r="B1384" s="181"/>
      <c r="C1384" s="181"/>
      <c r="D1384" s="181"/>
      <c r="E1384" s="181"/>
      <c r="F1384" s="181"/>
      <c r="G1384" s="181"/>
      <c r="H1384" s="181"/>
      <c r="I1384" s="181"/>
      <c r="J1384" s="181"/>
      <c r="K1384" s="181"/>
      <c r="L1384" s="181"/>
      <c r="M1384" s="181"/>
    </row>
    <row r="1385" spans="2:13" ht="9.75" customHeight="1">
      <c r="B1385" s="181"/>
      <c r="C1385" s="181"/>
      <c r="D1385" s="181"/>
      <c r="E1385" s="181"/>
      <c r="F1385" s="181"/>
      <c r="G1385" s="181"/>
      <c r="H1385" s="181"/>
      <c r="I1385" s="181"/>
      <c r="J1385" s="181"/>
      <c r="K1385" s="181"/>
      <c r="L1385" s="181"/>
      <c r="M1385" s="181"/>
    </row>
    <row r="1386" spans="2:13" ht="9.75" customHeight="1">
      <c r="B1386" s="181"/>
      <c r="C1386" s="181"/>
      <c r="D1386" s="181"/>
      <c r="E1386" s="181"/>
      <c r="F1386" s="181"/>
      <c r="G1386" s="181"/>
      <c r="H1386" s="181"/>
      <c r="I1386" s="181"/>
      <c r="J1386" s="181"/>
      <c r="K1386" s="181"/>
      <c r="L1386" s="181"/>
      <c r="M1386" s="181"/>
    </row>
    <row r="1387" spans="2:13" ht="9.75" customHeight="1">
      <c r="B1387" s="181"/>
      <c r="C1387" s="181"/>
      <c r="D1387" s="181"/>
      <c r="E1387" s="181"/>
      <c r="F1387" s="181"/>
      <c r="G1387" s="181"/>
      <c r="H1387" s="181"/>
      <c r="I1387" s="181"/>
      <c r="J1387" s="181"/>
      <c r="K1387" s="181"/>
      <c r="L1387" s="181"/>
      <c r="M1387" s="181"/>
    </row>
    <row r="1388" spans="2:13" ht="9.75" customHeight="1">
      <c r="B1388" s="181"/>
      <c r="C1388" s="181"/>
      <c r="D1388" s="181"/>
      <c r="E1388" s="181"/>
      <c r="F1388" s="181"/>
      <c r="G1388" s="181"/>
      <c r="H1388" s="181"/>
      <c r="I1388" s="181"/>
      <c r="J1388" s="181"/>
      <c r="K1388" s="181"/>
      <c r="L1388" s="181"/>
      <c r="M1388" s="181"/>
    </row>
    <row r="1389" spans="2:13" ht="9.75" customHeight="1">
      <c r="B1389" s="181"/>
      <c r="C1389" s="181"/>
      <c r="D1389" s="181"/>
      <c r="E1389" s="181"/>
      <c r="F1389" s="181"/>
      <c r="G1389" s="181"/>
      <c r="H1389" s="181"/>
      <c r="I1389" s="181"/>
      <c r="J1389" s="181"/>
      <c r="K1389" s="181"/>
      <c r="L1389" s="181"/>
      <c r="M1389" s="181"/>
    </row>
    <row r="1390" spans="2:13" ht="9.75" customHeight="1">
      <c r="B1390" s="181"/>
      <c r="C1390" s="181"/>
      <c r="D1390" s="181"/>
      <c r="E1390" s="181"/>
      <c r="F1390" s="181"/>
      <c r="G1390" s="181"/>
      <c r="H1390" s="181"/>
      <c r="I1390" s="181"/>
      <c r="J1390" s="181"/>
      <c r="K1390" s="181"/>
      <c r="L1390" s="181"/>
      <c r="M1390" s="181"/>
    </row>
    <row r="1391" spans="2:13" ht="9.75" customHeight="1">
      <c r="B1391" s="181"/>
      <c r="C1391" s="181"/>
      <c r="D1391" s="181"/>
      <c r="E1391" s="181"/>
      <c r="F1391" s="181"/>
      <c r="G1391" s="181"/>
      <c r="H1391" s="181"/>
      <c r="I1391" s="181"/>
      <c r="J1391" s="181"/>
      <c r="K1391" s="181"/>
      <c r="L1391" s="181"/>
      <c r="M1391" s="181"/>
    </row>
    <row r="1392" spans="2:13" ht="9.75" customHeight="1">
      <c r="B1392" s="181"/>
      <c r="C1392" s="181"/>
      <c r="D1392" s="181"/>
      <c r="E1392" s="181"/>
      <c r="F1392" s="181"/>
      <c r="G1392" s="181"/>
      <c r="H1392" s="181"/>
      <c r="I1392" s="181"/>
      <c r="J1392" s="181"/>
      <c r="K1392" s="181"/>
      <c r="L1392" s="181"/>
      <c r="M1392" s="181"/>
    </row>
    <row r="1393" spans="2:13" ht="9.75" customHeight="1">
      <c r="B1393" s="181"/>
      <c r="C1393" s="181"/>
      <c r="D1393" s="181"/>
      <c r="E1393" s="181"/>
      <c r="F1393" s="181"/>
      <c r="G1393" s="181"/>
      <c r="H1393" s="181"/>
      <c r="I1393" s="181"/>
      <c r="J1393" s="181"/>
      <c r="K1393" s="181"/>
      <c r="L1393" s="181"/>
      <c r="M1393" s="181"/>
    </row>
    <row r="1394" spans="2:13" ht="15" customHeight="1">
      <c r="B1394" s="188" t="s">
        <v>1426</v>
      </c>
      <c r="C1394" s="189"/>
      <c r="D1394" s="189"/>
      <c r="E1394" s="189"/>
      <c r="F1394" s="189"/>
      <c r="G1394" s="190"/>
      <c r="H1394" s="191" t="s">
        <v>1425</v>
      </c>
      <c r="I1394" s="192"/>
      <c r="J1394" s="192"/>
      <c r="K1394" s="192"/>
      <c r="L1394" s="192"/>
      <c r="M1394" s="193"/>
    </row>
    <row r="1395" spans="2:13" ht="10.5" customHeight="1">
      <c r="B1395" s="187" t="s">
        <v>379</v>
      </c>
      <c r="C1395" s="194" t="s">
        <v>1188</v>
      </c>
      <c r="D1395" s="183" t="s">
        <v>380</v>
      </c>
      <c r="E1395" s="184"/>
      <c r="F1395" s="183" t="s">
        <v>1424</v>
      </c>
      <c r="G1395" s="184"/>
      <c r="H1395" s="183" t="s">
        <v>1423</v>
      </c>
      <c r="I1395" s="184"/>
      <c r="J1395" s="187" t="s">
        <v>1422</v>
      </c>
      <c r="K1395" s="187" t="s">
        <v>1421</v>
      </c>
      <c r="L1395" s="183" t="s">
        <v>1420</v>
      </c>
      <c r="M1395" s="184"/>
    </row>
    <row r="1396" spans="2:13" ht="15.75" customHeight="1">
      <c r="B1396" s="187"/>
      <c r="C1396" s="195"/>
      <c r="D1396" s="185"/>
      <c r="E1396" s="186"/>
      <c r="F1396" s="185"/>
      <c r="G1396" s="186"/>
      <c r="H1396" s="185"/>
      <c r="I1396" s="186"/>
      <c r="J1396" s="187"/>
      <c r="K1396" s="187"/>
      <c r="L1396" s="185"/>
      <c r="M1396" s="186"/>
    </row>
    <row r="1397" spans="2:13" ht="38.25" customHeight="1">
      <c r="B1397" s="110" t="str">
        <f>CSV!E68</f>
        <v/>
      </c>
      <c r="C1397" s="122" t="str">
        <f>IFERROR(VLOOKUP(B1397,'TABELA DE DEFEITOS'!$B$4:$I$1048576,3,0),"")</f>
        <v/>
      </c>
      <c r="D1397" s="176" t="str">
        <f>IFERROR(VLOOKUP(B1397,'TABELA DE DEFEITOS'!$B$4:$I$1048576,4,0),"")</f>
        <v/>
      </c>
      <c r="E1397" s="177"/>
      <c r="F1397" s="176" t="str">
        <f>IFERROR(VLOOKUP(B1397,'TABELA DE DEFEITOS'!$B$4:$I$1048576,5,0),"")</f>
        <v/>
      </c>
      <c r="G1397" s="177"/>
      <c r="H1397" s="178" t="str">
        <f>CSV!H68</f>
        <v/>
      </c>
      <c r="I1397" s="179"/>
      <c r="J1397" s="112" t="str">
        <f>IFERROR(VLOOKUP(B1397,'TABELA DE DEFEITOS'!$B$4:$I$1048576,8,0),"")</f>
        <v/>
      </c>
      <c r="K1397" s="109" t="str">
        <f>CSV!G68</f>
        <v/>
      </c>
      <c r="L1397" s="178"/>
      <c r="M1397" s="179"/>
    </row>
    <row r="1398" spans="2:13" ht="9.75" customHeight="1">
      <c r="B1398" s="180" t="s">
        <v>1427</v>
      </c>
      <c r="C1398" s="180"/>
      <c r="D1398" s="180"/>
      <c r="E1398" s="180"/>
      <c r="F1398" s="180"/>
      <c r="G1398" s="180"/>
      <c r="H1398" s="180" t="s">
        <v>1427</v>
      </c>
      <c r="I1398" s="180"/>
      <c r="J1398" s="180"/>
      <c r="K1398" s="180"/>
      <c r="L1398" s="180"/>
      <c r="M1398" s="180"/>
    </row>
    <row r="1399" spans="2:13" ht="9.75" customHeight="1">
      <c r="B1399" s="181"/>
      <c r="C1399" s="181"/>
      <c r="D1399" s="181"/>
      <c r="E1399" s="181"/>
      <c r="F1399" s="181"/>
      <c r="G1399" s="181"/>
      <c r="H1399" s="181"/>
      <c r="I1399" s="181"/>
      <c r="J1399" s="181"/>
      <c r="K1399" s="181"/>
      <c r="L1399" s="181"/>
      <c r="M1399" s="181"/>
    </row>
    <row r="1400" spans="2:13" ht="9.75" customHeight="1">
      <c r="B1400" s="181"/>
      <c r="C1400" s="181"/>
      <c r="D1400" s="181"/>
      <c r="E1400" s="181"/>
      <c r="F1400" s="181"/>
      <c r="G1400" s="181"/>
      <c r="H1400" s="181"/>
      <c r="I1400" s="181"/>
      <c r="J1400" s="181"/>
      <c r="K1400" s="181"/>
      <c r="L1400" s="181"/>
      <c r="M1400" s="181"/>
    </row>
    <row r="1401" spans="2:13" ht="9.75" customHeight="1">
      <c r="B1401" s="181"/>
      <c r="C1401" s="181"/>
      <c r="D1401" s="181"/>
      <c r="E1401" s="181"/>
      <c r="F1401" s="181"/>
      <c r="G1401" s="181"/>
      <c r="H1401" s="181"/>
      <c r="I1401" s="181"/>
      <c r="J1401" s="181"/>
      <c r="K1401" s="181"/>
      <c r="L1401" s="181"/>
      <c r="M1401" s="181"/>
    </row>
    <row r="1402" spans="2:13" ht="9.75" customHeight="1">
      <c r="B1402" s="181"/>
      <c r="C1402" s="181"/>
      <c r="D1402" s="181"/>
      <c r="E1402" s="181"/>
      <c r="F1402" s="181"/>
      <c r="G1402" s="181"/>
      <c r="H1402" s="181"/>
      <c r="I1402" s="181"/>
      <c r="J1402" s="181"/>
      <c r="K1402" s="181"/>
      <c r="L1402" s="181"/>
      <c r="M1402" s="181"/>
    </row>
    <row r="1403" spans="2:13" ht="9.75" customHeight="1">
      <c r="B1403" s="181"/>
      <c r="C1403" s="181"/>
      <c r="D1403" s="181"/>
      <c r="E1403" s="181"/>
      <c r="F1403" s="181"/>
      <c r="G1403" s="181"/>
      <c r="H1403" s="181"/>
      <c r="I1403" s="181"/>
      <c r="J1403" s="181"/>
      <c r="K1403" s="181"/>
      <c r="L1403" s="181"/>
      <c r="M1403" s="181"/>
    </row>
    <row r="1404" spans="2:13" ht="9.75" customHeight="1">
      <c r="B1404" s="181"/>
      <c r="C1404" s="181"/>
      <c r="D1404" s="181"/>
      <c r="E1404" s="181"/>
      <c r="F1404" s="181"/>
      <c r="G1404" s="181"/>
      <c r="H1404" s="181"/>
      <c r="I1404" s="181"/>
      <c r="J1404" s="181"/>
      <c r="K1404" s="181"/>
      <c r="L1404" s="181"/>
      <c r="M1404" s="181"/>
    </row>
    <row r="1405" spans="2:13" ht="9.75" customHeight="1">
      <c r="B1405" s="181"/>
      <c r="C1405" s="181"/>
      <c r="D1405" s="181"/>
      <c r="E1405" s="181"/>
      <c r="F1405" s="181"/>
      <c r="G1405" s="181"/>
      <c r="H1405" s="181"/>
      <c r="I1405" s="181"/>
      <c r="J1405" s="181"/>
      <c r="K1405" s="181"/>
      <c r="L1405" s="181"/>
      <c r="M1405" s="181"/>
    </row>
    <row r="1406" spans="2:13" ht="9.75" customHeight="1">
      <c r="B1406" s="181"/>
      <c r="C1406" s="181"/>
      <c r="D1406" s="181"/>
      <c r="E1406" s="181"/>
      <c r="F1406" s="181"/>
      <c r="G1406" s="181"/>
      <c r="H1406" s="181"/>
      <c r="I1406" s="181"/>
      <c r="J1406" s="181"/>
      <c r="K1406" s="181"/>
      <c r="L1406" s="181"/>
      <c r="M1406" s="181"/>
    </row>
    <row r="1407" spans="2:13" ht="9.75" customHeight="1">
      <c r="B1407" s="181"/>
      <c r="C1407" s="181"/>
      <c r="D1407" s="181"/>
      <c r="E1407" s="181"/>
      <c r="F1407" s="181"/>
      <c r="G1407" s="181"/>
      <c r="H1407" s="181"/>
      <c r="I1407" s="181"/>
      <c r="J1407" s="181"/>
      <c r="K1407" s="181"/>
      <c r="L1407" s="181"/>
      <c r="M1407" s="181"/>
    </row>
    <row r="1408" spans="2:13" ht="9.75" customHeight="1">
      <c r="B1408" s="181"/>
      <c r="C1408" s="181"/>
      <c r="D1408" s="181"/>
      <c r="E1408" s="181"/>
      <c r="F1408" s="181"/>
      <c r="G1408" s="181"/>
      <c r="H1408" s="181"/>
      <c r="I1408" s="181"/>
      <c r="J1408" s="181"/>
      <c r="K1408" s="181"/>
      <c r="L1408" s="181"/>
      <c r="M1408" s="181"/>
    </row>
    <row r="1409" spans="2:13" ht="9.75" customHeight="1">
      <c r="B1409" s="181"/>
      <c r="C1409" s="181"/>
      <c r="D1409" s="181"/>
      <c r="E1409" s="181"/>
      <c r="F1409" s="181"/>
      <c r="G1409" s="181"/>
      <c r="H1409" s="181"/>
      <c r="I1409" s="181"/>
      <c r="J1409" s="181"/>
      <c r="K1409" s="181"/>
      <c r="L1409" s="181"/>
      <c r="M1409" s="181"/>
    </row>
    <row r="1410" spans="2:13" ht="9.75" customHeight="1">
      <c r="B1410" s="181"/>
      <c r="C1410" s="181"/>
      <c r="D1410" s="181"/>
      <c r="E1410" s="181"/>
      <c r="F1410" s="181"/>
      <c r="G1410" s="181"/>
      <c r="H1410" s="181"/>
      <c r="I1410" s="181"/>
      <c r="J1410" s="181"/>
      <c r="K1410" s="181"/>
      <c r="L1410" s="181"/>
      <c r="M1410" s="181"/>
    </row>
    <row r="1411" spans="2:13" ht="9.75" customHeight="1">
      <c r="B1411" s="181"/>
      <c r="C1411" s="181"/>
      <c r="D1411" s="181"/>
      <c r="E1411" s="181"/>
      <c r="F1411" s="181"/>
      <c r="G1411" s="181"/>
      <c r="H1411" s="181"/>
      <c r="I1411" s="181"/>
      <c r="J1411" s="181"/>
      <c r="K1411" s="181"/>
      <c r="L1411" s="181"/>
      <c r="M1411" s="181"/>
    </row>
    <row r="1412" spans="2:13" ht="9.75" customHeight="1">
      <c r="B1412" s="181"/>
      <c r="C1412" s="181"/>
      <c r="D1412" s="181"/>
      <c r="E1412" s="181"/>
      <c r="F1412" s="181"/>
      <c r="G1412" s="181"/>
      <c r="H1412" s="181"/>
      <c r="I1412" s="181"/>
      <c r="J1412" s="181"/>
      <c r="K1412" s="181"/>
      <c r="L1412" s="181"/>
      <c r="M1412" s="181"/>
    </row>
    <row r="1413" spans="2:13" ht="9.75" customHeight="1">
      <c r="B1413" s="181"/>
      <c r="C1413" s="181"/>
      <c r="D1413" s="181"/>
      <c r="E1413" s="181"/>
      <c r="F1413" s="181"/>
      <c r="G1413" s="181"/>
      <c r="H1413" s="181"/>
      <c r="I1413" s="181"/>
      <c r="J1413" s="181"/>
      <c r="K1413" s="181"/>
      <c r="L1413" s="181"/>
      <c r="M1413" s="181"/>
    </row>
    <row r="1414" spans="2:13" ht="9.75" customHeight="1">
      <c r="B1414" s="181"/>
      <c r="C1414" s="181"/>
      <c r="D1414" s="181"/>
      <c r="E1414" s="181"/>
      <c r="F1414" s="181"/>
      <c r="G1414" s="181"/>
      <c r="H1414" s="181"/>
      <c r="I1414" s="181"/>
      <c r="J1414" s="181"/>
      <c r="K1414" s="181"/>
      <c r="L1414" s="181"/>
      <c r="M1414" s="181"/>
    </row>
    <row r="1415" spans="2:13" ht="15" customHeight="1">
      <c r="B1415" s="188" t="s">
        <v>1426</v>
      </c>
      <c r="C1415" s="189"/>
      <c r="D1415" s="189"/>
      <c r="E1415" s="189"/>
      <c r="F1415" s="189"/>
      <c r="G1415" s="190"/>
      <c r="H1415" s="191" t="s">
        <v>1425</v>
      </c>
      <c r="I1415" s="192"/>
      <c r="J1415" s="192"/>
      <c r="K1415" s="192"/>
      <c r="L1415" s="192"/>
      <c r="M1415" s="193"/>
    </row>
    <row r="1416" spans="2:13" ht="15.75" customHeight="1">
      <c r="B1416" s="187" t="s">
        <v>379</v>
      </c>
      <c r="C1416" s="194" t="s">
        <v>1188</v>
      </c>
      <c r="D1416" s="183" t="s">
        <v>380</v>
      </c>
      <c r="E1416" s="184"/>
      <c r="F1416" s="183" t="s">
        <v>1424</v>
      </c>
      <c r="G1416" s="184"/>
      <c r="H1416" s="183" t="s">
        <v>1423</v>
      </c>
      <c r="I1416" s="184"/>
      <c r="J1416" s="187" t="s">
        <v>1422</v>
      </c>
      <c r="K1416" s="187" t="s">
        <v>1421</v>
      </c>
      <c r="L1416" s="183" t="s">
        <v>1420</v>
      </c>
      <c r="M1416" s="184"/>
    </row>
    <row r="1417" spans="2:13" ht="15.75" customHeight="1">
      <c r="B1417" s="187"/>
      <c r="C1417" s="195"/>
      <c r="D1417" s="185"/>
      <c r="E1417" s="186"/>
      <c r="F1417" s="185"/>
      <c r="G1417" s="186"/>
      <c r="H1417" s="185"/>
      <c r="I1417" s="186"/>
      <c r="J1417" s="187"/>
      <c r="K1417" s="187"/>
      <c r="L1417" s="185"/>
      <c r="M1417" s="186"/>
    </row>
    <row r="1418" spans="2:13" ht="39" customHeight="1">
      <c r="B1418" s="110" t="str">
        <f>CSV!E69</f>
        <v/>
      </c>
      <c r="C1418" s="122" t="str">
        <f>IFERROR(VLOOKUP(B1418,'TABELA DE DEFEITOS'!$B$4:$I$1048576,3,0),"")</f>
        <v/>
      </c>
      <c r="D1418" s="176" t="str">
        <f>IFERROR(VLOOKUP(B1418,'TABELA DE DEFEITOS'!$B$4:$I$1048576,4,0),"")</f>
        <v/>
      </c>
      <c r="E1418" s="177"/>
      <c r="F1418" s="176" t="str">
        <f>IFERROR(VLOOKUP(B1418,'TABELA DE DEFEITOS'!$B$4:$I$1048576,5,0),"")</f>
        <v/>
      </c>
      <c r="G1418" s="177"/>
      <c r="H1418" s="178" t="str">
        <f>CSV!H169</f>
        <v/>
      </c>
      <c r="I1418" s="179"/>
      <c r="J1418" s="112" t="str">
        <f>IFERROR(VLOOKUP(B1418,'TABELA DE DEFEITOS'!$B$4:$I$1048576,8,0),"")</f>
        <v/>
      </c>
      <c r="K1418" s="109" t="str">
        <f>CSV!G69</f>
        <v/>
      </c>
      <c r="L1418" s="178"/>
      <c r="M1418" s="179"/>
    </row>
    <row r="1419" spans="2:13" ht="9.75" customHeight="1">
      <c r="B1419" s="180" t="s">
        <v>1427</v>
      </c>
      <c r="C1419" s="180"/>
      <c r="D1419" s="180"/>
      <c r="E1419" s="180"/>
      <c r="F1419" s="180"/>
      <c r="G1419" s="180"/>
      <c r="H1419" s="180" t="s">
        <v>1427</v>
      </c>
      <c r="I1419" s="180"/>
      <c r="J1419" s="180"/>
      <c r="K1419" s="180"/>
      <c r="L1419" s="180"/>
      <c r="M1419" s="180"/>
    </row>
    <row r="1420" spans="2:13" ht="9.75" customHeight="1">
      <c r="B1420" s="181"/>
      <c r="C1420" s="181"/>
      <c r="D1420" s="181"/>
      <c r="E1420" s="181"/>
      <c r="F1420" s="181"/>
      <c r="G1420" s="181"/>
      <c r="H1420" s="181"/>
      <c r="I1420" s="181"/>
      <c r="J1420" s="181"/>
      <c r="K1420" s="181"/>
      <c r="L1420" s="181"/>
      <c r="M1420" s="181"/>
    </row>
    <row r="1421" spans="2:13" ht="9.75" customHeight="1">
      <c r="B1421" s="181"/>
      <c r="C1421" s="181"/>
      <c r="D1421" s="181"/>
      <c r="E1421" s="181"/>
      <c r="F1421" s="181"/>
      <c r="G1421" s="181"/>
      <c r="H1421" s="181"/>
      <c r="I1421" s="181"/>
      <c r="J1421" s="181"/>
      <c r="K1421" s="181"/>
      <c r="L1421" s="181"/>
      <c r="M1421" s="181"/>
    </row>
    <row r="1422" spans="2:13" ht="9.75" customHeight="1">
      <c r="B1422" s="181"/>
      <c r="C1422" s="181"/>
      <c r="D1422" s="181"/>
      <c r="E1422" s="181"/>
      <c r="F1422" s="181"/>
      <c r="G1422" s="181"/>
      <c r="H1422" s="181"/>
      <c r="I1422" s="181"/>
      <c r="J1422" s="181"/>
      <c r="K1422" s="181"/>
      <c r="L1422" s="181"/>
      <c r="M1422" s="181"/>
    </row>
    <row r="1423" spans="2:13" ht="9.75" customHeight="1">
      <c r="B1423" s="181"/>
      <c r="C1423" s="181"/>
      <c r="D1423" s="181"/>
      <c r="E1423" s="181"/>
      <c r="F1423" s="181"/>
      <c r="G1423" s="181"/>
      <c r="H1423" s="181"/>
      <c r="I1423" s="181"/>
      <c r="J1423" s="181"/>
      <c r="K1423" s="181"/>
      <c r="L1423" s="181"/>
      <c r="M1423" s="181"/>
    </row>
    <row r="1424" spans="2:13" ht="9.75" customHeight="1">
      <c r="B1424" s="181"/>
      <c r="C1424" s="181"/>
      <c r="D1424" s="181"/>
      <c r="E1424" s="181"/>
      <c r="F1424" s="181"/>
      <c r="G1424" s="181"/>
      <c r="H1424" s="181"/>
      <c r="I1424" s="181"/>
      <c r="J1424" s="181"/>
      <c r="K1424" s="181"/>
      <c r="L1424" s="181"/>
      <c r="M1424" s="181"/>
    </row>
    <row r="1425" spans="2:13" ht="9.75" customHeight="1">
      <c r="B1425" s="181"/>
      <c r="C1425" s="181"/>
      <c r="D1425" s="181"/>
      <c r="E1425" s="181"/>
      <c r="F1425" s="181"/>
      <c r="G1425" s="181"/>
      <c r="H1425" s="181"/>
      <c r="I1425" s="181"/>
      <c r="J1425" s="181"/>
      <c r="K1425" s="181"/>
      <c r="L1425" s="181"/>
      <c r="M1425" s="181"/>
    </row>
    <row r="1426" spans="2:13" ht="9.75" customHeight="1">
      <c r="B1426" s="181"/>
      <c r="C1426" s="181"/>
      <c r="D1426" s="181"/>
      <c r="E1426" s="181"/>
      <c r="F1426" s="181"/>
      <c r="G1426" s="181"/>
      <c r="H1426" s="181"/>
      <c r="I1426" s="181"/>
      <c r="J1426" s="181"/>
      <c r="K1426" s="181"/>
      <c r="L1426" s="181"/>
      <c r="M1426" s="181"/>
    </row>
    <row r="1427" spans="2:13" ht="9.75" customHeight="1">
      <c r="B1427" s="181"/>
      <c r="C1427" s="181"/>
      <c r="D1427" s="181"/>
      <c r="E1427" s="181"/>
      <c r="F1427" s="181"/>
      <c r="G1427" s="181"/>
      <c r="H1427" s="181"/>
      <c r="I1427" s="181"/>
      <c r="J1427" s="181"/>
      <c r="K1427" s="181"/>
      <c r="L1427" s="181"/>
      <c r="M1427" s="181"/>
    </row>
    <row r="1428" spans="2:13" ht="9.75" customHeight="1">
      <c r="B1428" s="181"/>
      <c r="C1428" s="181"/>
      <c r="D1428" s="181"/>
      <c r="E1428" s="181"/>
      <c r="F1428" s="181"/>
      <c r="G1428" s="181"/>
      <c r="H1428" s="181"/>
      <c r="I1428" s="181"/>
      <c r="J1428" s="181"/>
      <c r="K1428" s="181"/>
      <c r="L1428" s="181"/>
      <c r="M1428" s="181"/>
    </row>
    <row r="1429" spans="2:13" ht="9.75" customHeight="1">
      <c r="B1429" s="181"/>
      <c r="C1429" s="181"/>
      <c r="D1429" s="181"/>
      <c r="E1429" s="181"/>
      <c r="F1429" s="181"/>
      <c r="G1429" s="181"/>
      <c r="H1429" s="181"/>
      <c r="I1429" s="181"/>
      <c r="J1429" s="181"/>
      <c r="K1429" s="181"/>
      <c r="L1429" s="181"/>
      <c r="M1429" s="181"/>
    </row>
    <row r="1430" spans="2:13" ht="9.75" customHeight="1">
      <c r="B1430" s="181"/>
      <c r="C1430" s="181"/>
      <c r="D1430" s="181"/>
      <c r="E1430" s="181"/>
      <c r="F1430" s="181"/>
      <c r="G1430" s="181"/>
      <c r="H1430" s="181"/>
      <c r="I1430" s="181"/>
      <c r="J1430" s="181"/>
      <c r="K1430" s="181"/>
      <c r="L1430" s="181"/>
      <c r="M1430" s="181"/>
    </row>
    <row r="1431" spans="2:13" ht="9.75" customHeight="1">
      <c r="B1431" s="181"/>
      <c r="C1431" s="181"/>
      <c r="D1431" s="181"/>
      <c r="E1431" s="181"/>
      <c r="F1431" s="181"/>
      <c r="G1431" s="181"/>
      <c r="H1431" s="181"/>
      <c r="I1431" s="181"/>
      <c r="J1431" s="181"/>
      <c r="K1431" s="181"/>
      <c r="L1431" s="181"/>
      <c r="M1431" s="181"/>
    </row>
    <row r="1432" spans="2:13" ht="9.75" customHeight="1">
      <c r="B1432" s="181"/>
      <c r="C1432" s="181"/>
      <c r="D1432" s="181"/>
      <c r="E1432" s="181"/>
      <c r="F1432" s="181"/>
      <c r="G1432" s="181"/>
      <c r="H1432" s="181"/>
      <c r="I1432" s="181"/>
      <c r="J1432" s="181"/>
      <c r="K1432" s="181"/>
      <c r="L1432" s="181"/>
      <c r="M1432" s="181"/>
    </row>
    <row r="1433" spans="2:13" ht="9.75" customHeight="1">
      <c r="B1433" s="181"/>
      <c r="C1433" s="181"/>
      <c r="D1433" s="181"/>
      <c r="E1433" s="181"/>
      <c r="F1433" s="181"/>
      <c r="G1433" s="181"/>
      <c r="H1433" s="181"/>
      <c r="I1433" s="181"/>
      <c r="J1433" s="181"/>
      <c r="K1433" s="181"/>
      <c r="L1433" s="181"/>
      <c r="M1433" s="181"/>
    </row>
    <row r="1434" spans="2:13" ht="9.75" customHeight="1">
      <c r="B1434" s="181"/>
      <c r="C1434" s="181"/>
      <c r="D1434" s="181"/>
      <c r="E1434" s="181"/>
      <c r="F1434" s="181"/>
      <c r="G1434" s="181"/>
      <c r="H1434" s="181"/>
      <c r="I1434" s="181"/>
      <c r="J1434" s="181"/>
      <c r="K1434" s="181"/>
      <c r="L1434" s="181"/>
      <c r="M1434" s="181"/>
    </row>
    <row r="1435" spans="2:13" ht="9.75" customHeight="1">
      <c r="B1435" s="181"/>
      <c r="C1435" s="181"/>
      <c r="D1435" s="181"/>
      <c r="E1435" s="181"/>
      <c r="F1435" s="181"/>
      <c r="G1435" s="181"/>
      <c r="H1435" s="181"/>
      <c r="I1435" s="181"/>
      <c r="J1435" s="181"/>
      <c r="K1435" s="181"/>
      <c r="L1435" s="181"/>
      <c r="M1435" s="181"/>
    </row>
    <row r="1436" spans="2:13" ht="15" customHeight="1">
      <c r="B1436" s="188" t="s">
        <v>1426</v>
      </c>
      <c r="C1436" s="189"/>
      <c r="D1436" s="189"/>
      <c r="E1436" s="189"/>
      <c r="F1436" s="189"/>
      <c r="G1436" s="190"/>
      <c r="H1436" s="191" t="s">
        <v>1425</v>
      </c>
      <c r="I1436" s="192"/>
      <c r="J1436" s="192"/>
      <c r="K1436" s="192"/>
      <c r="L1436" s="192"/>
      <c r="M1436" s="193"/>
    </row>
    <row r="1437" spans="2:13" ht="15.75" customHeight="1">
      <c r="B1437" s="187" t="s">
        <v>379</v>
      </c>
      <c r="C1437" s="194" t="s">
        <v>1188</v>
      </c>
      <c r="D1437" s="183" t="s">
        <v>380</v>
      </c>
      <c r="E1437" s="184"/>
      <c r="F1437" s="183" t="s">
        <v>1424</v>
      </c>
      <c r="G1437" s="184"/>
      <c r="H1437" s="183" t="s">
        <v>1423</v>
      </c>
      <c r="I1437" s="184"/>
      <c r="J1437" s="187" t="s">
        <v>1422</v>
      </c>
      <c r="K1437" s="187" t="s">
        <v>1421</v>
      </c>
      <c r="L1437" s="183" t="s">
        <v>1420</v>
      </c>
      <c r="M1437" s="184"/>
    </row>
    <row r="1438" spans="2:13" ht="15.75" customHeight="1">
      <c r="B1438" s="187"/>
      <c r="C1438" s="195"/>
      <c r="D1438" s="185"/>
      <c r="E1438" s="186"/>
      <c r="F1438" s="185"/>
      <c r="G1438" s="186"/>
      <c r="H1438" s="185"/>
      <c r="I1438" s="186"/>
      <c r="J1438" s="187"/>
      <c r="K1438" s="187"/>
      <c r="L1438" s="185"/>
      <c r="M1438" s="186"/>
    </row>
    <row r="1439" spans="2:13" ht="38.25" customHeight="1">
      <c r="B1439" s="110" t="str">
        <f>CSV!E70</f>
        <v/>
      </c>
      <c r="C1439" s="122" t="str">
        <f>IFERROR(VLOOKUP(B1439,'TABELA DE DEFEITOS'!$B$4:$I$1048576,3,0),"")</f>
        <v/>
      </c>
      <c r="D1439" s="176" t="str">
        <f>IFERROR(VLOOKUP(B1439,'TABELA DE DEFEITOS'!$B$4:$I$1048576,4,0),"")</f>
        <v/>
      </c>
      <c r="E1439" s="177"/>
      <c r="F1439" s="176" t="str">
        <f>IFERROR(VLOOKUP(B1439,'TABELA DE DEFEITOS'!$B$4:$I$1048576,5,0),"")</f>
        <v/>
      </c>
      <c r="G1439" s="177"/>
      <c r="H1439" s="178" t="str">
        <f>CSV!H70</f>
        <v/>
      </c>
      <c r="I1439" s="179"/>
      <c r="J1439" s="112" t="str">
        <f>IFERROR(VLOOKUP(B1439,'TABELA DE DEFEITOS'!$B$4:$I$1048576,8,0),"")</f>
        <v/>
      </c>
      <c r="K1439" s="109" t="str">
        <f>CSV!G70</f>
        <v/>
      </c>
      <c r="L1439" s="178"/>
      <c r="M1439" s="179"/>
    </row>
    <row r="1440" spans="2:13" ht="9.75" customHeight="1">
      <c r="B1440" s="180" t="s">
        <v>1427</v>
      </c>
      <c r="C1440" s="180"/>
      <c r="D1440" s="180"/>
      <c r="E1440" s="180"/>
      <c r="F1440" s="180"/>
      <c r="G1440" s="180"/>
      <c r="H1440" s="180" t="s">
        <v>1427</v>
      </c>
      <c r="I1440" s="180"/>
      <c r="J1440" s="180"/>
      <c r="K1440" s="180"/>
      <c r="L1440" s="180"/>
      <c r="M1440" s="180"/>
    </row>
    <row r="1441" spans="2:13" ht="9.75" customHeight="1">
      <c r="B1441" s="181"/>
      <c r="C1441" s="181"/>
      <c r="D1441" s="181"/>
      <c r="E1441" s="181"/>
      <c r="F1441" s="181"/>
      <c r="G1441" s="181"/>
      <c r="H1441" s="181"/>
      <c r="I1441" s="181"/>
      <c r="J1441" s="181"/>
      <c r="K1441" s="181"/>
      <c r="L1441" s="181"/>
      <c r="M1441" s="181"/>
    </row>
    <row r="1442" spans="2:13" ht="9.75" customHeight="1">
      <c r="B1442" s="181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</row>
    <row r="1443" spans="2:13" ht="9.75" customHeight="1">
      <c r="B1443" s="181"/>
      <c r="C1443" s="181"/>
      <c r="D1443" s="181"/>
      <c r="E1443" s="181"/>
      <c r="F1443" s="181"/>
      <c r="G1443" s="181"/>
      <c r="H1443" s="181"/>
      <c r="I1443" s="181"/>
      <c r="J1443" s="181"/>
      <c r="K1443" s="181"/>
      <c r="L1443" s="181"/>
      <c r="M1443" s="181"/>
    </row>
    <row r="1444" spans="2:13" ht="9.75" customHeight="1">
      <c r="B1444" s="181"/>
      <c r="C1444" s="181"/>
      <c r="D1444" s="181"/>
      <c r="E1444" s="181"/>
      <c r="F1444" s="181"/>
      <c r="G1444" s="181"/>
      <c r="H1444" s="181"/>
      <c r="I1444" s="181"/>
      <c r="J1444" s="181"/>
      <c r="K1444" s="181"/>
      <c r="L1444" s="181"/>
      <c r="M1444" s="181"/>
    </row>
    <row r="1445" spans="2:13" ht="9.75" customHeight="1">
      <c r="B1445" s="181"/>
      <c r="C1445" s="181"/>
      <c r="D1445" s="181"/>
      <c r="E1445" s="181"/>
      <c r="F1445" s="181"/>
      <c r="G1445" s="181"/>
      <c r="H1445" s="181"/>
      <c r="I1445" s="181"/>
      <c r="J1445" s="181"/>
      <c r="K1445" s="181"/>
      <c r="L1445" s="181"/>
      <c r="M1445" s="181"/>
    </row>
    <row r="1446" spans="2:13" ht="9.75" customHeight="1">
      <c r="B1446" s="181"/>
      <c r="C1446" s="181"/>
      <c r="D1446" s="181"/>
      <c r="E1446" s="181"/>
      <c r="F1446" s="181"/>
      <c r="G1446" s="181"/>
      <c r="H1446" s="181"/>
      <c r="I1446" s="181"/>
      <c r="J1446" s="181"/>
      <c r="K1446" s="181"/>
      <c r="L1446" s="181"/>
      <c r="M1446" s="181"/>
    </row>
    <row r="1447" spans="2:13" ht="9.75" customHeight="1">
      <c r="B1447" s="181"/>
      <c r="C1447" s="181"/>
      <c r="D1447" s="181"/>
      <c r="E1447" s="181"/>
      <c r="F1447" s="181"/>
      <c r="G1447" s="181"/>
      <c r="H1447" s="181"/>
      <c r="I1447" s="181"/>
      <c r="J1447" s="181"/>
      <c r="K1447" s="181"/>
      <c r="L1447" s="181"/>
      <c r="M1447" s="181"/>
    </row>
    <row r="1448" spans="2:13" ht="9.75" customHeight="1">
      <c r="B1448" s="181"/>
      <c r="C1448" s="181"/>
      <c r="D1448" s="181"/>
      <c r="E1448" s="181"/>
      <c r="F1448" s="181"/>
      <c r="G1448" s="181"/>
      <c r="H1448" s="181"/>
      <c r="I1448" s="181"/>
      <c r="J1448" s="181"/>
      <c r="K1448" s="181"/>
      <c r="L1448" s="181"/>
      <c r="M1448" s="181"/>
    </row>
    <row r="1449" spans="2:13" ht="9.75" customHeight="1">
      <c r="B1449" s="181"/>
      <c r="C1449" s="181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</row>
    <row r="1450" spans="2:13" ht="9.75" customHeight="1">
      <c r="B1450" s="181"/>
      <c r="C1450" s="181"/>
      <c r="D1450" s="181"/>
      <c r="E1450" s="181"/>
      <c r="F1450" s="181"/>
      <c r="G1450" s="181"/>
      <c r="H1450" s="181"/>
      <c r="I1450" s="181"/>
      <c r="J1450" s="181"/>
      <c r="K1450" s="181"/>
      <c r="L1450" s="181"/>
      <c r="M1450" s="181"/>
    </row>
    <row r="1451" spans="2:13" ht="9.75" customHeight="1">
      <c r="B1451" s="181"/>
      <c r="C1451" s="181"/>
      <c r="D1451" s="181"/>
      <c r="E1451" s="181"/>
      <c r="F1451" s="181"/>
      <c r="G1451" s="181"/>
      <c r="H1451" s="181"/>
      <c r="I1451" s="181"/>
      <c r="J1451" s="181"/>
      <c r="K1451" s="181"/>
      <c r="L1451" s="181"/>
      <c r="M1451" s="181"/>
    </row>
    <row r="1452" spans="2:13" ht="9.75" customHeight="1">
      <c r="B1452" s="181"/>
      <c r="C1452" s="181"/>
      <c r="D1452" s="181"/>
      <c r="E1452" s="181"/>
      <c r="F1452" s="181"/>
      <c r="G1452" s="181"/>
      <c r="H1452" s="181"/>
      <c r="I1452" s="181"/>
      <c r="J1452" s="181"/>
      <c r="K1452" s="181"/>
      <c r="L1452" s="181"/>
      <c r="M1452" s="181"/>
    </row>
    <row r="1453" spans="2:13" ht="9.75" customHeight="1">
      <c r="B1453" s="181"/>
      <c r="C1453" s="181"/>
      <c r="D1453" s="181"/>
      <c r="E1453" s="181"/>
      <c r="F1453" s="181"/>
      <c r="G1453" s="181"/>
      <c r="H1453" s="181"/>
      <c r="I1453" s="181"/>
      <c r="J1453" s="181"/>
      <c r="K1453" s="181"/>
      <c r="L1453" s="181"/>
      <c r="M1453" s="181"/>
    </row>
    <row r="1454" spans="2:13" ht="9.75" customHeight="1">
      <c r="B1454" s="181"/>
      <c r="C1454" s="181"/>
      <c r="D1454" s="181"/>
      <c r="E1454" s="181"/>
      <c r="F1454" s="181"/>
      <c r="G1454" s="181"/>
      <c r="H1454" s="181"/>
      <c r="I1454" s="181"/>
      <c r="J1454" s="181"/>
      <c r="K1454" s="181"/>
      <c r="L1454" s="181"/>
      <c r="M1454" s="181"/>
    </row>
    <row r="1455" spans="2:13" ht="9.75" customHeight="1">
      <c r="B1455" s="181"/>
      <c r="C1455" s="181"/>
      <c r="D1455" s="181"/>
      <c r="E1455" s="181"/>
      <c r="F1455" s="181"/>
      <c r="G1455" s="181"/>
      <c r="H1455" s="181"/>
      <c r="I1455" s="181"/>
      <c r="J1455" s="181"/>
      <c r="K1455" s="181"/>
      <c r="L1455" s="181"/>
      <c r="M1455" s="181"/>
    </row>
    <row r="1456" spans="2:13" ht="9.75" customHeight="1">
      <c r="B1456" s="181"/>
      <c r="C1456" s="181"/>
      <c r="D1456" s="181"/>
      <c r="E1456" s="181"/>
      <c r="F1456" s="181"/>
      <c r="G1456" s="181"/>
      <c r="H1456" s="181"/>
      <c r="I1456" s="181"/>
      <c r="J1456" s="181"/>
      <c r="K1456" s="181"/>
      <c r="L1456" s="181"/>
      <c r="M1456" s="181"/>
    </row>
    <row r="1457" spans="2:13" ht="15" customHeight="1">
      <c r="B1457" s="188" t="s">
        <v>1426</v>
      </c>
      <c r="C1457" s="189"/>
      <c r="D1457" s="189"/>
      <c r="E1457" s="189"/>
      <c r="F1457" s="189"/>
      <c r="G1457" s="190"/>
      <c r="H1457" s="191" t="s">
        <v>1425</v>
      </c>
      <c r="I1457" s="192"/>
      <c r="J1457" s="192"/>
      <c r="K1457" s="192"/>
      <c r="L1457" s="192"/>
      <c r="M1457" s="193"/>
    </row>
    <row r="1458" spans="2:13" ht="15.75" customHeight="1">
      <c r="B1458" s="187" t="s">
        <v>379</v>
      </c>
      <c r="C1458" s="194" t="s">
        <v>1188</v>
      </c>
      <c r="D1458" s="183" t="s">
        <v>380</v>
      </c>
      <c r="E1458" s="184"/>
      <c r="F1458" s="183" t="s">
        <v>1424</v>
      </c>
      <c r="G1458" s="184"/>
      <c r="H1458" s="183" t="s">
        <v>1423</v>
      </c>
      <c r="I1458" s="184"/>
      <c r="J1458" s="187" t="s">
        <v>1422</v>
      </c>
      <c r="K1458" s="187" t="s">
        <v>1421</v>
      </c>
      <c r="L1458" s="183" t="s">
        <v>1420</v>
      </c>
      <c r="M1458" s="184"/>
    </row>
    <row r="1459" spans="2:13" ht="15.75" customHeight="1">
      <c r="B1459" s="187"/>
      <c r="C1459" s="195"/>
      <c r="D1459" s="185"/>
      <c r="E1459" s="186"/>
      <c r="F1459" s="185"/>
      <c r="G1459" s="186"/>
      <c r="H1459" s="185"/>
      <c r="I1459" s="186"/>
      <c r="J1459" s="187"/>
      <c r="K1459" s="187"/>
      <c r="L1459" s="185"/>
      <c r="M1459" s="186"/>
    </row>
    <row r="1460" spans="2:13" ht="39" customHeight="1">
      <c r="B1460" s="110" t="str">
        <f>CSV!E71</f>
        <v/>
      </c>
      <c r="C1460" s="122" t="str">
        <f>IFERROR(VLOOKUP(B1460,'TABELA DE DEFEITOS'!$B$4:$I$1048576,3,0),"")</f>
        <v/>
      </c>
      <c r="D1460" s="176" t="str">
        <f>IFERROR(VLOOKUP(B1460,'TABELA DE DEFEITOS'!$B$4:$I$1048576,4,0),"")</f>
        <v/>
      </c>
      <c r="E1460" s="177"/>
      <c r="F1460" s="176" t="str">
        <f>IFERROR(VLOOKUP(B1460,'TABELA DE DEFEITOS'!$B$4:$I$1048576,5,0),"")</f>
        <v/>
      </c>
      <c r="G1460" s="177"/>
      <c r="H1460" s="178" t="str">
        <f>CSV!H71</f>
        <v/>
      </c>
      <c r="I1460" s="179"/>
      <c r="J1460" s="112" t="str">
        <f>IFERROR(VLOOKUP(B1460,'TABELA DE DEFEITOS'!$B$4:$I$1048576,8,0),"")</f>
        <v/>
      </c>
      <c r="K1460" s="109" t="str">
        <f>CSV!G71</f>
        <v/>
      </c>
      <c r="L1460" s="178"/>
      <c r="M1460" s="179"/>
    </row>
    <row r="1461" spans="2:13" ht="9.75" customHeight="1">
      <c r="B1461" s="180" t="s">
        <v>1427</v>
      </c>
      <c r="C1461" s="180"/>
      <c r="D1461" s="180"/>
      <c r="E1461" s="180"/>
      <c r="F1461" s="180"/>
      <c r="G1461" s="180"/>
      <c r="H1461" s="180" t="s">
        <v>1427</v>
      </c>
      <c r="I1461" s="180"/>
      <c r="J1461" s="180"/>
      <c r="K1461" s="180"/>
      <c r="L1461" s="180"/>
      <c r="M1461" s="180"/>
    </row>
    <row r="1462" spans="2:13" ht="9.75" customHeight="1">
      <c r="B1462" s="181"/>
      <c r="C1462" s="181"/>
      <c r="D1462" s="181"/>
      <c r="E1462" s="181"/>
      <c r="F1462" s="181"/>
      <c r="G1462" s="181"/>
      <c r="H1462" s="181"/>
      <c r="I1462" s="181"/>
      <c r="J1462" s="181"/>
      <c r="K1462" s="181"/>
      <c r="L1462" s="181"/>
      <c r="M1462" s="181"/>
    </row>
    <row r="1463" spans="2:13" ht="9.75" customHeight="1">
      <c r="B1463" s="181"/>
      <c r="C1463" s="181"/>
      <c r="D1463" s="181"/>
      <c r="E1463" s="181"/>
      <c r="F1463" s="181"/>
      <c r="G1463" s="181"/>
      <c r="H1463" s="181"/>
      <c r="I1463" s="181"/>
      <c r="J1463" s="181"/>
      <c r="K1463" s="181"/>
      <c r="L1463" s="181"/>
      <c r="M1463" s="181"/>
    </row>
    <row r="1464" spans="2:13" ht="9.75" customHeight="1">
      <c r="B1464" s="181"/>
      <c r="C1464" s="181"/>
      <c r="D1464" s="181"/>
      <c r="E1464" s="181"/>
      <c r="F1464" s="181"/>
      <c r="G1464" s="181"/>
      <c r="H1464" s="181"/>
      <c r="I1464" s="181"/>
      <c r="J1464" s="181"/>
      <c r="K1464" s="181"/>
      <c r="L1464" s="181"/>
      <c r="M1464" s="181"/>
    </row>
    <row r="1465" spans="2:13" ht="9.75" customHeight="1">
      <c r="B1465" s="181"/>
      <c r="C1465" s="181"/>
      <c r="D1465" s="181"/>
      <c r="E1465" s="181"/>
      <c r="F1465" s="181"/>
      <c r="G1465" s="181"/>
      <c r="H1465" s="181"/>
      <c r="I1465" s="181"/>
      <c r="J1465" s="181"/>
      <c r="K1465" s="181"/>
      <c r="L1465" s="181"/>
      <c r="M1465" s="181"/>
    </row>
    <row r="1466" spans="2:13" ht="9.75" customHeight="1">
      <c r="B1466" s="181"/>
      <c r="C1466" s="181"/>
      <c r="D1466" s="181"/>
      <c r="E1466" s="181"/>
      <c r="F1466" s="181"/>
      <c r="G1466" s="181"/>
      <c r="H1466" s="181"/>
      <c r="I1466" s="181"/>
      <c r="J1466" s="181"/>
      <c r="K1466" s="181"/>
      <c r="L1466" s="181"/>
      <c r="M1466" s="181"/>
    </row>
    <row r="1467" spans="2:13" ht="9.75" customHeight="1">
      <c r="B1467" s="181"/>
      <c r="C1467" s="181"/>
      <c r="D1467" s="181"/>
      <c r="E1467" s="181"/>
      <c r="F1467" s="181"/>
      <c r="G1467" s="181"/>
      <c r="H1467" s="181"/>
      <c r="I1467" s="181"/>
      <c r="J1467" s="181"/>
      <c r="K1467" s="181"/>
      <c r="L1467" s="181"/>
      <c r="M1467" s="181"/>
    </row>
    <row r="1468" spans="2:13" ht="9.75" customHeight="1">
      <c r="B1468" s="181"/>
      <c r="C1468" s="181"/>
      <c r="D1468" s="181"/>
      <c r="E1468" s="181"/>
      <c r="F1468" s="181"/>
      <c r="G1468" s="181"/>
      <c r="H1468" s="181"/>
      <c r="I1468" s="181"/>
      <c r="J1468" s="181"/>
      <c r="K1468" s="181"/>
      <c r="L1468" s="181"/>
      <c r="M1468" s="181"/>
    </row>
    <row r="1469" spans="2:13" ht="9.75" customHeight="1">
      <c r="B1469" s="181"/>
      <c r="C1469" s="181"/>
      <c r="D1469" s="181"/>
      <c r="E1469" s="181"/>
      <c r="F1469" s="181"/>
      <c r="G1469" s="181"/>
      <c r="H1469" s="181"/>
      <c r="I1469" s="181"/>
      <c r="J1469" s="181"/>
      <c r="K1469" s="181"/>
      <c r="L1469" s="181"/>
      <c r="M1469" s="181"/>
    </row>
    <row r="1470" spans="2:13" ht="9.75" customHeight="1">
      <c r="B1470" s="181"/>
      <c r="C1470" s="181"/>
      <c r="D1470" s="181"/>
      <c r="E1470" s="181"/>
      <c r="F1470" s="181"/>
      <c r="G1470" s="181"/>
      <c r="H1470" s="181"/>
      <c r="I1470" s="181"/>
      <c r="J1470" s="181"/>
      <c r="K1470" s="181"/>
      <c r="L1470" s="181"/>
      <c r="M1470" s="181"/>
    </row>
    <row r="1471" spans="2:13" ht="9.75" customHeight="1">
      <c r="B1471" s="181"/>
      <c r="C1471" s="181"/>
      <c r="D1471" s="181"/>
      <c r="E1471" s="181"/>
      <c r="F1471" s="181"/>
      <c r="G1471" s="181"/>
      <c r="H1471" s="181"/>
      <c r="I1471" s="181"/>
      <c r="J1471" s="181"/>
      <c r="K1471" s="181"/>
      <c r="L1471" s="181"/>
      <c r="M1471" s="181"/>
    </row>
    <row r="1472" spans="2:13" ht="9.75" customHeight="1">
      <c r="B1472" s="181"/>
      <c r="C1472" s="181"/>
      <c r="D1472" s="181"/>
      <c r="E1472" s="181"/>
      <c r="F1472" s="181"/>
      <c r="G1472" s="181"/>
      <c r="H1472" s="181"/>
      <c r="I1472" s="181"/>
      <c r="J1472" s="181"/>
      <c r="K1472" s="181"/>
      <c r="L1472" s="181"/>
      <c r="M1472" s="181"/>
    </row>
    <row r="1473" spans="2:13" ht="9.75" customHeight="1">
      <c r="B1473" s="181"/>
      <c r="C1473" s="181"/>
      <c r="D1473" s="181"/>
      <c r="E1473" s="181"/>
      <c r="F1473" s="181"/>
      <c r="G1473" s="181"/>
      <c r="H1473" s="181"/>
      <c r="I1473" s="181"/>
      <c r="J1473" s="181"/>
      <c r="K1473" s="181"/>
      <c r="L1473" s="181"/>
      <c r="M1473" s="181"/>
    </row>
    <row r="1474" spans="2:13" ht="9.75" customHeight="1">
      <c r="B1474" s="181"/>
      <c r="C1474" s="181"/>
      <c r="D1474" s="181"/>
      <c r="E1474" s="181"/>
      <c r="F1474" s="181"/>
      <c r="G1474" s="181"/>
      <c r="H1474" s="181"/>
      <c r="I1474" s="181"/>
      <c r="J1474" s="181"/>
      <c r="K1474" s="181"/>
      <c r="L1474" s="181"/>
      <c r="M1474" s="181"/>
    </row>
    <row r="1475" spans="2:13" ht="9.75" customHeight="1">
      <c r="B1475" s="181"/>
      <c r="C1475" s="181"/>
      <c r="D1475" s="181"/>
      <c r="E1475" s="181"/>
      <c r="F1475" s="181"/>
      <c r="G1475" s="181"/>
      <c r="H1475" s="181"/>
      <c r="I1475" s="181"/>
      <c r="J1475" s="181"/>
      <c r="K1475" s="181"/>
      <c r="L1475" s="181"/>
      <c r="M1475" s="181"/>
    </row>
    <row r="1476" spans="2:13" ht="9.75" customHeight="1">
      <c r="B1476" s="181"/>
      <c r="C1476" s="181"/>
      <c r="D1476" s="181"/>
      <c r="E1476" s="181"/>
      <c r="F1476" s="181"/>
      <c r="G1476" s="181"/>
      <c r="H1476" s="181"/>
      <c r="I1476" s="181"/>
      <c r="J1476" s="181"/>
      <c r="K1476" s="181"/>
      <c r="L1476" s="181"/>
      <c r="M1476" s="181"/>
    </row>
    <row r="1477" spans="2:13" ht="9.75" customHeight="1">
      <c r="B1477" s="181"/>
      <c r="C1477" s="181"/>
      <c r="D1477" s="181"/>
      <c r="E1477" s="181"/>
      <c r="F1477" s="181"/>
      <c r="G1477" s="181"/>
      <c r="H1477" s="181"/>
      <c r="I1477" s="181"/>
      <c r="J1477" s="181"/>
      <c r="K1477" s="181"/>
      <c r="L1477" s="181"/>
      <c r="M1477" s="181"/>
    </row>
    <row r="1478" spans="2:13" ht="15" customHeight="1">
      <c r="B1478" s="188" t="s">
        <v>1426</v>
      </c>
      <c r="C1478" s="189"/>
      <c r="D1478" s="189"/>
      <c r="E1478" s="189"/>
      <c r="F1478" s="189"/>
      <c r="G1478" s="190"/>
      <c r="H1478" s="191" t="s">
        <v>1425</v>
      </c>
      <c r="I1478" s="192"/>
      <c r="J1478" s="192"/>
      <c r="K1478" s="192"/>
      <c r="L1478" s="192"/>
      <c r="M1478" s="193"/>
    </row>
    <row r="1479" spans="2:13" ht="10.5" customHeight="1">
      <c r="B1479" s="187" t="s">
        <v>379</v>
      </c>
      <c r="C1479" s="194" t="s">
        <v>1188</v>
      </c>
      <c r="D1479" s="183" t="s">
        <v>380</v>
      </c>
      <c r="E1479" s="184"/>
      <c r="F1479" s="183" t="s">
        <v>1424</v>
      </c>
      <c r="G1479" s="184"/>
      <c r="H1479" s="183" t="s">
        <v>1423</v>
      </c>
      <c r="I1479" s="184"/>
      <c r="J1479" s="187" t="s">
        <v>1422</v>
      </c>
      <c r="K1479" s="187" t="s">
        <v>1421</v>
      </c>
      <c r="L1479" s="183" t="s">
        <v>1420</v>
      </c>
      <c r="M1479" s="184"/>
    </row>
    <row r="1480" spans="2:13" ht="15.75" customHeight="1">
      <c r="B1480" s="187"/>
      <c r="C1480" s="195"/>
      <c r="D1480" s="185"/>
      <c r="E1480" s="186"/>
      <c r="F1480" s="185"/>
      <c r="G1480" s="186"/>
      <c r="H1480" s="185"/>
      <c r="I1480" s="186"/>
      <c r="J1480" s="187"/>
      <c r="K1480" s="187"/>
      <c r="L1480" s="185"/>
      <c r="M1480" s="186"/>
    </row>
    <row r="1481" spans="2:13" ht="38.25" customHeight="1">
      <c r="B1481" s="110" t="str">
        <f>CSV!E72</f>
        <v/>
      </c>
      <c r="C1481" s="122" t="str">
        <f>IFERROR(VLOOKUP(B1481,'TABELA DE DEFEITOS'!$B$4:$I$1048576,3,0),"")</f>
        <v/>
      </c>
      <c r="D1481" s="176" t="str">
        <f>IFERROR(VLOOKUP(B1481,'TABELA DE DEFEITOS'!$B$4:$I$1048576,4,0),"")</f>
        <v/>
      </c>
      <c r="E1481" s="177"/>
      <c r="F1481" s="176" t="str">
        <f>IFERROR(VLOOKUP(B1481,'TABELA DE DEFEITOS'!$B$4:$I$1048576,5,0),"")</f>
        <v/>
      </c>
      <c r="G1481" s="177"/>
      <c r="H1481" s="178" t="str">
        <f>CSV!H72</f>
        <v/>
      </c>
      <c r="I1481" s="179"/>
      <c r="J1481" s="112" t="str">
        <f>IFERROR(VLOOKUP(B1481,'TABELA DE DEFEITOS'!$B$4:$I$1048576,8,0),"")</f>
        <v/>
      </c>
      <c r="K1481" s="109" t="str">
        <f>CSV!G72</f>
        <v/>
      </c>
      <c r="L1481" s="178"/>
      <c r="M1481" s="179"/>
    </row>
    <row r="1482" spans="2:13" ht="9.75" customHeight="1">
      <c r="B1482" s="180" t="s">
        <v>1427</v>
      </c>
      <c r="C1482" s="180"/>
      <c r="D1482" s="180"/>
      <c r="E1482" s="180"/>
      <c r="F1482" s="180"/>
      <c r="G1482" s="180"/>
      <c r="H1482" s="180" t="s">
        <v>1427</v>
      </c>
      <c r="I1482" s="180"/>
      <c r="J1482" s="180"/>
      <c r="K1482" s="180"/>
      <c r="L1482" s="180"/>
      <c r="M1482" s="180"/>
    </row>
    <row r="1483" spans="2:13" ht="9.75" customHeight="1">
      <c r="B1483" s="181"/>
      <c r="C1483" s="181"/>
      <c r="D1483" s="181"/>
      <c r="E1483" s="181"/>
      <c r="F1483" s="181"/>
      <c r="G1483" s="181"/>
      <c r="H1483" s="181"/>
      <c r="I1483" s="181"/>
      <c r="J1483" s="181"/>
      <c r="K1483" s="181"/>
      <c r="L1483" s="181"/>
      <c r="M1483" s="181"/>
    </row>
    <row r="1484" spans="2:13" ht="9.75" customHeight="1">
      <c r="B1484" s="181"/>
      <c r="C1484" s="181"/>
      <c r="D1484" s="181"/>
      <c r="E1484" s="181"/>
      <c r="F1484" s="181"/>
      <c r="G1484" s="181"/>
      <c r="H1484" s="181"/>
      <c r="I1484" s="181"/>
      <c r="J1484" s="181"/>
      <c r="K1484" s="181"/>
      <c r="L1484" s="181"/>
      <c r="M1484" s="181"/>
    </row>
    <row r="1485" spans="2:13" ht="9.75" customHeight="1">
      <c r="B1485" s="181"/>
      <c r="C1485" s="181"/>
      <c r="D1485" s="181"/>
      <c r="E1485" s="181"/>
      <c r="F1485" s="181"/>
      <c r="G1485" s="181"/>
      <c r="H1485" s="181"/>
      <c r="I1485" s="181"/>
      <c r="J1485" s="181"/>
      <c r="K1485" s="181"/>
      <c r="L1485" s="181"/>
      <c r="M1485" s="181"/>
    </row>
    <row r="1486" spans="2:13" ht="9.75" customHeight="1">
      <c r="B1486" s="181"/>
      <c r="C1486" s="181"/>
      <c r="D1486" s="181"/>
      <c r="E1486" s="181"/>
      <c r="F1486" s="181"/>
      <c r="G1486" s="181"/>
      <c r="H1486" s="181"/>
      <c r="I1486" s="181"/>
      <c r="J1486" s="181"/>
      <c r="K1486" s="181"/>
      <c r="L1486" s="181"/>
      <c r="M1486" s="181"/>
    </row>
    <row r="1487" spans="2:13" ht="9.75" customHeight="1">
      <c r="B1487" s="181"/>
      <c r="C1487" s="181"/>
      <c r="D1487" s="181"/>
      <c r="E1487" s="181"/>
      <c r="F1487" s="181"/>
      <c r="G1487" s="181"/>
      <c r="H1487" s="181"/>
      <c r="I1487" s="181"/>
      <c r="J1487" s="181"/>
      <c r="K1487" s="181"/>
      <c r="L1487" s="181"/>
      <c r="M1487" s="181"/>
    </row>
    <row r="1488" spans="2:13" ht="9.75" customHeight="1">
      <c r="B1488" s="181"/>
      <c r="C1488" s="181"/>
      <c r="D1488" s="181"/>
      <c r="E1488" s="181"/>
      <c r="F1488" s="181"/>
      <c r="G1488" s="181"/>
      <c r="H1488" s="181"/>
      <c r="I1488" s="181"/>
      <c r="J1488" s="181"/>
      <c r="K1488" s="181"/>
      <c r="L1488" s="181"/>
      <c r="M1488" s="181"/>
    </row>
    <row r="1489" spans="2:13" ht="9.75" customHeight="1">
      <c r="B1489" s="181"/>
      <c r="C1489" s="181"/>
      <c r="D1489" s="181"/>
      <c r="E1489" s="181"/>
      <c r="F1489" s="181"/>
      <c r="G1489" s="181"/>
      <c r="H1489" s="181"/>
      <c r="I1489" s="181"/>
      <c r="J1489" s="181"/>
      <c r="K1489" s="181"/>
      <c r="L1489" s="181"/>
      <c r="M1489" s="181"/>
    </row>
    <row r="1490" spans="2:13" ht="9.75" customHeight="1">
      <c r="B1490" s="181"/>
      <c r="C1490" s="181"/>
      <c r="D1490" s="181"/>
      <c r="E1490" s="181"/>
      <c r="F1490" s="181"/>
      <c r="G1490" s="181"/>
      <c r="H1490" s="181"/>
      <c r="I1490" s="181"/>
      <c r="J1490" s="181"/>
      <c r="K1490" s="181"/>
      <c r="L1490" s="181"/>
      <c r="M1490" s="181"/>
    </row>
    <row r="1491" spans="2:13" ht="9.75" customHeight="1">
      <c r="B1491" s="181"/>
      <c r="C1491" s="181"/>
      <c r="D1491" s="181"/>
      <c r="E1491" s="181"/>
      <c r="F1491" s="181"/>
      <c r="G1491" s="181"/>
      <c r="H1491" s="181"/>
      <c r="I1491" s="181"/>
      <c r="J1491" s="181"/>
      <c r="K1491" s="181"/>
      <c r="L1491" s="181"/>
      <c r="M1491" s="181"/>
    </row>
    <row r="1492" spans="2:13" ht="9.75" customHeight="1">
      <c r="B1492" s="181"/>
      <c r="C1492" s="181"/>
      <c r="D1492" s="181"/>
      <c r="E1492" s="181"/>
      <c r="F1492" s="181"/>
      <c r="G1492" s="181"/>
      <c r="H1492" s="181"/>
      <c r="I1492" s="181"/>
      <c r="J1492" s="181"/>
      <c r="K1492" s="181"/>
      <c r="L1492" s="181"/>
      <c r="M1492" s="181"/>
    </row>
    <row r="1493" spans="2:13" ht="9.75" customHeight="1">
      <c r="B1493" s="181"/>
      <c r="C1493" s="181"/>
      <c r="D1493" s="181"/>
      <c r="E1493" s="181"/>
      <c r="F1493" s="181"/>
      <c r="G1493" s="181"/>
      <c r="H1493" s="181"/>
      <c r="I1493" s="181"/>
      <c r="J1493" s="181"/>
      <c r="K1493" s="181"/>
      <c r="L1493" s="181"/>
      <c r="M1493" s="181"/>
    </row>
    <row r="1494" spans="2:13" ht="9.75" customHeight="1">
      <c r="B1494" s="181"/>
      <c r="C1494" s="181"/>
      <c r="D1494" s="181"/>
      <c r="E1494" s="181"/>
      <c r="F1494" s="181"/>
      <c r="G1494" s="181"/>
      <c r="H1494" s="181"/>
      <c r="I1494" s="181"/>
      <c r="J1494" s="181"/>
      <c r="K1494" s="181"/>
      <c r="L1494" s="181"/>
      <c r="M1494" s="181"/>
    </row>
    <row r="1495" spans="2:13" ht="9.75" customHeight="1">
      <c r="B1495" s="181"/>
      <c r="C1495" s="181"/>
      <c r="D1495" s="181"/>
      <c r="E1495" s="181"/>
      <c r="F1495" s="181"/>
      <c r="G1495" s="181"/>
      <c r="H1495" s="181"/>
      <c r="I1495" s="181"/>
      <c r="J1495" s="181"/>
      <c r="K1495" s="181"/>
      <c r="L1495" s="181"/>
      <c r="M1495" s="181"/>
    </row>
    <row r="1496" spans="2:13" ht="9.75" customHeight="1">
      <c r="B1496" s="181"/>
      <c r="C1496" s="181"/>
      <c r="D1496" s="181"/>
      <c r="E1496" s="181"/>
      <c r="F1496" s="181"/>
      <c r="G1496" s="181"/>
      <c r="H1496" s="181"/>
      <c r="I1496" s="181"/>
      <c r="J1496" s="181"/>
      <c r="K1496" s="181"/>
      <c r="L1496" s="181"/>
      <c r="M1496" s="181"/>
    </row>
    <row r="1497" spans="2:13" ht="9.75" customHeight="1">
      <c r="B1497" s="181"/>
      <c r="C1497" s="181"/>
      <c r="D1497" s="181"/>
      <c r="E1497" s="181"/>
      <c r="F1497" s="181"/>
      <c r="G1497" s="181"/>
      <c r="H1497" s="181"/>
      <c r="I1497" s="181"/>
      <c r="J1497" s="181"/>
      <c r="K1497" s="181"/>
      <c r="L1497" s="181"/>
      <c r="M1497" s="181"/>
    </row>
    <row r="1498" spans="2:13" ht="9.75" customHeight="1">
      <c r="B1498" s="181"/>
      <c r="C1498" s="181"/>
      <c r="D1498" s="181"/>
      <c r="E1498" s="181"/>
      <c r="F1498" s="181"/>
      <c r="G1498" s="181"/>
      <c r="H1498" s="181"/>
      <c r="I1498" s="181"/>
      <c r="J1498" s="181"/>
      <c r="K1498" s="181"/>
      <c r="L1498" s="181"/>
      <c r="M1498" s="181"/>
    </row>
    <row r="1499" spans="2:13" ht="15" customHeight="1">
      <c r="B1499" s="188" t="s">
        <v>1426</v>
      </c>
      <c r="C1499" s="189"/>
      <c r="D1499" s="189"/>
      <c r="E1499" s="189"/>
      <c r="F1499" s="189"/>
      <c r="G1499" s="190"/>
      <c r="H1499" s="191" t="s">
        <v>1425</v>
      </c>
      <c r="I1499" s="192"/>
      <c r="J1499" s="192"/>
      <c r="K1499" s="192"/>
      <c r="L1499" s="192"/>
      <c r="M1499" s="193"/>
    </row>
    <row r="1500" spans="2:13" ht="15.75" customHeight="1">
      <c r="B1500" s="187" t="s">
        <v>379</v>
      </c>
      <c r="C1500" s="194" t="s">
        <v>1188</v>
      </c>
      <c r="D1500" s="183" t="s">
        <v>380</v>
      </c>
      <c r="E1500" s="184"/>
      <c r="F1500" s="183" t="s">
        <v>1424</v>
      </c>
      <c r="G1500" s="184"/>
      <c r="H1500" s="183" t="s">
        <v>1423</v>
      </c>
      <c r="I1500" s="184"/>
      <c r="J1500" s="187" t="s">
        <v>1422</v>
      </c>
      <c r="K1500" s="187" t="s">
        <v>1421</v>
      </c>
      <c r="L1500" s="183" t="s">
        <v>1420</v>
      </c>
      <c r="M1500" s="184"/>
    </row>
    <row r="1501" spans="2:13" ht="15.75" customHeight="1">
      <c r="B1501" s="187"/>
      <c r="C1501" s="195"/>
      <c r="D1501" s="185"/>
      <c r="E1501" s="186"/>
      <c r="F1501" s="185"/>
      <c r="G1501" s="186"/>
      <c r="H1501" s="185"/>
      <c r="I1501" s="186"/>
      <c r="J1501" s="187"/>
      <c r="K1501" s="187"/>
      <c r="L1501" s="185"/>
      <c r="M1501" s="186"/>
    </row>
    <row r="1502" spans="2:13" ht="39" customHeight="1">
      <c r="B1502" s="110" t="str">
        <f>CSV!E73</f>
        <v/>
      </c>
      <c r="C1502" s="122" t="str">
        <f>IFERROR(VLOOKUP(B1502,'TABELA DE DEFEITOS'!$B$4:$I$1048576,3,0),"")</f>
        <v/>
      </c>
      <c r="D1502" s="176" t="str">
        <f>IFERROR(VLOOKUP(B1502,'TABELA DE DEFEITOS'!$B$4:$I$1048576,4,0),"")</f>
        <v/>
      </c>
      <c r="E1502" s="177"/>
      <c r="F1502" s="176" t="str">
        <f>IFERROR(VLOOKUP(B1502,'TABELA DE DEFEITOS'!$B$4:$I$1048576,5,0),"")</f>
        <v/>
      </c>
      <c r="G1502" s="177"/>
      <c r="H1502" s="178" t="str">
        <f>CSV!H73</f>
        <v/>
      </c>
      <c r="I1502" s="179"/>
      <c r="J1502" s="112" t="str">
        <f>IFERROR(VLOOKUP(B1502,'TABELA DE DEFEITOS'!$B$4:$I$1048576,8,0),"")</f>
        <v/>
      </c>
      <c r="K1502" s="109" t="str">
        <f>CSV!G73</f>
        <v/>
      </c>
      <c r="L1502" s="178"/>
      <c r="M1502" s="179"/>
    </row>
    <row r="1503" spans="2:13" ht="9.75" customHeight="1">
      <c r="B1503" s="180" t="s">
        <v>1427</v>
      </c>
      <c r="C1503" s="180"/>
      <c r="D1503" s="180"/>
      <c r="E1503" s="180"/>
      <c r="F1503" s="180"/>
      <c r="G1503" s="180"/>
      <c r="H1503" s="180" t="s">
        <v>1427</v>
      </c>
      <c r="I1503" s="180"/>
      <c r="J1503" s="180"/>
      <c r="K1503" s="180"/>
      <c r="L1503" s="180"/>
      <c r="M1503" s="180"/>
    </row>
    <row r="1504" spans="2:13" ht="9.75" customHeight="1">
      <c r="B1504" s="181"/>
      <c r="C1504" s="181"/>
      <c r="D1504" s="181"/>
      <c r="E1504" s="181"/>
      <c r="F1504" s="181"/>
      <c r="G1504" s="181"/>
      <c r="H1504" s="181"/>
      <c r="I1504" s="181"/>
      <c r="J1504" s="181"/>
      <c r="K1504" s="181"/>
      <c r="L1504" s="181"/>
      <c r="M1504" s="181"/>
    </row>
    <row r="1505" spans="2:13" ht="9.75" customHeight="1">
      <c r="B1505" s="181"/>
      <c r="C1505" s="181"/>
      <c r="D1505" s="181"/>
      <c r="E1505" s="181"/>
      <c r="F1505" s="181"/>
      <c r="G1505" s="181"/>
      <c r="H1505" s="181"/>
      <c r="I1505" s="181"/>
      <c r="J1505" s="181"/>
      <c r="K1505" s="181"/>
      <c r="L1505" s="181"/>
      <c r="M1505" s="181"/>
    </row>
    <row r="1506" spans="2:13" ht="9.75" customHeight="1">
      <c r="B1506" s="181"/>
      <c r="C1506" s="181"/>
      <c r="D1506" s="181"/>
      <c r="E1506" s="181"/>
      <c r="F1506" s="181"/>
      <c r="G1506" s="181"/>
      <c r="H1506" s="181"/>
      <c r="I1506" s="181"/>
      <c r="J1506" s="181"/>
      <c r="K1506" s="181"/>
      <c r="L1506" s="181"/>
      <c r="M1506" s="181"/>
    </row>
    <row r="1507" spans="2:13" ht="9.75" customHeight="1">
      <c r="B1507" s="181"/>
      <c r="C1507" s="181"/>
      <c r="D1507" s="181"/>
      <c r="E1507" s="181"/>
      <c r="F1507" s="181"/>
      <c r="G1507" s="181"/>
      <c r="H1507" s="181"/>
      <c r="I1507" s="181"/>
      <c r="J1507" s="181"/>
      <c r="K1507" s="181"/>
      <c r="L1507" s="181"/>
      <c r="M1507" s="181"/>
    </row>
    <row r="1508" spans="2:13" ht="9.75" customHeight="1">
      <c r="B1508" s="181"/>
      <c r="C1508" s="181"/>
      <c r="D1508" s="181"/>
      <c r="E1508" s="181"/>
      <c r="F1508" s="181"/>
      <c r="G1508" s="181"/>
      <c r="H1508" s="181"/>
      <c r="I1508" s="181"/>
      <c r="J1508" s="181"/>
      <c r="K1508" s="181"/>
      <c r="L1508" s="181"/>
      <c r="M1508" s="181"/>
    </row>
    <row r="1509" spans="2:13" ht="9.75" customHeight="1">
      <c r="B1509" s="181"/>
      <c r="C1509" s="181"/>
      <c r="D1509" s="181"/>
      <c r="E1509" s="181"/>
      <c r="F1509" s="181"/>
      <c r="G1509" s="181"/>
      <c r="H1509" s="181"/>
      <c r="I1509" s="181"/>
      <c r="J1509" s="181"/>
      <c r="K1509" s="181"/>
      <c r="L1509" s="181"/>
      <c r="M1509" s="181"/>
    </row>
    <row r="1510" spans="2:13" ht="9.75" customHeight="1">
      <c r="B1510" s="181"/>
      <c r="C1510" s="181"/>
      <c r="D1510" s="181"/>
      <c r="E1510" s="181"/>
      <c r="F1510" s="181"/>
      <c r="G1510" s="181"/>
      <c r="H1510" s="181"/>
      <c r="I1510" s="181"/>
      <c r="J1510" s="181"/>
      <c r="K1510" s="181"/>
      <c r="L1510" s="181"/>
      <c r="M1510" s="181"/>
    </row>
    <row r="1511" spans="2:13" ht="9.75" customHeight="1">
      <c r="B1511" s="181"/>
      <c r="C1511" s="181"/>
      <c r="D1511" s="181"/>
      <c r="E1511" s="181"/>
      <c r="F1511" s="181"/>
      <c r="G1511" s="181"/>
      <c r="H1511" s="181"/>
      <c r="I1511" s="181"/>
      <c r="J1511" s="181"/>
      <c r="K1511" s="181"/>
      <c r="L1511" s="181"/>
      <c r="M1511" s="181"/>
    </row>
    <row r="1512" spans="2:13" ht="9.75" customHeight="1">
      <c r="B1512" s="181"/>
      <c r="C1512" s="181"/>
      <c r="D1512" s="181"/>
      <c r="E1512" s="181"/>
      <c r="F1512" s="181"/>
      <c r="G1512" s="181"/>
      <c r="H1512" s="181"/>
      <c r="I1512" s="181"/>
      <c r="J1512" s="181"/>
      <c r="K1512" s="181"/>
      <c r="L1512" s="181"/>
      <c r="M1512" s="181"/>
    </row>
    <row r="1513" spans="2:13" ht="9.75" customHeight="1">
      <c r="B1513" s="181"/>
      <c r="C1513" s="181"/>
      <c r="D1513" s="181"/>
      <c r="E1513" s="181"/>
      <c r="F1513" s="181"/>
      <c r="G1513" s="181"/>
      <c r="H1513" s="181"/>
      <c r="I1513" s="181"/>
      <c r="J1513" s="181"/>
      <c r="K1513" s="181"/>
      <c r="L1513" s="181"/>
      <c r="M1513" s="181"/>
    </row>
    <row r="1514" spans="2:13" ht="9.75" customHeight="1">
      <c r="B1514" s="181"/>
      <c r="C1514" s="181"/>
      <c r="D1514" s="181"/>
      <c r="E1514" s="181"/>
      <c r="F1514" s="181"/>
      <c r="G1514" s="181"/>
      <c r="H1514" s="181"/>
      <c r="I1514" s="181"/>
      <c r="J1514" s="181"/>
      <c r="K1514" s="181"/>
      <c r="L1514" s="181"/>
      <c r="M1514" s="181"/>
    </row>
    <row r="1515" spans="2:13" ht="9.75" customHeight="1">
      <c r="B1515" s="181"/>
      <c r="C1515" s="181"/>
      <c r="D1515" s="181"/>
      <c r="E1515" s="181"/>
      <c r="F1515" s="181"/>
      <c r="G1515" s="181"/>
      <c r="H1515" s="181"/>
      <c r="I1515" s="181"/>
      <c r="J1515" s="181"/>
      <c r="K1515" s="181"/>
      <c r="L1515" s="181"/>
      <c r="M1515" s="181"/>
    </row>
    <row r="1516" spans="2:13" ht="9.75" customHeight="1">
      <c r="B1516" s="181"/>
      <c r="C1516" s="181"/>
      <c r="D1516" s="181"/>
      <c r="E1516" s="181"/>
      <c r="F1516" s="181"/>
      <c r="G1516" s="181"/>
      <c r="H1516" s="181"/>
      <c r="I1516" s="181"/>
      <c r="J1516" s="181"/>
      <c r="K1516" s="181"/>
      <c r="L1516" s="181"/>
      <c r="M1516" s="181"/>
    </row>
    <row r="1517" spans="2:13" ht="9.75" customHeight="1">
      <c r="B1517" s="181"/>
      <c r="C1517" s="181"/>
      <c r="D1517" s="181"/>
      <c r="E1517" s="181"/>
      <c r="F1517" s="181"/>
      <c r="G1517" s="181"/>
      <c r="H1517" s="181"/>
      <c r="I1517" s="181"/>
      <c r="J1517" s="181"/>
      <c r="K1517" s="181"/>
      <c r="L1517" s="181"/>
      <c r="M1517" s="181"/>
    </row>
    <row r="1518" spans="2:13" ht="9.75" customHeight="1">
      <c r="B1518" s="181"/>
      <c r="C1518" s="181"/>
      <c r="D1518" s="181"/>
      <c r="E1518" s="181"/>
      <c r="F1518" s="181"/>
      <c r="G1518" s="181"/>
      <c r="H1518" s="181"/>
      <c r="I1518" s="181"/>
      <c r="J1518" s="181"/>
      <c r="K1518" s="181"/>
      <c r="L1518" s="181"/>
      <c r="M1518" s="181"/>
    </row>
    <row r="1519" spans="2:13" ht="9.75" customHeight="1">
      <c r="B1519" s="181"/>
      <c r="C1519" s="181"/>
      <c r="D1519" s="181"/>
      <c r="E1519" s="181"/>
      <c r="F1519" s="181"/>
      <c r="G1519" s="181"/>
      <c r="H1519" s="181"/>
      <c r="I1519" s="181"/>
      <c r="J1519" s="181"/>
      <c r="K1519" s="181"/>
      <c r="L1519" s="181"/>
      <c r="M1519" s="181"/>
    </row>
    <row r="1520" spans="2:13" ht="15" customHeight="1">
      <c r="B1520" s="188" t="s">
        <v>1426</v>
      </c>
      <c r="C1520" s="189"/>
      <c r="D1520" s="189"/>
      <c r="E1520" s="189"/>
      <c r="F1520" s="189"/>
      <c r="G1520" s="190"/>
      <c r="H1520" s="191" t="s">
        <v>1425</v>
      </c>
      <c r="I1520" s="192"/>
      <c r="J1520" s="192"/>
      <c r="K1520" s="192"/>
      <c r="L1520" s="192"/>
      <c r="M1520" s="193"/>
    </row>
    <row r="1521" spans="2:13" ht="15.75" customHeight="1">
      <c r="B1521" s="187" t="s">
        <v>379</v>
      </c>
      <c r="C1521" s="194" t="s">
        <v>1188</v>
      </c>
      <c r="D1521" s="183" t="s">
        <v>380</v>
      </c>
      <c r="E1521" s="184"/>
      <c r="F1521" s="183" t="s">
        <v>1424</v>
      </c>
      <c r="G1521" s="184"/>
      <c r="H1521" s="183" t="s">
        <v>1423</v>
      </c>
      <c r="I1521" s="184"/>
      <c r="J1521" s="187" t="s">
        <v>1422</v>
      </c>
      <c r="K1521" s="187" t="s">
        <v>1421</v>
      </c>
      <c r="L1521" s="183" t="s">
        <v>1420</v>
      </c>
      <c r="M1521" s="184"/>
    </row>
    <row r="1522" spans="2:13" ht="15.75" customHeight="1">
      <c r="B1522" s="187"/>
      <c r="C1522" s="195"/>
      <c r="D1522" s="185"/>
      <c r="E1522" s="186"/>
      <c r="F1522" s="185"/>
      <c r="G1522" s="186"/>
      <c r="H1522" s="185"/>
      <c r="I1522" s="186"/>
      <c r="J1522" s="187"/>
      <c r="K1522" s="187"/>
      <c r="L1522" s="185"/>
      <c r="M1522" s="186"/>
    </row>
    <row r="1523" spans="2:13" ht="38.25" customHeight="1">
      <c r="B1523" s="110" t="str">
        <f>CSV!E74</f>
        <v/>
      </c>
      <c r="C1523" s="122" t="str">
        <f>IFERROR(VLOOKUP(B1523,'TABELA DE DEFEITOS'!$B$4:$I$1048576,3,0),"")</f>
        <v/>
      </c>
      <c r="D1523" s="176" t="str">
        <f>IFERROR(VLOOKUP(B1523,'TABELA DE DEFEITOS'!$B$4:$I$1048576,4,0),"")</f>
        <v/>
      </c>
      <c r="E1523" s="177"/>
      <c r="F1523" s="176" t="str">
        <f>IFERROR(VLOOKUP(B1523,'TABELA DE DEFEITOS'!$B$4:$I$1048576,5,0),"")</f>
        <v/>
      </c>
      <c r="G1523" s="177"/>
      <c r="H1523" s="178" t="str">
        <f>CSV!H74</f>
        <v/>
      </c>
      <c r="I1523" s="179"/>
      <c r="J1523" s="112" t="str">
        <f>IFERROR(VLOOKUP(B1523,'TABELA DE DEFEITOS'!$B$4:$I$1048576,8,0),"")</f>
        <v/>
      </c>
      <c r="K1523" s="109" t="str">
        <f>CSV!G74</f>
        <v/>
      </c>
      <c r="L1523" s="178"/>
      <c r="M1523" s="179"/>
    </row>
    <row r="1524" spans="2:13" ht="9.75" customHeight="1">
      <c r="B1524" s="180" t="s">
        <v>1427</v>
      </c>
      <c r="C1524" s="180"/>
      <c r="D1524" s="180"/>
      <c r="E1524" s="180"/>
      <c r="F1524" s="180"/>
      <c r="G1524" s="180"/>
      <c r="H1524" s="180" t="s">
        <v>1427</v>
      </c>
      <c r="I1524" s="180"/>
      <c r="J1524" s="180"/>
      <c r="K1524" s="180"/>
      <c r="L1524" s="180"/>
      <c r="M1524" s="180"/>
    </row>
    <row r="1525" spans="2:13" ht="9.75" customHeight="1">
      <c r="B1525" s="181"/>
      <c r="C1525" s="181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</row>
    <row r="1526" spans="2:13" ht="9.75" customHeight="1">
      <c r="B1526" s="181"/>
      <c r="C1526" s="181"/>
      <c r="D1526" s="181"/>
      <c r="E1526" s="181"/>
      <c r="F1526" s="181"/>
      <c r="G1526" s="181"/>
      <c r="H1526" s="181"/>
      <c r="I1526" s="181"/>
      <c r="J1526" s="181"/>
      <c r="K1526" s="181"/>
      <c r="L1526" s="181"/>
      <c r="M1526" s="181"/>
    </row>
    <row r="1527" spans="2:13" ht="9.75" customHeight="1">
      <c r="B1527" s="181"/>
      <c r="C1527" s="181"/>
      <c r="D1527" s="181"/>
      <c r="E1527" s="181"/>
      <c r="F1527" s="181"/>
      <c r="G1527" s="181"/>
      <c r="H1527" s="181"/>
      <c r="I1527" s="181"/>
      <c r="J1527" s="181"/>
      <c r="K1527" s="181"/>
      <c r="L1527" s="181"/>
      <c r="M1527" s="181"/>
    </row>
    <row r="1528" spans="2:13" ht="9.75" customHeight="1">
      <c r="B1528" s="181"/>
      <c r="C1528" s="181"/>
      <c r="D1528" s="181"/>
      <c r="E1528" s="181"/>
      <c r="F1528" s="181"/>
      <c r="G1528" s="181"/>
      <c r="H1528" s="181"/>
      <c r="I1528" s="181"/>
      <c r="J1528" s="181"/>
      <c r="K1528" s="181"/>
      <c r="L1528" s="181"/>
      <c r="M1528" s="181"/>
    </row>
    <row r="1529" spans="2:13" ht="9.75" customHeight="1">
      <c r="B1529" s="181"/>
      <c r="C1529" s="181"/>
      <c r="D1529" s="181"/>
      <c r="E1529" s="181"/>
      <c r="F1529" s="181"/>
      <c r="G1529" s="181"/>
      <c r="H1529" s="181"/>
      <c r="I1529" s="181"/>
      <c r="J1529" s="181"/>
      <c r="K1529" s="181"/>
      <c r="L1529" s="181"/>
      <c r="M1529" s="181"/>
    </row>
    <row r="1530" spans="2:13" ht="9.75" customHeight="1">
      <c r="B1530" s="181"/>
      <c r="C1530" s="181"/>
      <c r="D1530" s="181"/>
      <c r="E1530" s="181"/>
      <c r="F1530" s="181"/>
      <c r="G1530" s="181"/>
      <c r="H1530" s="181"/>
      <c r="I1530" s="181"/>
      <c r="J1530" s="181"/>
      <c r="K1530" s="181"/>
      <c r="L1530" s="181"/>
      <c r="M1530" s="181"/>
    </row>
    <row r="1531" spans="2:13" ht="9.75" customHeight="1">
      <c r="B1531" s="181"/>
      <c r="C1531" s="181"/>
      <c r="D1531" s="181"/>
      <c r="E1531" s="181"/>
      <c r="F1531" s="181"/>
      <c r="G1531" s="181"/>
      <c r="H1531" s="181"/>
      <c r="I1531" s="181"/>
      <c r="J1531" s="181"/>
      <c r="K1531" s="181"/>
      <c r="L1531" s="181"/>
      <c r="M1531" s="181"/>
    </row>
    <row r="1532" spans="2:13" ht="9.75" customHeight="1">
      <c r="B1532" s="181"/>
      <c r="C1532" s="181"/>
      <c r="D1532" s="181"/>
      <c r="E1532" s="181"/>
      <c r="F1532" s="181"/>
      <c r="G1532" s="181"/>
      <c r="H1532" s="181"/>
      <c r="I1532" s="181"/>
      <c r="J1532" s="181"/>
      <c r="K1532" s="181"/>
      <c r="L1532" s="181"/>
      <c r="M1532" s="181"/>
    </row>
    <row r="1533" spans="2:13" ht="9.75" customHeight="1">
      <c r="B1533" s="181"/>
      <c r="C1533" s="181"/>
      <c r="D1533" s="181"/>
      <c r="E1533" s="181"/>
      <c r="F1533" s="181"/>
      <c r="G1533" s="181"/>
      <c r="H1533" s="181"/>
      <c r="I1533" s="181"/>
      <c r="J1533" s="181"/>
      <c r="K1533" s="181"/>
      <c r="L1533" s="181"/>
      <c r="M1533" s="181"/>
    </row>
    <row r="1534" spans="2:13" ht="9.75" customHeight="1">
      <c r="B1534" s="181"/>
      <c r="C1534" s="181"/>
      <c r="D1534" s="181"/>
      <c r="E1534" s="181"/>
      <c r="F1534" s="181"/>
      <c r="G1534" s="181"/>
      <c r="H1534" s="181"/>
      <c r="I1534" s="181"/>
      <c r="J1534" s="181"/>
      <c r="K1534" s="181"/>
      <c r="L1534" s="181"/>
      <c r="M1534" s="181"/>
    </row>
    <row r="1535" spans="2:13" ht="9.75" customHeight="1">
      <c r="B1535" s="181"/>
      <c r="C1535" s="181"/>
      <c r="D1535" s="181"/>
      <c r="E1535" s="181"/>
      <c r="F1535" s="181"/>
      <c r="G1535" s="181"/>
      <c r="H1535" s="181"/>
      <c r="I1535" s="181"/>
      <c r="J1535" s="181"/>
      <c r="K1535" s="181"/>
      <c r="L1535" s="181"/>
      <c r="M1535" s="181"/>
    </row>
    <row r="1536" spans="2:13" ht="9.75" customHeight="1">
      <c r="B1536" s="181"/>
      <c r="C1536" s="181"/>
      <c r="D1536" s="181"/>
      <c r="E1536" s="181"/>
      <c r="F1536" s="181"/>
      <c r="G1536" s="181"/>
      <c r="H1536" s="181"/>
      <c r="I1536" s="181"/>
      <c r="J1536" s="181"/>
      <c r="K1536" s="181"/>
      <c r="L1536" s="181"/>
      <c r="M1536" s="181"/>
    </row>
    <row r="1537" spans="2:13" ht="9.75" customHeight="1">
      <c r="B1537" s="181"/>
      <c r="C1537" s="181"/>
      <c r="D1537" s="181"/>
      <c r="E1537" s="181"/>
      <c r="F1537" s="181"/>
      <c r="G1537" s="181"/>
      <c r="H1537" s="181"/>
      <c r="I1537" s="181"/>
      <c r="J1537" s="181"/>
      <c r="K1537" s="181"/>
      <c r="L1537" s="181"/>
      <c r="M1537" s="181"/>
    </row>
    <row r="1538" spans="2:13" ht="9.75" customHeight="1">
      <c r="B1538" s="181"/>
      <c r="C1538" s="181"/>
      <c r="D1538" s="181"/>
      <c r="E1538" s="181"/>
      <c r="F1538" s="181"/>
      <c r="G1538" s="181"/>
      <c r="H1538" s="181"/>
      <c r="I1538" s="181"/>
      <c r="J1538" s="181"/>
      <c r="K1538" s="181"/>
      <c r="L1538" s="181"/>
      <c r="M1538" s="181"/>
    </row>
    <row r="1539" spans="2:13" ht="9.75" customHeight="1">
      <c r="B1539" s="181"/>
      <c r="C1539" s="181"/>
      <c r="D1539" s="181"/>
      <c r="E1539" s="181"/>
      <c r="F1539" s="181"/>
      <c r="G1539" s="181"/>
      <c r="H1539" s="181"/>
      <c r="I1539" s="181"/>
      <c r="J1539" s="181"/>
      <c r="K1539" s="181"/>
      <c r="L1539" s="181"/>
      <c r="M1539" s="181"/>
    </row>
    <row r="1540" spans="2:13" ht="9.75" customHeight="1">
      <c r="B1540" s="181"/>
      <c r="C1540" s="181"/>
      <c r="D1540" s="181"/>
      <c r="E1540" s="181"/>
      <c r="F1540" s="181"/>
      <c r="G1540" s="181"/>
      <c r="H1540" s="181"/>
      <c r="I1540" s="181"/>
      <c r="J1540" s="181"/>
      <c r="K1540" s="181"/>
      <c r="L1540" s="181"/>
      <c r="M1540" s="181"/>
    </row>
    <row r="1541" spans="2:13" ht="15" customHeight="1">
      <c r="B1541" s="188" t="s">
        <v>1426</v>
      </c>
      <c r="C1541" s="189"/>
      <c r="D1541" s="189"/>
      <c r="E1541" s="189"/>
      <c r="F1541" s="189"/>
      <c r="G1541" s="190"/>
      <c r="H1541" s="191" t="s">
        <v>1425</v>
      </c>
      <c r="I1541" s="192"/>
      <c r="J1541" s="192"/>
      <c r="K1541" s="192"/>
      <c r="L1541" s="192"/>
      <c r="M1541" s="193"/>
    </row>
    <row r="1542" spans="2:13" ht="15.75" customHeight="1">
      <c r="B1542" s="187" t="s">
        <v>379</v>
      </c>
      <c r="C1542" s="194" t="s">
        <v>1188</v>
      </c>
      <c r="D1542" s="183" t="s">
        <v>380</v>
      </c>
      <c r="E1542" s="184"/>
      <c r="F1542" s="183" t="s">
        <v>1424</v>
      </c>
      <c r="G1542" s="184"/>
      <c r="H1542" s="183" t="s">
        <v>1423</v>
      </c>
      <c r="I1542" s="184"/>
      <c r="J1542" s="187" t="s">
        <v>1422</v>
      </c>
      <c r="K1542" s="187" t="s">
        <v>1421</v>
      </c>
      <c r="L1542" s="183" t="s">
        <v>1420</v>
      </c>
      <c r="M1542" s="184"/>
    </row>
    <row r="1543" spans="2:13" ht="15.75" customHeight="1">
      <c r="B1543" s="187"/>
      <c r="C1543" s="195"/>
      <c r="D1543" s="185"/>
      <c r="E1543" s="186"/>
      <c r="F1543" s="185"/>
      <c r="G1543" s="186"/>
      <c r="H1543" s="185"/>
      <c r="I1543" s="186"/>
      <c r="J1543" s="187"/>
      <c r="K1543" s="187"/>
      <c r="L1543" s="185"/>
      <c r="M1543" s="186"/>
    </row>
    <row r="1544" spans="2:13" ht="39" customHeight="1">
      <c r="B1544" s="110" t="str">
        <f>CSV!E75</f>
        <v/>
      </c>
      <c r="C1544" s="122" t="str">
        <f>IFERROR(VLOOKUP(B1544,'TABELA DE DEFEITOS'!$B$4:$I$1048576,3,0),"")</f>
        <v/>
      </c>
      <c r="D1544" s="176" t="str">
        <f>IFERROR(VLOOKUP(B1544,'TABELA DE DEFEITOS'!$B$4:$I$1048576,4,0),"")</f>
        <v/>
      </c>
      <c r="E1544" s="177"/>
      <c r="F1544" s="176" t="str">
        <f>IFERROR(VLOOKUP(B1544,'TABELA DE DEFEITOS'!$B$4:$I$1048576,5,0),"")</f>
        <v/>
      </c>
      <c r="G1544" s="177"/>
      <c r="H1544" s="178" t="str">
        <f>CSV!H75</f>
        <v/>
      </c>
      <c r="I1544" s="179"/>
      <c r="J1544" s="112" t="str">
        <f>IFERROR(VLOOKUP(B1544,'TABELA DE DEFEITOS'!$B$4:$I$1048576,8,0),"")</f>
        <v/>
      </c>
      <c r="K1544" s="109" t="str">
        <f>CSV!G75</f>
        <v/>
      </c>
      <c r="L1544" s="178"/>
      <c r="M1544" s="179"/>
    </row>
    <row r="1545" spans="2:13" ht="9.75" customHeight="1">
      <c r="B1545" s="180" t="s">
        <v>1427</v>
      </c>
      <c r="C1545" s="180"/>
      <c r="D1545" s="180"/>
      <c r="E1545" s="180"/>
      <c r="F1545" s="180"/>
      <c r="G1545" s="180"/>
      <c r="H1545" s="180" t="s">
        <v>1427</v>
      </c>
      <c r="I1545" s="180"/>
      <c r="J1545" s="180"/>
      <c r="K1545" s="180"/>
      <c r="L1545" s="180"/>
      <c r="M1545" s="180"/>
    </row>
    <row r="1546" spans="2:13" ht="9.75" customHeight="1">
      <c r="B1546" s="181"/>
      <c r="C1546" s="181"/>
      <c r="D1546" s="181"/>
      <c r="E1546" s="181"/>
      <c r="F1546" s="181"/>
      <c r="G1546" s="181"/>
      <c r="H1546" s="181"/>
      <c r="I1546" s="181"/>
      <c r="J1546" s="181"/>
      <c r="K1546" s="181"/>
      <c r="L1546" s="181"/>
      <c r="M1546" s="181"/>
    </row>
    <row r="1547" spans="2:13" ht="9.75" customHeight="1">
      <c r="B1547" s="181"/>
      <c r="C1547" s="181"/>
      <c r="D1547" s="181"/>
      <c r="E1547" s="181"/>
      <c r="F1547" s="181"/>
      <c r="G1547" s="181"/>
      <c r="H1547" s="181"/>
      <c r="I1547" s="181"/>
      <c r="J1547" s="181"/>
      <c r="K1547" s="181"/>
      <c r="L1547" s="181"/>
      <c r="M1547" s="181"/>
    </row>
    <row r="1548" spans="2:13" ht="9.75" customHeight="1">
      <c r="B1548" s="181"/>
      <c r="C1548" s="181"/>
      <c r="D1548" s="181"/>
      <c r="E1548" s="181"/>
      <c r="F1548" s="181"/>
      <c r="G1548" s="181"/>
      <c r="H1548" s="181"/>
      <c r="I1548" s="181"/>
      <c r="J1548" s="181"/>
      <c r="K1548" s="181"/>
      <c r="L1548" s="181"/>
      <c r="M1548" s="181"/>
    </row>
    <row r="1549" spans="2:13" ht="9.75" customHeight="1">
      <c r="B1549" s="181"/>
      <c r="C1549" s="181"/>
      <c r="D1549" s="181"/>
      <c r="E1549" s="181"/>
      <c r="F1549" s="181"/>
      <c r="G1549" s="181"/>
      <c r="H1549" s="181"/>
      <c r="I1549" s="181"/>
      <c r="J1549" s="181"/>
      <c r="K1549" s="181"/>
      <c r="L1549" s="181"/>
      <c r="M1549" s="181"/>
    </row>
    <row r="1550" spans="2:13" ht="9.75" customHeight="1">
      <c r="B1550" s="181"/>
      <c r="C1550" s="181"/>
      <c r="D1550" s="181"/>
      <c r="E1550" s="181"/>
      <c r="F1550" s="181"/>
      <c r="G1550" s="181"/>
      <c r="H1550" s="181"/>
      <c r="I1550" s="181"/>
      <c r="J1550" s="181"/>
      <c r="K1550" s="181"/>
      <c r="L1550" s="181"/>
      <c r="M1550" s="181"/>
    </row>
    <row r="1551" spans="2:13" ht="9.75" customHeight="1">
      <c r="B1551" s="181"/>
      <c r="C1551" s="181"/>
      <c r="D1551" s="181"/>
      <c r="E1551" s="181"/>
      <c r="F1551" s="181"/>
      <c r="G1551" s="181"/>
      <c r="H1551" s="181"/>
      <c r="I1551" s="181"/>
      <c r="J1551" s="181"/>
      <c r="K1551" s="181"/>
      <c r="L1551" s="181"/>
      <c r="M1551" s="181"/>
    </row>
    <row r="1552" spans="2:13" ht="9.75" customHeight="1">
      <c r="B1552" s="181"/>
      <c r="C1552" s="181"/>
      <c r="D1552" s="181"/>
      <c r="E1552" s="181"/>
      <c r="F1552" s="181"/>
      <c r="G1552" s="181"/>
      <c r="H1552" s="181"/>
      <c r="I1552" s="181"/>
      <c r="J1552" s="181"/>
      <c r="K1552" s="181"/>
      <c r="L1552" s="181"/>
      <c r="M1552" s="181"/>
    </row>
    <row r="1553" spans="2:13" ht="9.75" customHeight="1">
      <c r="B1553" s="181"/>
      <c r="C1553" s="181"/>
      <c r="D1553" s="181"/>
      <c r="E1553" s="181"/>
      <c r="F1553" s="181"/>
      <c r="G1553" s="181"/>
      <c r="H1553" s="181"/>
      <c r="I1553" s="181"/>
      <c r="J1553" s="181"/>
      <c r="K1553" s="181"/>
      <c r="L1553" s="181"/>
      <c r="M1553" s="181"/>
    </row>
    <row r="1554" spans="2:13" ht="9.75" customHeight="1">
      <c r="B1554" s="181"/>
      <c r="C1554" s="181"/>
      <c r="D1554" s="181"/>
      <c r="E1554" s="181"/>
      <c r="F1554" s="181"/>
      <c r="G1554" s="181"/>
      <c r="H1554" s="181"/>
      <c r="I1554" s="181"/>
      <c r="J1554" s="181"/>
      <c r="K1554" s="181"/>
      <c r="L1554" s="181"/>
      <c r="M1554" s="181"/>
    </row>
    <row r="1555" spans="2:13" ht="9.75" customHeight="1">
      <c r="B1555" s="181"/>
      <c r="C1555" s="181"/>
      <c r="D1555" s="181"/>
      <c r="E1555" s="181"/>
      <c r="F1555" s="181"/>
      <c r="G1555" s="181"/>
      <c r="H1555" s="181"/>
      <c r="I1555" s="181"/>
      <c r="J1555" s="181"/>
      <c r="K1555" s="181"/>
      <c r="L1555" s="181"/>
      <c r="M1555" s="181"/>
    </row>
    <row r="1556" spans="2:13" ht="9.75" customHeight="1">
      <c r="B1556" s="181"/>
      <c r="C1556" s="181"/>
      <c r="D1556" s="181"/>
      <c r="E1556" s="181"/>
      <c r="F1556" s="181"/>
      <c r="G1556" s="181"/>
      <c r="H1556" s="181"/>
      <c r="I1556" s="181"/>
      <c r="J1556" s="181"/>
      <c r="K1556" s="181"/>
      <c r="L1556" s="181"/>
      <c r="M1556" s="181"/>
    </row>
    <row r="1557" spans="2:13" ht="9.75" customHeight="1">
      <c r="B1557" s="181"/>
      <c r="C1557" s="181"/>
      <c r="D1557" s="181"/>
      <c r="E1557" s="181"/>
      <c r="F1557" s="181"/>
      <c r="G1557" s="181"/>
      <c r="H1557" s="181"/>
      <c r="I1557" s="181"/>
      <c r="J1557" s="181"/>
      <c r="K1557" s="181"/>
      <c r="L1557" s="181"/>
      <c r="M1557" s="181"/>
    </row>
    <row r="1558" spans="2:13" ht="9.75" customHeight="1">
      <c r="B1558" s="181"/>
      <c r="C1558" s="181"/>
      <c r="D1558" s="181"/>
      <c r="E1558" s="181"/>
      <c r="F1558" s="181"/>
      <c r="G1558" s="181"/>
      <c r="H1558" s="181"/>
      <c r="I1558" s="181"/>
      <c r="J1558" s="181"/>
      <c r="K1558" s="181"/>
      <c r="L1558" s="181"/>
      <c r="M1558" s="181"/>
    </row>
    <row r="1559" spans="2:13" ht="9.75" customHeight="1">
      <c r="B1559" s="181"/>
      <c r="C1559" s="181"/>
      <c r="D1559" s="181"/>
      <c r="E1559" s="181"/>
      <c r="F1559" s="181"/>
      <c r="G1559" s="181"/>
      <c r="H1559" s="181"/>
      <c r="I1559" s="181"/>
      <c r="J1559" s="181"/>
      <c r="K1559" s="181"/>
      <c r="L1559" s="181"/>
      <c r="M1559" s="181"/>
    </row>
    <row r="1560" spans="2:13" ht="9.75" customHeight="1">
      <c r="B1560" s="181"/>
      <c r="C1560" s="181"/>
      <c r="D1560" s="181"/>
      <c r="E1560" s="181"/>
      <c r="F1560" s="181"/>
      <c r="G1560" s="181"/>
      <c r="H1560" s="181"/>
      <c r="I1560" s="181"/>
      <c r="J1560" s="181"/>
      <c r="K1560" s="181"/>
      <c r="L1560" s="181"/>
      <c r="M1560" s="181"/>
    </row>
    <row r="1561" spans="2:13" ht="9.75" customHeight="1">
      <c r="B1561" s="181"/>
      <c r="C1561" s="181"/>
      <c r="D1561" s="181"/>
      <c r="E1561" s="181"/>
      <c r="F1561" s="181"/>
      <c r="G1561" s="181"/>
      <c r="H1561" s="181"/>
      <c r="I1561" s="181"/>
      <c r="J1561" s="181"/>
      <c r="K1561" s="181"/>
      <c r="L1561" s="181"/>
      <c r="M1561" s="181"/>
    </row>
    <row r="1562" spans="2:13" ht="15" customHeight="1">
      <c r="B1562" s="188" t="s">
        <v>1426</v>
      </c>
      <c r="C1562" s="189"/>
      <c r="D1562" s="189"/>
      <c r="E1562" s="189"/>
      <c r="F1562" s="189"/>
      <c r="G1562" s="190"/>
      <c r="H1562" s="191" t="s">
        <v>1425</v>
      </c>
      <c r="I1562" s="192"/>
      <c r="J1562" s="192"/>
      <c r="K1562" s="192"/>
      <c r="L1562" s="192"/>
      <c r="M1562" s="193"/>
    </row>
    <row r="1563" spans="2:13" ht="10.5" customHeight="1">
      <c r="B1563" s="187" t="s">
        <v>379</v>
      </c>
      <c r="C1563" s="194" t="s">
        <v>1188</v>
      </c>
      <c r="D1563" s="183" t="s">
        <v>380</v>
      </c>
      <c r="E1563" s="184"/>
      <c r="F1563" s="183" t="s">
        <v>1424</v>
      </c>
      <c r="G1563" s="184"/>
      <c r="H1563" s="183" t="s">
        <v>1423</v>
      </c>
      <c r="I1563" s="184"/>
      <c r="J1563" s="187" t="s">
        <v>1422</v>
      </c>
      <c r="K1563" s="187" t="s">
        <v>1421</v>
      </c>
      <c r="L1563" s="183" t="s">
        <v>1420</v>
      </c>
      <c r="M1563" s="184"/>
    </row>
    <row r="1564" spans="2:13" ht="15.75" customHeight="1">
      <c r="B1564" s="187"/>
      <c r="C1564" s="195"/>
      <c r="D1564" s="185"/>
      <c r="E1564" s="186"/>
      <c r="F1564" s="185"/>
      <c r="G1564" s="186"/>
      <c r="H1564" s="185"/>
      <c r="I1564" s="186"/>
      <c r="J1564" s="187"/>
      <c r="K1564" s="187"/>
      <c r="L1564" s="185"/>
      <c r="M1564" s="186"/>
    </row>
    <row r="1565" spans="2:13" ht="38.25" customHeight="1">
      <c r="B1565" s="110" t="str">
        <f>CSV!E76</f>
        <v/>
      </c>
      <c r="C1565" s="122" t="str">
        <f>IFERROR(VLOOKUP(B1565,'TABELA DE DEFEITOS'!$B$4:$I$1048576,3,0),"")</f>
        <v/>
      </c>
      <c r="D1565" s="176" t="str">
        <f>IFERROR(VLOOKUP(B1565,'TABELA DE DEFEITOS'!$B$4:$I$1048576,4,0),"")</f>
        <v/>
      </c>
      <c r="E1565" s="177"/>
      <c r="F1565" s="176" t="str">
        <f>IFERROR(VLOOKUP(B1565,'TABELA DE DEFEITOS'!$B$4:$I$1048576,5,0),"")</f>
        <v/>
      </c>
      <c r="G1565" s="177"/>
      <c r="H1565" s="178" t="str">
        <f>CSV!H76</f>
        <v/>
      </c>
      <c r="I1565" s="179"/>
      <c r="J1565" s="112" t="str">
        <f>IFERROR(VLOOKUP(B1565,'TABELA DE DEFEITOS'!$B$4:$I$1048576,8,0),"")</f>
        <v/>
      </c>
      <c r="K1565" s="109" t="str">
        <f>CSV!G76</f>
        <v/>
      </c>
      <c r="L1565" s="178"/>
      <c r="M1565" s="179"/>
    </row>
    <row r="1566" spans="2:13" ht="9.75" customHeight="1">
      <c r="B1566" s="180" t="s">
        <v>1427</v>
      </c>
      <c r="C1566" s="180"/>
      <c r="D1566" s="180"/>
      <c r="E1566" s="180"/>
      <c r="F1566" s="180"/>
      <c r="G1566" s="180"/>
      <c r="H1566" s="180" t="s">
        <v>1427</v>
      </c>
      <c r="I1566" s="180"/>
      <c r="J1566" s="180"/>
      <c r="K1566" s="180"/>
      <c r="L1566" s="180"/>
      <c r="M1566" s="180"/>
    </row>
    <row r="1567" spans="2:13" ht="9.75" customHeight="1">
      <c r="B1567" s="181"/>
      <c r="C1567" s="181"/>
      <c r="D1567" s="181"/>
      <c r="E1567" s="181"/>
      <c r="F1567" s="181"/>
      <c r="G1567" s="181"/>
      <c r="H1567" s="181"/>
      <c r="I1567" s="181"/>
      <c r="J1567" s="181"/>
      <c r="K1567" s="181"/>
      <c r="L1567" s="181"/>
      <c r="M1567" s="181"/>
    </row>
    <row r="1568" spans="2:13" ht="9.75" customHeight="1">
      <c r="B1568" s="181"/>
      <c r="C1568" s="181"/>
      <c r="D1568" s="181"/>
      <c r="E1568" s="181"/>
      <c r="F1568" s="181"/>
      <c r="G1568" s="181"/>
      <c r="H1568" s="181"/>
      <c r="I1568" s="181"/>
      <c r="J1568" s="181"/>
      <c r="K1568" s="181"/>
      <c r="L1568" s="181"/>
      <c r="M1568" s="181"/>
    </row>
    <row r="1569" spans="2:13" ht="9.75" customHeight="1">
      <c r="B1569" s="181"/>
      <c r="C1569" s="181"/>
      <c r="D1569" s="181"/>
      <c r="E1569" s="181"/>
      <c r="F1569" s="181"/>
      <c r="G1569" s="181"/>
      <c r="H1569" s="181"/>
      <c r="I1569" s="181"/>
      <c r="J1569" s="181"/>
      <c r="K1569" s="181"/>
      <c r="L1569" s="181"/>
      <c r="M1569" s="181"/>
    </row>
    <row r="1570" spans="2:13" ht="9.75" customHeight="1">
      <c r="B1570" s="181"/>
      <c r="C1570" s="181"/>
      <c r="D1570" s="181"/>
      <c r="E1570" s="181"/>
      <c r="F1570" s="181"/>
      <c r="G1570" s="181"/>
      <c r="H1570" s="181"/>
      <c r="I1570" s="181"/>
      <c r="J1570" s="181"/>
      <c r="K1570" s="181"/>
      <c r="L1570" s="181"/>
      <c r="M1570" s="181"/>
    </row>
    <row r="1571" spans="2:13" ht="9.75" customHeight="1">
      <c r="B1571" s="181"/>
      <c r="C1571" s="181"/>
      <c r="D1571" s="181"/>
      <c r="E1571" s="181"/>
      <c r="F1571" s="181"/>
      <c r="G1571" s="181"/>
      <c r="H1571" s="181"/>
      <c r="I1571" s="181"/>
      <c r="J1571" s="181"/>
      <c r="K1571" s="181"/>
      <c r="L1571" s="181"/>
      <c r="M1571" s="181"/>
    </row>
    <row r="1572" spans="2:13" ht="9.75" customHeight="1">
      <c r="B1572" s="181"/>
      <c r="C1572" s="181"/>
      <c r="D1572" s="181"/>
      <c r="E1572" s="181"/>
      <c r="F1572" s="181"/>
      <c r="G1572" s="181"/>
      <c r="H1572" s="181"/>
      <c r="I1572" s="181"/>
      <c r="J1572" s="181"/>
      <c r="K1572" s="181"/>
      <c r="L1572" s="181"/>
      <c r="M1572" s="181"/>
    </row>
    <row r="1573" spans="2:13" ht="9.75" customHeight="1">
      <c r="B1573" s="181"/>
      <c r="C1573" s="181"/>
      <c r="D1573" s="181"/>
      <c r="E1573" s="181"/>
      <c r="F1573" s="181"/>
      <c r="G1573" s="181"/>
      <c r="H1573" s="181"/>
      <c r="I1573" s="181"/>
      <c r="J1573" s="181"/>
      <c r="K1573" s="181"/>
      <c r="L1573" s="181"/>
      <c r="M1573" s="181"/>
    </row>
    <row r="1574" spans="2:13" ht="9.75" customHeight="1">
      <c r="B1574" s="181"/>
      <c r="C1574" s="181"/>
      <c r="D1574" s="181"/>
      <c r="E1574" s="181"/>
      <c r="F1574" s="181"/>
      <c r="G1574" s="181"/>
      <c r="H1574" s="181"/>
      <c r="I1574" s="181"/>
      <c r="J1574" s="181"/>
      <c r="K1574" s="181"/>
      <c r="L1574" s="181"/>
      <c r="M1574" s="181"/>
    </row>
    <row r="1575" spans="2:13" ht="9.75" customHeight="1">
      <c r="B1575" s="181"/>
      <c r="C1575" s="181"/>
      <c r="D1575" s="181"/>
      <c r="E1575" s="181"/>
      <c r="F1575" s="181"/>
      <c r="G1575" s="181"/>
      <c r="H1575" s="181"/>
      <c r="I1575" s="181"/>
      <c r="J1575" s="181"/>
      <c r="K1575" s="181"/>
      <c r="L1575" s="181"/>
      <c r="M1575" s="181"/>
    </row>
    <row r="1576" spans="2:13" ht="9.75" customHeight="1">
      <c r="B1576" s="181"/>
      <c r="C1576" s="181"/>
      <c r="D1576" s="181"/>
      <c r="E1576" s="181"/>
      <c r="F1576" s="181"/>
      <c r="G1576" s="181"/>
      <c r="H1576" s="181"/>
      <c r="I1576" s="181"/>
      <c r="J1576" s="181"/>
      <c r="K1576" s="181"/>
      <c r="L1576" s="181"/>
      <c r="M1576" s="181"/>
    </row>
    <row r="1577" spans="2:13" ht="9.75" customHeight="1">
      <c r="B1577" s="181"/>
      <c r="C1577" s="181"/>
      <c r="D1577" s="181"/>
      <c r="E1577" s="181"/>
      <c r="F1577" s="181"/>
      <c r="G1577" s="181"/>
      <c r="H1577" s="181"/>
      <c r="I1577" s="181"/>
      <c r="J1577" s="181"/>
      <c r="K1577" s="181"/>
      <c r="L1577" s="181"/>
      <c r="M1577" s="181"/>
    </row>
    <row r="1578" spans="2:13" ht="9.75" customHeight="1">
      <c r="B1578" s="181"/>
      <c r="C1578" s="181"/>
      <c r="D1578" s="181"/>
      <c r="E1578" s="181"/>
      <c r="F1578" s="181"/>
      <c r="G1578" s="181"/>
      <c r="H1578" s="181"/>
      <c r="I1578" s="181"/>
      <c r="J1578" s="181"/>
      <c r="K1578" s="181"/>
      <c r="L1578" s="181"/>
      <c r="M1578" s="181"/>
    </row>
    <row r="1579" spans="2:13" ht="9.75" customHeight="1">
      <c r="B1579" s="181"/>
      <c r="C1579" s="181"/>
      <c r="D1579" s="181"/>
      <c r="E1579" s="181"/>
      <c r="F1579" s="181"/>
      <c r="G1579" s="181"/>
      <c r="H1579" s="181"/>
      <c r="I1579" s="181"/>
      <c r="J1579" s="181"/>
      <c r="K1579" s="181"/>
      <c r="L1579" s="181"/>
      <c r="M1579" s="181"/>
    </row>
    <row r="1580" spans="2:13" ht="9.75" customHeight="1">
      <c r="B1580" s="181"/>
      <c r="C1580" s="181"/>
      <c r="D1580" s="181"/>
      <c r="E1580" s="181"/>
      <c r="F1580" s="181"/>
      <c r="G1580" s="181"/>
      <c r="H1580" s="181"/>
      <c r="I1580" s="181"/>
      <c r="J1580" s="181"/>
      <c r="K1580" s="181"/>
      <c r="L1580" s="181"/>
      <c r="M1580" s="181"/>
    </row>
    <row r="1581" spans="2:13" ht="9.75" customHeight="1">
      <c r="B1581" s="181"/>
      <c r="C1581" s="181"/>
      <c r="D1581" s="181"/>
      <c r="E1581" s="181"/>
      <c r="F1581" s="181"/>
      <c r="G1581" s="181"/>
      <c r="H1581" s="181"/>
      <c r="I1581" s="181"/>
      <c r="J1581" s="181"/>
      <c r="K1581" s="181"/>
      <c r="L1581" s="181"/>
      <c r="M1581" s="181"/>
    </row>
    <row r="1582" spans="2:13" ht="9.75" customHeight="1">
      <c r="B1582" s="181"/>
      <c r="C1582" s="181"/>
      <c r="D1582" s="181"/>
      <c r="E1582" s="181"/>
      <c r="F1582" s="181"/>
      <c r="G1582" s="181"/>
      <c r="H1582" s="181"/>
      <c r="I1582" s="181"/>
      <c r="J1582" s="181"/>
      <c r="K1582" s="181"/>
      <c r="L1582" s="181"/>
      <c r="M1582" s="181"/>
    </row>
    <row r="1583" spans="2:13" ht="15" customHeight="1">
      <c r="B1583" s="188" t="s">
        <v>1426</v>
      </c>
      <c r="C1583" s="189"/>
      <c r="D1583" s="189"/>
      <c r="E1583" s="189"/>
      <c r="F1583" s="189"/>
      <c r="G1583" s="190"/>
      <c r="H1583" s="191" t="s">
        <v>1425</v>
      </c>
      <c r="I1583" s="192"/>
      <c r="J1583" s="192"/>
      <c r="K1583" s="192"/>
      <c r="L1583" s="192"/>
      <c r="M1583" s="193"/>
    </row>
    <row r="1584" spans="2:13" ht="15.75" customHeight="1">
      <c r="B1584" s="187" t="s">
        <v>379</v>
      </c>
      <c r="C1584" s="194" t="s">
        <v>1188</v>
      </c>
      <c r="D1584" s="183" t="s">
        <v>380</v>
      </c>
      <c r="E1584" s="184"/>
      <c r="F1584" s="183" t="s">
        <v>1424</v>
      </c>
      <c r="G1584" s="184"/>
      <c r="H1584" s="183" t="s">
        <v>1423</v>
      </c>
      <c r="I1584" s="184"/>
      <c r="J1584" s="187" t="s">
        <v>1422</v>
      </c>
      <c r="K1584" s="187" t="s">
        <v>1421</v>
      </c>
      <c r="L1584" s="183" t="s">
        <v>1420</v>
      </c>
      <c r="M1584" s="184"/>
    </row>
    <row r="1585" spans="2:13" ht="15.75" customHeight="1">
      <c r="B1585" s="187"/>
      <c r="C1585" s="195"/>
      <c r="D1585" s="185"/>
      <c r="E1585" s="186"/>
      <c r="F1585" s="185"/>
      <c r="G1585" s="186"/>
      <c r="H1585" s="185"/>
      <c r="I1585" s="186"/>
      <c r="J1585" s="187"/>
      <c r="K1585" s="187"/>
      <c r="L1585" s="185"/>
      <c r="M1585" s="186"/>
    </row>
    <row r="1586" spans="2:13" ht="39" customHeight="1">
      <c r="B1586" s="110" t="str">
        <f>CSV!E77</f>
        <v/>
      </c>
      <c r="C1586" s="122" t="str">
        <f>IFERROR(VLOOKUP(B1586,'TABELA DE DEFEITOS'!$B$4:$I$1048576,3,0),"")</f>
        <v/>
      </c>
      <c r="D1586" s="176" t="str">
        <f>IFERROR(VLOOKUP(B1586,'TABELA DE DEFEITOS'!$B$4:$I$1048576,4,0),"")</f>
        <v/>
      </c>
      <c r="E1586" s="177"/>
      <c r="F1586" s="176" t="str">
        <f>IFERROR(VLOOKUP(B1586,'TABELA DE DEFEITOS'!$B$4:$I$1048576,5,0),"")</f>
        <v/>
      </c>
      <c r="G1586" s="177"/>
      <c r="H1586" s="178" t="str">
        <f>CSV!H77</f>
        <v/>
      </c>
      <c r="I1586" s="179"/>
      <c r="J1586" s="112" t="str">
        <f>IFERROR(VLOOKUP(B1586,'TABELA DE DEFEITOS'!$B$4:$I$1048576,8,0),"")</f>
        <v/>
      </c>
      <c r="K1586" s="109" t="str">
        <f>CSV!G77</f>
        <v/>
      </c>
      <c r="L1586" s="178"/>
      <c r="M1586" s="179"/>
    </row>
    <row r="1587" spans="2:13" ht="9.75" customHeight="1">
      <c r="B1587" s="180" t="s">
        <v>1427</v>
      </c>
      <c r="C1587" s="180"/>
      <c r="D1587" s="180"/>
      <c r="E1587" s="180"/>
      <c r="F1587" s="180"/>
      <c r="G1587" s="180"/>
      <c r="H1587" s="180" t="s">
        <v>1427</v>
      </c>
      <c r="I1587" s="180"/>
      <c r="J1587" s="180"/>
      <c r="K1587" s="180"/>
      <c r="L1587" s="180"/>
      <c r="M1587" s="180"/>
    </row>
    <row r="1588" spans="2:13" ht="9.75" customHeight="1">
      <c r="B1588" s="181"/>
      <c r="C1588" s="181"/>
      <c r="D1588" s="181"/>
      <c r="E1588" s="181"/>
      <c r="F1588" s="181"/>
      <c r="G1588" s="181"/>
      <c r="H1588" s="181"/>
      <c r="I1588" s="181"/>
      <c r="J1588" s="181"/>
      <c r="K1588" s="181"/>
      <c r="L1588" s="181"/>
      <c r="M1588" s="181"/>
    </row>
    <row r="1589" spans="2:13" ht="9.75" customHeight="1">
      <c r="B1589" s="181"/>
      <c r="C1589" s="181"/>
      <c r="D1589" s="181"/>
      <c r="E1589" s="181"/>
      <c r="F1589" s="181"/>
      <c r="G1589" s="181"/>
      <c r="H1589" s="181"/>
      <c r="I1589" s="181"/>
      <c r="J1589" s="181"/>
      <c r="K1589" s="181"/>
      <c r="L1589" s="181"/>
      <c r="M1589" s="181"/>
    </row>
    <row r="1590" spans="2:13" ht="9.75" customHeight="1">
      <c r="B1590" s="181"/>
      <c r="C1590" s="181"/>
      <c r="D1590" s="181"/>
      <c r="E1590" s="181"/>
      <c r="F1590" s="181"/>
      <c r="G1590" s="181"/>
      <c r="H1590" s="181"/>
      <c r="I1590" s="181"/>
      <c r="J1590" s="181"/>
      <c r="K1590" s="181"/>
      <c r="L1590" s="181"/>
      <c r="M1590" s="181"/>
    </row>
    <row r="1591" spans="2:13" ht="9.75" customHeight="1">
      <c r="B1591" s="181"/>
      <c r="C1591" s="181"/>
      <c r="D1591" s="181"/>
      <c r="E1591" s="181"/>
      <c r="F1591" s="181"/>
      <c r="G1591" s="181"/>
      <c r="H1591" s="181"/>
      <c r="I1591" s="181"/>
      <c r="J1591" s="181"/>
      <c r="K1591" s="181"/>
      <c r="L1591" s="181"/>
      <c r="M1591" s="181"/>
    </row>
    <row r="1592" spans="2:13" ht="9.75" customHeight="1">
      <c r="B1592" s="181"/>
      <c r="C1592" s="181"/>
      <c r="D1592" s="181"/>
      <c r="E1592" s="181"/>
      <c r="F1592" s="181"/>
      <c r="G1592" s="181"/>
      <c r="H1592" s="181"/>
      <c r="I1592" s="181"/>
      <c r="J1592" s="181"/>
      <c r="K1592" s="181"/>
      <c r="L1592" s="181"/>
      <c r="M1592" s="181"/>
    </row>
    <row r="1593" spans="2:13" ht="9.75" customHeight="1">
      <c r="B1593" s="181"/>
      <c r="C1593" s="181"/>
      <c r="D1593" s="181"/>
      <c r="E1593" s="181"/>
      <c r="F1593" s="181"/>
      <c r="G1593" s="181"/>
      <c r="H1593" s="181"/>
      <c r="I1593" s="181"/>
      <c r="J1593" s="181"/>
      <c r="K1593" s="181"/>
      <c r="L1593" s="181"/>
      <c r="M1593" s="181"/>
    </row>
    <row r="1594" spans="2:13" ht="9.75" customHeight="1">
      <c r="B1594" s="181"/>
      <c r="C1594" s="181"/>
      <c r="D1594" s="181"/>
      <c r="E1594" s="181"/>
      <c r="F1594" s="181"/>
      <c r="G1594" s="181"/>
      <c r="H1594" s="181"/>
      <c r="I1594" s="181"/>
      <c r="J1594" s="181"/>
      <c r="K1594" s="181"/>
      <c r="L1594" s="181"/>
      <c r="M1594" s="181"/>
    </row>
    <row r="1595" spans="2:13" ht="9.75" customHeight="1">
      <c r="B1595" s="181"/>
      <c r="C1595" s="181"/>
      <c r="D1595" s="181"/>
      <c r="E1595" s="181"/>
      <c r="F1595" s="181"/>
      <c r="G1595" s="181"/>
      <c r="H1595" s="181"/>
      <c r="I1595" s="181"/>
      <c r="J1595" s="181"/>
      <c r="K1595" s="181"/>
      <c r="L1595" s="181"/>
      <c r="M1595" s="181"/>
    </row>
    <row r="1596" spans="2:13" ht="9.75" customHeight="1">
      <c r="B1596" s="181"/>
      <c r="C1596" s="181"/>
      <c r="D1596" s="181"/>
      <c r="E1596" s="181"/>
      <c r="F1596" s="181"/>
      <c r="G1596" s="181"/>
      <c r="H1596" s="181"/>
      <c r="I1596" s="181"/>
      <c r="J1596" s="181"/>
      <c r="K1596" s="181"/>
      <c r="L1596" s="181"/>
      <c r="M1596" s="181"/>
    </row>
    <row r="1597" spans="2:13" ht="9.75" customHeight="1">
      <c r="B1597" s="181"/>
      <c r="C1597" s="181"/>
      <c r="D1597" s="181"/>
      <c r="E1597" s="181"/>
      <c r="F1597" s="181"/>
      <c r="G1597" s="181"/>
      <c r="H1597" s="181"/>
      <c r="I1597" s="181"/>
      <c r="J1597" s="181"/>
      <c r="K1597" s="181"/>
      <c r="L1597" s="181"/>
      <c r="M1597" s="181"/>
    </row>
    <row r="1598" spans="2:13" ht="9.75" customHeight="1">
      <c r="B1598" s="181"/>
      <c r="C1598" s="181"/>
      <c r="D1598" s="181"/>
      <c r="E1598" s="181"/>
      <c r="F1598" s="181"/>
      <c r="G1598" s="181"/>
      <c r="H1598" s="181"/>
      <c r="I1598" s="181"/>
      <c r="J1598" s="181"/>
      <c r="K1598" s="181"/>
      <c r="L1598" s="181"/>
      <c r="M1598" s="181"/>
    </row>
    <row r="1599" spans="2:13" ht="9.75" customHeight="1">
      <c r="B1599" s="181"/>
      <c r="C1599" s="181"/>
      <c r="D1599" s="181"/>
      <c r="E1599" s="181"/>
      <c r="F1599" s="181"/>
      <c r="G1599" s="181"/>
      <c r="H1599" s="181"/>
      <c r="I1599" s="181"/>
      <c r="J1599" s="181"/>
      <c r="K1599" s="181"/>
      <c r="L1599" s="181"/>
      <c r="M1599" s="181"/>
    </row>
    <row r="1600" spans="2:13" ht="9.75" customHeight="1">
      <c r="B1600" s="181"/>
      <c r="C1600" s="181"/>
      <c r="D1600" s="181"/>
      <c r="E1600" s="181"/>
      <c r="F1600" s="181"/>
      <c r="G1600" s="181"/>
      <c r="H1600" s="181"/>
      <c r="I1600" s="181"/>
      <c r="J1600" s="181"/>
      <c r="K1600" s="181"/>
      <c r="L1600" s="181"/>
      <c r="M1600" s="181"/>
    </row>
    <row r="1601" spans="2:13" ht="9.75" customHeight="1">
      <c r="B1601" s="181"/>
      <c r="C1601" s="181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</row>
    <row r="1602" spans="2:13" ht="9.75" customHeight="1">
      <c r="B1602" s="181"/>
      <c r="C1602" s="181"/>
      <c r="D1602" s="181"/>
      <c r="E1602" s="181"/>
      <c r="F1602" s="181"/>
      <c r="G1602" s="181"/>
      <c r="H1602" s="181"/>
      <c r="I1602" s="181"/>
      <c r="J1602" s="181"/>
      <c r="K1602" s="181"/>
      <c r="L1602" s="181"/>
      <c r="M1602" s="181"/>
    </row>
    <row r="1603" spans="2:13" ht="9.75" customHeight="1">
      <c r="B1603" s="181"/>
      <c r="C1603" s="181"/>
      <c r="D1603" s="181"/>
      <c r="E1603" s="181"/>
      <c r="F1603" s="181"/>
      <c r="G1603" s="181"/>
      <c r="H1603" s="181"/>
      <c r="I1603" s="181"/>
      <c r="J1603" s="181"/>
      <c r="K1603" s="181"/>
      <c r="L1603" s="181"/>
      <c r="M1603" s="181"/>
    </row>
    <row r="1604" spans="2:13" ht="15" customHeight="1">
      <c r="B1604" s="188" t="s">
        <v>1426</v>
      </c>
      <c r="C1604" s="189"/>
      <c r="D1604" s="189"/>
      <c r="E1604" s="189"/>
      <c r="F1604" s="189"/>
      <c r="G1604" s="190"/>
      <c r="H1604" s="191" t="s">
        <v>1425</v>
      </c>
      <c r="I1604" s="192"/>
      <c r="J1604" s="192"/>
      <c r="K1604" s="192"/>
      <c r="L1604" s="192"/>
      <c r="M1604" s="193"/>
    </row>
    <row r="1605" spans="2:13" ht="15.75" customHeight="1">
      <c r="B1605" s="187" t="s">
        <v>379</v>
      </c>
      <c r="C1605" s="194" t="s">
        <v>1188</v>
      </c>
      <c r="D1605" s="183" t="s">
        <v>380</v>
      </c>
      <c r="E1605" s="184"/>
      <c r="F1605" s="183" t="s">
        <v>1424</v>
      </c>
      <c r="G1605" s="184"/>
      <c r="H1605" s="183" t="s">
        <v>1423</v>
      </c>
      <c r="I1605" s="184"/>
      <c r="J1605" s="187" t="s">
        <v>1422</v>
      </c>
      <c r="K1605" s="187" t="s">
        <v>1421</v>
      </c>
      <c r="L1605" s="183" t="s">
        <v>1420</v>
      </c>
      <c r="M1605" s="184"/>
    </row>
    <row r="1606" spans="2:13" ht="15.75" customHeight="1">
      <c r="B1606" s="187"/>
      <c r="C1606" s="195"/>
      <c r="D1606" s="185"/>
      <c r="E1606" s="186"/>
      <c r="F1606" s="185"/>
      <c r="G1606" s="186"/>
      <c r="H1606" s="185"/>
      <c r="I1606" s="186"/>
      <c r="J1606" s="187"/>
      <c r="K1606" s="187"/>
      <c r="L1606" s="185"/>
      <c r="M1606" s="186"/>
    </row>
    <row r="1607" spans="2:13" ht="38.25" customHeight="1">
      <c r="B1607" s="110" t="str">
        <f>CSV!E78</f>
        <v/>
      </c>
      <c r="C1607" s="122" t="str">
        <f>IFERROR(VLOOKUP(B1607,'TABELA DE DEFEITOS'!$B$4:$I$1048576,3,0),"")</f>
        <v/>
      </c>
      <c r="D1607" s="176" t="str">
        <f>IFERROR(VLOOKUP(B1607,'TABELA DE DEFEITOS'!$B$4:$I$1048576,4,0),"")</f>
        <v/>
      </c>
      <c r="E1607" s="177"/>
      <c r="F1607" s="176" t="str">
        <f>IFERROR(VLOOKUP(B1607,'TABELA DE DEFEITOS'!$B$4:$I$1048576,5,0),"")</f>
        <v/>
      </c>
      <c r="G1607" s="177"/>
      <c r="H1607" s="178" t="str">
        <f>CSV!H78</f>
        <v/>
      </c>
      <c r="I1607" s="179"/>
      <c r="J1607" s="112" t="str">
        <f>IFERROR(VLOOKUP(B1607,'TABELA DE DEFEITOS'!$B$4:$I$1048576,8,0),"")</f>
        <v/>
      </c>
      <c r="K1607" s="109" t="str">
        <f>CSV!G78</f>
        <v/>
      </c>
      <c r="L1607" s="178"/>
      <c r="M1607" s="179"/>
    </row>
    <row r="1608" spans="2:13" ht="9.75" customHeight="1">
      <c r="B1608" s="180" t="s">
        <v>1427</v>
      </c>
      <c r="C1608" s="180"/>
      <c r="D1608" s="180"/>
      <c r="E1608" s="180"/>
      <c r="F1608" s="180"/>
      <c r="G1608" s="180"/>
      <c r="H1608" s="180" t="s">
        <v>1427</v>
      </c>
      <c r="I1608" s="180"/>
      <c r="J1608" s="180"/>
      <c r="K1608" s="180"/>
      <c r="L1608" s="180"/>
      <c r="M1608" s="180"/>
    </row>
    <row r="1609" spans="2:13" ht="9.75" customHeight="1">
      <c r="B1609" s="181"/>
      <c r="C1609" s="181"/>
      <c r="D1609" s="181"/>
      <c r="E1609" s="181"/>
      <c r="F1609" s="181"/>
      <c r="G1609" s="181"/>
      <c r="H1609" s="181"/>
      <c r="I1609" s="181"/>
      <c r="J1609" s="181"/>
      <c r="K1609" s="181"/>
      <c r="L1609" s="181"/>
      <c r="M1609" s="181"/>
    </row>
    <row r="1610" spans="2:13" ht="9.75" customHeight="1">
      <c r="B1610" s="181"/>
      <c r="C1610" s="181"/>
      <c r="D1610" s="181"/>
      <c r="E1610" s="181"/>
      <c r="F1610" s="181"/>
      <c r="G1610" s="181"/>
      <c r="H1610" s="181"/>
      <c r="I1610" s="181"/>
      <c r="J1610" s="181"/>
      <c r="K1610" s="181"/>
      <c r="L1610" s="181"/>
      <c r="M1610" s="181"/>
    </row>
    <row r="1611" spans="2:13" ht="9.75" customHeight="1">
      <c r="B1611" s="181"/>
      <c r="C1611" s="181"/>
      <c r="D1611" s="181"/>
      <c r="E1611" s="181"/>
      <c r="F1611" s="181"/>
      <c r="G1611" s="181"/>
      <c r="H1611" s="181"/>
      <c r="I1611" s="181"/>
      <c r="J1611" s="181"/>
      <c r="K1611" s="181"/>
      <c r="L1611" s="181"/>
      <c r="M1611" s="181"/>
    </row>
    <row r="1612" spans="2:13" ht="9.75" customHeight="1">
      <c r="B1612" s="181"/>
      <c r="C1612" s="181"/>
      <c r="D1612" s="181"/>
      <c r="E1612" s="181"/>
      <c r="F1612" s="181"/>
      <c r="G1612" s="181"/>
      <c r="H1612" s="181"/>
      <c r="I1612" s="181"/>
      <c r="J1612" s="181"/>
      <c r="K1612" s="181"/>
      <c r="L1612" s="181"/>
      <c r="M1612" s="181"/>
    </row>
    <row r="1613" spans="2:13" ht="9.75" customHeight="1">
      <c r="B1613" s="181"/>
      <c r="C1613" s="181"/>
      <c r="D1613" s="181"/>
      <c r="E1613" s="181"/>
      <c r="F1613" s="181"/>
      <c r="G1613" s="181"/>
      <c r="H1613" s="181"/>
      <c r="I1613" s="181"/>
      <c r="J1613" s="181"/>
      <c r="K1613" s="181"/>
      <c r="L1613" s="181"/>
      <c r="M1613" s="181"/>
    </row>
    <row r="1614" spans="2:13" ht="9.75" customHeight="1">
      <c r="B1614" s="181"/>
      <c r="C1614" s="181"/>
      <c r="D1614" s="181"/>
      <c r="E1614" s="181"/>
      <c r="F1614" s="181"/>
      <c r="G1614" s="181"/>
      <c r="H1614" s="181"/>
      <c r="I1614" s="181"/>
      <c r="J1614" s="181"/>
      <c r="K1614" s="181"/>
      <c r="L1614" s="181"/>
      <c r="M1614" s="181"/>
    </row>
    <row r="1615" spans="2:13" ht="9.75" customHeight="1">
      <c r="B1615" s="181"/>
      <c r="C1615" s="181"/>
      <c r="D1615" s="181"/>
      <c r="E1615" s="181"/>
      <c r="F1615" s="181"/>
      <c r="G1615" s="181"/>
      <c r="H1615" s="181"/>
      <c r="I1615" s="181"/>
      <c r="J1615" s="181"/>
      <c r="K1615" s="181"/>
      <c r="L1615" s="181"/>
      <c r="M1615" s="181"/>
    </row>
    <row r="1616" spans="2:13" ht="9.75" customHeight="1">
      <c r="B1616" s="181"/>
      <c r="C1616" s="181"/>
      <c r="D1616" s="181"/>
      <c r="E1616" s="181"/>
      <c r="F1616" s="181"/>
      <c r="G1616" s="181"/>
      <c r="H1616" s="181"/>
      <c r="I1616" s="181"/>
      <c r="J1616" s="181"/>
      <c r="K1616" s="181"/>
      <c r="L1616" s="181"/>
      <c r="M1616" s="181"/>
    </row>
    <row r="1617" spans="2:13" ht="9.75" customHeight="1">
      <c r="B1617" s="181"/>
      <c r="C1617" s="181"/>
      <c r="D1617" s="181"/>
      <c r="E1617" s="181"/>
      <c r="F1617" s="181"/>
      <c r="G1617" s="181"/>
      <c r="H1617" s="181"/>
      <c r="I1617" s="181"/>
      <c r="J1617" s="181"/>
      <c r="K1617" s="181"/>
      <c r="L1617" s="181"/>
      <c r="M1617" s="181"/>
    </row>
    <row r="1618" spans="2:13" ht="9.75" customHeight="1">
      <c r="B1618" s="181"/>
      <c r="C1618" s="181"/>
      <c r="D1618" s="181"/>
      <c r="E1618" s="181"/>
      <c r="F1618" s="181"/>
      <c r="G1618" s="181"/>
      <c r="H1618" s="181"/>
      <c r="I1618" s="181"/>
      <c r="J1618" s="181"/>
      <c r="K1618" s="181"/>
      <c r="L1618" s="181"/>
      <c r="M1618" s="181"/>
    </row>
    <row r="1619" spans="2:13" ht="9.75" customHeight="1">
      <c r="B1619" s="181"/>
      <c r="C1619" s="181"/>
      <c r="D1619" s="181"/>
      <c r="E1619" s="181"/>
      <c r="F1619" s="181"/>
      <c r="G1619" s="181"/>
      <c r="H1619" s="181"/>
      <c r="I1619" s="181"/>
      <c r="J1619" s="181"/>
      <c r="K1619" s="181"/>
      <c r="L1619" s="181"/>
      <c r="M1619" s="181"/>
    </row>
    <row r="1620" spans="2:13" ht="9.75" customHeight="1">
      <c r="B1620" s="181"/>
      <c r="C1620" s="181"/>
      <c r="D1620" s="181"/>
      <c r="E1620" s="181"/>
      <c r="F1620" s="181"/>
      <c r="G1620" s="181"/>
      <c r="H1620" s="181"/>
      <c r="I1620" s="181"/>
      <c r="J1620" s="181"/>
      <c r="K1620" s="181"/>
      <c r="L1620" s="181"/>
      <c r="M1620" s="181"/>
    </row>
    <row r="1621" spans="2:13" ht="9.75" customHeight="1">
      <c r="B1621" s="181"/>
      <c r="C1621" s="181"/>
      <c r="D1621" s="181"/>
      <c r="E1621" s="181"/>
      <c r="F1621" s="181"/>
      <c r="G1621" s="181"/>
      <c r="H1621" s="181"/>
      <c r="I1621" s="181"/>
      <c r="J1621" s="181"/>
      <c r="K1621" s="181"/>
      <c r="L1621" s="181"/>
      <c r="M1621" s="181"/>
    </row>
    <row r="1622" spans="2:13" ht="9.75" customHeight="1">
      <c r="B1622" s="181"/>
      <c r="C1622" s="181"/>
      <c r="D1622" s="181"/>
      <c r="E1622" s="181"/>
      <c r="F1622" s="181"/>
      <c r="G1622" s="181"/>
      <c r="H1622" s="181"/>
      <c r="I1622" s="181"/>
      <c r="J1622" s="181"/>
      <c r="K1622" s="181"/>
      <c r="L1622" s="181"/>
      <c r="M1622" s="181"/>
    </row>
    <row r="1623" spans="2:13" ht="9.75" customHeight="1">
      <c r="B1623" s="181"/>
      <c r="C1623" s="181"/>
      <c r="D1623" s="181"/>
      <c r="E1623" s="181"/>
      <c r="F1623" s="181"/>
      <c r="G1623" s="181"/>
      <c r="H1623" s="181"/>
      <c r="I1623" s="181"/>
      <c r="J1623" s="181"/>
      <c r="K1623" s="181"/>
      <c r="L1623" s="181"/>
      <c r="M1623" s="181"/>
    </row>
    <row r="1624" spans="2:13" ht="9.75" customHeight="1">
      <c r="B1624" s="181"/>
      <c r="C1624" s="181"/>
      <c r="D1624" s="181"/>
      <c r="E1624" s="181"/>
      <c r="F1624" s="181"/>
      <c r="G1624" s="181"/>
      <c r="H1624" s="181"/>
      <c r="I1624" s="181"/>
      <c r="J1624" s="181"/>
      <c r="K1624" s="181"/>
      <c r="L1624" s="181"/>
      <c r="M1624" s="181"/>
    </row>
    <row r="1625" spans="2:13" ht="15" customHeight="1">
      <c r="B1625" s="188" t="s">
        <v>1426</v>
      </c>
      <c r="C1625" s="189"/>
      <c r="D1625" s="189"/>
      <c r="E1625" s="189"/>
      <c r="F1625" s="189"/>
      <c r="G1625" s="190"/>
      <c r="H1625" s="191" t="s">
        <v>1425</v>
      </c>
      <c r="I1625" s="192"/>
      <c r="J1625" s="192"/>
      <c r="K1625" s="192"/>
      <c r="L1625" s="192"/>
      <c r="M1625" s="193"/>
    </row>
    <row r="1626" spans="2:13" ht="15.75" customHeight="1">
      <c r="B1626" s="187" t="s">
        <v>379</v>
      </c>
      <c r="C1626" s="194" t="s">
        <v>1188</v>
      </c>
      <c r="D1626" s="183" t="s">
        <v>380</v>
      </c>
      <c r="E1626" s="184"/>
      <c r="F1626" s="183" t="s">
        <v>1424</v>
      </c>
      <c r="G1626" s="184"/>
      <c r="H1626" s="183" t="s">
        <v>1423</v>
      </c>
      <c r="I1626" s="184"/>
      <c r="J1626" s="187" t="s">
        <v>1422</v>
      </c>
      <c r="K1626" s="187" t="s">
        <v>1421</v>
      </c>
      <c r="L1626" s="183" t="s">
        <v>1420</v>
      </c>
      <c r="M1626" s="184"/>
    </row>
    <row r="1627" spans="2:13" ht="15.75" customHeight="1">
      <c r="B1627" s="187"/>
      <c r="C1627" s="195"/>
      <c r="D1627" s="185"/>
      <c r="E1627" s="186"/>
      <c r="F1627" s="185"/>
      <c r="G1627" s="186"/>
      <c r="H1627" s="185"/>
      <c r="I1627" s="186"/>
      <c r="J1627" s="187"/>
      <c r="K1627" s="187"/>
      <c r="L1627" s="185"/>
      <c r="M1627" s="186"/>
    </row>
    <row r="1628" spans="2:13" ht="39" customHeight="1">
      <c r="B1628" s="110" t="str">
        <f>CSV!E79</f>
        <v/>
      </c>
      <c r="C1628" s="122" t="str">
        <f>IFERROR(VLOOKUP(B1628,'TABELA DE DEFEITOS'!$B$4:$I$1048576,3,0),"")</f>
        <v/>
      </c>
      <c r="D1628" s="176" t="str">
        <f>IFERROR(VLOOKUP(B1628,'TABELA DE DEFEITOS'!$B$4:$I$1048576,4,0),"")</f>
        <v/>
      </c>
      <c r="E1628" s="177"/>
      <c r="F1628" s="176" t="str">
        <f>IFERROR(VLOOKUP(B1628,'TABELA DE DEFEITOS'!$B$4:$I$1048576,5,0),"")</f>
        <v/>
      </c>
      <c r="G1628" s="177"/>
      <c r="H1628" s="178" t="str">
        <f>CSV!H79</f>
        <v/>
      </c>
      <c r="I1628" s="179"/>
      <c r="J1628" s="112" t="str">
        <f>IFERROR(VLOOKUP(B1628,'TABELA DE DEFEITOS'!$B$4:$I$1048576,8,0),"")</f>
        <v/>
      </c>
      <c r="K1628" s="109" t="str">
        <f>CSV!G79</f>
        <v/>
      </c>
      <c r="L1628" s="178"/>
      <c r="M1628" s="179"/>
    </row>
    <row r="1629" spans="2:13" ht="9.75" customHeight="1">
      <c r="B1629" s="180" t="s">
        <v>1427</v>
      </c>
      <c r="C1629" s="180"/>
      <c r="D1629" s="180"/>
      <c r="E1629" s="180"/>
      <c r="F1629" s="180"/>
      <c r="G1629" s="180"/>
      <c r="H1629" s="180" t="s">
        <v>1427</v>
      </c>
      <c r="I1629" s="180"/>
      <c r="J1629" s="180"/>
      <c r="K1629" s="180"/>
      <c r="L1629" s="180"/>
      <c r="M1629" s="180"/>
    </row>
    <row r="1630" spans="2:13" ht="9.75" customHeight="1">
      <c r="B1630" s="181"/>
      <c r="C1630" s="181"/>
      <c r="D1630" s="181"/>
      <c r="E1630" s="181"/>
      <c r="F1630" s="181"/>
      <c r="G1630" s="181"/>
      <c r="H1630" s="181"/>
      <c r="I1630" s="181"/>
      <c r="J1630" s="181"/>
      <c r="K1630" s="181"/>
      <c r="L1630" s="181"/>
      <c r="M1630" s="181"/>
    </row>
    <row r="1631" spans="2:13" ht="9.75" customHeight="1">
      <c r="B1631" s="181"/>
      <c r="C1631" s="181"/>
      <c r="D1631" s="181"/>
      <c r="E1631" s="181"/>
      <c r="F1631" s="181"/>
      <c r="G1631" s="181"/>
      <c r="H1631" s="181"/>
      <c r="I1631" s="181"/>
      <c r="J1631" s="181"/>
      <c r="K1631" s="181"/>
      <c r="L1631" s="181"/>
      <c r="M1631" s="181"/>
    </row>
    <row r="1632" spans="2:13" ht="9.75" customHeight="1">
      <c r="B1632" s="181"/>
      <c r="C1632" s="181"/>
      <c r="D1632" s="181"/>
      <c r="E1632" s="181"/>
      <c r="F1632" s="181"/>
      <c r="G1632" s="181"/>
      <c r="H1632" s="181"/>
      <c r="I1632" s="181"/>
      <c r="J1632" s="181"/>
      <c r="K1632" s="181"/>
      <c r="L1632" s="181"/>
      <c r="M1632" s="181"/>
    </row>
    <row r="1633" spans="2:15" ht="9.75" customHeight="1">
      <c r="B1633" s="181"/>
      <c r="C1633" s="181"/>
      <c r="D1633" s="181"/>
      <c r="E1633" s="181"/>
      <c r="F1633" s="181"/>
      <c r="G1633" s="181"/>
      <c r="H1633" s="181"/>
      <c r="I1633" s="181"/>
      <c r="J1633" s="181"/>
      <c r="K1633" s="181"/>
      <c r="L1633" s="181"/>
      <c r="M1633" s="181"/>
    </row>
    <row r="1634" spans="2:15" ht="9.75" customHeight="1">
      <c r="B1634" s="181"/>
      <c r="C1634" s="181"/>
      <c r="D1634" s="181"/>
      <c r="E1634" s="181"/>
      <c r="F1634" s="181"/>
      <c r="G1634" s="181"/>
      <c r="H1634" s="181"/>
      <c r="I1634" s="181"/>
      <c r="J1634" s="181"/>
      <c r="K1634" s="181"/>
      <c r="L1634" s="181"/>
      <c r="M1634" s="181"/>
    </row>
    <row r="1635" spans="2:15" ht="9.75" customHeight="1">
      <c r="B1635" s="181"/>
      <c r="C1635" s="181"/>
      <c r="D1635" s="181"/>
      <c r="E1635" s="181"/>
      <c r="F1635" s="181"/>
      <c r="G1635" s="181"/>
      <c r="H1635" s="181"/>
      <c r="I1635" s="181"/>
      <c r="J1635" s="181"/>
      <c r="K1635" s="181"/>
      <c r="L1635" s="181"/>
      <c r="M1635" s="181"/>
    </row>
    <row r="1636" spans="2:15" ht="9.75" customHeight="1">
      <c r="B1636" s="181"/>
      <c r="C1636" s="181"/>
      <c r="D1636" s="181"/>
      <c r="E1636" s="181"/>
      <c r="F1636" s="181"/>
      <c r="G1636" s="181"/>
      <c r="H1636" s="181"/>
      <c r="I1636" s="181"/>
      <c r="J1636" s="181"/>
      <c r="K1636" s="181"/>
      <c r="L1636" s="181"/>
      <c r="M1636" s="181"/>
    </row>
    <row r="1637" spans="2:15" ht="9.75" customHeight="1">
      <c r="B1637" s="181"/>
      <c r="C1637" s="181"/>
      <c r="D1637" s="181"/>
      <c r="E1637" s="181"/>
      <c r="F1637" s="181"/>
      <c r="G1637" s="181"/>
      <c r="H1637" s="181"/>
      <c r="I1637" s="181"/>
      <c r="J1637" s="181"/>
      <c r="K1637" s="181"/>
      <c r="L1637" s="181"/>
      <c r="M1637" s="181"/>
    </row>
    <row r="1638" spans="2:15" ht="9.75" customHeight="1">
      <c r="B1638" s="181"/>
      <c r="C1638" s="181"/>
      <c r="D1638" s="181"/>
      <c r="E1638" s="181"/>
      <c r="F1638" s="181"/>
      <c r="G1638" s="181"/>
      <c r="H1638" s="181"/>
      <c r="I1638" s="181"/>
      <c r="J1638" s="181"/>
      <c r="K1638" s="181"/>
      <c r="L1638" s="181"/>
      <c r="M1638" s="181"/>
    </row>
    <row r="1639" spans="2:15" ht="9.75" customHeight="1">
      <c r="B1639" s="181"/>
      <c r="C1639" s="181"/>
      <c r="D1639" s="181"/>
      <c r="E1639" s="181"/>
      <c r="F1639" s="181"/>
      <c r="G1639" s="181"/>
      <c r="H1639" s="181"/>
      <c r="I1639" s="181"/>
      <c r="J1639" s="181"/>
      <c r="K1639" s="181"/>
      <c r="L1639" s="181"/>
      <c r="M1639" s="181"/>
    </row>
    <row r="1640" spans="2:15" ht="9.75" customHeight="1">
      <c r="B1640" s="181"/>
      <c r="C1640" s="181"/>
      <c r="D1640" s="181"/>
      <c r="E1640" s="181"/>
      <c r="F1640" s="181"/>
      <c r="G1640" s="181"/>
      <c r="H1640" s="181"/>
      <c r="I1640" s="181"/>
      <c r="J1640" s="181"/>
      <c r="K1640" s="181"/>
      <c r="L1640" s="181"/>
      <c r="M1640" s="181"/>
    </row>
    <row r="1641" spans="2:15" ht="9.75" customHeight="1">
      <c r="B1641" s="181"/>
      <c r="C1641" s="181"/>
      <c r="D1641" s="181"/>
      <c r="E1641" s="181"/>
      <c r="F1641" s="181"/>
      <c r="G1641" s="181"/>
      <c r="H1641" s="181"/>
      <c r="I1641" s="181"/>
      <c r="J1641" s="181"/>
      <c r="K1641" s="181"/>
      <c r="L1641" s="181"/>
      <c r="M1641" s="181"/>
    </row>
    <row r="1642" spans="2:15" ht="9.75" customHeight="1">
      <c r="B1642" s="181"/>
      <c r="C1642" s="181"/>
      <c r="D1642" s="181"/>
      <c r="E1642" s="181"/>
      <c r="F1642" s="181"/>
      <c r="G1642" s="181"/>
      <c r="H1642" s="181"/>
      <c r="I1642" s="181"/>
      <c r="J1642" s="181"/>
      <c r="K1642" s="181"/>
      <c r="L1642" s="181"/>
      <c r="M1642" s="181"/>
    </row>
    <row r="1643" spans="2:15" ht="9.75" customHeight="1">
      <c r="B1643" s="181"/>
      <c r="C1643" s="181"/>
      <c r="D1643" s="181"/>
      <c r="E1643" s="181"/>
      <c r="F1643" s="181"/>
      <c r="G1643" s="181"/>
      <c r="H1643" s="181"/>
      <c r="I1643" s="181"/>
      <c r="J1643" s="181"/>
      <c r="K1643" s="181"/>
      <c r="L1643" s="181"/>
      <c r="M1643" s="181"/>
    </row>
    <row r="1644" spans="2:15" ht="9.75" customHeight="1">
      <c r="B1644" s="181"/>
      <c r="C1644" s="181"/>
      <c r="D1644" s="181"/>
      <c r="E1644" s="181"/>
      <c r="F1644" s="181"/>
      <c r="G1644" s="181"/>
      <c r="H1644" s="181"/>
      <c r="I1644" s="181"/>
      <c r="J1644" s="181"/>
      <c r="K1644" s="181"/>
      <c r="L1644" s="181"/>
      <c r="M1644" s="181"/>
    </row>
    <row r="1645" spans="2:15" ht="9.75" customHeight="1">
      <c r="B1645" s="181"/>
      <c r="C1645" s="181"/>
      <c r="D1645" s="181"/>
      <c r="E1645" s="181"/>
      <c r="F1645" s="181"/>
      <c r="G1645" s="181"/>
      <c r="H1645" s="181"/>
      <c r="I1645" s="181"/>
      <c r="J1645" s="181"/>
      <c r="K1645" s="181"/>
      <c r="L1645" s="181"/>
      <c r="M1645" s="181"/>
    </row>
    <row r="1646" spans="2:15" ht="15" customHeight="1">
      <c r="B1646" s="188" t="s">
        <v>1426</v>
      </c>
      <c r="C1646" s="189"/>
      <c r="D1646" s="189"/>
      <c r="E1646" s="189"/>
      <c r="F1646" s="189"/>
      <c r="G1646" s="190"/>
      <c r="H1646" s="191" t="s">
        <v>1425</v>
      </c>
      <c r="I1646" s="192"/>
      <c r="J1646" s="192"/>
      <c r="K1646" s="192"/>
      <c r="L1646" s="192"/>
      <c r="M1646" s="193"/>
    </row>
    <row r="1647" spans="2:15" ht="10.5" customHeight="1">
      <c r="B1647" s="187" t="s">
        <v>379</v>
      </c>
      <c r="C1647" s="194" t="s">
        <v>1188</v>
      </c>
      <c r="D1647" s="183" t="s">
        <v>380</v>
      </c>
      <c r="E1647" s="184"/>
      <c r="F1647" s="183" t="s">
        <v>1424</v>
      </c>
      <c r="G1647" s="184"/>
      <c r="H1647" s="183" t="s">
        <v>1423</v>
      </c>
      <c r="I1647" s="184"/>
      <c r="J1647" s="187" t="s">
        <v>1422</v>
      </c>
      <c r="K1647" s="187" t="s">
        <v>1421</v>
      </c>
      <c r="L1647" s="183" t="s">
        <v>1420</v>
      </c>
      <c r="M1647" s="184"/>
    </row>
    <row r="1648" spans="2:15" ht="15.75" customHeight="1">
      <c r="B1648" s="187"/>
      <c r="C1648" s="195"/>
      <c r="D1648" s="185"/>
      <c r="E1648" s="186"/>
      <c r="F1648" s="185"/>
      <c r="G1648" s="186"/>
      <c r="H1648" s="185"/>
      <c r="I1648" s="186"/>
      <c r="J1648" s="187"/>
      <c r="K1648" s="187"/>
      <c r="L1648" s="185"/>
      <c r="M1648" s="186"/>
      <c r="O1648" s="124"/>
    </row>
    <row r="1649" spans="2:13" ht="38.25" customHeight="1">
      <c r="B1649" s="110" t="str">
        <f>CSV!E80</f>
        <v/>
      </c>
      <c r="C1649" s="122" t="str">
        <f>IFERROR(VLOOKUP(B1649,'TABELA DE DEFEITOS'!$B$4:$I$1048576,3,0),"")</f>
        <v/>
      </c>
      <c r="D1649" s="176" t="str">
        <f>IFERROR(VLOOKUP(B1649,'TABELA DE DEFEITOS'!$B$4:$I$1048576,4,0),"")</f>
        <v/>
      </c>
      <c r="E1649" s="177"/>
      <c r="F1649" s="176" t="str">
        <f>IFERROR(VLOOKUP(B1649,'TABELA DE DEFEITOS'!$B$4:$I$1048576,5,0),"")</f>
        <v/>
      </c>
      <c r="G1649" s="177"/>
      <c r="H1649" s="178" t="str">
        <f>CSV!H80</f>
        <v/>
      </c>
      <c r="I1649" s="179"/>
      <c r="J1649" s="112" t="str">
        <f>IFERROR(VLOOKUP(B1649,'TABELA DE DEFEITOS'!$B$4:$I$1048576,8,0),"")</f>
        <v/>
      </c>
      <c r="K1649" s="109" t="str">
        <f>CSV!G80</f>
        <v/>
      </c>
      <c r="L1649" s="178"/>
      <c r="M1649" s="179"/>
    </row>
    <row r="1650" spans="2:13" ht="9.75" customHeight="1">
      <c r="B1650" s="180" t="s">
        <v>1427</v>
      </c>
      <c r="C1650" s="180"/>
      <c r="D1650" s="180"/>
      <c r="E1650" s="180"/>
      <c r="F1650" s="180"/>
      <c r="G1650" s="180"/>
      <c r="H1650" s="180" t="s">
        <v>1427</v>
      </c>
      <c r="I1650" s="180"/>
      <c r="J1650" s="180"/>
      <c r="K1650" s="180"/>
      <c r="L1650" s="180"/>
      <c r="M1650" s="180"/>
    </row>
    <row r="1651" spans="2:13" ht="9.75" customHeight="1">
      <c r="B1651" s="181"/>
      <c r="C1651" s="181"/>
      <c r="D1651" s="181"/>
      <c r="E1651" s="181"/>
      <c r="F1651" s="181"/>
      <c r="G1651" s="181"/>
      <c r="H1651" s="181"/>
      <c r="I1651" s="181"/>
      <c r="J1651" s="181"/>
      <c r="K1651" s="181"/>
      <c r="L1651" s="181"/>
      <c r="M1651" s="181"/>
    </row>
    <row r="1652" spans="2:13" ht="9.75" customHeight="1">
      <c r="B1652" s="181"/>
      <c r="C1652" s="181"/>
      <c r="D1652" s="181"/>
      <c r="E1652" s="181"/>
      <c r="F1652" s="181"/>
      <c r="G1652" s="181"/>
      <c r="H1652" s="181"/>
      <c r="I1652" s="181"/>
      <c r="J1652" s="181"/>
      <c r="K1652" s="181"/>
      <c r="L1652" s="181"/>
      <c r="M1652" s="181"/>
    </row>
    <row r="1653" spans="2:13" ht="9.75" customHeight="1">
      <c r="B1653" s="181"/>
      <c r="C1653" s="181"/>
      <c r="D1653" s="181"/>
      <c r="E1653" s="181"/>
      <c r="F1653" s="181"/>
      <c r="G1653" s="181"/>
      <c r="H1653" s="181"/>
      <c r="I1653" s="181"/>
      <c r="J1653" s="181"/>
      <c r="K1653" s="181"/>
      <c r="L1653" s="181"/>
      <c r="M1653" s="181"/>
    </row>
    <row r="1654" spans="2:13" ht="9.75" customHeight="1">
      <c r="B1654" s="181"/>
      <c r="C1654" s="181"/>
      <c r="D1654" s="181"/>
      <c r="E1654" s="181"/>
      <c r="F1654" s="181"/>
      <c r="G1654" s="181"/>
      <c r="H1654" s="181"/>
      <c r="I1654" s="181"/>
      <c r="J1654" s="181"/>
      <c r="K1654" s="181"/>
      <c r="L1654" s="181"/>
      <c r="M1654" s="181"/>
    </row>
    <row r="1655" spans="2:13" ht="9.75" customHeight="1">
      <c r="B1655" s="181"/>
      <c r="C1655" s="181"/>
      <c r="D1655" s="181"/>
      <c r="E1655" s="181"/>
      <c r="F1655" s="181"/>
      <c r="G1655" s="181"/>
      <c r="H1655" s="181"/>
      <c r="I1655" s="181"/>
      <c r="J1655" s="181"/>
      <c r="K1655" s="181"/>
      <c r="L1655" s="181"/>
      <c r="M1655" s="181"/>
    </row>
    <row r="1656" spans="2:13" ht="9.75" customHeight="1">
      <c r="B1656" s="181"/>
      <c r="C1656" s="181"/>
      <c r="D1656" s="181"/>
      <c r="E1656" s="181"/>
      <c r="F1656" s="181"/>
      <c r="G1656" s="181"/>
      <c r="H1656" s="181"/>
      <c r="I1656" s="181"/>
      <c r="J1656" s="181"/>
      <c r="K1656" s="181"/>
      <c r="L1656" s="181"/>
      <c r="M1656" s="181"/>
    </row>
    <row r="1657" spans="2:13" ht="9.75" customHeight="1">
      <c r="B1657" s="181"/>
      <c r="C1657" s="181"/>
      <c r="D1657" s="181"/>
      <c r="E1657" s="181"/>
      <c r="F1657" s="181"/>
      <c r="G1657" s="181"/>
      <c r="H1657" s="181"/>
      <c r="I1657" s="181"/>
      <c r="J1657" s="181"/>
      <c r="K1657" s="181"/>
      <c r="L1657" s="181"/>
      <c r="M1657" s="181"/>
    </row>
    <row r="1658" spans="2:13" ht="9.75" customHeight="1">
      <c r="B1658" s="181"/>
      <c r="C1658" s="181"/>
      <c r="D1658" s="181"/>
      <c r="E1658" s="181"/>
      <c r="F1658" s="181"/>
      <c r="G1658" s="181"/>
      <c r="H1658" s="181"/>
      <c r="I1658" s="181"/>
      <c r="J1658" s="181"/>
      <c r="K1658" s="181"/>
      <c r="L1658" s="181"/>
      <c r="M1658" s="181"/>
    </row>
    <row r="1659" spans="2:13" ht="9.75" customHeight="1">
      <c r="B1659" s="181"/>
      <c r="C1659" s="181"/>
      <c r="D1659" s="181"/>
      <c r="E1659" s="181"/>
      <c r="F1659" s="181"/>
      <c r="G1659" s="181"/>
      <c r="H1659" s="181"/>
      <c r="I1659" s="181"/>
      <c r="J1659" s="181"/>
      <c r="K1659" s="181"/>
      <c r="L1659" s="181"/>
      <c r="M1659" s="181"/>
    </row>
    <row r="1660" spans="2:13" ht="9.75" customHeight="1">
      <c r="B1660" s="181"/>
      <c r="C1660" s="181"/>
      <c r="D1660" s="181"/>
      <c r="E1660" s="181"/>
      <c r="F1660" s="181"/>
      <c r="G1660" s="181"/>
      <c r="H1660" s="181"/>
      <c r="I1660" s="181"/>
      <c r="J1660" s="181"/>
      <c r="K1660" s="181"/>
      <c r="L1660" s="181"/>
      <c r="M1660" s="181"/>
    </row>
    <row r="1661" spans="2:13" ht="9.75" customHeight="1">
      <c r="B1661" s="181"/>
      <c r="C1661" s="181"/>
      <c r="D1661" s="181"/>
      <c r="E1661" s="181"/>
      <c r="F1661" s="181"/>
      <c r="G1661" s="181"/>
      <c r="H1661" s="181"/>
      <c r="I1661" s="181"/>
      <c r="J1661" s="181"/>
      <c r="K1661" s="181"/>
      <c r="L1661" s="181"/>
      <c r="M1661" s="181"/>
    </row>
    <row r="1662" spans="2:13" ht="9.75" customHeight="1">
      <c r="B1662" s="181"/>
      <c r="C1662" s="181"/>
      <c r="D1662" s="181"/>
      <c r="E1662" s="181"/>
      <c r="F1662" s="181"/>
      <c r="G1662" s="181"/>
      <c r="H1662" s="181"/>
      <c r="I1662" s="181"/>
      <c r="J1662" s="181"/>
      <c r="K1662" s="181"/>
      <c r="L1662" s="181"/>
      <c r="M1662" s="181"/>
    </row>
    <row r="1663" spans="2:13" ht="9.75" customHeight="1">
      <c r="B1663" s="181"/>
      <c r="C1663" s="181"/>
      <c r="D1663" s="181"/>
      <c r="E1663" s="181"/>
      <c r="F1663" s="181"/>
      <c r="G1663" s="181"/>
      <c r="H1663" s="181"/>
      <c r="I1663" s="181"/>
      <c r="J1663" s="181"/>
      <c r="K1663" s="181"/>
      <c r="L1663" s="181"/>
      <c r="M1663" s="181"/>
    </row>
    <row r="1664" spans="2:13" ht="9.75" customHeight="1">
      <c r="B1664" s="181"/>
      <c r="C1664" s="181"/>
      <c r="D1664" s="181"/>
      <c r="E1664" s="181"/>
      <c r="F1664" s="181"/>
      <c r="G1664" s="181"/>
      <c r="H1664" s="181"/>
      <c r="I1664" s="181"/>
      <c r="J1664" s="181"/>
      <c r="K1664" s="181"/>
      <c r="L1664" s="181"/>
      <c r="M1664" s="181"/>
    </row>
    <row r="1665" spans="2:13" ht="9.75" customHeight="1">
      <c r="B1665" s="181"/>
      <c r="C1665" s="181"/>
      <c r="D1665" s="181"/>
      <c r="E1665" s="181"/>
      <c r="F1665" s="181"/>
      <c r="G1665" s="181"/>
      <c r="H1665" s="181"/>
      <c r="I1665" s="181"/>
      <c r="J1665" s="181"/>
      <c r="K1665" s="181"/>
      <c r="L1665" s="181"/>
      <c r="M1665" s="181"/>
    </row>
    <row r="1666" spans="2:13" ht="9.75" customHeight="1">
      <c r="B1666" s="181"/>
      <c r="C1666" s="181"/>
      <c r="D1666" s="181"/>
      <c r="E1666" s="181"/>
      <c r="F1666" s="181"/>
      <c r="G1666" s="181"/>
      <c r="H1666" s="181"/>
      <c r="I1666" s="181"/>
      <c r="J1666" s="181"/>
      <c r="K1666" s="181"/>
      <c r="L1666" s="181"/>
      <c r="M1666" s="181"/>
    </row>
    <row r="1667" spans="2:13" ht="15" customHeight="1">
      <c r="B1667" s="188" t="s">
        <v>1426</v>
      </c>
      <c r="C1667" s="189"/>
      <c r="D1667" s="189"/>
      <c r="E1667" s="189"/>
      <c r="F1667" s="189"/>
      <c r="G1667" s="190"/>
      <c r="H1667" s="191" t="s">
        <v>1425</v>
      </c>
      <c r="I1667" s="192"/>
      <c r="J1667" s="192"/>
      <c r="K1667" s="192"/>
      <c r="L1667" s="192"/>
      <c r="M1667" s="193"/>
    </row>
    <row r="1668" spans="2:13" ht="15.75" customHeight="1">
      <c r="B1668" s="187" t="s">
        <v>379</v>
      </c>
      <c r="C1668" s="194" t="s">
        <v>1188</v>
      </c>
      <c r="D1668" s="183" t="s">
        <v>380</v>
      </c>
      <c r="E1668" s="184"/>
      <c r="F1668" s="183" t="s">
        <v>1424</v>
      </c>
      <c r="G1668" s="184"/>
      <c r="H1668" s="183" t="s">
        <v>1423</v>
      </c>
      <c r="I1668" s="184"/>
      <c r="J1668" s="187" t="s">
        <v>1422</v>
      </c>
      <c r="K1668" s="187" t="s">
        <v>1421</v>
      </c>
      <c r="L1668" s="183" t="s">
        <v>1420</v>
      </c>
      <c r="M1668" s="184"/>
    </row>
    <row r="1669" spans="2:13" ht="15.75" customHeight="1">
      <c r="B1669" s="187"/>
      <c r="C1669" s="195"/>
      <c r="D1669" s="185"/>
      <c r="E1669" s="186"/>
      <c r="F1669" s="185"/>
      <c r="G1669" s="186"/>
      <c r="H1669" s="185"/>
      <c r="I1669" s="186"/>
      <c r="J1669" s="187"/>
      <c r="K1669" s="187"/>
      <c r="L1669" s="185"/>
      <c r="M1669" s="186"/>
    </row>
    <row r="1670" spans="2:13" ht="39" customHeight="1">
      <c r="B1670" s="110" t="str">
        <f>CSV!E81</f>
        <v/>
      </c>
      <c r="C1670" s="123" t="str">
        <f>IFERROR(VLOOKUP(B1670,'TABELA DE DEFEITOS'!$B$4:$I$1048576,3,0),"")</f>
        <v/>
      </c>
      <c r="D1670" s="176" t="str">
        <f>IFERROR(VLOOKUP(B1670,'TABELA DE DEFEITOS'!$B$4:$I$1048576,4,0),"")</f>
        <v/>
      </c>
      <c r="E1670" s="177"/>
      <c r="F1670" s="176" t="str">
        <f>IFERROR(VLOOKUP(B1670,'TABELA DE DEFEITOS'!$B$4:$I$1048576,5,0),"")</f>
        <v/>
      </c>
      <c r="G1670" s="177"/>
      <c r="H1670" s="178" t="str">
        <f>CSV!H81</f>
        <v/>
      </c>
      <c r="I1670" s="179"/>
      <c r="J1670" s="112" t="str">
        <f>IFERROR(VLOOKUP(B1670,'TABELA DE DEFEITOS'!$B$4:$I$1048576,8,0),"")</f>
        <v/>
      </c>
      <c r="K1670" s="109" t="str">
        <f>CSV!G81</f>
        <v/>
      </c>
      <c r="L1670" s="178"/>
      <c r="M1670" s="179"/>
    </row>
    <row r="1671" spans="2:13" ht="9.75" customHeight="1">
      <c r="B1671" s="180" t="s">
        <v>1427</v>
      </c>
      <c r="C1671" s="180"/>
      <c r="D1671" s="180"/>
      <c r="E1671" s="180"/>
      <c r="F1671" s="180"/>
      <c r="G1671" s="180"/>
      <c r="H1671" s="180" t="s">
        <v>1427</v>
      </c>
      <c r="I1671" s="180"/>
      <c r="J1671" s="180"/>
      <c r="K1671" s="180"/>
      <c r="L1671" s="180"/>
      <c r="M1671" s="180"/>
    </row>
    <row r="1672" spans="2:13" ht="9.75" customHeight="1">
      <c r="B1672" s="181"/>
      <c r="C1672" s="181"/>
      <c r="D1672" s="181"/>
      <c r="E1672" s="181"/>
      <c r="F1672" s="181"/>
      <c r="G1672" s="181"/>
      <c r="H1672" s="181"/>
      <c r="I1672" s="181"/>
      <c r="J1672" s="181"/>
      <c r="K1672" s="181"/>
      <c r="L1672" s="181"/>
      <c r="M1672" s="181"/>
    </row>
    <row r="1673" spans="2:13" ht="9.75" customHeight="1">
      <c r="B1673" s="181"/>
      <c r="C1673" s="181"/>
      <c r="D1673" s="181"/>
      <c r="E1673" s="181"/>
      <c r="F1673" s="181"/>
      <c r="G1673" s="181"/>
      <c r="H1673" s="181"/>
      <c r="I1673" s="181"/>
      <c r="J1673" s="181"/>
      <c r="K1673" s="181"/>
      <c r="L1673" s="181"/>
      <c r="M1673" s="181"/>
    </row>
    <row r="1674" spans="2:13" ht="9.75" customHeight="1">
      <c r="B1674" s="181"/>
      <c r="C1674" s="181"/>
      <c r="D1674" s="181"/>
      <c r="E1674" s="181"/>
      <c r="F1674" s="181"/>
      <c r="G1674" s="181"/>
      <c r="H1674" s="181"/>
      <c r="I1674" s="181"/>
      <c r="J1674" s="181"/>
      <c r="K1674" s="181"/>
      <c r="L1674" s="181"/>
      <c r="M1674" s="181"/>
    </row>
    <row r="1675" spans="2:13" ht="9.75" customHeight="1">
      <c r="B1675" s="181"/>
      <c r="C1675" s="181"/>
      <c r="D1675" s="181"/>
      <c r="E1675" s="181"/>
      <c r="F1675" s="181"/>
      <c r="G1675" s="181"/>
      <c r="H1675" s="181"/>
      <c r="I1675" s="181"/>
      <c r="J1675" s="181"/>
      <c r="K1675" s="181"/>
      <c r="L1675" s="181"/>
      <c r="M1675" s="181"/>
    </row>
    <row r="1676" spans="2:13" ht="9.75" customHeight="1">
      <c r="B1676" s="181"/>
      <c r="C1676" s="181"/>
      <c r="D1676" s="181"/>
      <c r="E1676" s="181"/>
      <c r="F1676" s="181"/>
      <c r="G1676" s="181"/>
      <c r="H1676" s="181"/>
      <c r="I1676" s="181"/>
      <c r="J1676" s="181"/>
      <c r="K1676" s="181"/>
      <c r="L1676" s="181"/>
      <c r="M1676" s="181"/>
    </row>
    <row r="1677" spans="2:13" ht="9.75" customHeight="1">
      <c r="B1677" s="181"/>
      <c r="C1677" s="181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</row>
    <row r="1678" spans="2:13" ht="9.75" customHeight="1">
      <c r="B1678" s="181"/>
      <c r="C1678" s="181"/>
      <c r="D1678" s="181"/>
      <c r="E1678" s="181"/>
      <c r="F1678" s="181"/>
      <c r="G1678" s="181"/>
      <c r="H1678" s="181"/>
      <c r="I1678" s="181"/>
      <c r="J1678" s="181"/>
      <c r="K1678" s="181"/>
      <c r="L1678" s="181"/>
      <c r="M1678" s="181"/>
    </row>
    <row r="1679" spans="2:13" ht="9.75" customHeight="1">
      <c r="B1679" s="181"/>
      <c r="C1679" s="181"/>
      <c r="D1679" s="181"/>
      <c r="E1679" s="181"/>
      <c r="F1679" s="181"/>
      <c r="G1679" s="181"/>
      <c r="H1679" s="181"/>
      <c r="I1679" s="181"/>
      <c r="J1679" s="181"/>
      <c r="K1679" s="181"/>
      <c r="L1679" s="181"/>
      <c r="M1679" s="181"/>
    </row>
    <row r="1680" spans="2:13" ht="9.75" customHeight="1">
      <c r="B1680" s="181"/>
      <c r="C1680" s="181"/>
      <c r="D1680" s="181"/>
      <c r="E1680" s="181"/>
      <c r="F1680" s="181"/>
      <c r="G1680" s="181"/>
      <c r="H1680" s="181"/>
      <c r="I1680" s="181"/>
      <c r="J1680" s="181"/>
      <c r="K1680" s="181"/>
      <c r="L1680" s="181"/>
      <c r="M1680" s="181"/>
    </row>
    <row r="1681" spans="2:13" ht="9.75" customHeight="1">
      <c r="B1681" s="181"/>
      <c r="C1681" s="181"/>
      <c r="D1681" s="181"/>
      <c r="E1681" s="181"/>
      <c r="F1681" s="181"/>
      <c r="G1681" s="181"/>
      <c r="H1681" s="181"/>
      <c r="I1681" s="181"/>
      <c r="J1681" s="181"/>
      <c r="K1681" s="181"/>
      <c r="L1681" s="181"/>
      <c r="M1681" s="181"/>
    </row>
    <row r="1682" spans="2:13" ht="9.75" customHeight="1">
      <c r="B1682" s="181"/>
      <c r="C1682" s="181"/>
      <c r="D1682" s="181"/>
      <c r="E1682" s="181"/>
      <c r="F1682" s="181"/>
      <c r="G1682" s="181"/>
      <c r="H1682" s="181"/>
      <c r="I1682" s="181"/>
      <c r="J1682" s="181"/>
      <c r="K1682" s="181"/>
      <c r="L1682" s="181"/>
      <c r="M1682" s="181"/>
    </row>
    <row r="1683" spans="2:13" ht="9.75" customHeight="1">
      <c r="B1683" s="181"/>
      <c r="C1683" s="181"/>
      <c r="D1683" s="181"/>
      <c r="E1683" s="181"/>
      <c r="F1683" s="181"/>
      <c r="G1683" s="181"/>
      <c r="H1683" s="181"/>
      <c r="I1683" s="181"/>
      <c r="J1683" s="181"/>
      <c r="K1683" s="181"/>
      <c r="L1683" s="181"/>
      <c r="M1683" s="181"/>
    </row>
    <row r="1684" spans="2:13" ht="9.75" customHeight="1">
      <c r="B1684" s="181"/>
      <c r="C1684" s="181"/>
      <c r="D1684" s="181"/>
      <c r="E1684" s="181"/>
      <c r="F1684" s="181"/>
      <c r="G1684" s="181"/>
      <c r="H1684" s="181"/>
      <c r="I1684" s="181"/>
      <c r="J1684" s="181"/>
      <c r="K1684" s="181"/>
      <c r="L1684" s="181"/>
      <c r="M1684" s="181"/>
    </row>
    <row r="1685" spans="2:13" ht="9.75" customHeight="1">
      <c r="B1685" s="181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</row>
    <row r="1686" spans="2:13" ht="9.75" customHeight="1">
      <c r="B1686" s="181"/>
      <c r="C1686" s="181"/>
      <c r="D1686" s="181"/>
      <c r="E1686" s="181"/>
      <c r="F1686" s="181"/>
      <c r="G1686" s="181"/>
      <c r="H1686" s="181"/>
      <c r="I1686" s="181"/>
      <c r="J1686" s="181"/>
      <c r="K1686" s="181"/>
      <c r="L1686" s="181"/>
      <c r="M1686" s="181"/>
    </row>
    <row r="1687" spans="2:13" ht="9.75" customHeight="1">
      <c r="B1687" s="181"/>
      <c r="C1687" s="181"/>
      <c r="D1687" s="181"/>
      <c r="E1687" s="181"/>
      <c r="F1687" s="181"/>
      <c r="G1687" s="181"/>
      <c r="H1687" s="181"/>
      <c r="I1687" s="181"/>
      <c r="J1687" s="181"/>
      <c r="K1687" s="181"/>
      <c r="L1687" s="181"/>
      <c r="M1687" s="181"/>
    </row>
    <row r="1688" spans="2:13" ht="15" customHeight="1">
      <c r="B1688" s="188" t="s">
        <v>1426</v>
      </c>
      <c r="C1688" s="189"/>
      <c r="D1688" s="189"/>
      <c r="E1688" s="189"/>
      <c r="F1688" s="189"/>
      <c r="G1688" s="190"/>
      <c r="H1688" s="191" t="s">
        <v>1425</v>
      </c>
      <c r="I1688" s="192"/>
      <c r="J1688" s="192"/>
      <c r="K1688" s="192"/>
      <c r="L1688" s="192"/>
      <c r="M1688" s="193"/>
    </row>
    <row r="1689" spans="2:13" ht="15.75" customHeight="1">
      <c r="B1689" s="187" t="s">
        <v>379</v>
      </c>
      <c r="C1689" s="194" t="s">
        <v>1188</v>
      </c>
      <c r="D1689" s="183" t="s">
        <v>380</v>
      </c>
      <c r="E1689" s="184"/>
      <c r="F1689" s="183" t="s">
        <v>1424</v>
      </c>
      <c r="G1689" s="184"/>
      <c r="H1689" s="183" t="s">
        <v>1423</v>
      </c>
      <c r="I1689" s="184"/>
      <c r="J1689" s="187" t="s">
        <v>1422</v>
      </c>
      <c r="K1689" s="187" t="s">
        <v>1421</v>
      </c>
      <c r="L1689" s="183" t="s">
        <v>1420</v>
      </c>
      <c r="M1689" s="184"/>
    </row>
    <row r="1690" spans="2:13" ht="15.75" customHeight="1">
      <c r="B1690" s="187"/>
      <c r="C1690" s="195"/>
      <c r="D1690" s="185"/>
      <c r="E1690" s="186"/>
      <c r="F1690" s="185"/>
      <c r="G1690" s="186"/>
      <c r="H1690" s="185"/>
      <c r="I1690" s="186"/>
      <c r="J1690" s="187"/>
      <c r="K1690" s="187"/>
      <c r="L1690" s="185"/>
      <c r="M1690" s="186"/>
    </row>
    <row r="1691" spans="2:13" ht="38.25" customHeight="1">
      <c r="B1691" s="110" t="str">
        <f>CSV!E82</f>
        <v/>
      </c>
      <c r="C1691" s="123" t="str">
        <f>IFERROR(VLOOKUP(B1691,'TABELA DE DEFEITOS'!$B$4:$I$1048576,3,0),"")</f>
        <v/>
      </c>
      <c r="D1691" s="176" t="str">
        <f>IFERROR(VLOOKUP(B1691,'TABELA DE DEFEITOS'!$B$4:$I$1048576,4,0),"")</f>
        <v/>
      </c>
      <c r="E1691" s="177"/>
      <c r="F1691" s="176" t="str">
        <f>IFERROR(VLOOKUP(B1691,'TABELA DE DEFEITOS'!$B$4:$I$1048576,5,0),"")</f>
        <v/>
      </c>
      <c r="G1691" s="177"/>
      <c r="H1691" s="178" t="str">
        <f>CSV!H82</f>
        <v/>
      </c>
      <c r="I1691" s="179"/>
      <c r="J1691" s="112" t="str">
        <f>IFERROR(VLOOKUP(B1691,'TABELA DE DEFEITOS'!$B$4:$I$1048576,8,0),"")</f>
        <v/>
      </c>
      <c r="K1691" s="109" t="str">
        <f>CSV!G82</f>
        <v/>
      </c>
      <c r="L1691" s="178"/>
      <c r="M1691" s="179"/>
    </row>
    <row r="1692" spans="2:13" ht="9.75" customHeight="1">
      <c r="B1692" s="180" t="s">
        <v>1427</v>
      </c>
      <c r="C1692" s="180"/>
      <c r="D1692" s="180"/>
      <c r="E1692" s="180"/>
      <c r="F1692" s="180"/>
      <c r="G1692" s="180"/>
      <c r="H1692" s="180" t="s">
        <v>1427</v>
      </c>
      <c r="I1692" s="180"/>
      <c r="J1692" s="180"/>
      <c r="K1692" s="180"/>
      <c r="L1692" s="180"/>
      <c r="M1692" s="180"/>
    </row>
    <row r="1693" spans="2:13" ht="9.75" customHeight="1">
      <c r="B1693" s="181"/>
      <c r="C1693" s="181"/>
      <c r="D1693" s="181"/>
      <c r="E1693" s="181"/>
      <c r="F1693" s="181"/>
      <c r="G1693" s="181"/>
      <c r="H1693" s="181"/>
      <c r="I1693" s="181"/>
      <c r="J1693" s="181"/>
      <c r="K1693" s="181"/>
      <c r="L1693" s="181"/>
      <c r="M1693" s="181"/>
    </row>
    <row r="1694" spans="2:13" ht="9.75" customHeight="1">
      <c r="B1694" s="181"/>
      <c r="C1694" s="181"/>
      <c r="D1694" s="181"/>
      <c r="E1694" s="181"/>
      <c r="F1694" s="181"/>
      <c r="G1694" s="181"/>
      <c r="H1694" s="181"/>
      <c r="I1694" s="181"/>
      <c r="J1694" s="181"/>
      <c r="K1694" s="181"/>
      <c r="L1694" s="181"/>
      <c r="M1694" s="181"/>
    </row>
    <row r="1695" spans="2:13" ht="9.75" customHeight="1">
      <c r="B1695" s="181"/>
      <c r="C1695" s="181"/>
      <c r="D1695" s="181"/>
      <c r="E1695" s="181"/>
      <c r="F1695" s="181"/>
      <c r="G1695" s="181"/>
      <c r="H1695" s="181"/>
      <c r="I1695" s="181"/>
      <c r="J1695" s="181"/>
      <c r="K1695" s="181"/>
      <c r="L1695" s="181"/>
      <c r="M1695" s="181"/>
    </row>
    <row r="1696" spans="2:13" ht="9.75" customHeight="1">
      <c r="B1696" s="181"/>
      <c r="C1696" s="181"/>
      <c r="D1696" s="181"/>
      <c r="E1696" s="181"/>
      <c r="F1696" s="181"/>
      <c r="G1696" s="181"/>
      <c r="H1696" s="181"/>
      <c r="I1696" s="181"/>
      <c r="J1696" s="181"/>
      <c r="K1696" s="181"/>
      <c r="L1696" s="181"/>
      <c r="M1696" s="181"/>
    </row>
    <row r="1697" spans="2:13" ht="9.75" customHeight="1">
      <c r="B1697" s="181"/>
      <c r="C1697" s="181"/>
      <c r="D1697" s="181"/>
      <c r="E1697" s="181"/>
      <c r="F1697" s="181"/>
      <c r="G1697" s="181"/>
      <c r="H1697" s="181"/>
      <c r="I1697" s="181"/>
      <c r="J1697" s="181"/>
      <c r="K1697" s="181"/>
      <c r="L1697" s="181"/>
      <c r="M1697" s="181"/>
    </row>
    <row r="1698" spans="2:13" ht="9.75" customHeight="1">
      <c r="B1698" s="181"/>
      <c r="C1698" s="181"/>
      <c r="D1698" s="181"/>
      <c r="E1698" s="181"/>
      <c r="F1698" s="181"/>
      <c r="G1698" s="181"/>
      <c r="H1698" s="181"/>
      <c r="I1698" s="181"/>
      <c r="J1698" s="181"/>
      <c r="K1698" s="181"/>
      <c r="L1698" s="181"/>
      <c r="M1698" s="181"/>
    </row>
    <row r="1699" spans="2:13" ht="9.75" customHeight="1">
      <c r="B1699" s="181"/>
      <c r="C1699" s="181"/>
      <c r="D1699" s="181"/>
      <c r="E1699" s="181"/>
      <c r="F1699" s="181"/>
      <c r="G1699" s="181"/>
      <c r="H1699" s="181"/>
      <c r="I1699" s="181"/>
      <c r="J1699" s="181"/>
      <c r="K1699" s="181"/>
      <c r="L1699" s="181"/>
      <c r="M1699" s="181"/>
    </row>
    <row r="1700" spans="2:13" ht="9.75" customHeight="1">
      <c r="B1700" s="181"/>
      <c r="C1700" s="181"/>
      <c r="D1700" s="181"/>
      <c r="E1700" s="181"/>
      <c r="F1700" s="181"/>
      <c r="G1700" s="181"/>
      <c r="H1700" s="181"/>
      <c r="I1700" s="181"/>
      <c r="J1700" s="181"/>
      <c r="K1700" s="181"/>
      <c r="L1700" s="181"/>
      <c r="M1700" s="181"/>
    </row>
    <row r="1701" spans="2:13" ht="9.75" customHeight="1">
      <c r="B1701" s="181"/>
      <c r="C1701" s="181"/>
      <c r="D1701" s="181"/>
      <c r="E1701" s="181"/>
      <c r="F1701" s="181"/>
      <c r="G1701" s="181"/>
      <c r="H1701" s="181"/>
      <c r="I1701" s="181"/>
      <c r="J1701" s="181"/>
      <c r="K1701" s="181"/>
      <c r="L1701" s="181"/>
      <c r="M1701" s="181"/>
    </row>
    <row r="1702" spans="2:13" ht="9.75" customHeight="1">
      <c r="B1702" s="181"/>
      <c r="C1702" s="181"/>
      <c r="D1702" s="181"/>
      <c r="E1702" s="181"/>
      <c r="F1702" s="181"/>
      <c r="G1702" s="181"/>
      <c r="H1702" s="181"/>
      <c r="I1702" s="181"/>
      <c r="J1702" s="181"/>
      <c r="K1702" s="181"/>
      <c r="L1702" s="181"/>
      <c r="M1702" s="181"/>
    </row>
    <row r="1703" spans="2:13" ht="9.75" customHeight="1">
      <c r="B1703" s="181"/>
      <c r="C1703" s="181"/>
      <c r="D1703" s="181"/>
      <c r="E1703" s="181"/>
      <c r="F1703" s="181"/>
      <c r="G1703" s="181"/>
      <c r="H1703" s="181"/>
      <c r="I1703" s="181"/>
      <c r="J1703" s="181"/>
      <c r="K1703" s="181"/>
      <c r="L1703" s="181"/>
      <c r="M1703" s="181"/>
    </row>
    <row r="1704" spans="2:13" ht="9.75" customHeight="1">
      <c r="B1704" s="181"/>
      <c r="C1704" s="181"/>
      <c r="D1704" s="181"/>
      <c r="E1704" s="181"/>
      <c r="F1704" s="181"/>
      <c r="G1704" s="181"/>
      <c r="H1704" s="181"/>
      <c r="I1704" s="181"/>
      <c r="J1704" s="181"/>
      <c r="K1704" s="181"/>
      <c r="L1704" s="181"/>
      <c r="M1704" s="181"/>
    </row>
    <row r="1705" spans="2:13" ht="9.75" customHeight="1">
      <c r="B1705" s="181"/>
      <c r="C1705" s="181"/>
      <c r="D1705" s="181"/>
      <c r="E1705" s="181"/>
      <c r="F1705" s="181"/>
      <c r="G1705" s="181"/>
      <c r="H1705" s="181"/>
      <c r="I1705" s="181"/>
      <c r="J1705" s="181"/>
      <c r="K1705" s="181"/>
      <c r="L1705" s="181"/>
      <c r="M1705" s="181"/>
    </row>
    <row r="1706" spans="2:13" ht="9.75" customHeight="1">
      <c r="B1706" s="181"/>
      <c r="C1706" s="181"/>
      <c r="D1706" s="181"/>
      <c r="E1706" s="181"/>
      <c r="F1706" s="181"/>
      <c r="G1706" s="181"/>
      <c r="H1706" s="181"/>
      <c r="I1706" s="181"/>
      <c r="J1706" s="181"/>
      <c r="K1706" s="181"/>
      <c r="L1706" s="181"/>
      <c r="M1706" s="181"/>
    </row>
    <row r="1707" spans="2:13" ht="9.75" customHeight="1">
      <c r="B1707" s="181"/>
      <c r="C1707" s="181"/>
      <c r="D1707" s="181"/>
      <c r="E1707" s="181"/>
      <c r="F1707" s="181"/>
      <c r="G1707" s="181"/>
      <c r="H1707" s="181"/>
      <c r="I1707" s="181"/>
      <c r="J1707" s="181"/>
      <c r="K1707" s="181"/>
      <c r="L1707" s="181"/>
      <c r="M1707" s="181"/>
    </row>
    <row r="1708" spans="2:13" ht="9.75" customHeight="1">
      <c r="B1708" s="181"/>
      <c r="C1708" s="181"/>
      <c r="D1708" s="181"/>
      <c r="E1708" s="181"/>
      <c r="F1708" s="181"/>
      <c r="G1708" s="181"/>
      <c r="H1708" s="181"/>
      <c r="I1708" s="181"/>
      <c r="J1708" s="181"/>
      <c r="K1708" s="181"/>
      <c r="L1708" s="181"/>
      <c r="M1708" s="181"/>
    </row>
    <row r="1709" spans="2:13" ht="15" customHeight="1">
      <c r="B1709" s="188" t="s">
        <v>1426</v>
      </c>
      <c r="C1709" s="189"/>
      <c r="D1709" s="189"/>
      <c r="E1709" s="189"/>
      <c r="F1709" s="189"/>
      <c r="G1709" s="190"/>
      <c r="H1709" s="191" t="s">
        <v>1425</v>
      </c>
      <c r="I1709" s="192"/>
      <c r="J1709" s="192"/>
      <c r="K1709" s="192"/>
      <c r="L1709" s="192"/>
      <c r="M1709" s="193"/>
    </row>
    <row r="1710" spans="2:13" ht="15.75" customHeight="1">
      <c r="B1710" s="187" t="s">
        <v>379</v>
      </c>
      <c r="C1710" s="194" t="s">
        <v>1188</v>
      </c>
      <c r="D1710" s="183" t="s">
        <v>380</v>
      </c>
      <c r="E1710" s="184"/>
      <c r="F1710" s="183" t="s">
        <v>1424</v>
      </c>
      <c r="G1710" s="184"/>
      <c r="H1710" s="183" t="s">
        <v>1423</v>
      </c>
      <c r="I1710" s="184"/>
      <c r="J1710" s="187" t="s">
        <v>1422</v>
      </c>
      <c r="K1710" s="187" t="s">
        <v>1421</v>
      </c>
      <c r="L1710" s="183" t="s">
        <v>1420</v>
      </c>
      <c r="M1710" s="184"/>
    </row>
    <row r="1711" spans="2:13" ht="15.75" customHeight="1">
      <c r="B1711" s="187"/>
      <c r="C1711" s="195"/>
      <c r="D1711" s="185"/>
      <c r="E1711" s="186"/>
      <c r="F1711" s="185"/>
      <c r="G1711" s="186"/>
      <c r="H1711" s="185"/>
      <c r="I1711" s="186"/>
      <c r="J1711" s="187"/>
      <c r="K1711" s="187"/>
      <c r="L1711" s="185"/>
      <c r="M1711" s="186"/>
    </row>
    <row r="1712" spans="2:13" ht="39" customHeight="1">
      <c r="B1712" s="110" t="str">
        <f>CSV!E83</f>
        <v/>
      </c>
      <c r="C1712" s="123" t="str">
        <f>IFERROR(VLOOKUP(B1712,'TABELA DE DEFEITOS'!$B$4:$I$1048576,3,0),"")</f>
        <v/>
      </c>
      <c r="D1712" s="176" t="str">
        <f>IFERROR(VLOOKUP(B1712,'TABELA DE DEFEITOS'!$B$4:$I$1048576,4,0),"")</f>
        <v/>
      </c>
      <c r="E1712" s="177"/>
      <c r="F1712" s="176" t="str">
        <f>IFERROR(VLOOKUP(B1712,'TABELA DE DEFEITOS'!$B$4:$I$1048576,5,0),"")</f>
        <v/>
      </c>
      <c r="G1712" s="177"/>
      <c r="H1712" s="178" t="str">
        <f>CSV!H83</f>
        <v/>
      </c>
      <c r="I1712" s="179"/>
      <c r="J1712" s="112" t="str">
        <f>IFERROR(VLOOKUP(B1712,'TABELA DE DEFEITOS'!$B$4:$I$1048576,8,0),"")</f>
        <v/>
      </c>
      <c r="K1712" s="109" t="str">
        <f>CSV!G83</f>
        <v/>
      </c>
      <c r="L1712" s="178"/>
      <c r="M1712" s="179"/>
    </row>
    <row r="1713" spans="2:13" ht="9.75" customHeight="1">
      <c r="B1713" s="180" t="s">
        <v>1427</v>
      </c>
      <c r="C1713" s="180"/>
      <c r="D1713" s="180"/>
      <c r="E1713" s="180"/>
      <c r="F1713" s="180"/>
      <c r="G1713" s="180"/>
      <c r="H1713" s="180" t="s">
        <v>1427</v>
      </c>
      <c r="I1713" s="180"/>
      <c r="J1713" s="180"/>
      <c r="K1713" s="180"/>
      <c r="L1713" s="180"/>
      <c r="M1713" s="180"/>
    </row>
    <row r="1714" spans="2:13" ht="9.75" customHeight="1">
      <c r="B1714" s="181"/>
      <c r="C1714" s="181"/>
      <c r="D1714" s="181"/>
      <c r="E1714" s="181"/>
      <c r="F1714" s="181"/>
      <c r="G1714" s="181"/>
      <c r="H1714" s="181"/>
      <c r="I1714" s="181"/>
      <c r="J1714" s="181"/>
      <c r="K1714" s="181"/>
      <c r="L1714" s="181"/>
      <c r="M1714" s="181"/>
    </row>
    <row r="1715" spans="2:13" ht="9.75" customHeight="1">
      <c r="B1715" s="181"/>
      <c r="C1715" s="181"/>
      <c r="D1715" s="181"/>
      <c r="E1715" s="181"/>
      <c r="F1715" s="181"/>
      <c r="G1715" s="181"/>
      <c r="H1715" s="181"/>
      <c r="I1715" s="181"/>
      <c r="J1715" s="181"/>
      <c r="K1715" s="181"/>
      <c r="L1715" s="181"/>
      <c r="M1715" s="181"/>
    </row>
    <row r="1716" spans="2:13" ht="9.75" customHeight="1">
      <c r="B1716" s="181"/>
      <c r="C1716" s="181"/>
      <c r="D1716" s="181"/>
      <c r="E1716" s="181"/>
      <c r="F1716" s="181"/>
      <c r="G1716" s="181"/>
      <c r="H1716" s="181"/>
      <c r="I1716" s="181"/>
      <c r="J1716" s="181"/>
      <c r="K1716" s="181"/>
      <c r="L1716" s="181"/>
      <c r="M1716" s="181"/>
    </row>
    <row r="1717" spans="2:13" ht="9.75" customHeight="1">
      <c r="B1717" s="181"/>
      <c r="C1717" s="181"/>
      <c r="D1717" s="181"/>
      <c r="E1717" s="181"/>
      <c r="F1717" s="181"/>
      <c r="G1717" s="181"/>
      <c r="H1717" s="181"/>
      <c r="I1717" s="181"/>
      <c r="J1717" s="181"/>
      <c r="K1717" s="181"/>
      <c r="L1717" s="181"/>
      <c r="M1717" s="181"/>
    </row>
    <row r="1718" spans="2:13" ht="9.75" customHeight="1">
      <c r="B1718" s="181"/>
      <c r="C1718" s="181"/>
      <c r="D1718" s="181"/>
      <c r="E1718" s="181"/>
      <c r="F1718" s="181"/>
      <c r="G1718" s="181"/>
      <c r="H1718" s="181"/>
      <c r="I1718" s="181"/>
      <c r="J1718" s="181"/>
      <c r="K1718" s="181"/>
      <c r="L1718" s="181"/>
      <c r="M1718" s="181"/>
    </row>
    <row r="1719" spans="2:13" ht="9.75" customHeight="1">
      <c r="B1719" s="181"/>
      <c r="C1719" s="181"/>
      <c r="D1719" s="181"/>
      <c r="E1719" s="181"/>
      <c r="F1719" s="181"/>
      <c r="G1719" s="181"/>
      <c r="H1719" s="181"/>
      <c r="I1719" s="181"/>
      <c r="J1719" s="181"/>
      <c r="K1719" s="181"/>
      <c r="L1719" s="181"/>
      <c r="M1719" s="181"/>
    </row>
    <row r="1720" spans="2:13" ht="9.75" customHeight="1">
      <c r="B1720" s="181"/>
      <c r="C1720" s="181"/>
      <c r="D1720" s="181"/>
      <c r="E1720" s="181"/>
      <c r="F1720" s="181"/>
      <c r="G1720" s="181"/>
      <c r="H1720" s="181"/>
      <c r="I1720" s="181"/>
      <c r="J1720" s="181"/>
      <c r="K1720" s="181"/>
      <c r="L1720" s="181"/>
      <c r="M1720" s="181"/>
    </row>
    <row r="1721" spans="2:13" ht="9.75" customHeight="1">
      <c r="B1721" s="181"/>
      <c r="C1721" s="181"/>
      <c r="D1721" s="181"/>
      <c r="E1721" s="181"/>
      <c r="F1721" s="181"/>
      <c r="G1721" s="181"/>
      <c r="H1721" s="181"/>
      <c r="I1721" s="181"/>
      <c r="J1721" s="181"/>
      <c r="K1721" s="181"/>
      <c r="L1721" s="181"/>
      <c r="M1721" s="181"/>
    </row>
    <row r="1722" spans="2:13" ht="9.75" customHeight="1">
      <c r="B1722" s="181"/>
      <c r="C1722" s="181"/>
      <c r="D1722" s="181"/>
      <c r="E1722" s="181"/>
      <c r="F1722" s="181"/>
      <c r="G1722" s="181"/>
      <c r="H1722" s="181"/>
      <c r="I1722" s="181"/>
      <c r="J1722" s="181"/>
      <c r="K1722" s="181"/>
      <c r="L1722" s="181"/>
      <c r="M1722" s="181"/>
    </row>
    <row r="1723" spans="2:13" ht="9.75" customHeight="1">
      <c r="B1723" s="181"/>
      <c r="C1723" s="181"/>
      <c r="D1723" s="181"/>
      <c r="E1723" s="181"/>
      <c r="F1723" s="181"/>
      <c r="G1723" s="181"/>
      <c r="H1723" s="181"/>
      <c r="I1723" s="181"/>
      <c r="J1723" s="181"/>
      <c r="K1723" s="181"/>
      <c r="L1723" s="181"/>
      <c r="M1723" s="181"/>
    </row>
    <row r="1724" spans="2:13" ht="9.75" customHeight="1">
      <c r="B1724" s="181"/>
      <c r="C1724" s="181"/>
      <c r="D1724" s="181"/>
      <c r="E1724" s="181"/>
      <c r="F1724" s="181"/>
      <c r="G1724" s="181"/>
      <c r="H1724" s="181"/>
      <c r="I1724" s="181"/>
      <c r="J1724" s="181"/>
      <c r="K1724" s="181"/>
      <c r="L1724" s="181"/>
      <c r="M1724" s="181"/>
    </row>
    <row r="1725" spans="2:13" ht="9.75" customHeight="1">
      <c r="B1725" s="181"/>
      <c r="C1725" s="181"/>
      <c r="D1725" s="181"/>
      <c r="E1725" s="181"/>
      <c r="F1725" s="181"/>
      <c r="G1725" s="181"/>
      <c r="H1725" s="181"/>
      <c r="I1725" s="181"/>
      <c r="J1725" s="181"/>
      <c r="K1725" s="181"/>
      <c r="L1725" s="181"/>
      <c r="M1725" s="181"/>
    </row>
    <row r="1726" spans="2:13" ht="9.75" customHeight="1">
      <c r="B1726" s="181"/>
      <c r="C1726" s="181"/>
      <c r="D1726" s="181"/>
      <c r="E1726" s="181"/>
      <c r="F1726" s="181"/>
      <c r="G1726" s="181"/>
      <c r="H1726" s="181"/>
      <c r="I1726" s="181"/>
      <c r="J1726" s="181"/>
      <c r="K1726" s="181"/>
      <c r="L1726" s="181"/>
      <c r="M1726" s="181"/>
    </row>
    <row r="1727" spans="2:13" ht="9.75" customHeight="1">
      <c r="B1727" s="181"/>
      <c r="C1727" s="181"/>
      <c r="D1727" s="181"/>
      <c r="E1727" s="181"/>
      <c r="F1727" s="181"/>
      <c r="G1727" s="181"/>
      <c r="H1727" s="181"/>
      <c r="I1727" s="181"/>
      <c r="J1727" s="181"/>
      <c r="K1727" s="181"/>
      <c r="L1727" s="181"/>
      <c r="M1727" s="181"/>
    </row>
    <row r="1728" spans="2:13" ht="9.75" customHeight="1">
      <c r="B1728" s="181"/>
      <c r="C1728" s="181"/>
      <c r="D1728" s="181"/>
      <c r="E1728" s="181"/>
      <c r="F1728" s="181"/>
      <c r="G1728" s="181"/>
      <c r="H1728" s="181"/>
      <c r="I1728" s="181"/>
      <c r="J1728" s="181"/>
      <c r="K1728" s="181"/>
      <c r="L1728" s="181"/>
      <c r="M1728" s="181"/>
    </row>
    <row r="1729" spans="2:13" ht="9.75" customHeight="1">
      <c r="B1729" s="181"/>
      <c r="C1729" s="181"/>
      <c r="D1729" s="181"/>
      <c r="E1729" s="181"/>
      <c r="F1729" s="181"/>
      <c r="G1729" s="181"/>
      <c r="H1729" s="181"/>
      <c r="I1729" s="181"/>
      <c r="J1729" s="181"/>
      <c r="K1729" s="181"/>
      <c r="L1729" s="181"/>
      <c r="M1729" s="181"/>
    </row>
    <row r="1730" spans="2:13" ht="15" customHeight="1">
      <c r="B1730" s="188" t="s">
        <v>1426</v>
      </c>
      <c r="C1730" s="189"/>
      <c r="D1730" s="189"/>
      <c r="E1730" s="189"/>
      <c r="F1730" s="189"/>
      <c r="G1730" s="190"/>
      <c r="H1730" s="191" t="s">
        <v>1425</v>
      </c>
      <c r="I1730" s="192"/>
      <c r="J1730" s="192"/>
      <c r="K1730" s="192"/>
      <c r="L1730" s="192"/>
      <c r="M1730" s="193"/>
    </row>
    <row r="1731" spans="2:13" ht="10.5" customHeight="1">
      <c r="B1731" s="187" t="s">
        <v>379</v>
      </c>
      <c r="C1731" s="194" t="s">
        <v>1188</v>
      </c>
      <c r="D1731" s="183" t="s">
        <v>380</v>
      </c>
      <c r="E1731" s="184"/>
      <c r="F1731" s="183" t="s">
        <v>1424</v>
      </c>
      <c r="G1731" s="184"/>
      <c r="H1731" s="183" t="s">
        <v>1423</v>
      </c>
      <c r="I1731" s="184"/>
      <c r="J1731" s="187" t="s">
        <v>1422</v>
      </c>
      <c r="K1731" s="187" t="s">
        <v>1421</v>
      </c>
      <c r="L1731" s="183" t="s">
        <v>1420</v>
      </c>
      <c r="M1731" s="184"/>
    </row>
    <row r="1732" spans="2:13" ht="15.75" customHeight="1">
      <c r="B1732" s="187"/>
      <c r="C1732" s="195"/>
      <c r="D1732" s="185"/>
      <c r="E1732" s="186"/>
      <c r="F1732" s="185"/>
      <c r="G1732" s="186"/>
      <c r="H1732" s="185"/>
      <c r="I1732" s="186"/>
      <c r="J1732" s="187"/>
      <c r="K1732" s="187"/>
      <c r="L1732" s="185"/>
      <c r="M1732" s="186"/>
    </row>
    <row r="1733" spans="2:13" ht="38.25" customHeight="1">
      <c r="B1733" s="110" t="str">
        <f>CSV!E104</f>
        <v/>
      </c>
      <c r="C1733" s="123" t="str">
        <f>IFERROR(VLOOKUP(B1733,'TABELA DE DEFEITOS'!$B$4:$I$1048576,3,0),"")</f>
        <v/>
      </c>
      <c r="D1733" s="176" t="str">
        <f>IFERROR(VLOOKUP(B1733,'TABELA DE DEFEITOS'!$B$4:$I$1048576,4,0),"")</f>
        <v/>
      </c>
      <c r="E1733" s="177"/>
      <c r="F1733" s="176" t="str">
        <f>IFERROR(VLOOKUP(B1733,'TABELA DE DEFEITOS'!$B$4:$I$1048576,5,0),"")</f>
        <v/>
      </c>
      <c r="G1733" s="177"/>
      <c r="H1733" s="178" t="str">
        <f>CSV!H104</f>
        <v/>
      </c>
      <c r="I1733" s="179"/>
      <c r="J1733" s="112" t="str">
        <f>IFERROR(VLOOKUP(B1733,'TABELA DE DEFEITOS'!$B$4:$I$1048576,8,0),"")</f>
        <v/>
      </c>
      <c r="K1733" s="109" t="str">
        <f>CSV!G104</f>
        <v/>
      </c>
      <c r="L1733" s="178"/>
      <c r="M1733" s="179"/>
    </row>
    <row r="1734" spans="2:13" ht="9.75" customHeight="1">
      <c r="B1734" s="180" t="s">
        <v>1427</v>
      </c>
      <c r="C1734" s="180"/>
      <c r="D1734" s="180"/>
      <c r="E1734" s="180"/>
      <c r="F1734" s="180"/>
      <c r="G1734" s="180"/>
      <c r="H1734" s="180" t="s">
        <v>1427</v>
      </c>
      <c r="I1734" s="180"/>
      <c r="J1734" s="180"/>
      <c r="K1734" s="180"/>
      <c r="L1734" s="180"/>
      <c r="M1734" s="180"/>
    </row>
    <row r="1735" spans="2:13" ht="9.75" customHeight="1">
      <c r="B1735" s="181"/>
      <c r="C1735" s="181"/>
      <c r="D1735" s="181"/>
      <c r="E1735" s="181"/>
      <c r="F1735" s="181"/>
      <c r="G1735" s="181"/>
      <c r="H1735" s="181"/>
      <c r="I1735" s="181"/>
      <c r="J1735" s="181"/>
      <c r="K1735" s="181"/>
      <c r="L1735" s="181"/>
      <c r="M1735" s="181"/>
    </row>
    <row r="1736" spans="2:13" ht="9.75" customHeight="1">
      <c r="B1736" s="181"/>
      <c r="C1736" s="181"/>
      <c r="D1736" s="181"/>
      <c r="E1736" s="181"/>
      <c r="F1736" s="181"/>
      <c r="G1736" s="181"/>
      <c r="H1736" s="181"/>
      <c r="I1736" s="181"/>
      <c r="J1736" s="181"/>
      <c r="K1736" s="181"/>
      <c r="L1736" s="181"/>
      <c r="M1736" s="181"/>
    </row>
    <row r="1737" spans="2:13" ht="9.75" customHeight="1">
      <c r="B1737" s="181"/>
      <c r="C1737" s="181"/>
      <c r="D1737" s="181"/>
      <c r="E1737" s="181"/>
      <c r="F1737" s="181"/>
      <c r="G1737" s="181"/>
      <c r="H1737" s="181"/>
      <c r="I1737" s="181"/>
      <c r="J1737" s="181"/>
      <c r="K1737" s="181"/>
      <c r="L1737" s="181"/>
      <c r="M1737" s="181"/>
    </row>
    <row r="1738" spans="2:13" ht="9.75" customHeight="1">
      <c r="B1738" s="181"/>
      <c r="C1738" s="181"/>
      <c r="D1738" s="181"/>
      <c r="E1738" s="181"/>
      <c r="F1738" s="181"/>
      <c r="G1738" s="181"/>
      <c r="H1738" s="181"/>
      <c r="I1738" s="181"/>
      <c r="J1738" s="181"/>
      <c r="K1738" s="181"/>
      <c r="L1738" s="181"/>
      <c r="M1738" s="181"/>
    </row>
    <row r="1739" spans="2:13" ht="9.75" customHeight="1">
      <c r="B1739" s="181"/>
      <c r="C1739" s="181"/>
      <c r="D1739" s="181"/>
      <c r="E1739" s="181"/>
      <c r="F1739" s="181"/>
      <c r="G1739" s="181"/>
      <c r="H1739" s="181"/>
      <c r="I1739" s="181"/>
      <c r="J1739" s="181"/>
      <c r="K1739" s="181"/>
      <c r="L1739" s="181"/>
      <c r="M1739" s="181"/>
    </row>
    <row r="1740" spans="2:13" ht="9.75" customHeight="1">
      <c r="B1740" s="181"/>
      <c r="C1740" s="181"/>
      <c r="D1740" s="181"/>
      <c r="E1740" s="181"/>
      <c r="F1740" s="181"/>
      <c r="G1740" s="181"/>
      <c r="H1740" s="181"/>
      <c r="I1740" s="181"/>
      <c r="J1740" s="181"/>
      <c r="K1740" s="181"/>
      <c r="L1740" s="181"/>
      <c r="M1740" s="181"/>
    </row>
    <row r="1741" spans="2:13" ht="9.75" customHeight="1">
      <c r="B1741" s="181"/>
      <c r="C1741" s="181"/>
      <c r="D1741" s="181"/>
      <c r="E1741" s="181"/>
      <c r="F1741" s="181"/>
      <c r="G1741" s="181"/>
      <c r="H1741" s="181"/>
      <c r="I1741" s="181"/>
      <c r="J1741" s="181"/>
      <c r="K1741" s="181"/>
      <c r="L1741" s="181"/>
      <c r="M1741" s="181"/>
    </row>
    <row r="1742" spans="2:13" ht="9.75" customHeight="1">
      <c r="B1742" s="181"/>
      <c r="C1742" s="181"/>
      <c r="D1742" s="181"/>
      <c r="E1742" s="181"/>
      <c r="F1742" s="181"/>
      <c r="G1742" s="181"/>
      <c r="H1742" s="181"/>
      <c r="I1742" s="181"/>
      <c r="J1742" s="181"/>
      <c r="K1742" s="181"/>
      <c r="L1742" s="181"/>
      <c r="M1742" s="181"/>
    </row>
    <row r="1743" spans="2:13" ht="9.75" customHeight="1">
      <c r="B1743" s="181"/>
      <c r="C1743" s="181"/>
      <c r="D1743" s="181"/>
      <c r="E1743" s="181"/>
      <c r="F1743" s="181"/>
      <c r="G1743" s="181"/>
      <c r="H1743" s="181"/>
      <c r="I1743" s="181"/>
      <c r="J1743" s="181"/>
      <c r="K1743" s="181"/>
      <c r="L1743" s="181"/>
      <c r="M1743" s="181"/>
    </row>
    <row r="1744" spans="2:13" ht="9.75" customHeight="1">
      <c r="B1744" s="181"/>
      <c r="C1744" s="181"/>
      <c r="D1744" s="181"/>
      <c r="E1744" s="181"/>
      <c r="F1744" s="181"/>
      <c r="G1744" s="181"/>
      <c r="H1744" s="181"/>
      <c r="I1744" s="181"/>
      <c r="J1744" s="181"/>
      <c r="K1744" s="181"/>
      <c r="L1744" s="181"/>
      <c r="M1744" s="181"/>
    </row>
    <row r="1745" spans="2:13" ht="9.75" customHeight="1">
      <c r="B1745" s="181"/>
      <c r="C1745" s="181"/>
      <c r="D1745" s="181"/>
      <c r="E1745" s="181"/>
      <c r="F1745" s="181"/>
      <c r="G1745" s="181"/>
      <c r="H1745" s="181"/>
      <c r="I1745" s="181"/>
      <c r="J1745" s="181"/>
      <c r="K1745" s="181"/>
      <c r="L1745" s="181"/>
      <c r="M1745" s="181"/>
    </row>
    <row r="1746" spans="2:13" ht="9.75" customHeight="1">
      <c r="B1746" s="181"/>
      <c r="C1746" s="181"/>
      <c r="D1746" s="181"/>
      <c r="E1746" s="181"/>
      <c r="F1746" s="181"/>
      <c r="G1746" s="181"/>
      <c r="H1746" s="181"/>
      <c r="I1746" s="181"/>
      <c r="J1746" s="181"/>
      <c r="K1746" s="181"/>
      <c r="L1746" s="181"/>
      <c r="M1746" s="181"/>
    </row>
    <row r="1747" spans="2:13" ht="9.75" customHeight="1">
      <c r="B1747" s="181"/>
      <c r="C1747" s="181"/>
      <c r="D1747" s="181"/>
      <c r="E1747" s="181"/>
      <c r="F1747" s="181"/>
      <c r="G1747" s="181"/>
      <c r="H1747" s="181"/>
      <c r="I1747" s="181"/>
      <c r="J1747" s="181"/>
      <c r="K1747" s="181"/>
      <c r="L1747" s="181"/>
      <c r="M1747" s="181"/>
    </row>
    <row r="1748" spans="2:13" ht="9.75" customHeight="1">
      <c r="B1748" s="181"/>
      <c r="C1748" s="181"/>
      <c r="D1748" s="181"/>
      <c r="E1748" s="181"/>
      <c r="F1748" s="181"/>
      <c r="G1748" s="181"/>
      <c r="H1748" s="181"/>
      <c r="I1748" s="181"/>
      <c r="J1748" s="181"/>
      <c r="K1748" s="181"/>
      <c r="L1748" s="181"/>
      <c r="M1748" s="181"/>
    </row>
    <row r="1749" spans="2:13" ht="9.75" customHeight="1">
      <c r="B1749" s="181"/>
      <c r="C1749" s="181"/>
      <c r="D1749" s="181"/>
      <c r="E1749" s="181"/>
      <c r="F1749" s="181"/>
      <c r="G1749" s="181"/>
      <c r="H1749" s="181"/>
      <c r="I1749" s="181"/>
      <c r="J1749" s="181"/>
      <c r="K1749" s="181"/>
      <c r="L1749" s="181"/>
      <c r="M1749" s="181"/>
    </row>
    <row r="1750" spans="2:13" ht="9.75" customHeight="1">
      <c r="B1750" s="181"/>
      <c r="C1750" s="181"/>
      <c r="D1750" s="181"/>
      <c r="E1750" s="181"/>
      <c r="F1750" s="181"/>
      <c r="G1750" s="181"/>
      <c r="H1750" s="181"/>
      <c r="I1750" s="181"/>
      <c r="J1750" s="181"/>
      <c r="K1750" s="181"/>
      <c r="L1750" s="181"/>
      <c r="M1750" s="181"/>
    </row>
    <row r="1751" spans="2:13" ht="15" customHeight="1">
      <c r="B1751" s="188" t="s">
        <v>1426</v>
      </c>
      <c r="C1751" s="189"/>
      <c r="D1751" s="189"/>
      <c r="E1751" s="189"/>
      <c r="F1751" s="189"/>
      <c r="G1751" s="190"/>
      <c r="H1751" s="191" t="s">
        <v>1425</v>
      </c>
      <c r="I1751" s="192"/>
      <c r="J1751" s="192"/>
      <c r="K1751" s="192"/>
      <c r="L1751" s="192"/>
      <c r="M1751" s="193"/>
    </row>
    <row r="1752" spans="2:13" ht="15.75" customHeight="1">
      <c r="B1752" s="187" t="s">
        <v>379</v>
      </c>
      <c r="C1752" s="194" t="s">
        <v>1188</v>
      </c>
      <c r="D1752" s="183" t="s">
        <v>380</v>
      </c>
      <c r="E1752" s="184"/>
      <c r="F1752" s="183" t="s">
        <v>1424</v>
      </c>
      <c r="G1752" s="184"/>
      <c r="H1752" s="183" t="s">
        <v>1423</v>
      </c>
      <c r="I1752" s="184"/>
      <c r="J1752" s="187" t="s">
        <v>1422</v>
      </c>
      <c r="K1752" s="187" t="s">
        <v>1421</v>
      </c>
      <c r="L1752" s="183" t="s">
        <v>1420</v>
      </c>
      <c r="M1752" s="184"/>
    </row>
    <row r="1753" spans="2:13" ht="15.75" customHeight="1">
      <c r="B1753" s="187"/>
      <c r="C1753" s="195"/>
      <c r="D1753" s="185"/>
      <c r="E1753" s="186"/>
      <c r="F1753" s="185"/>
      <c r="G1753" s="186"/>
      <c r="H1753" s="185"/>
      <c r="I1753" s="186"/>
      <c r="J1753" s="187"/>
      <c r="K1753" s="187"/>
      <c r="L1753" s="185"/>
      <c r="M1753" s="186"/>
    </row>
    <row r="1754" spans="2:13" ht="39" customHeight="1">
      <c r="B1754" s="110" t="str">
        <f>CSV!E85</f>
        <v/>
      </c>
      <c r="C1754" s="123" t="str">
        <f>IFERROR(VLOOKUP(B1754,'TABELA DE DEFEITOS'!$B$4:$I$1048576,3,0),"")</f>
        <v/>
      </c>
      <c r="D1754" s="176" t="str">
        <f>IFERROR(VLOOKUP(B1754,'TABELA DE DEFEITOS'!$B$4:$I$1048576,4,0),"")</f>
        <v/>
      </c>
      <c r="E1754" s="177"/>
      <c r="F1754" s="176" t="str">
        <f>IFERROR(VLOOKUP(B1754,'TABELA DE DEFEITOS'!$B$4:$I$1048576,5,0),"")</f>
        <v/>
      </c>
      <c r="G1754" s="177"/>
      <c r="H1754" s="178" t="str">
        <f>CSV!H85</f>
        <v/>
      </c>
      <c r="I1754" s="179"/>
      <c r="J1754" s="112" t="str">
        <f>IFERROR(VLOOKUP(B1754,'TABELA DE DEFEITOS'!$B$4:$I$1048576,8,0),"")</f>
        <v/>
      </c>
      <c r="K1754" s="109" t="str">
        <f>CSV!G85</f>
        <v/>
      </c>
      <c r="L1754" s="178"/>
      <c r="M1754" s="179"/>
    </row>
    <row r="1755" spans="2:13" ht="9.75" customHeight="1">
      <c r="B1755" s="180" t="s">
        <v>1427</v>
      </c>
      <c r="C1755" s="180"/>
      <c r="D1755" s="180"/>
      <c r="E1755" s="180"/>
      <c r="F1755" s="180"/>
      <c r="G1755" s="180"/>
      <c r="H1755" s="180" t="s">
        <v>1427</v>
      </c>
      <c r="I1755" s="180"/>
      <c r="J1755" s="180"/>
      <c r="K1755" s="180"/>
      <c r="L1755" s="180"/>
      <c r="M1755" s="180"/>
    </row>
    <row r="1756" spans="2:13" ht="9.75" customHeight="1">
      <c r="B1756" s="181"/>
      <c r="C1756" s="181"/>
      <c r="D1756" s="181"/>
      <c r="E1756" s="181"/>
      <c r="F1756" s="181"/>
      <c r="G1756" s="181"/>
      <c r="H1756" s="181"/>
      <c r="I1756" s="181"/>
      <c r="J1756" s="181"/>
      <c r="K1756" s="181"/>
      <c r="L1756" s="181"/>
      <c r="M1756" s="181"/>
    </row>
    <row r="1757" spans="2:13" ht="9.75" customHeight="1">
      <c r="B1757" s="181"/>
      <c r="C1757" s="181"/>
      <c r="D1757" s="181"/>
      <c r="E1757" s="181"/>
      <c r="F1757" s="181"/>
      <c r="G1757" s="181"/>
      <c r="H1757" s="181"/>
      <c r="I1757" s="181"/>
      <c r="J1757" s="181"/>
      <c r="K1757" s="181"/>
      <c r="L1757" s="181"/>
      <c r="M1757" s="181"/>
    </row>
    <row r="1758" spans="2:13" ht="9.75" customHeight="1">
      <c r="B1758" s="181"/>
      <c r="C1758" s="181"/>
      <c r="D1758" s="181"/>
      <c r="E1758" s="181"/>
      <c r="F1758" s="181"/>
      <c r="G1758" s="181"/>
      <c r="H1758" s="181"/>
      <c r="I1758" s="181"/>
      <c r="J1758" s="181"/>
      <c r="K1758" s="181"/>
      <c r="L1758" s="181"/>
      <c r="M1758" s="181"/>
    </row>
    <row r="1759" spans="2:13" ht="9.75" customHeight="1">
      <c r="B1759" s="181"/>
      <c r="C1759" s="181"/>
      <c r="D1759" s="181"/>
      <c r="E1759" s="181"/>
      <c r="F1759" s="181"/>
      <c r="G1759" s="181"/>
      <c r="H1759" s="181"/>
      <c r="I1759" s="181"/>
      <c r="J1759" s="181"/>
      <c r="K1759" s="181"/>
      <c r="L1759" s="181"/>
      <c r="M1759" s="181"/>
    </row>
    <row r="1760" spans="2:13" ht="9.75" customHeight="1">
      <c r="B1760" s="181"/>
      <c r="C1760" s="181"/>
      <c r="D1760" s="181"/>
      <c r="E1760" s="181"/>
      <c r="F1760" s="181"/>
      <c r="G1760" s="181"/>
      <c r="H1760" s="181"/>
      <c r="I1760" s="181"/>
      <c r="J1760" s="181"/>
      <c r="K1760" s="181"/>
      <c r="L1760" s="181"/>
      <c r="M1760" s="181"/>
    </row>
    <row r="1761" spans="2:13" ht="9.75" customHeight="1">
      <c r="B1761" s="181"/>
      <c r="C1761" s="181"/>
      <c r="D1761" s="181"/>
      <c r="E1761" s="181"/>
      <c r="F1761" s="181"/>
      <c r="G1761" s="181"/>
      <c r="H1761" s="181"/>
      <c r="I1761" s="181"/>
      <c r="J1761" s="181"/>
      <c r="K1761" s="181"/>
      <c r="L1761" s="181"/>
      <c r="M1761" s="181"/>
    </row>
    <row r="1762" spans="2:13" ht="9.75" customHeight="1">
      <c r="B1762" s="181"/>
      <c r="C1762" s="181"/>
      <c r="D1762" s="181"/>
      <c r="E1762" s="181"/>
      <c r="F1762" s="181"/>
      <c r="G1762" s="181"/>
      <c r="H1762" s="181"/>
      <c r="I1762" s="181"/>
      <c r="J1762" s="181"/>
      <c r="K1762" s="181"/>
      <c r="L1762" s="181"/>
      <c r="M1762" s="181"/>
    </row>
    <row r="1763" spans="2:13" ht="9.75" customHeight="1">
      <c r="B1763" s="181"/>
      <c r="C1763" s="181"/>
      <c r="D1763" s="181"/>
      <c r="E1763" s="181"/>
      <c r="F1763" s="181"/>
      <c r="G1763" s="181"/>
      <c r="H1763" s="181"/>
      <c r="I1763" s="181"/>
      <c r="J1763" s="181"/>
      <c r="K1763" s="181"/>
      <c r="L1763" s="181"/>
      <c r="M1763" s="181"/>
    </row>
    <row r="1764" spans="2:13" ht="9.75" customHeight="1">
      <c r="B1764" s="181"/>
      <c r="C1764" s="181"/>
      <c r="D1764" s="181"/>
      <c r="E1764" s="181"/>
      <c r="F1764" s="181"/>
      <c r="G1764" s="181"/>
      <c r="H1764" s="181"/>
      <c r="I1764" s="181"/>
      <c r="J1764" s="181"/>
      <c r="K1764" s="181"/>
      <c r="L1764" s="181"/>
      <c r="M1764" s="181"/>
    </row>
    <row r="1765" spans="2:13" ht="9.75" customHeight="1">
      <c r="B1765" s="181"/>
      <c r="C1765" s="181"/>
      <c r="D1765" s="181"/>
      <c r="E1765" s="181"/>
      <c r="F1765" s="181"/>
      <c r="G1765" s="181"/>
      <c r="H1765" s="181"/>
      <c r="I1765" s="181"/>
      <c r="J1765" s="181"/>
      <c r="K1765" s="181"/>
      <c r="L1765" s="181"/>
      <c r="M1765" s="181"/>
    </row>
    <row r="1766" spans="2:13" ht="9.75" customHeight="1">
      <c r="B1766" s="181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</row>
    <row r="1767" spans="2:13" ht="9.75" customHeight="1">
      <c r="B1767" s="181"/>
      <c r="C1767" s="181"/>
      <c r="D1767" s="181"/>
      <c r="E1767" s="181"/>
      <c r="F1767" s="181"/>
      <c r="G1767" s="181"/>
      <c r="H1767" s="181"/>
      <c r="I1767" s="181"/>
      <c r="J1767" s="181"/>
      <c r="K1767" s="181"/>
      <c r="L1767" s="181"/>
      <c r="M1767" s="181"/>
    </row>
    <row r="1768" spans="2:13" ht="9.75" customHeight="1">
      <c r="B1768" s="181"/>
      <c r="C1768" s="181"/>
      <c r="D1768" s="181"/>
      <c r="E1768" s="181"/>
      <c r="F1768" s="181"/>
      <c r="G1768" s="181"/>
      <c r="H1768" s="181"/>
      <c r="I1768" s="181"/>
      <c r="J1768" s="181"/>
      <c r="K1768" s="181"/>
      <c r="L1768" s="181"/>
      <c r="M1768" s="181"/>
    </row>
    <row r="1769" spans="2:13" ht="9.75" customHeight="1">
      <c r="B1769" s="181"/>
      <c r="C1769" s="181"/>
      <c r="D1769" s="181"/>
      <c r="E1769" s="181"/>
      <c r="F1769" s="181"/>
      <c r="G1769" s="181"/>
      <c r="H1769" s="181"/>
      <c r="I1769" s="181"/>
      <c r="J1769" s="181"/>
      <c r="K1769" s="181"/>
      <c r="L1769" s="181"/>
      <c r="M1769" s="181"/>
    </row>
    <row r="1770" spans="2:13" ht="9.75" customHeight="1">
      <c r="B1770" s="181"/>
      <c r="C1770" s="181"/>
      <c r="D1770" s="181"/>
      <c r="E1770" s="181"/>
      <c r="F1770" s="181"/>
      <c r="G1770" s="181"/>
      <c r="H1770" s="181"/>
      <c r="I1770" s="181"/>
      <c r="J1770" s="181"/>
      <c r="K1770" s="181"/>
      <c r="L1770" s="181"/>
      <c r="M1770" s="181"/>
    </row>
    <row r="1771" spans="2:13" ht="9.75" customHeight="1">
      <c r="B1771" s="181"/>
      <c r="C1771" s="181"/>
      <c r="D1771" s="181"/>
      <c r="E1771" s="181"/>
      <c r="F1771" s="181"/>
      <c r="G1771" s="181"/>
      <c r="H1771" s="181"/>
      <c r="I1771" s="181"/>
      <c r="J1771" s="181"/>
      <c r="K1771" s="181"/>
      <c r="L1771" s="181"/>
      <c r="M1771" s="181"/>
    </row>
    <row r="1772" spans="2:13" ht="15" customHeight="1">
      <c r="B1772" s="188" t="s">
        <v>1426</v>
      </c>
      <c r="C1772" s="189"/>
      <c r="D1772" s="189"/>
      <c r="E1772" s="189"/>
      <c r="F1772" s="189"/>
      <c r="G1772" s="190"/>
      <c r="H1772" s="191" t="s">
        <v>1425</v>
      </c>
      <c r="I1772" s="192"/>
      <c r="J1772" s="192"/>
      <c r="K1772" s="192"/>
      <c r="L1772" s="192"/>
      <c r="M1772" s="193"/>
    </row>
    <row r="1773" spans="2:13" ht="15.75" customHeight="1">
      <c r="B1773" s="187" t="s">
        <v>379</v>
      </c>
      <c r="C1773" s="194" t="s">
        <v>1188</v>
      </c>
      <c r="D1773" s="183" t="s">
        <v>380</v>
      </c>
      <c r="E1773" s="184"/>
      <c r="F1773" s="183" t="s">
        <v>1424</v>
      </c>
      <c r="G1773" s="184"/>
      <c r="H1773" s="183" t="s">
        <v>1423</v>
      </c>
      <c r="I1773" s="184"/>
      <c r="J1773" s="187" t="s">
        <v>1422</v>
      </c>
      <c r="K1773" s="187" t="s">
        <v>1421</v>
      </c>
      <c r="L1773" s="183" t="s">
        <v>1420</v>
      </c>
      <c r="M1773" s="184"/>
    </row>
    <row r="1774" spans="2:13" ht="15.75" customHeight="1">
      <c r="B1774" s="187"/>
      <c r="C1774" s="195"/>
      <c r="D1774" s="185"/>
      <c r="E1774" s="186"/>
      <c r="F1774" s="185"/>
      <c r="G1774" s="186"/>
      <c r="H1774" s="185"/>
      <c r="I1774" s="186"/>
      <c r="J1774" s="187"/>
      <c r="K1774" s="187"/>
      <c r="L1774" s="185"/>
      <c r="M1774" s="186"/>
    </row>
    <row r="1775" spans="2:13" ht="38.25" customHeight="1">
      <c r="B1775" s="110" t="str">
        <f>CSV!E86</f>
        <v/>
      </c>
      <c r="C1775" s="123" t="str">
        <f>IFERROR(VLOOKUP(B1775,'TABELA DE DEFEITOS'!$B$4:$I$1048576,3,0),"")</f>
        <v/>
      </c>
      <c r="D1775" s="176" t="str">
        <f>IFERROR(VLOOKUP(B1775,'TABELA DE DEFEITOS'!$B$4:$I$1048576,4,0),"")</f>
        <v/>
      </c>
      <c r="E1775" s="177"/>
      <c r="F1775" s="176" t="str">
        <f>IFERROR(VLOOKUP(B1775,'TABELA DE DEFEITOS'!$B$4:$I$1048576,5,0),"")</f>
        <v/>
      </c>
      <c r="G1775" s="177"/>
      <c r="H1775" s="178" t="str">
        <f>CSV!H86</f>
        <v/>
      </c>
      <c r="I1775" s="179"/>
      <c r="J1775" s="112" t="str">
        <f>IFERROR(VLOOKUP(B1775,'TABELA DE DEFEITOS'!$B$4:$I$1048576,8,0),"")</f>
        <v/>
      </c>
      <c r="K1775" s="109" t="str">
        <f>CSV!G86</f>
        <v/>
      </c>
      <c r="L1775" s="178"/>
      <c r="M1775" s="179"/>
    </row>
    <row r="1776" spans="2:13" ht="9.75" customHeight="1">
      <c r="B1776" s="180" t="s">
        <v>1427</v>
      </c>
      <c r="C1776" s="180"/>
      <c r="D1776" s="180"/>
      <c r="E1776" s="180"/>
      <c r="F1776" s="180"/>
      <c r="G1776" s="180"/>
      <c r="H1776" s="180" t="s">
        <v>1427</v>
      </c>
      <c r="I1776" s="180"/>
      <c r="J1776" s="180"/>
      <c r="K1776" s="180"/>
      <c r="L1776" s="180"/>
      <c r="M1776" s="180"/>
    </row>
    <row r="1777" spans="2:13" ht="9.75" customHeight="1">
      <c r="B1777" s="181"/>
      <c r="C1777" s="181"/>
      <c r="D1777" s="181"/>
      <c r="E1777" s="181"/>
      <c r="F1777" s="181"/>
      <c r="G1777" s="181"/>
      <c r="H1777" s="181"/>
      <c r="I1777" s="181"/>
      <c r="J1777" s="181"/>
      <c r="K1777" s="181"/>
      <c r="L1777" s="181"/>
      <c r="M1777" s="181"/>
    </row>
    <row r="1778" spans="2:13" ht="9.75" customHeight="1">
      <c r="B1778" s="181"/>
      <c r="C1778" s="181"/>
      <c r="D1778" s="181"/>
      <c r="E1778" s="181"/>
      <c r="F1778" s="181"/>
      <c r="G1778" s="181"/>
      <c r="H1778" s="181"/>
      <c r="I1778" s="181"/>
      <c r="J1778" s="181"/>
      <c r="K1778" s="181"/>
      <c r="L1778" s="181"/>
      <c r="M1778" s="181"/>
    </row>
    <row r="1779" spans="2:13" ht="9.75" customHeight="1">
      <c r="B1779" s="181"/>
      <c r="C1779" s="181"/>
      <c r="D1779" s="181"/>
      <c r="E1779" s="181"/>
      <c r="F1779" s="181"/>
      <c r="G1779" s="181"/>
      <c r="H1779" s="181"/>
      <c r="I1779" s="181"/>
      <c r="J1779" s="181"/>
      <c r="K1779" s="181"/>
      <c r="L1779" s="181"/>
      <c r="M1779" s="181"/>
    </row>
    <row r="1780" spans="2:13" ht="9.75" customHeight="1">
      <c r="B1780" s="181"/>
      <c r="C1780" s="181"/>
      <c r="D1780" s="181"/>
      <c r="E1780" s="181"/>
      <c r="F1780" s="181"/>
      <c r="G1780" s="181"/>
      <c r="H1780" s="181"/>
      <c r="I1780" s="181"/>
      <c r="J1780" s="181"/>
      <c r="K1780" s="181"/>
      <c r="L1780" s="181"/>
      <c r="M1780" s="181"/>
    </row>
    <row r="1781" spans="2:13" ht="9.75" customHeight="1">
      <c r="B1781" s="181"/>
      <c r="C1781" s="181"/>
      <c r="D1781" s="181"/>
      <c r="E1781" s="181"/>
      <c r="F1781" s="181"/>
      <c r="G1781" s="181"/>
      <c r="H1781" s="181"/>
      <c r="I1781" s="181"/>
      <c r="J1781" s="181"/>
      <c r="K1781" s="181"/>
      <c r="L1781" s="181"/>
      <c r="M1781" s="181"/>
    </row>
    <row r="1782" spans="2:13" ht="9.75" customHeight="1">
      <c r="B1782" s="181"/>
      <c r="C1782" s="181"/>
      <c r="D1782" s="181"/>
      <c r="E1782" s="181"/>
      <c r="F1782" s="181"/>
      <c r="G1782" s="181"/>
      <c r="H1782" s="181"/>
      <c r="I1782" s="181"/>
      <c r="J1782" s="181"/>
      <c r="K1782" s="181"/>
      <c r="L1782" s="181"/>
      <c r="M1782" s="181"/>
    </row>
    <row r="1783" spans="2:13" ht="9.75" customHeight="1">
      <c r="B1783" s="181"/>
      <c r="C1783" s="181"/>
      <c r="D1783" s="181"/>
      <c r="E1783" s="181"/>
      <c r="F1783" s="181"/>
      <c r="G1783" s="181"/>
      <c r="H1783" s="181"/>
      <c r="I1783" s="181"/>
      <c r="J1783" s="181"/>
      <c r="K1783" s="181"/>
      <c r="L1783" s="181"/>
      <c r="M1783" s="181"/>
    </row>
    <row r="1784" spans="2:13" ht="9.75" customHeight="1">
      <c r="B1784" s="181"/>
      <c r="C1784" s="181"/>
      <c r="D1784" s="181"/>
      <c r="E1784" s="181"/>
      <c r="F1784" s="181"/>
      <c r="G1784" s="181"/>
      <c r="H1784" s="181"/>
      <c r="I1784" s="181"/>
      <c r="J1784" s="181"/>
      <c r="K1784" s="181"/>
      <c r="L1784" s="181"/>
      <c r="M1784" s="181"/>
    </row>
    <row r="1785" spans="2:13" ht="9.75" customHeight="1">
      <c r="B1785" s="181"/>
      <c r="C1785" s="181"/>
      <c r="D1785" s="181"/>
      <c r="E1785" s="181"/>
      <c r="F1785" s="181"/>
      <c r="G1785" s="181"/>
      <c r="H1785" s="181"/>
      <c r="I1785" s="181"/>
      <c r="J1785" s="181"/>
      <c r="K1785" s="181"/>
      <c r="L1785" s="181"/>
      <c r="M1785" s="181"/>
    </row>
    <row r="1786" spans="2:13" ht="9.75" customHeight="1">
      <c r="B1786" s="181"/>
      <c r="C1786" s="181"/>
      <c r="D1786" s="181"/>
      <c r="E1786" s="181"/>
      <c r="F1786" s="181"/>
      <c r="G1786" s="181"/>
      <c r="H1786" s="181"/>
      <c r="I1786" s="181"/>
      <c r="J1786" s="181"/>
      <c r="K1786" s="181"/>
      <c r="L1786" s="181"/>
      <c r="M1786" s="181"/>
    </row>
    <row r="1787" spans="2:13" ht="9.75" customHeight="1">
      <c r="B1787" s="181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</row>
    <row r="1788" spans="2:13" ht="9.75" customHeight="1">
      <c r="B1788" s="181"/>
      <c r="C1788" s="181"/>
      <c r="D1788" s="181"/>
      <c r="E1788" s="181"/>
      <c r="F1788" s="181"/>
      <c r="G1788" s="181"/>
      <c r="H1788" s="181"/>
      <c r="I1788" s="181"/>
      <c r="J1788" s="181"/>
      <c r="K1788" s="181"/>
      <c r="L1788" s="181"/>
      <c r="M1788" s="181"/>
    </row>
    <row r="1789" spans="2:13" ht="9.75" customHeight="1">
      <c r="B1789" s="181"/>
      <c r="C1789" s="181"/>
      <c r="D1789" s="181"/>
      <c r="E1789" s="181"/>
      <c r="F1789" s="181"/>
      <c r="G1789" s="181"/>
      <c r="H1789" s="181"/>
      <c r="I1789" s="181"/>
      <c r="J1789" s="181"/>
      <c r="K1789" s="181"/>
      <c r="L1789" s="181"/>
      <c r="M1789" s="181"/>
    </row>
    <row r="1790" spans="2:13" ht="9.75" customHeight="1">
      <c r="B1790" s="181"/>
      <c r="C1790" s="181"/>
      <c r="D1790" s="181"/>
      <c r="E1790" s="181"/>
      <c r="F1790" s="181"/>
      <c r="G1790" s="181"/>
      <c r="H1790" s="181"/>
      <c r="I1790" s="181"/>
      <c r="J1790" s="181"/>
      <c r="K1790" s="181"/>
      <c r="L1790" s="181"/>
      <c r="M1790" s="181"/>
    </row>
    <row r="1791" spans="2:13" ht="9.75" customHeight="1">
      <c r="B1791" s="181"/>
      <c r="C1791" s="181"/>
      <c r="D1791" s="181"/>
      <c r="E1791" s="181"/>
      <c r="F1791" s="181"/>
      <c r="G1791" s="181"/>
      <c r="H1791" s="181"/>
      <c r="I1791" s="181"/>
      <c r="J1791" s="181"/>
      <c r="K1791" s="181"/>
      <c r="L1791" s="181"/>
      <c r="M1791" s="181"/>
    </row>
    <row r="1792" spans="2:13" ht="9.75" customHeight="1">
      <c r="B1792" s="181"/>
      <c r="C1792" s="181"/>
      <c r="D1792" s="181"/>
      <c r="E1792" s="181"/>
      <c r="F1792" s="181"/>
      <c r="G1792" s="181"/>
      <c r="H1792" s="181"/>
      <c r="I1792" s="181"/>
      <c r="J1792" s="181"/>
      <c r="K1792" s="181"/>
      <c r="L1792" s="181"/>
      <c r="M1792" s="181"/>
    </row>
    <row r="1793" spans="2:13" ht="15" customHeight="1">
      <c r="B1793" s="188" t="s">
        <v>1426</v>
      </c>
      <c r="C1793" s="189"/>
      <c r="D1793" s="189"/>
      <c r="E1793" s="189"/>
      <c r="F1793" s="189"/>
      <c r="G1793" s="190"/>
      <c r="H1793" s="191" t="s">
        <v>1425</v>
      </c>
      <c r="I1793" s="192"/>
      <c r="J1793" s="192"/>
      <c r="K1793" s="192"/>
      <c r="L1793" s="192"/>
      <c r="M1793" s="193"/>
    </row>
    <row r="1794" spans="2:13" ht="15.75" customHeight="1">
      <c r="B1794" s="187" t="s">
        <v>379</v>
      </c>
      <c r="C1794" s="194" t="s">
        <v>1188</v>
      </c>
      <c r="D1794" s="183" t="s">
        <v>380</v>
      </c>
      <c r="E1794" s="184"/>
      <c r="F1794" s="183" t="s">
        <v>1424</v>
      </c>
      <c r="G1794" s="184"/>
      <c r="H1794" s="183" t="s">
        <v>1423</v>
      </c>
      <c r="I1794" s="184"/>
      <c r="J1794" s="187" t="s">
        <v>1422</v>
      </c>
      <c r="K1794" s="187" t="s">
        <v>1421</v>
      </c>
      <c r="L1794" s="183" t="s">
        <v>1420</v>
      </c>
      <c r="M1794" s="184"/>
    </row>
    <row r="1795" spans="2:13" ht="15.75" customHeight="1">
      <c r="B1795" s="187"/>
      <c r="C1795" s="195"/>
      <c r="D1795" s="185"/>
      <c r="E1795" s="186"/>
      <c r="F1795" s="185"/>
      <c r="G1795" s="186"/>
      <c r="H1795" s="185"/>
      <c r="I1795" s="186"/>
      <c r="J1795" s="187"/>
      <c r="K1795" s="187"/>
      <c r="L1795" s="185"/>
      <c r="M1795" s="186"/>
    </row>
    <row r="1796" spans="2:13" ht="39" customHeight="1">
      <c r="B1796" s="110" t="str">
        <f>CSV!E87</f>
        <v/>
      </c>
      <c r="C1796" s="123" t="str">
        <f>IFERROR(VLOOKUP(B1796,'TABELA DE DEFEITOS'!$B$4:$I$1048576,3,0),"")</f>
        <v/>
      </c>
      <c r="D1796" s="176" t="str">
        <f>IFERROR(VLOOKUP(B1796,'TABELA DE DEFEITOS'!$B$4:$I$1048576,4,0),"")</f>
        <v/>
      </c>
      <c r="E1796" s="177"/>
      <c r="F1796" s="176" t="str">
        <f>IFERROR(VLOOKUP(B1796,'TABELA DE DEFEITOS'!$B$4:$I$1048576,5,0),"")</f>
        <v/>
      </c>
      <c r="G1796" s="177"/>
      <c r="H1796" s="178" t="str">
        <f>CSV!H87</f>
        <v/>
      </c>
      <c r="I1796" s="179"/>
      <c r="J1796" s="112" t="str">
        <f>IFERROR(VLOOKUP(B1796,'TABELA DE DEFEITOS'!$B$4:$I$1048576,8,0),"")</f>
        <v/>
      </c>
      <c r="K1796" s="109" t="str">
        <f>CSV!G87</f>
        <v/>
      </c>
      <c r="L1796" s="178"/>
      <c r="M1796" s="179"/>
    </row>
    <row r="1797" spans="2:13" ht="9.75" customHeight="1">
      <c r="B1797" s="180" t="s">
        <v>1427</v>
      </c>
      <c r="C1797" s="180"/>
      <c r="D1797" s="180"/>
      <c r="E1797" s="180"/>
      <c r="F1797" s="180"/>
      <c r="G1797" s="180"/>
      <c r="H1797" s="180" t="s">
        <v>1427</v>
      </c>
      <c r="I1797" s="180"/>
      <c r="J1797" s="180"/>
      <c r="K1797" s="180"/>
      <c r="L1797" s="180"/>
      <c r="M1797" s="180"/>
    </row>
    <row r="1798" spans="2:13" ht="9.75" customHeight="1">
      <c r="B1798" s="181"/>
      <c r="C1798" s="181"/>
      <c r="D1798" s="181"/>
      <c r="E1798" s="181"/>
      <c r="F1798" s="181"/>
      <c r="G1798" s="181"/>
      <c r="H1798" s="181"/>
      <c r="I1798" s="181"/>
      <c r="J1798" s="181"/>
      <c r="K1798" s="181"/>
      <c r="L1798" s="181"/>
      <c r="M1798" s="181"/>
    </row>
    <row r="1799" spans="2:13" ht="9.75" customHeight="1">
      <c r="B1799" s="181"/>
      <c r="C1799" s="181"/>
      <c r="D1799" s="181"/>
      <c r="E1799" s="181"/>
      <c r="F1799" s="181"/>
      <c r="G1799" s="181"/>
      <c r="H1799" s="181"/>
      <c r="I1799" s="181"/>
      <c r="J1799" s="181"/>
      <c r="K1799" s="181"/>
      <c r="L1799" s="181"/>
      <c r="M1799" s="181"/>
    </row>
    <row r="1800" spans="2:13" ht="9.75" customHeight="1">
      <c r="B1800" s="181"/>
      <c r="C1800" s="181"/>
      <c r="D1800" s="181"/>
      <c r="E1800" s="181"/>
      <c r="F1800" s="181"/>
      <c r="G1800" s="181"/>
      <c r="H1800" s="181"/>
      <c r="I1800" s="181"/>
      <c r="J1800" s="181"/>
      <c r="K1800" s="181"/>
      <c r="L1800" s="181"/>
      <c r="M1800" s="181"/>
    </row>
    <row r="1801" spans="2:13" ht="9.75" customHeight="1">
      <c r="B1801" s="181"/>
      <c r="C1801" s="181"/>
      <c r="D1801" s="181"/>
      <c r="E1801" s="181"/>
      <c r="F1801" s="181"/>
      <c r="G1801" s="181"/>
      <c r="H1801" s="181"/>
      <c r="I1801" s="181"/>
      <c r="J1801" s="181"/>
      <c r="K1801" s="181"/>
      <c r="L1801" s="181"/>
      <c r="M1801" s="181"/>
    </row>
    <row r="1802" spans="2:13" ht="9.75" customHeight="1">
      <c r="B1802" s="181"/>
      <c r="C1802" s="181"/>
      <c r="D1802" s="181"/>
      <c r="E1802" s="181"/>
      <c r="F1802" s="181"/>
      <c r="G1802" s="181"/>
      <c r="H1802" s="181"/>
      <c r="I1802" s="181"/>
      <c r="J1802" s="181"/>
      <c r="K1802" s="181"/>
      <c r="L1802" s="181"/>
      <c r="M1802" s="181"/>
    </row>
    <row r="1803" spans="2:13" ht="9.75" customHeight="1">
      <c r="B1803" s="181"/>
      <c r="C1803" s="181"/>
      <c r="D1803" s="181"/>
      <c r="E1803" s="181"/>
      <c r="F1803" s="181"/>
      <c r="G1803" s="181"/>
      <c r="H1803" s="181"/>
      <c r="I1803" s="181"/>
      <c r="J1803" s="181"/>
      <c r="K1803" s="181"/>
      <c r="L1803" s="181"/>
      <c r="M1803" s="181"/>
    </row>
    <row r="1804" spans="2:13" ht="9.75" customHeight="1">
      <c r="B1804" s="181"/>
      <c r="C1804" s="181"/>
      <c r="D1804" s="181"/>
      <c r="E1804" s="181"/>
      <c r="F1804" s="181"/>
      <c r="G1804" s="181"/>
      <c r="H1804" s="181"/>
      <c r="I1804" s="181"/>
      <c r="J1804" s="181"/>
      <c r="K1804" s="181"/>
      <c r="L1804" s="181"/>
      <c r="M1804" s="181"/>
    </row>
    <row r="1805" spans="2:13" ht="9.75" customHeight="1">
      <c r="B1805" s="181"/>
      <c r="C1805" s="181"/>
      <c r="D1805" s="181"/>
      <c r="E1805" s="181"/>
      <c r="F1805" s="181"/>
      <c r="G1805" s="181"/>
      <c r="H1805" s="181"/>
      <c r="I1805" s="181"/>
      <c r="J1805" s="181"/>
      <c r="K1805" s="181"/>
      <c r="L1805" s="181"/>
      <c r="M1805" s="181"/>
    </row>
    <row r="1806" spans="2:13" ht="9.75" customHeight="1">
      <c r="B1806" s="181"/>
      <c r="C1806" s="181"/>
      <c r="D1806" s="181"/>
      <c r="E1806" s="181"/>
      <c r="F1806" s="181"/>
      <c r="G1806" s="181"/>
      <c r="H1806" s="181"/>
      <c r="I1806" s="181"/>
      <c r="J1806" s="181"/>
      <c r="K1806" s="181"/>
      <c r="L1806" s="181"/>
      <c r="M1806" s="181"/>
    </row>
    <row r="1807" spans="2:13" ht="9.75" customHeight="1">
      <c r="B1807" s="181"/>
      <c r="C1807" s="181"/>
      <c r="D1807" s="181"/>
      <c r="E1807" s="181"/>
      <c r="F1807" s="181"/>
      <c r="G1807" s="181"/>
      <c r="H1807" s="181"/>
      <c r="I1807" s="181"/>
      <c r="J1807" s="181"/>
      <c r="K1807" s="181"/>
      <c r="L1807" s="181"/>
      <c r="M1807" s="181"/>
    </row>
    <row r="1808" spans="2:13" ht="9.75" customHeight="1">
      <c r="B1808" s="181"/>
      <c r="C1808" s="181"/>
      <c r="D1808" s="181"/>
      <c r="E1808" s="181"/>
      <c r="F1808" s="181"/>
      <c r="G1808" s="181"/>
      <c r="H1808" s="181"/>
      <c r="I1808" s="181"/>
      <c r="J1808" s="181"/>
      <c r="K1808" s="181"/>
      <c r="L1808" s="181"/>
      <c r="M1808" s="181"/>
    </row>
    <row r="1809" spans="2:13" ht="9.75" customHeight="1">
      <c r="B1809" s="181"/>
      <c r="C1809" s="181"/>
      <c r="D1809" s="181"/>
      <c r="E1809" s="181"/>
      <c r="F1809" s="181"/>
      <c r="G1809" s="181"/>
      <c r="H1809" s="181"/>
      <c r="I1809" s="181"/>
      <c r="J1809" s="181"/>
      <c r="K1809" s="181"/>
      <c r="L1809" s="181"/>
      <c r="M1809" s="181"/>
    </row>
    <row r="1810" spans="2:13" ht="9.75" customHeight="1">
      <c r="B1810" s="181"/>
      <c r="C1810" s="181"/>
      <c r="D1810" s="181"/>
      <c r="E1810" s="181"/>
      <c r="F1810" s="181"/>
      <c r="G1810" s="181"/>
      <c r="H1810" s="181"/>
      <c r="I1810" s="181"/>
      <c r="J1810" s="181"/>
      <c r="K1810" s="181"/>
      <c r="L1810" s="181"/>
      <c r="M1810" s="181"/>
    </row>
    <row r="1811" spans="2:13" ht="9.75" customHeight="1">
      <c r="B1811" s="181"/>
      <c r="C1811" s="181"/>
      <c r="D1811" s="181"/>
      <c r="E1811" s="181"/>
      <c r="F1811" s="181"/>
      <c r="G1811" s="181"/>
      <c r="H1811" s="181"/>
      <c r="I1811" s="181"/>
      <c r="J1811" s="181"/>
      <c r="K1811" s="181"/>
      <c r="L1811" s="181"/>
      <c r="M1811" s="181"/>
    </row>
    <row r="1812" spans="2:13" ht="9.75" customHeight="1">
      <c r="B1812" s="181"/>
      <c r="C1812" s="181"/>
      <c r="D1812" s="181"/>
      <c r="E1812" s="181"/>
      <c r="F1812" s="181"/>
      <c r="G1812" s="181"/>
      <c r="H1812" s="181"/>
      <c r="I1812" s="181"/>
      <c r="J1812" s="181"/>
      <c r="K1812" s="181"/>
      <c r="L1812" s="181"/>
      <c r="M1812" s="181"/>
    </row>
    <row r="1813" spans="2:13" ht="9.75" customHeight="1">
      <c r="B1813" s="181"/>
      <c r="C1813" s="181"/>
      <c r="D1813" s="181"/>
      <c r="E1813" s="181"/>
      <c r="F1813" s="181"/>
      <c r="G1813" s="181"/>
      <c r="H1813" s="181"/>
      <c r="I1813" s="181"/>
      <c r="J1813" s="181"/>
      <c r="K1813" s="181"/>
      <c r="L1813" s="181"/>
      <c r="M1813" s="181"/>
    </row>
    <row r="1814" spans="2:13" ht="15" customHeight="1">
      <c r="B1814" s="188" t="s">
        <v>1426</v>
      </c>
      <c r="C1814" s="189"/>
      <c r="D1814" s="189"/>
      <c r="E1814" s="189"/>
      <c r="F1814" s="189"/>
      <c r="G1814" s="190"/>
      <c r="H1814" s="191" t="s">
        <v>1425</v>
      </c>
      <c r="I1814" s="192"/>
      <c r="J1814" s="192"/>
      <c r="K1814" s="192"/>
      <c r="L1814" s="192"/>
      <c r="M1814" s="193"/>
    </row>
    <row r="1815" spans="2:13" ht="10.5" customHeight="1">
      <c r="B1815" s="187" t="s">
        <v>379</v>
      </c>
      <c r="C1815" s="194" t="s">
        <v>1188</v>
      </c>
      <c r="D1815" s="183" t="s">
        <v>380</v>
      </c>
      <c r="E1815" s="184"/>
      <c r="F1815" s="183" t="s">
        <v>1424</v>
      </c>
      <c r="G1815" s="184"/>
      <c r="H1815" s="183" t="s">
        <v>1423</v>
      </c>
      <c r="I1815" s="184"/>
      <c r="J1815" s="187" t="s">
        <v>1422</v>
      </c>
      <c r="K1815" s="187" t="s">
        <v>1421</v>
      </c>
      <c r="L1815" s="183" t="s">
        <v>1420</v>
      </c>
      <c r="M1815" s="184"/>
    </row>
    <row r="1816" spans="2:13" ht="15.75" customHeight="1">
      <c r="B1816" s="187"/>
      <c r="C1816" s="195"/>
      <c r="D1816" s="185"/>
      <c r="E1816" s="186"/>
      <c r="F1816" s="185"/>
      <c r="G1816" s="186"/>
      <c r="H1816" s="185"/>
      <c r="I1816" s="186"/>
      <c r="J1816" s="187"/>
      <c r="K1816" s="187"/>
      <c r="L1816" s="185"/>
      <c r="M1816" s="186"/>
    </row>
    <row r="1817" spans="2:13" ht="38.25" customHeight="1">
      <c r="B1817" s="110" t="str">
        <f>CSV!E88</f>
        <v/>
      </c>
      <c r="C1817" s="123" t="str">
        <f>IFERROR(VLOOKUP(B1817,'TABELA DE DEFEITOS'!$B$4:$I$1048576,3,0),"")</f>
        <v/>
      </c>
      <c r="D1817" s="176" t="str">
        <f>IFERROR(VLOOKUP(B1817,'TABELA DE DEFEITOS'!$B$4:$I$1048576,4,0),"")</f>
        <v/>
      </c>
      <c r="E1817" s="177"/>
      <c r="F1817" s="176" t="str">
        <f>IFERROR(VLOOKUP(B1817,'TABELA DE DEFEITOS'!$B$4:$I$1048576,5,0),"")</f>
        <v/>
      </c>
      <c r="G1817" s="177"/>
      <c r="H1817" s="178" t="str">
        <f>CSV!H88</f>
        <v/>
      </c>
      <c r="I1817" s="179"/>
      <c r="J1817" s="112" t="str">
        <f>IFERROR(VLOOKUP(B1817,'TABELA DE DEFEITOS'!$B$4:$I$1048576,8,0),"")</f>
        <v/>
      </c>
      <c r="K1817" s="109" t="str">
        <f>CSV!G88</f>
        <v/>
      </c>
      <c r="L1817" s="178"/>
      <c r="M1817" s="179"/>
    </row>
    <row r="1818" spans="2:13" ht="9.75" customHeight="1">
      <c r="B1818" s="180" t="s">
        <v>1427</v>
      </c>
      <c r="C1818" s="180"/>
      <c r="D1818" s="180"/>
      <c r="E1818" s="180"/>
      <c r="F1818" s="180"/>
      <c r="G1818" s="180"/>
      <c r="H1818" s="180" t="s">
        <v>1427</v>
      </c>
      <c r="I1818" s="180"/>
      <c r="J1818" s="180"/>
      <c r="K1818" s="180"/>
      <c r="L1818" s="180"/>
      <c r="M1818" s="180"/>
    </row>
    <row r="1819" spans="2:13" ht="9.75" customHeight="1">
      <c r="B1819" s="181"/>
      <c r="C1819" s="181"/>
      <c r="D1819" s="181"/>
      <c r="E1819" s="181"/>
      <c r="F1819" s="181"/>
      <c r="G1819" s="181"/>
      <c r="H1819" s="181"/>
      <c r="I1819" s="181"/>
      <c r="J1819" s="181"/>
      <c r="K1819" s="181"/>
      <c r="L1819" s="181"/>
      <c r="M1819" s="181"/>
    </row>
    <row r="1820" spans="2:13" ht="9.75" customHeight="1">
      <c r="B1820" s="181"/>
      <c r="C1820" s="181"/>
      <c r="D1820" s="181"/>
      <c r="E1820" s="181"/>
      <c r="F1820" s="181"/>
      <c r="G1820" s="181"/>
      <c r="H1820" s="181"/>
      <c r="I1820" s="181"/>
      <c r="J1820" s="181"/>
      <c r="K1820" s="181"/>
      <c r="L1820" s="181"/>
      <c r="M1820" s="181"/>
    </row>
    <row r="1821" spans="2:13" ht="9.75" customHeight="1">
      <c r="B1821" s="181"/>
      <c r="C1821" s="181"/>
      <c r="D1821" s="181"/>
      <c r="E1821" s="181"/>
      <c r="F1821" s="181"/>
      <c r="G1821" s="181"/>
      <c r="H1821" s="181"/>
      <c r="I1821" s="181"/>
      <c r="J1821" s="181"/>
      <c r="K1821" s="181"/>
      <c r="L1821" s="181"/>
      <c r="M1821" s="181"/>
    </row>
    <row r="1822" spans="2:13" ht="9.75" customHeight="1">
      <c r="B1822" s="181"/>
      <c r="C1822" s="181"/>
      <c r="D1822" s="181"/>
      <c r="E1822" s="181"/>
      <c r="F1822" s="181"/>
      <c r="G1822" s="181"/>
      <c r="H1822" s="181"/>
      <c r="I1822" s="181"/>
      <c r="J1822" s="181"/>
      <c r="K1822" s="181"/>
      <c r="L1822" s="181"/>
      <c r="M1822" s="181"/>
    </row>
    <row r="1823" spans="2:13" ht="9.75" customHeight="1">
      <c r="B1823" s="181"/>
      <c r="C1823" s="181"/>
      <c r="D1823" s="181"/>
      <c r="E1823" s="181"/>
      <c r="F1823" s="181"/>
      <c r="G1823" s="181"/>
      <c r="H1823" s="181"/>
      <c r="I1823" s="181"/>
      <c r="J1823" s="181"/>
      <c r="K1823" s="181"/>
      <c r="L1823" s="181"/>
      <c r="M1823" s="181"/>
    </row>
    <row r="1824" spans="2:13" ht="9.75" customHeight="1">
      <c r="B1824" s="181"/>
      <c r="C1824" s="181"/>
      <c r="D1824" s="181"/>
      <c r="E1824" s="181"/>
      <c r="F1824" s="181"/>
      <c r="G1824" s="181"/>
      <c r="H1824" s="181"/>
      <c r="I1824" s="181"/>
      <c r="J1824" s="181"/>
      <c r="K1824" s="181"/>
      <c r="L1824" s="181"/>
      <c r="M1824" s="181"/>
    </row>
    <row r="1825" spans="2:13" ht="9.75" customHeight="1">
      <c r="B1825" s="181"/>
      <c r="C1825" s="181"/>
      <c r="D1825" s="181"/>
      <c r="E1825" s="181"/>
      <c r="F1825" s="181"/>
      <c r="G1825" s="181"/>
      <c r="H1825" s="181"/>
      <c r="I1825" s="181"/>
      <c r="J1825" s="181"/>
      <c r="K1825" s="181"/>
      <c r="L1825" s="181"/>
      <c r="M1825" s="181"/>
    </row>
    <row r="1826" spans="2:13" ht="9.75" customHeight="1">
      <c r="B1826" s="181"/>
      <c r="C1826" s="181"/>
      <c r="D1826" s="181"/>
      <c r="E1826" s="181"/>
      <c r="F1826" s="181"/>
      <c r="G1826" s="181"/>
      <c r="H1826" s="181"/>
      <c r="I1826" s="181"/>
      <c r="J1826" s="181"/>
      <c r="K1826" s="181"/>
      <c r="L1826" s="181"/>
      <c r="M1826" s="181"/>
    </row>
    <row r="1827" spans="2:13" ht="9.75" customHeight="1">
      <c r="B1827" s="181"/>
      <c r="C1827" s="181"/>
      <c r="D1827" s="181"/>
      <c r="E1827" s="181"/>
      <c r="F1827" s="181"/>
      <c r="G1827" s="181"/>
      <c r="H1827" s="181"/>
      <c r="I1827" s="181"/>
      <c r="J1827" s="181"/>
      <c r="K1827" s="181"/>
      <c r="L1827" s="181"/>
      <c r="M1827" s="181"/>
    </row>
    <row r="1828" spans="2:13" ht="9.75" customHeight="1">
      <c r="B1828" s="181"/>
      <c r="C1828" s="181"/>
      <c r="D1828" s="181"/>
      <c r="E1828" s="181"/>
      <c r="F1828" s="181"/>
      <c r="G1828" s="181"/>
      <c r="H1828" s="181"/>
      <c r="I1828" s="181"/>
      <c r="J1828" s="181"/>
      <c r="K1828" s="181"/>
      <c r="L1828" s="181"/>
      <c r="M1828" s="181"/>
    </row>
    <row r="1829" spans="2:13" ht="9.75" customHeight="1">
      <c r="B1829" s="181"/>
      <c r="C1829" s="181"/>
      <c r="D1829" s="181"/>
      <c r="E1829" s="181"/>
      <c r="F1829" s="181"/>
      <c r="G1829" s="181"/>
      <c r="H1829" s="181"/>
      <c r="I1829" s="181"/>
      <c r="J1829" s="181"/>
      <c r="K1829" s="181"/>
      <c r="L1829" s="181"/>
      <c r="M1829" s="181"/>
    </row>
    <row r="1830" spans="2:13" ht="9.75" customHeight="1">
      <c r="B1830" s="181"/>
      <c r="C1830" s="181"/>
      <c r="D1830" s="181"/>
      <c r="E1830" s="181"/>
      <c r="F1830" s="181"/>
      <c r="G1830" s="181"/>
      <c r="H1830" s="181"/>
      <c r="I1830" s="181"/>
      <c r="J1830" s="181"/>
      <c r="K1830" s="181"/>
      <c r="L1830" s="181"/>
      <c r="M1830" s="181"/>
    </row>
    <row r="1831" spans="2:13" ht="9.75" customHeight="1">
      <c r="B1831" s="181"/>
      <c r="C1831" s="181"/>
      <c r="D1831" s="181"/>
      <c r="E1831" s="181"/>
      <c r="F1831" s="181"/>
      <c r="G1831" s="181"/>
      <c r="H1831" s="181"/>
      <c r="I1831" s="181"/>
      <c r="J1831" s="181"/>
      <c r="K1831" s="181"/>
      <c r="L1831" s="181"/>
      <c r="M1831" s="181"/>
    </row>
    <row r="1832" spans="2:13" ht="9.75" customHeight="1">
      <c r="B1832" s="181"/>
      <c r="C1832" s="181"/>
      <c r="D1832" s="181"/>
      <c r="E1832" s="181"/>
      <c r="F1832" s="181"/>
      <c r="G1832" s="181"/>
      <c r="H1832" s="181"/>
      <c r="I1832" s="181"/>
      <c r="J1832" s="181"/>
      <c r="K1832" s="181"/>
      <c r="L1832" s="181"/>
      <c r="M1832" s="181"/>
    </row>
    <row r="1833" spans="2:13" ht="9.75" customHeight="1">
      <c r="B1833" s="181"/>
      <c r="C1833" s="181"/>
      <c r="D1833" s="181"/>
      <c r="E1833" s="181"/>
      <c r="F1833" s="181"/>
      <c r="G1833" s="181"/>
      <c r="H1833" s="181"/>
      <c r="I1833" s="181"/>
      <c r="J1833" s="181"/>
      <c r="K1833" s="181"/>
      <c r="L1833" s="181"/>
      <c r="M1833" s="181"/>
    </row>
    <row r="1834" spans="2:13" ht="9.75" customHeight="1">
      <c r="B1834" s="181"/>
      <c r="C1834" s="181"/>
      <c r="D1834" s="181"/>
      <c r="E1834" s="181"/>
      <c r="F1834" s="181"/>
      <c r="G1834" s="181"/>
      <c r="H1834" s="181"/>
      <c r="I1834" s="181"/>
      <c r="J1834" s="181"/>
      <c r="K1834" s="181"/>
      <c r="L1834" s="181"/>
      <c r="M1834" s="181"/>
    </row>
    <row r="1835" spans="2:13" ht="15" customHeight="1">
      <c r="B1835" s="188" t="s">
        <v>1426</v>
      </c>
      <c r="C1835" s="189"/>
      <c r="D1835" s="189"/>
      <c r="E1835" s="189"/>
      <c r="F1835" s="189"/>
      <c r="G1835" s="190"/>
      <c r="H1835" s="191" t="s">
        <v>1425</v>
      </c>
      <c r="I1835" s="192"/>
      <c r="J1835" s="192"/>
      <c r="K1835" s="192"/>
      <c r="L1835" s="192"/>
      <c r="M1835" s="193"/>
    </row>
    <row r="1836" spans="2:13" ht="15.75" customHeight="1">
      <c r="B1836" s="187" t="s">
        <v>379</v>
      </c>
      <c r="C1836" s="194" t="s">
        <v>1188</v>
      </c>
      <c r="D1836" s="183" t="s">
        <v>380</v>
      </c>
      <c r="E1836" s="184"/>
      <c r="F1836" s="183" t="s">
        <v>1424</v>
      </c>
      <c r="G1836" s="184"/>
      <c r="H1836" s="183" t="s">
        <v>1423</v>
      </c>
      <c r="I1836" s="184"/>
      <c r="J1836" s="187" t="s">
        <v>1422</v>
      </c>
      <c r="K1836" s="187" t="s">
        <v>1421</v>
      </c>
      <c r="L1836" s="183" t="s">
        <v>1420</v>
      </c>
      <c r="M1836" s="184"/>
    </row>
    <row r="1837" spans="2:13" ht="15.75" customHeight="1">
      <c r="B1837" s="187"/>
      <c r="C1837" s="195"/>
      <c r="D1837" s="185"/>
      <c r="E1837" s="186"/>
      <c r="F1837" s="185"/>
      <c r="G1837" s="186"/>
      <c r="H1837" s="185"/>
      <c r="I1837" s="186"/>
      <c r="J1837" s="187"/>
      <c r="K1837" s="187"/>
      <c r="L1837" s="185"/>
      <c r="M1837" s="186"/>
    </row>
    <row r="1838" spans="2:13" ht="39" customHeight="1">
      <c r="B1838" s="110" t="str">
        <f>CSV!E89</f>
        <v/>
      </c>
      <c r="C1838" s="123" t="str">
        <f>IFERROR(VLOOKUP(B1838,'TABELA DE DEFEITOS'!$B$4:$I$1048576,3,0),"")</f>
        <v/>
      </c>
      <c r="D1838" s="176" t="str">
        <f>IFERROR(VLOOKUP(B1838,'TABELA DE DEFEITOS'!$B$4:$I$1048576,4,0),"")</f>
        <v/>
      </c>
      <c r="E1838" s="177"/>
      <c r="F1838" s="176" t="str">
        <f>IFERROR(VLOOKUP(B1838,'TABELA DE DEFEITOS'!$B$4:$I$1048576,5,0),"")</f>
        <v/>
      </c>
      <c r="G1838" s="177"/>
      <c r="H1838" s="178" t="str">
        <f>CSV!H89</f>
        <v/>
      </c>
      <c r="I1838" s="179"/>
      <c r="J1838" s="112" t="str">
        <f>IFERROR(VLOOKUP(B1838,'TABELA DE DEFEITOS'!$B$4:$I$1048576,8,0),"")</f>
        <v/>
      </c>
      <c r="K1838" s="109" t="str">
        <f>CSV!G89</f>
        <v/>
      </c>
      <c r="L1838" s="178"/>
      <c r="M1838" s="179"/>
    </row>
    <row r="1839" spans="2:13" ht="9.75" customHeight="1">
      <c r="B1839" s="180" t="s">
        <v>1427</v>
      </c>
      <c r="C1839" s="180"/>
      <c r="D1839" s="180"/>
      <c r="E1839" s="180"/>
      <c r="F1839" s="180"/>
      <c r="G1839" s="180"/>
      <c r="H1839" s="180" t="s">
        <v>1427</v>
      </c>
      <c r="I1839" s="180"/>
      <c r="J1839" s="180"/>
      <c r="K1839" s="180"/>
      <c r="L1839" s="180"/>
      <c r="M1839" s="180"/>
    </row>
    <row r="1840" spans="2:13" ht="9.75" customHeight="1">
      <c r="B1840" s="181"/>
      <c r="C1840" s="181"/>
      <c r="D1840" s="181"/>
      <c r="E1840" s="181"/>
      <c r="F1840" s="181"/>
      <c r="G1840" s="181"/>
      <c r="H1840" s="181"/>
      <c r="I1840" s="181"/>
      <c r="J1840" s="181"/>
      <c r="K1840" s="181"/>
      <c r="L1840" s="181"/>
      <c r="M1840" s="181"/>
    </row>
    <row r="1841" spans="2:13" ht="9.75" customHeight="1">
      <c r="B1841" s="181"/>
      <c r="C1841" s="181"/>
      <c r="D1841" s="181"/>
      <c r="E1841" s="181"/>
      <c r="F1841" s="181"/>
      <c r="G1841" s="181"/>
      <c r="H1841" s="181"/>
      <c r="I1841" s="181"/>
      <c r="J1841" s="181"/>
      <c r="K1841" s="181"/>
      <c r="L1841" s="181"/>
      <c r="M1841" s="181"/>
    </row>
    <row r="1842" spans="2:13" ht="9.75" customHeight="1">
      <c r="B1842" s="181"/>
      <c r="C1842" s="181"/>
      <c r="D1842" s="181"/>
      <c r="E1842" s="181"/>
      <c r="F1842" s="181"/>
      <c r="G1842" s="181"/>
      <c r="H1842" s="181"/>
      <c r="I1842" s="181"/>
      <c r="J1842" s="181"/>
      <c r="K1842" s="181"/>
      <c r="L1842" s="181"/>
      <c r="M1842" s="181"/>
    </row>
    <row r="1843" spans="2:13" ht="9.75" customHeight="1">
      <c r="B1843" s="181"/>
      <c r="C1843" s="181"/>
      <c r="D1843" s="181"/>
      <c r="E1843" s="181"/>
      <c r="F1843" s="181"/>
      <c r="G1843" s="181"/>
      <c r="H1843" s="181"/>
      <c r="I1843" s="181"/>
      <c r="J1843" s="181"/>
      <c r="K1843" s="181"/>
      <c r="L1843" s="181"/>
      <c r="M1843" s="181"/>
    </row>
    <row r="1844" spans="2:13" ht="9.75" customHeight="1">
      <c r="B1844" s="181"/>
      <c r="C1844" s="181"/>
      <c r="D1844" s="181"/>
      <c r="E1844" s="181"/>
      <c r="F1844" s="181"/>
      <c r="G1844" s="181"/>
      <c r="H1844" s="181"/>
      <c r="I1844" s="181"/>
      <c r="J1844" s="181"/>
      <c r="K1844" s="181"/>
      <c r="L1844" s="181"/>
      <c r="M1844" s="181"/>
    </row>
    <row r="1845" spans="2:13" ht="9.75" customHeight="1">
      <c r="B1845" s="181"/>
      <c r="C1845" s="181"/>
      <c r="D1845" s="181"/>
      <c r="E1845" s="181"/>
      <c r="F1845" s="181"/>
      <c r="G1845" s="181"/>
      <c r="H1845" s="181"/>
      <c r="I1845" s="181"/>
      <c r="J1845" s="181"/>
      <c r="K1845" s="181"/>
      <c r="L1845" s="181"/>
      <c r="M1845" s="181"/>
    </row>
    <row r="1846" spans="2:13" ht="9.75" customHeight="1">
      <c r="B1846" s="181"/>
      <c r="C1846" s="181"/>
      <c r="D1846" s="181"/>
      <c r="E1846" s="181"/>
      <c r="F1846" s="181"/>
      <c r="G1846" s="181"/>
      <c r="H1846" s="181"/>
      <c r="I1846" s="181"/>
      <c r="J1846" s="181"/>
      <c r="K1846" s="181"/>
      <c r="L1846" s="181"/>
      <c r="M1846" s="181"/>
    </row>
    <row r="1847" spans="2:13" ht="9.75" customHeight="1">
      <c r="B1847" s="181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</row>
    <row r="1848" spans="2:13" ht="9.75" customHeight="1">
      <c r="B1848" s="181"/>
      <c r="C1848" s="181"/>
      <c r="D1848" s="181"/>
      <c r="E1848" s="181"/>
      <c r="F1848" s="181"/>
      <c r="G1848" s="181"/>
      <c r="H1848" s="181"/>
      <c r="I1848" s="181"/>
      <c r="J1848" s="181"/>
      <c r="K1848" s="181"/>
      <c r="L1848" s="181"/>
      <c r="M1848" s="181"/>
    </row>
    <row r="1849" spans="2:13" ht="9.75" customHeight="1">
      <c r="B1849" s="181"/>
      <c r="C1849" s="181"/>
      <c r="D1849" s="181"/>
      <c r="E1849" s="181"/>
      <c r="F1849" s="181"/>
      <c r="G1849" s="181"/>
      <c r="H1849" s="181"/>
      <c r="I1849" s="181"/>
      <c r="J1849" s="181"/>
      <c r="K1849" s="181"/>
      <c r="L1849" s="181"/>
      <c r="M1849" s="181"/>
    </row>
    <row r="1850" spans="2:13" ht="9.75" customHeight="1">
      <c r="B1850" s="181"/>
      <c r="C1850" s="181"/>
      <c r="D1850" s="181"/>
      <c r="E1850" s="181"/>
      <c r="F1850" s="181"/>
      <c r="G1850" s="181"/>
      <c r="H1850" s="181"/>
      <c r="I1850" s="181"/>
      <c r="J1850" s="181"/>
      <c r="K1850" s="181"/>
      <c r="L1850" s="181"/>
      <c r="M1850" s="181"/>
    </row>
    <row r="1851" spans="2:13" ht="9.75" customHeight="1">
      <c r="B1851" s="181"/>
      <c r="C1851" s="181"/>
      <c r="D1851" s="181"/>
      <c r="E1851" s="181"/>
      <c r="F1851" s="181"/>
      <c r="G1851" s="181"/>
      <c r="H1851" s="181"/>
      <c r="I1851" s="181"/>
      <c r="J1851" s="181"/>
      <c r="K1851" s="181"/>
      <c r="L1851" s="181"/>
      <c r="M1851" s="181"/>
    </row>
    <row r="1852" spans="2:13" ht="9.75" customHeight="1">
      <c r="B1852" s="181"/>
      <c r="C1852" s="181"/>
      <c r="D1852" s="181"/>
      <c r="E1852" s="181"/>
      <c r="F1852" s="181"/>
      <c r="G1852" s="181"/>
      <c r="H1852" s="181"/>
      <c r="I1852" s="181"/>
      <c r="J1852" s="181"/>
      <c r="K1852" s="181"/>
      <c r="L1852" s="181"/>
      <c r="M1852" s="181"/>
    </row>
    <row r="1853" spans="2:13" ht="9.75" customHeight="1">
      <c r="B1853" s="181"/>
      <c r="C1853" s="181"/>
      <c r="D1853" s="181"/>
      <c r="E1853" s="181"/>
      <c r="F1853" s="181"/>
      <c r="G1853" s="181"/>
      <c r="H1853" s="181"/>
      <c r="I1853" s="181"/>
      <c r="J1853" s="181"/>
      <c r="K1853" s="181"/>
      <c r="L1853" s="181"/>
      <c r="M1853" s="181"/>
    </row>
    <row r="1854" spans="2:13" ht="9.75" customHeight="1">
      <c r="B1854" s="181"/>
      <c r="C1854" s="181"/>
      <c r="D1854" s="181"/>
      <c r="E1854" s="181"/>
      <c r="F1854" s="181"/>
      <c r="G1854" s="181"/>
      <c r="H1854" s="181"/>
      <c r="I1854" s="181"/>
      <c r="J1854" s="181"/>
      <c r="K1854" s="181"/>
      <c r="L1854" s="181"/>
      <c r="M1854" s="181"/>
    </row>
    <row r="1855" spans="2:13" ht="9.75" customHeight="1">
      <c r="B1855" s="181"/>
      <c r="C1855" s="181"/>
      <c r="D1855" s="181"/>
      <c r="E1855" s="181"/>
      <c r="F1855" s="181"/>
      <c r="G1855" s="181"/>
      <c r="H1855" s="181"/>
      <c r="I1855" s="181"/>
      <c r="J1855" s="181"/>
      <c r="K1855" s="181"/>
      <c r="L1855" s="181"/>
      <c r="M1855" s="181"/>
    </row>
    <row r="1856" spans="2:13" ht="15" customHeight="1">
      <c r="B1856" s="188" t="s">
        <v>1426</v>
      </c>
      <c r="C1856" s="189"/>
      <c r="D1856" s="189"/>
      <c r="E1856" s="189"/>
      <c r="F1856" s="189"/>
      <c r="G1856" s="190"/>
      <c r="H1856" s="191" t="s">
        <v>1425</v>
      </c>
      <c r="I1856" s="192"/>
      <c r="J1856" s="192"/>
      <c r="K1856" s="192"/>
      <c r="L1856" s="192"/>
      <c r="M1856" s="193"/>
    </row>
    <row r="1857" spans="2:13" ht="15.75" customHeight="1">
      <c r="B1857" s="187" t="s">
        <v>379</v>
      </c>
      <c r="C1857" s="194" t="s">
        <v>1188</v>
      </c>
      <c r="D1857" s="183" t="s">
        <v>380</v>
      </c>
      <c r="E1857" s="184"/>
      <c r="F1857" s="183" t="s">
        <v>1424</v>
      </c>
      <c r="G1857" s="184"/>
      <c r="H1857" s="183" t="s">
        <v>1423</v>
      </c>
      <c r="I1857" s="184"/>
      <c r="J1857" s="187" t="s">
        <v>1422</v>
      </c>
      <c r="K1857" s="187" t="s">
        <v>1421</v>
      </c>
      <c r="L1857" s="183" t="s">
        <v>1420</v>
      </c>
      <c r="M1857" s="184"/>
    </row>
    <row r="1858" spans="2:13" ht="15.75" customHeight="1">
      <c r="B1858" s="187"/>
      <c r="C1858" s="195"/>
      <c r="D1858" s="185"/>
      <c r="E1858" s="186"/>
      <c r="F1858" s="185"/>
      <c r="G1858" s="186"/>
      <c r="H1858" s="185"/>
      <c r="I1858" s="186"/>
      <c r="J1858" s="187"/>
      <c r="K1858" s="187"/>
      <c r="L1858" s="185"/>
      <c r="M1858" s="186"/>
    </row>
    <row r="1859" spans="2:13" ht="38.25" customHeight="1">
      <c r="B1859" s="110" t="str">
        <f>CSV!E90</f>
        <v/>
      </c>
      <c r="C1859" s="123" t="str">
        <f>IFERROR(VLOOKUP(B1859,'TABELA DE DEFEITOS'!$B$4:$I$1048576,3,0),"")</f>
        <v/>
      </c>
      <c r="D1859" s="176" t="str">
        <f>IFERROR(VLOOKUP(B1859,'TABELA DE DEFEITOS'!$B$4:$I$1048576,4,0),"")</f>
        <v/>
      </c>
      <c r="E1859" s="177"/>
      <c r="F1859" s="176" t="str">
        <f>IFERROR(VLOOKUP(B1859,'TABELA DE DEFEITOS'!$B$4:$I$1048576,5,0),"")</f>
        <v/>
      </c>
      <c r="G1859" s="177"/>
      <c r="H1859" s="178" t="str">
        <f>CSV!H90</f>
        <v/>
      </c>
      <c r="I1859" s="179"/>
      <c r="J1859" s="112" t="str">
        <f>IFERROR(VLOOKUP(B1859,'TABELA DE DEFEITOS'!$B$4:$I$1048576,8,0),"")</f>
        <v/>
      </c>
      <c r="K1859" s="109" t="str">
        <f>CSV!G90</f>
        <v/>
      </c>
      <c r="L1859" s="178"/>
      <c r="M1859" s="179"/>
    </row>
    <row r="1860" spans="2:13" ht="9.75" customHeight="1">
      <c r="B1860" s="180" t="s">
        <v>1427</v>
      </c>
      <c r="C1860" s="180"/>
      <c r="D1860" s="180"/>
      <c r="E1860" s="180"/>
      <c r="F1860" s="180"/>
      <c r="G1860" s="180"/>
      <c r="H1860" s="180" t="s">
        <v>1427</v>
      </c>
      <c r="I1860" s="180"/>
      <c r="J1860" s="180"/>
      <c r="K1860" s="180"/>
      <c r="L1860" s="180"/>
      <c r="M1860" s="180"/>
    </row>
    <row r="1861" spans="2:13" ht="9.75" customHeight="1">
      <c r="B1861" s="181"/>
      <c r="C1861" s="181"/>
      <c r="D1861" s="181"/>
      <c r="E1861" s="181"/>
      <c r="F1861" s="181"/>
      <c r="G1861" s="181"/>
      <c r="H1861" s="181"/>
      <c r="I1861" s="181"/>
      <c r="J1861" s="181"/>
      <c r="K1861" s="181"/>
      <c r="L1861" s="181"/>
      <c r="M1861" s="181"/>
    </row>
    <row r="1862" spans="2:13" ht="9.75" customHeight="1">
      <c r="B1862" s="181"/>
      <c r="C1862" s="181"/>
      <c r="D1862" s="181"/>
      <c r="E1862" s="181"/>
      <c r="F1862" s="181"/>
      <c r="G1862" s="181"/>
      <c r="H1862" s="181"/>
      <c r="I1862" s="181"/>
      <c r="J1862" s="181"/>
      <c r="K1862" s="181"/>
      <c r="L1862" s="181"/>
      <c r="M1862" s="181"/>
    </row>
    <row r="1863" spans="2:13" ht="9.75" customHeight="1">
      <c r="B1863" s="181"/>
      <c r="C1863" s="181"/>
      <c r="D1863" s="181"/>
      <c r="E1863" s="181"/>
      <c r="F1863" s="181"/>
      <c r="G1863" s="181"/>
      <c r="H1863" s="181"/>
      <c r="I1863" s="181"/>
      <c r="J1863" s="181"/>
      <c r="K1863" s="181"/>
      <c r="L1863" s="181"/>
      <c r="M1863" s="181"/>
    </row>
    <row r="1864" spans="2:13" ht="9.75" customHeight="1">
      <c r="B1864" s="181"/>
      <c r="C1864" s="181"/>
      <c r="D1864" s="181"/>
      <c r="E1864" s="181"/>
      <c r="F1864" s="181"/>
      <c r="G1864" s="181"/>
      <c r="H1864" s="181"/>
      <c r="I1864" s="181"/>
      <c r="J1864" s="181"/>
      <c r="K1864" s="181"/>
      <c r="L1864" s="181"/>
      <c r="M1864" s="181"/>
    </row>
    <row r="1865" spans="2:13" ht="9.75" customHeight="1">
      <c r="B1865" s="181"/>
      <c r="C1865" s="181"/>
      <c r="D1865" s="181"/>
      <c r="E1865" s="181"/>
      <c r="F1865" s="181"/>
      <c r="G1865" s="181"/>
      <c r="H1865" s="181"/>
      <c r="I1865" s="181"/>
      <c r="J1865" s="181"/>
      <c r="K1865" s="181"/>
      <c r="L1865" s="181"/>
      <c r="M1865" s="181"/>
    </row>
    <row r="1866" spans="2:13" ht="9.75" customHeight="1">
      <c r="B1866" s="181"/>
      <c r="C1866" s="181"/>
      <c r="D1866" s="181"/>
      <c r="E1866" s="181"/>
      <c r="F1866" s="181"/>
      <c r="G1866" s="181"/>
      <c r="H1866" s="181"/>
      <c r="I1866" s="181"/>
      <c r="J1866" s="181"/>
      <c r="K1866" s="181"/>
      <c r="L1866" s="181"/>
      <c r="M1866" s="181"/>
    </row>
    <row r="1867" spans="2:13" ht="9.75" customHeight="1">
      <c r="B1867" s="181"/>
      <c r="C1867" s="181"/>
      <c r="D1867" s="181"/>
      <c r="E1867" s="181"/>
      <c r="F1867" s="181"/>
      <c r="G1867" s="181"/>
      <c r="H1867" s="181"/>
      <c r="I1867" s="181"/>
      <c r="J1867" s="181"/>
      <c r="K1867" s="181"/>
      <c r="L1867" s="181"/>
      <c r="M1867" s="181"/>
    </row>
    <row r="1868" spans="2:13" ht="9.75" customHeight="1">
      <c r="B1868" s="181"/>
      <c r="C1868" s="181"/>
      <c r="D1868" s="181"/>
      <c r="E1868" s="181"/>
      <c r="F1868" s="181"/>
      <c r="G1868" s="181"/>
      <c r="H1868" s="181"/>
      <c r="I1868" s="181"/>
      <c r="J1868" s="181"/>
      <c r="K1868" s="181"/>
      <c r="L1868" s="181"/>
      <c r="M1868" s="181"/>
    </row>
    <row r="1869" spans="2:13" ht="9.75" customHeight="1">
      <c r="B1869" s="181"/>
      <c r="C1869" s="181"/>
      <c r="D1869" s="181"/>
      <c r="E1869" s="181"/>
      <c r="F1869" s="181"/>
      <c r="G1869" s="181"/>
      <c r="H1869" s="181"/>
      <c r="I1869" s="181"/>
      <c r="J1869" s="181"/>
      <c r="K1869" s="181"/>
      <c r="L1869" s="181"/>
      <c r="M1869" s="181"/>
    </row>
    <row r="1870" spans="2:13" ht="9.75" customHeight="1">
      <c r="B1870" s="181"/>
      <c r="C1870" s="181"/>
      <c r="D1870" s="181"/>
      <c r="E1870" s="181"/>
      <c r="F1870" s="181"/>
      <c r="G1870" s="181"/>
      <c r="H1870" s="181"/>
      <c r="I1870" s="181"/>
      <c r="J1870" s="181"/>
      <c r="K1870" s="181"/>
      <c r="L1870" s="181"/>
      <c r="M1870" s="181"/>
    </row>
    <row r="1871" spans="2:13" ht="9.75" customHeight="1">
      <c r="B1871" s="181"/>
      <c r="C1871" s="181"/>
      <c r="D1871" s="181"/>
      <c r="E1871" s="181"/>
      <c r="F1871" s="181"/>
      <c r="G1871" s="181"/>
      <c r="H1871" s="181"/>
      <c r="I1871" s="181"/>
      <c r="J1871" s="181"/>
      <c r="K1871" s="181"/>
      <c r="L1871" s="181"/>
      <c r="M1871" s="181"/>
    </row>
    <row r="1872" spans="2:13" ht="9.75" customHeight="1">
      <c r="B1872" s="181"/>
      <c r="C1872" s="181"/>
      <c r="D1872" s="181"/>
      <c r="E1872" s="181"/>
      <c r="F1872" s="181"/>
      <c r="G1872" s="181"/>
      <c r="H1872" s="181"/>
      <c r="I1872" s="181"/>
      <c r="J1872" s="181"/>
      <c r="K1872" s="181"/>
      <c r="L1872" s="181"/>
      <c r="M1872" s="181"/>
    </row>
    <row r="1873" spans="2:13" ht="9.75" customHeight="1">
      <c r="B1873" s="181"/>
      <c r="C1873" s="181"/>
      <c r="D1873" s="181"/>
      <c r="E1873" s="181"/>
      <c r="F1873" s="181"/>
      <c r="G1873" s="181"/>
      <c r="H1873" s="181"/>
      <c r="I1873" s="181"/>
      <c r="J1873" s="181"/>
      <c r="K1873" s="181"/>
      <c r="L1873" s="181"/>
      <c r="M1873" s="181"/>
    </row>
    <row r="1874" spans="2:13" ht="9.75" customHeight="1">
      <c r="B1874" s="181"/>
      <c r="C1874" s="181"/>
      <c r="D1874" s="181"/>
      <c r="E1874" s="181"/>
      <c r="F1874" s="181"/>
      <c r="G1874" s="181"/>
      <c r="H1874" s="181"/>
      <c r="I1874" s="181"/>
      <c r="J1874" s="181"/>
      <c r="K1874" s="181"/>
      <c r="L1874" s="181"/>
      <c r="M1874" s="181"/>
    </row>
    <row r="1875" spans="2:13" ht="9.75" customHeight="1">
      <c r="B1875" s="181"/>
      <c r="C1875" s="181"/>
      <c r="D1875" s="181"/>
      <c r="E1875" s="181"/>
      <c r="F1875" s="181"/>
      <c r="G1875" s="181"/>
      <c r="H1875" s="181"/>
      <c r="I1875" s="181"/>
      <c r="J1875" s="181"/>
      <c r="K1875" s="181"/>
      <c r="L1875" s="181"/>
      <c r="M1875" s="181"/>
    </row>
    <row r="1876" spans="2:13" ht="9.75" customHeight="1">
      <c r="B1876" s="181"/>
      <c r="C1876" s="181"/>
      <c r="D1876" s="181"/>
      <c r="E1876" s="181"/>
      <c r="F1876" s="181"/>
      <c r="G1876" s="181"/>
      <c r="H1876" s="181"/>
      <c r="I1876" s="181"/>
      <c r="J1876" s="181"/>
      <c r="K1876" s="181"/>
      <c r="L1876" s="181"/>
      <c r="M1876" s="181"/>
    </row>
    <row r="1877" spans="2:13" ht="15" customHeight="1">
      <c r="B1877" s="188" t="s">
        <v>1426</v>
      </c>
      <c r="C1877" s="189"/>
      <c r="D1877" s="189"/>
      <c r="E1877" s="189"/>
      <c r="F1877" s="189"/>
      <c r="G1877" s="190"/>
      <c r="H1877" s="191" t="s">
        <v>1425</v>
      </c>
      <c r="I1877" s="192"/>
      <c r="J1877" s="192"/>
      <c r="K1877" s="192"/>
      <c r="L1877" s="192"/>
      <c r="M1877" s="193"/>
    </row>
    <row r="1878" spans="2:13" ht="15.75" customHeight="1">
      <c r="B1878" s="187" t="s">
        <v>379</v>
      </c>
      <c r="C1878" s="194" t="s">
        <v>1188</v>
      </c>
      <c r="D1878" s="183" t="s">
        <v>380</v>
      </c>
      <c r="E1878" s="184"/>
      <c r="F1878" s="183" t="s">
        <v>1424</v>
      </c>
      <c r="G1878" s="184"/>
      <c r="H1878" s="183" t="s">
        <v>1423</v>
      </c>
      <c r="I1878" s="184"/>
      <c r="J1878" s="187" t="s">
        <v>1422</v>
      </c>
      <c r="K1878" s="187" t="s">
        <v>1421</v>
      </c>
      <c r="L1878" s="183" t="s">
        <v>1420</v>
      </c>
      <c r="M1878" s="184"/>
    </row>
    <row r="1879" spans="2:13" ht="15.75" customHeight="1">
      <c r="B1879" s="187"/>
      <c r="C1879" s="195"/>
      <c r="D1879" s="185"/>
      <c r="E1879" s="186"/>
      <c r="F1879" s="185"/>
      <c r="G1879" s="186"/>
      <c r="H1879" s="185"/>
      <c r="I1879" s="186"/>
      <c r="J1879" s="187"/>
      <c r="K1879" s="187"/>
      <c r="L1879" s="185"/>
      <c r="M1879" s="186"/>
    </row>
    <row r="1880" spans="2:13" ht="39" customHeight="1">
      <c r="B1880" s="110" t="str">
        <f>CSV!E91</f>
        <v/>
      </c>
      <c r="C1880" s="123" t="str">
        <f>IFERROR(VLOOKUP(B1880,'TABELA DE DEFEITOS'!$B$4:$I$1048576,3,0),"")</f>
        <v/>
      </c>
      <c r="D1880" s="176" t="str">
        <f>IFERROR(VLOOKUP(B1880,'TABELA DE DEFEITOS'!$B$4:$I$1048576,4,0),"")</f>
        <v/>
      </c>
      <c r="E1880" s="177"/>
      <c r="F1880" s="176" t="str">
        <f>IFERROR(VLOOKUP(B1880,'TABELA DE DEFEITOS'!$B$4:$I$1048576,5,0),"")</f>
        <v/>
      </c>
      <c r="G1880" s="177"/>
      <c r="H1880" s="178" t="str">
        <f>CSV!H91</f>
        <v/>
      </c>
      <c r="I1880" s="179"/>
      <c r="J1880" s="112" t="str">
        <f>IFERROR(VLOOKUP(B1880,'TABELA DE DEFEITOS'!$B$4:$I$1048576,8,0),"")</f>
        <v/>
      </c>
      <c r="K1880" s="109" t="str">
        <f>CSV!G91</f>
        <v/>
      </c>
      <c r="L1880" s="178"/>
      <c r="M1880" s="179"/>
    </row>
    <row r="1881" spans="2:13" ht="9.75" customHeight="1">
      <c r="B1881" s="180" t="s">
        <v>1427</v>
      </c>
      <c r="C1881" s="180"/>
      <c r="D1881" s="180"/>
      <c r="E1881" s="180"/>
      <c r="F1881" s="180"/>
      <c r="G1881" s="180"/>
      <c r="H1881" s="180" t="s">
        <v>1427</v>
      </c>
      <c r="I1881" s="180"/>
      <c r="J1881" s="180"/>
      <c r="K1881" s="180"/>
      <c r="L1881" s="180"/>
      <c r="M1881" s="180"/>
    </row>
    <row r="1882" spans="2:13" ht="9.75" customHeight="1">
      <c r="B1882" s="181"/>
      <c r="C1882" s="181"/>
      <c r="D1882" s="181"/>
      <c r="E1882" s="181"/>
      <c r="F1882" s="181"/>
      <c r="G1882" s="181"/>
      <c r="H1882" s="181"/>
      <c r="I1882" s="181"/>
      <c r="J1882" s="181"/>
      <c r="K1882" s="181"/>
      <c r="L1882" s="181"/>
      <c r="M1882" s="181"/>
    </row>
    <row r="1883" spans="2:13" ht="9.75" customHeight="1">
      <c r="B1883" s="181"/>
      <c r="C1883" s="181"/>
      <c r="D1883" s="181"/>
      <c r="E1883" s="181"/>
      <c r="F1883" s="181"/>
      <c r="G1883" s="181"/>
      <c r="H1883" s="181"/>
      <c r="I1883" s="181"/>
      <c r="J1883" s="181"/>
      <c r="K1883" s="181"/>
      <c r="L1883" s="181"/>
      <c r="M1883" s="181"/>
    </row>
    <row r="1884" spans="2:13" ht="9.75" customHeight="1">
      <c r="B1884" s="181"/>
      <c r="C1884" s="181"/>
      <c r="D1884" s="181"/>
      <c r="E1884" s="181"/>
      <c r="F1884" s="181"/>
      <c r="G1884" s="181"/>
      <c r="H1884" s="181"/>
      <c r="I1884" s="181"/>
      <c r="J1884" s="181"/>
      <c r="K1884" s="181"/>
      <c r="L1884" s="181"/>
      <c r="M1884" s="181"/>
    </row>
    <row r="1885" spans="2:13" ht="9.75" customHeight="1">
      <c r="B1885" s="181"/>
      <c r="C1885" s="181"/>
      <c r="D1885" s="181"/>
      <c r="E1885" s="181"/>
      <c r="F1885" s="181"/>
      <c r="G1885" s="181"/>
      <c r="H1885" s="181"/>
      <c r="I1885" s="181"/>
      <c r="J1885" s="181"/>
      <c r="K1885" s="181"/>
      <c r="L1885" s="181"/>
      <c r="M1885" s="181"/>
    </row>
    <row r="1886" spans="2:13" ht="9.75" customHeight="1">
      <c r="B1886" s="181"/>
      <c r="C1886" s="181"/>
      <c r="D1886" s="181"/>
      <c r="E1886" s="181"/>
      <c r="F1886" s="181"/>
      <c r="G1886" s="181"/>
      <c r="H1886" s="181"/>
      <c r="I1886" s="181"/>
      <c r="J1886" s="181"/>
      <c r="K1886" s="181"/>
      <c r="L1886" s="181"/>
      <c r="M1886" s="181"/>
    </row>
    <row r="1887" spans="2:13" ht="9.75" customHeight="1">
      <c r="B1887" s="181"/>
      <c r="C1887" s="181"/>
      <c r="D1887" s="181"/>
      <c r="E1887" s="181"/>
      <c r="F1887" s="181"/>
      <c r="G1887" s="181"/>
      <c r="H1887" s="181"/>
      <c r="I1887" s="181"/>
      <c r="J1887" s="181"/>
      <c r="K1887" s="181"/>
      <c r="L1887" s="181"/>
      <c r="M1887" s="181"/>
    </row>
    <row r="1888" spans="2:13" ht="9.75" customHeight="1">
      <c r="B1888" s="181"/>
      <c r="C1888" s="181"/>
      <c r="D1888" s="181"/>
      <c r="E1888" s="181"/>
      <c r="F1888" s="181"/>
      <c r="G1888" s="181"/>
      <c r="H1888" s="181"/>
      <c r="I1888" s="181"/>
      <c r="J1888" s="181"/>
      <c r="K1888" s="181"/>
      <c r="L1888" s="181"/>
      <c r="M1888" s="181"/>
    </row>
    <row r="1889" spans="2:13" ht="9.75" customHeight="1">
      <c r="B1889" s="181"/>
      <c r="C1889" s="181"/>
      <c r="D1889" s="181"/>
      <c r="E1889" s="181"/>
      <c r="F1889" s="181"/>
      <c r="G1889" s="181"/>
      <c r="H1889" s="181"/>
      <c r="I1889" s="181"/>
      <c r="J1889" s="181"/>
      <c r="K1889" s="181"/>
      <c r="L1889" s="181"/>
      <c r="M1889" s="181"/>
    </row>
    <row r="1890" spans="2:13" ht="9.75" customHeight="1">
      <c r="B1890" s="181"/>
      <c r="C1890" s="181"/>
      <c r="D1890" s="181"/>
      <c r="E1890" s="181"/>
      <c r="F1890" s="181"/>
      <c r="G1890" s="181"/>
      <c r="H1890" s="181"/>
      <c r="I1890" s="181"/>
      <c r="J1890" s="181"/>
      <c r="K1890" s="181"/>
      <c r="L1890" s="181"/>
      <c r="M1890" s="181"/>
    </row>
    <row r="1891" spans="2:13" ht="9.75" customHeight="1">
      <c r="B1891" s="181"/>
      <c r="C1891" s="181"/>
      <c r="D1891" s="181"/>
      <c r="E1891" s="181"/>
      <c r="F1891" s="181"/>
      <c r="G1891" s="181"/>
      <c r="H1891" s="181"/>
      <c r="I1891" s="181"/>
      <c r="J1891" s="181"/>
      <c r="K1891" s="181"/>
      <c r="L1891" s="181"/>
      <c r="M1891" s="181"/>
    </row>
    <row r="1892" spans="2:13" ht="9.75" customHeight="1">
      <c r="B1892" s="181"/>
      <c r="C1892" s="181"/>
      <c r="D1892" s="181"/>
      <c r="E1892" s="181"/>
      <c r="F1892" s="181"/>
      <c r="G1892" s="181"/>
      <c r="H1892" s="181"/>
      <c r="I1892" s="181"/>
      <c r="J1892" s="181"/>
      <c r="K1892" s="181"/>
      <c r="L1892" s="181"/>
      <c r="M1892" s="181"/>
    </row>
    <row r="1893" spans="2:13" ht="9.75" customHeight="1">
      <c r="B1893" s="181"/>
      <c r="C1893" s="181"/>
      <c r="D1893" s="181"/>
      <c r="E1893" s="181"/>
      <c r="F1893" s="181"/>
      <c r="G1893" s="181"/>
      <c r="H1893" s="181"/>
      <c r="I1893" s="181"/>
      <c r="J1893" s="181"/>
      <c r="K1893" s="181"/>
      <c r="L1893" s="181"/>
      <c r="M1893" s="181"/>
    </row>
    <row r="1894" spans="2:13" ht="9.75" customHeight="1">
      <c r="B1894" s="181"/>
      <c r="C1894" s="181"/>
      <c r="D1894" s="181"/>
      <c r="E1894" s="181"/>
      <c r="F1894" s="181"/>
      <c r="G1894" s="181"/>
      <c r="H1894" s="181"/>
      <c r="I1894" s="181"/>
      <c r="J1894" s="181"/>
      <c r="K1894" s="181"/>
      <c r="L1894" s="181"/>
      <c r="M1894" s="181"/>
    </row>
    <row r="1895" spans="2:13" ht="9.75" customHeight="1">
      <c r="B1895" s="181"/>
      <c r="C1895" s="181"/>
      <c r="D1895" s="181"/>
      <c r="E1895" s="181"/>
      <c r="F1895" s="181"/>
      <c r="G1895" s="181"/>
      <c r="H1895" s="181"/>
      <c r="I1895" s="181"/>
      <c r="J1895" s="181"/>
      <c r="K1895" s="181"/>
      <c r="L1895" s="181"/>
      <c r="M1895" s="181"/>
    </row>
    <row r="1896" spans="2:13" ht="9.75" customHeight="1">
      <c r="B1896" s="181"/>
      <c r="C1896" s="181"/>
      <c r="D1896" s="181"/>
      <c r="E1896" s="181"/>
      <c r="F1896" s="181"/>
      <c r="G1896" s="181"/>
      <c r="H1896" s="181"/>
      <c r="I1896" s="181"/>
      <c r="J1896" s="181"/>
      <c r="K1896" s="181"/>
      <c r="L1896" s="181"/>
      <c r="M1896" s="181"/>
    </row>
    <row r="1897" spans="2:13" ht="9.75" customHeight="1">
      <c r="B1897" s="181"/>
      <c r="C1897" s="181"/>
      <c r="D1897" s="181"/>
      <c r="E1897" s="181"/>
      <c r="F1897" s="181"/>
      <c r="G1897" s="181"/>
      <c r="H1897" s="181"/>
      <c r="I1897" s="181"/>
      <c r="J1897" s="181"/>
      <c r="K1897" s="181"/>
      <c r="L1897" s="181"/>
      <c r="M1897" s="181"/>
    </row>
    <row r="1898" spans="2:13" ht="15" customHeight="1">
      <c r="B1898" s="188" t="s">
        <v>1426</v>
      </c>
      <c r="C1898" s="189"/>
      <c r="D1898" s="189"/>
      <c r="E1898" s="189"/>
      <c r="F1898" s="189"/>
      <c r="G1898" s="190"/>
      <c r="H1898" s="191" t="s">
        <v>1425</v>
      </c>
      <c r="I1898" s="192"/>
      <c r="J1898" s="192"/>
      <c r="K1898" s="192"/>
      <c r="L1898" s="192"/>
      <c r="M1898" s="193"/>
    </row>
    <row r="1899" spans="2:13" ht="10.5" customHeight="1">
      <c r="B1899" s="187" t="s">
        <v>379</v>
      </c>
      <c r="C1899" s="194" t="s">
        <v>1188</v>
      </c>
      <c r="D1899" s="183" t="s">
        <v>380</v>
      </c>
      <c r="E1899" s="184"/>
      <c r="F1899" s="183" t="s">
        <v>1424</v>
      </c>
      <c r="G1899" s="184"/>
      <c r="H1899" s="183" t="s">
        <v>1423</v>
      </c>
      <c r="I1899" s="184"/>
      <c r="J1899" s="187" t="s">
        <v>1422</v>
      </c>
      <c r="K1899" s="187" t="s">
        <v>1421</v>
      </c>
      <c r="L1899" s="183" t="s">
        <v>1420</v>
      </c>
      <c r="M1899" s="184"/>
    </row>
    <row r="1900" spans="2:13" ht="15.75" customHeight="1">
      <c r="B1900" s="187"/>
      <c r="C1900" s="195"/>
      <c r="D1900" s="185"/>
      <c r="E1900" s="186"/>
      <c r="F1900" s="185"/>
      <c r="G1900" s="186"/>
      <c r="H1900" s="185"/>
      <c r="I1900" s="186"/>
      <c r="J1900" s="187"/>
      <c r="K1900" s="187"/>
      <c r="L1900" s="185"/>
      <c r="M1900" s="186"/>
    </row>
    <row r="1901" spans="2:13" ht="38.25" customHeight="1">
      <c r="B1901" s="110" t="str">
        <f>CSV!E92</f>
        <v/>
      </c>
      <c r="C1901" s="123" t="str">
        <f>IFERROR(VLOOKUP(B1901,'TABELA DE DEFEITOS'!$B$4:$I$1048576,3,0),"")</f>
        <v/>
      </c>
      <c r="D1901" s="176" t="str">
        <f>IFERROR(VLOOKUP(B1901,'TABELA DE DEFEITOS'!$B$4:$I$1048576,4,0),"")</f>
        <v/>
      </c>
      <c r="E1901" s="177"/>
      <c r="F1901" s="176" t="str">
        <f>IFERROR(VLOOKUP(B1901,'TABELA DE DEFEITOS'!$B$4:$I$1048576,5,0),"")</f>
        <v/>
      </c>
      <c r="G1901" s="177"/>
      <c r="H1901" s="178" t="str">
        <f>CSV!H92</f>
        <v/>
      </c>
      <c r="I1901" s="179"/>
      <c r="J1901" s="112" t="str">
        <f>IFERROR(VLOOKUP(B1901,'TABELA DE DEFEITOS'!$B$4:$I$1048576,8,0),"")</f>
        <v/>
      </c>
      <c r="K1901" s="109" t="str">
        <f>CSV!G92</f>
        <v/>
      </c>
      <c r="L1901" s="178"/>
      <c r="M1901" s="179"/>
    </row>
    <row r="1902" spans="2:13" ht="9.75" customHeight="1">
      <c r="B1902" s="180" t="s">
        <v>1427</v>
      </c>
      <c r="C1902" s="180"/>
      <c r="D1902" s="180"/>
      <c r="E1902" s="180"/>
      <c r="F1902" s="180"/>
      <c r="G1902" s="180"/>
      <c r="H1902" s="180" t="s">
        <v>1427</v>
      </c>
      <c r="I1902" s="180"/>
      <c r="J1902" s="180"/>
      <c r="K1902" s="180"/>
      <c r="L1902" s="180"/>
      <c r="M1902" s="180"/>
    </row>
    <row r="1903" spans="2:13" ht="9.75" customHeight="1">
      <c r="B1903" s="181"/>
      <c r="C1903" s="181"/>
      <c r="D1903" s="181"/>
      <c r="E1903" s="181"/>
      <c r="F1903" s="181"/>
      <c r="G1903" s="181"/>
      <c r="H1903" s="181"/>
      <c r="I1903" s="181"/>
      <c r="J1903" s="181"/>
      <c r="K1903" s="181"/>
      <c r="L1903" s="181"/>
      <c r="M1903" s="181"/>
    </row>
    <row r="1904" spans="2:13" ht="9.75" customHeight="1">
      <c r="B1904" s="181"/>
      <c r="C1904" s="181"/>
      <c r="D1904" s="181"/>
      <c r="E1904" s="181"/>
      <c r="F1904" s="181"/>
      <c r="G1904" s="181"/>
      <c r="H1904" s="181"/>
      <c r="I1904" s="181"/>
      <c r="J1904" s="181"/>
      <c r="K1904" s="181"/>
      <c r="L1904" s="181"/>
      <c r="M1904" s="181"/>
    </row>
    <row r="1905" spans="2:13" ht="9.75" customHeight="1">
      <c r="B1905" s="181"/>
      <c r="C1905" s="181"/>
      <c r="D1905" s="181"/>
      <c r="E1905" s="181"/>
      <c r="F1905" s="181"/>
      <c r="G1905" s="181"/>
      <c r="H1905" s="181"/>
      <c r="I1905" s="181"/>
      <c r="J1905" s="181"/>
      <c r="K1905" s="181"/>
      <c r="L1905" s="181"/>
      <c r="M1905" s="181"/>
    </row>
    <row r="1906" spans="2:13" ht="9.75" customHeight="1">
      <c r="B1906" s="181"/>
      <c r="C1906" s="181"/>
      <c r="D1906" s="181"/>
      <c r="E1906" s="181"/>
      <c r="F1906" s="181"/>
      <c r="G1906" s="181"/>
      <c r="H1906" s="181"/>
      <c r="I1906" s="181"/>
      <c r="J1906" s="181"/>
      <c r="K1906" s="181"/>
      <c r="L1906" s="181"/>
      <c r="M1906" s="181"/>
    </row>
    <row r="1907" spans="2:13" ht="9.75" customHeight="1">
      <c r="B1907" s="181"/>
      <c r="C1907" s="181"/>
      <c r="D1907" s="181"/>
      <c r="E1907" s="181"/>
      <c r="F1907" s="181"/>
      <c r="G1907" s="181"/>
      <c r="H1907" s="181"/>
      <c r="I1907" s="181"/>
      <c r="J1907" s="181"/>
      <c r="K1907" s="181"/>
      <c r="L1907" s="181"/>
      <c r="M1907" s="181"/>
    </row>
    <row r="1908" spans="2:13" ht="9.75" customHeight="1">
      <c r="B1908" s="181"/>
      <c r="C1908" s="181"/>
      <c r="D1908" s="181"/>
      <c r="E1908" s="181"/>
      <c r="F1908" s="181"/>
      <c r="G1908" s="181"/>
      <c r="H1908" s="181"/>
      <c r="I1908" s="181"/>
      <c r="J1908" s="181"/>
      <c r="K1908" s="181"/>
      <c r="L1908" s="181"/>
      <c r="M1908" s="181"/>
    </row>
    <row r="1909" spans="2:13" ht="9.75" customHeight="1">
      <c r="B1909" s="181"/>
      <c r="C1909" s="181"/>
      <c r="D1909" s="181"/>
      <c r="E1909" s="181"/>
      <c r="F1909" s="181"/>
      <c r="G1909" s="181"/>
      <c r="H1909" s="181"/>
      <c r="I1909" s="181"/>
      <c r="J1909" s="181"/>
      <c r="K1909" s="181"/>
      <c r="L1909" s="181"/>
      <c r="M1909" s="181"/>
    </row>
    <row r="1910" spans="2:13" ht="9.75" customHeight="1">
      <c r="B1910" s="181"/>
      <c r="C1910" s="181"/>
      <c r="D1910" s="181"/>
      <c r="E1910" s="181"/>
      <c r="F1910" s="181"/>
      <c r="G1910" s="181"/>
      <c r="H1910" s="181"/>
      <c r="I1910" s="181"/>
      <c r="J1910" s="181"/>
      <c r="K1910" s="181"/>
      <c r="L1910" s="181"/>
      <c r="M1910" s="181"/>
    </row>
    <row r="1911" spans="2:13" ht="9.75" customHeight="1">
      <c r="B1911" s="181"/>
      <c r="C1911" s="181"/>
      <c r="D1911" s="181"/>
      <c r="E1911" s="181"/>
      <c r="F1911" s="181"/>
      <c r="G1911" s="181"/>
      <c r="H1911" s="181"/>
      <c r="I1911" s="181"/>
      <c r="J1911" s="181"/>
      <c r="K1911" s="181"/>
      <c r="L1911" s="181"/>
      <c r="M1911" s="181"/>
    </row>
    <row r="1912" spans="2:13" ht="9.75" customHeight="1">
      <c r="B1912" s="181"/>
      <c r="C1912" s="181"/>
      <c r="D1912" s="181"/>
      <c r="E1912" s="181"/>
      <c r="F1912" s="181"/>
      <c r="G1912" s="181"/>
      <c r="H1912" s="181"/>
      <c r="I1912" s="181"/>
      <c r="J1912" s="181"/>
      <c r="K1912" s="181"/>
      <c r="L1912" s="181"/>
      <c r="M1912" s="181"/>
    </row>
    <row r="1913" spans="2:13" ht="9.75" customHeight="1">
      <c r="B1913" s="181"/>
      <c r="C1913" s="181"/>
      <c r="D1913" s="181"/>
      <c r="E1913" s="181"/>
      <c r="F1913" s="181"/>
      <c r="G1913" s="181"/>
      <c r="H1913" s="181"/>
      <c r="I1913" s="181"/>
      <c r="J1913" s="181"/>
      <c r="K1913" s="181"/>
      <c r="L1913" s="181"/>
      <c r="M1913" s="181"/>
    </row>
    <row r="1914" spans="2:13" ht="9.75" customHeight="1">
      <c r="B1914" s="181"/>
      <c r="C1914" s="181"/>
      <c r="D1914" s="181"/>
      <c r="E1914" s="181"/>
      <c r="F1914" s="181"/>
      <c r="G1914" s="181"/>
      <c r="H1914" s="181"/>
      <c r="I1914" s="181"/>
      <c r="J1914" s="181"/>
      <c r="K1914" s="181"/>
      <c r="L1914" s="181"/>
      <c r="M1914" s="181"/>
    </row>
    <row r="1915" spans="2:13" ht="9.75" customHeight="1">
      <c r="B1915" s="181"/>
      <c r="C1915" s="181"/>
      <c r="D1915" s="181"/>
      <c r="E1915" s="181"/>
      <c r="F1915" s="181"/>
      <c r="G1915" s="181"/>
      <c r="H1915" s="181"/>
      <c r="I1915" s="181"/>
      <c r="J1915" s="181"/>
      <c r="K1915" s="181"/>
      <c r="L1915" s="181"/>
      <c r="M1915" s="181"/>
    </row>
    <row r="1916" spans="2:13" ht="9.75" customHeight="1">
      <c r="B1916" s="181"/>
      <c r="C1916" s="181"/>
      <c r="D1916" s="181"/>
      <c r="E1916" s="181"/>
      <c r="F1916" s="181"/>
      <c r="G1916" s="181"/>
      <c r="H1916" s="181"/>
      <c r="I1916" s="181"/>
      <c r="J1916" s="181"/>
      <c r="K1916" s="181"/>
      <c r="L1916" s="181"/>
      <c r="M1916" s="181"/>
    </row>
    <row r="1917" spans="2:13" ht="9.75" customHeight="1">
      <c r="B1917" s="181"/>
      <c r="C1917" s="181"/>
      <c r="D1917" s="181"/>
      <c r="E1917" s="181"/>
      <c r="F1917" s="181"/>
      <c r="G1917" s="181"/>
      <c r="H1917" s="181"/>
      <c r="I1917" s="181"/>
      <c r="J1917" s="181"/>
      <c r="K1917" s="181"/>
      <c r="L1917" s="181"/>
      <c r="M1917" s="181"/>
    </row>
    <row r="1918" spans="2:13" ht="9.75" customHeight="1">
      <c r="B1918" s="181"/>
      <c r="C1918" s="181"/>
      <c r="D1918" s="181"/>
      <c r="E1918" s="181"/>
      <c r="F1918" s="181"/>
      <c r="G1918" s="181"/>
      <c r="H1918" s="181"/>
      <c r="I1918" s="181"/>
      <c r="J1918" s="181"/>
      <c r="K1918" s="181"/>
      <c r="L1918" s="181"/>
      <c r="M1918" s="181"/>
    </row>
    <row r="1919" spans="2:13" ht="15" customHeight="1">
      <c r="B1919" s="188" t="s">
        <v>1426</v>
      </c>
      <c r="C1919" s="189"/>
      <c r="D1919" s="189"/>
      <c r="E1919" s="189"/>
      <c r="F1919" s="189"/>
      <c r="G1919" s="190"/>
      <c r="H1919" s="191" t="s">
        <v>1425</v>
      </c>
      <c r="I1919" s="192"/>
      <c r="J1919" s="192"/>
      <c r="K1919" s="192"/>
      <c r="L1919" s="192"/>
      <c r="M1919" s="193"/>
    </row>
    <row r="1920" spans="2:13" ht="15.75" customHeight="1">
      <c r="B1920" s="187" t="s">
        <v>379</v>
      </c>
      <c r="C1920" s="194" t="s">
        <v>1188</v>
      </c>
      <c r="D1920" s="183" t="s">
        <v>380</v>
      </c>
      <c r="E1920" s="184"/>
      <c r="F1920" s="183" t="s">
        <v>1424</v>
      </c>
      <c r="G1920" s="184"/>
      <c r="H1920" s="183" t="s">
        <v>1423</v>
      </c>
      <c r="I1920" s="184"/>
      <c r="J1920" s="187" t="s">
        <v>1422</v>
      </c>
      <c r="K1920" s="187" t="s">
        <v>1421</v>
      </c>
      <c r="L1920" s="183" t="s">
        <v>1420</v>
      </c>
      <c r="M1920" s="184"/>
    </row>
    <row r="1921" spans="2:13" ht="15.75" customHeight="1">
      <c r="B1921" s="187"/>
      <c r="C1921" s="195"/>
      <c r="D1921" s="185"/>
      <c r="E1921" s="186"/>
      <c r="F1921" s="185"/>
      <c r="G1921" s="186"/>
      <c r="H1921" s="185"/>
      <c r="I1921" s="186"/>
      <c r="J1921" s="187"/>
      <c r="K1921" s="187"/>
      <c r="L1921" s="185"/>
      <c r="M1921" s="186"/>
    </row>
    <row r="1922" spans="2:13" ht="39" customHeight="1">
      <c r="B1922" s="110" t="str">
        <f>CSV!E93</f>
        <v/>
      </c>
      <c r="C1922" s="123" t="str">
        <f>IFERROR(VLOOKUP(B1922,'TABELA DE DEFEITOS'!$B$4:$I$1048576,3,0),"")</f>
        <v/>
      </c>
      <c r="D1922" s="176" t="str">
        <f>IFERROR(VLOOKUP(B1922,'TABELA DE DEFEITOS'!$B$4:$I$1048576,4,0),"")</f>
        <v/>
      </c>
      <c r="E1922" s="177"/>
      <c r="F1922" s="176" t="str">
        <f>IFERROR(VLOOKUP(B1922,'TABELA DE DEFEITOS'!$B$4:$I$1048576,5,0),"")</f>
        <v/>
      </c>
      <c r="G1922" s="177"/>
      <c r="H1922" s="178" t="str">
        <f>CSV!H93</f>
        <v/>
      </c>
      <c r="I1922" s="179"/>
      <c r="J1922" s="112" t="str">
        <f>IFERROR(VLOOKUP(B1922,'TABELA DE DEFEITOS'!$B$4:$I$1048576,8,0),"")</f>
        <v/>
      </c>
      <c r="K1922" s="109" t="str">
        <f>CSV!G93</f>
        <v/>
      </c>
      <c r="L1922" s="178"/>
      <c r="M1922" s="179"/>
    </row>
    <row r="1923" spans="2:13" ht="9.75" customHeight="1">
      <c r="B1923" s="180" t="s">
        <v>1427</v>
      </c>
      <c r="C1923" s="180"/>
      <c r="D1923" s="180"/>
      <c r="E1923" s="180"/>
      <c r="F1923" s="180"/>
      <c r="G1923" s="180"/>
      <c r="H1923" s="180" t="s">
        <v>1427</v>
      </c>
      <c r="I1923" s="180"/>
      <c r="J1923" s="180"/>
      <c r="K1923" s="180"/>
      <c r="L1923" s="180"/>
      <c r="M1923" s="180"/>
    </row>
    <row r="1924" spans="2:13" ht="9.75" customHeight="1">
      <c r="B1924" s="181"/>
      <c r="C1924" s="181"/>
      <c r="D1924" s="181"/>
      <c r="E1924" s="181"/>
      <c r="F1924" s="181"/>
      <c r="G1924" s="181"/>
      <c r="H1924" s="181"/>
      <c r="I1924" s="181"/>
      <c r="J1924" s="181"/>
      <c r="K1924" s="181"/>
      <c r="L1924" s="181"/>
      <c r="M1924" s="181"/>
    </row>
    <row r="1925" spans="2:13" ht="9.75" customHeight="1">
      <c r="B1925" s="181"/>
      <c r="C1925" s="181"/>
      <c r="D1925" s="181"/>
      <c r="E1925" s="181"/>
      <c r="F1925" s="181"/>
      <c r="G1925" s="181"/>
      <c r="H1925" s="181"/>
      <c r="I1925" s="181"/>
      <c r="J1925" s="181"/>
      <c r="K1925" s="181"/>
      <c r="L1925" s="181"/>
      <c r="M1925" s="181"/>
    </row>
    <row r="1926" spans="2:13" ht="9.75" customHeight="1">
      <c r="B1926" s="181"/>
      <c r="C1926" s="181"/>
      <c r="D1926" s="181"/>
      <c r="E1926" s="181"/>
      <c r="F1926" s="181"/>
      <c r="G1926" s="181"/>
      <c r="H1926" s="181"/>
      <c r="I1926" s="181"/>
      <c r="J1926" s="181"/>
      <c r="K1926" s="181"/>
      <c r="L1926" s="181"/>
      <c r="M1926" s="181"/>
    </row>
    <row r="1927" spans="2:13" ht="9.75" customHeight="1">
      <c r="B1927" s="181"/>
      <c r="C1927" s="181"/>
      <c r="D1927" s="181"/>
      <c r="E1927" s="181"/>
      <c r="F1927" s="181"/>
      <c r="G1927" s="181"/>
      <c r="H1927" s="181"/>
      <c r="I1927" s="181"/>
      <c r="J1927" s="181"/>
      <c r="K1927" s="181"/>
      <c r="L1927" s="181"/>
      <c r="M1927" s="181"/>
    </row>
    <row r="1928" spans="2:13" ht="9.75" customHeight="1">
      <c r="B1928" s="181"/>
      <c r="C1928" s="181"/>
      <c r="D1928" s="181"/>
      <c r="E1928" s="181"/>
      <c r="F1928" s="181"/>
      <c r="G1928" s="181"/>
      <c r="H1928" s="181"/>
      <c r="I1928" s="181"/>
      <c r="J1928" s="181"/>
      <c r="K1928" s="181"/>
      <c r="L1928" s="181"/>
      <c r="M1928" s="181"/>
    </row>
    <row r="1929" spans="2:13" ht="9.75" customHeight="1">
      <c r="B1929" s="181"/>
      <c r="C1929" s="181"/>
      <c r="D1929" s="181"/>
      <c r="E1929" s="181"/>
      <c r="F1929" s="181"/>
      <c r="G1929" s="181"/>
      <c r="H1929" s="181"/>
      <c r="I1929" s="181"/>
      <c r="J1929" s="181"/>
      <c r="K1929" s="181"/>
      <c r="L1929" s="181"/>
      <c r="M1929" s="181"/>
    </row>
    <row r="1930" spans="2:13" ht="9.75" customHeight="1">
      <c r="B1930" s="181"/>
      <c r="C1930" s="181"/>
      <c r="D1930" s="181"/>
      <c r="E1930" s="181"/>
      <c r="F1930" s="181"/>
      <c r="G1930" s="181"/>
      <c r="H1930" s="181"/>
      <c r="I1930" s="181"/>
      <c r="J1930" s="181"/>
      <c r="K1930" s="181"/>
      <c r="L1930" s="181"/>
      <c r="M1930" s="181"/>
    </row>
    <row r="1931" spans="2:13" ht="9.75" customHeight="1">
      <c r="B1931" s="181"/>
      <c r="C1931" s="181"/>
      <c r="D1931" s="181"/>
      <c r="E1931" s="181"/>
      <c r="F1931" s="181"/>
      <c r="G1931" s="181"/>
      <c r="H1931" s="181"/>
      <c r="I1931" s="181"/>
      <c r="J1931" s="181"/>
      <c r="K1931" s="181"/>
      <c r="L1931" s="181"/>
      <c r="M1931" s="181"/>
    </row>
    <row r="1932" spans="2:13" ht="9.75" customHeight="1">
      <c r="B1932" s="181"/>
      <c r="C1932" s="181"/>
      <c r="D1932" s="181"/>
      <c r="E1932" s="181"/>
      <c r="F1932" s="181"/>
      <c r="G1932" s="181"/>
      <c r="H1932" s="181"/>
      <c r="I1932" s="181"/>
      <c r="J1932" s="181"/>
      <c r="K1932" s="181"/>
      <c r="L1932" s="181"/>
      <c r="M1932" s="181"/>
    </row>
    <row r="1933" spans="2:13" ht="9.75" customHeight="1">
      <c r="B1933" s="181"/>
      <c r="C1933" s="181"/>
      <c r="D1933" s="181"/>
      <c r="E1933" s="181"/>
      <c r="F1933" s="181"/>
      <c r="G1933" s="181"/>
      <c r="H1933" s="181"/>
      <c r="I1933" s="181"/>
      <c r="J1933" s="181"/>
      <c r="K1933" s="181"/>
      <c r="L1933" s="181"/>
      <c r="M1933" s="181"/>
    </row>
    <row r="1934" spans="2:13" ht="9.75" customHeight="1">
      <c r="B1934" s="181"/>
      <c r="C1934" s="181"/>
      <c r="D1934" s="181"/>
      <c r="E1934" s="181"/>
      <c r="F1934" s="181"/>
      <c r="G1934" s="181"/>
      <c r="H1934" s="181"/>
      <c r="I1934" s="181"/>
      <c r="J1934" s="181"/>
      <c r="K1934" s="181"/>
      <c r="L1934" s="181"/>
      <c r="M1934" s="181"/>
    </row>
    <row r="1935" spans="2:13" ht="9.75" customHeight="1">
      <c r="B1935" s="181"/>
      <c r="C1935" s="181"/>
      <c r="D1935" s="181"/>
      <c r="E1935" s="181"/>
      <c r="F1935" s="181"/>
      <c r="G1935" s="181"/>
      <c r="H1935" s="181"/>
      <c r="I1935" s="181"/>
      <c r="J1935" s="181"/>
      <c r="K1935" s="181"/>
      <c r="L1935" s="181"/>
      <c r="M1935" s="181"/>
    </row>
    <row r="1936" spans="2:13" ht="9.75" customHeight="1">
      <c r="B1936" s="181"/>
      <c r="C1936" s="181"/>
      <c r="D1936" s="181"/>
      <c r="E1936" s="181"/>
      <c r="F1936" s="181"/>
      <c r="G1936" s="181"/>
      <c r="H1936" s="181"/>
      <c r="I1936" s="181"/>
      <c r="J1936" s="181"/>
      <c r="K1936" s="181"/>
      <c r="L1936" s="181"/>
      <c r="M1936" s="181"/>
    </row>
    <row r="1937" spans="2:13" ht="9.75" customHeight="1">
      <c r="B1937" s="181"/>
      <c r="C1937" s="181"/>
      <c r="D1937" s="181"/>
      <c r="E1937" s="181"/>
      <c r="F1937" s="181"/>
      <c r="G1937" s="181"/>
      <c r="H1937" s="181"/>
      <c r="I1937" s="181"/>
      <c r="J1937" s="181"/>
      <c r="K1937" s="181"/>
      <c r="L1937" s="181"/>
      <c r="M1937" s="181"/>
    </row>
    <row r="1938" spans="2:13" ht="9.75" customHeight="1">
      <c r="B1938" s="181"/>
      <c r="C1938" s="181"/>
      <c r="D1938" s="181"/>
      <c r="E1938" s="181"/>
      <c r="F1938" s="181"/>
      <c r="G1938" s="181"/>
      <c r="H1938" s="181"/>
      <c r="I1938" s="181"/>
      <c r="J1938" s="181"/>
      <c r="K1938" s="181"/>
      <c r="L1938" s="181"/>
      <c r="M1938" s="181"/>
    </row>
    <row r="1939" spans="2:13" ht="9.75" customHeight="1">
      <c r="B1939" s="181"/>
      <c r="C1939" s="181"/>
      <c r="D1939" s="181"/>
      <c r="E1939" s="181"/>
      <c r="F1939" s="181"/>
      <c r="G1939" s="181"/>
      <c r="H1939" s="181"/>
      <c r="I1939" s="181"/>
      <c r="J1939" s="181"/>
      <c r="K1939" s="181"/>
      <c r="L1939" s="181"/>
      <c r="M1939" s="181"/>
    </row>
    <row r="1940" spans="2:13" ht="15" customHeight="1">
      <c r="B1940" s="188" t="s">
        <v>1426</v>
      </c>
      <c r="C1940" s="189"/>
      <c r="D1940" s="189"/>
      <c r="E1940" s="189"/>
      <c r="F1940" s="189"/>
      <c r="G1940" s="190"/>
      <c r="H1940" s="191" t="s">
        <v>1425</v>
      </c>
      <c r="I1940" s="192"/>
      <c r="J1940" s="192"/>
      <c r="K1940" s="192"/>
      <c r="L1940" s="192"/>
      <c r="M1940" s="193"/>
    </row>
    <row r="1941" spans="2:13" ht="15.75" customHeight="1">
      <c r="B1941" s="187" t="s">
        <v>379</v>
      </c>
      <c r="C1941" s="194" t="s">
        <v>1188</v>
      </c>
      <c r="D1941" s="183" t="s">
        <v>380</v>
      </c>
      <c r="E1941" s="184"/>
      <c r="F1941" s="183" t="s">
        <v>1424</v>
      </c>
      <c r="G1941" s="184"/>
      <c r="H1941" s="183" t="s">
        <v>1423</v>
      </c>
      <c r="I1941" s="184"/>
      <c r="J1941" s="187" t="s">
        <v>1422</v>
      </c>
      <c r="K1941" s="187" t="s">
        <v>1421</v>
      </c>
      <c r="L1941" s="183" t="s">
        <v>1420</v>
      </c>
      <c r="M1941" s="184"/>
    </row>
    <row r="1942" spans="2:13" ht="15.75" customHeight="1">
      <c r="B1942" s="187"/>
      <c r="C1942" s="195"/>
      <c r="D1942" s="185"/>
      <c r="E1942" s="186"/>
      <c r="F1942" s="185"/>
      <c r="G1942" s="186"/>
      <c r="H1942" s="185"/>
      <c r="I1942" s="186"/>
      <c r="J1942" s="187"/>
      <c r="K1942" s="187"/>
      <c r="L1942" s="185"/>
      <c r="M1942" s="186"/>
    </row>
    <row r="1943" spans="2:13" ht="38.25" customHeight="1">
      <c r="B1943" s="110" t="str">
        <f>CSV!E94</f>
        <v/>
      </c>
      <c r="C1943" s="123" t="str">
        <f>IFERROR(VLOOKUP(B1943,'TABELA DE DEFEITOS'!$B$4:$I$1048576,3,0),"")</f>
        <v/>
      </c>
      <c r="D1943" s="176" t="str">
        <f>IFERROR(VLOOKUP(B1943,'TABELA DE DEFEITOS'!$B$4:$I$1048576,4,0),"")</f>
        <v/>
      </c>
      <c r="E1943" s="177"/>
      <c r="F1943" s="176" t="str">
        <f>IFERROR(VLOOKUP(B1943,'TABELA DE DEFEITOS'!$B$4:$I$1048576,5,0),"")</f>
        <v/>
      </c>
      <c r="G1943" s="177"/>
      <c r="H1943" s="178" t="str">
        <f>CSV!H94</f>
        <v/>
      </c>
      <c r="I1943" s="179"/>
      <c r="J1943" s="112" t="str">
        <f>IFERROR(VLOOKUP(B1943,'TABELA DE DEFEITOS'!$B$4:$I$1048576,8,0),"")</f>
        <v/>
      </c>
      <c r="K1943" s="109" t="str">
        <f>CSV!G94</f>
        <v/>
      </c>
      <c r="L1943" s="178"/>
      <c r="M1943" s="179"/>
    </row>
    <row r="1944" spans="2:13" ht="9.75" customHeight="1">
      <c r="B1944" s="180" t="s">
        <v>1427</v>
      </c>
      <c r="C1944" s="180"/>
      <c r="D1944" s="180"/>
      <c r="E1944" s="180"/>
      <c r="F1944" s="180"/>
      <c r="G1944" s="180"/>
      <c r="H1944" s="180" t="s">
        <v>1427</v>
      </c>
      <c r="I1944" s="180"/>
      <c r="J1944" s="180"/>
      <c r="K1944" s="180"/>
      <c r="L1944" s="180"/>
      <c r="M1944" s="180"/>
    </row>
    <row r="1945" spans="2:13" ht="9.75" customHeight="1">
      <c r="B1945" s="181"/>
      <c r="C1945" s="181"/>
      <c r="D1945" s="181"/>
      <c r="E1945" s="181"/>
      <c r="F1945" s="181"/>
      <c r="G1945" s="181"/>
      <c r="H1945" s="181"/>
      <c r="I1945" s="181"/>
      <c r="J1945" s="181"/>
      <c r="K1945" s="181"/>
      <c r="L1945" s="181"/>
      <c r="M1945" s="181"/>
    </row>
    <row r="1946" spans="2:13" ht="9.75" customHeight="1">
      <c r="B1946" s="181"/>
      <c r="C1946" s="181"/>
      <c r="D1946" s="181"/>
      <c r="E1946" s="181"/>
      <c r="F1946" s="181"/>
      <c r="G1946" s="181"/>
      <c r="H1946" s="181"/>
      <c r="I1946" s="181"/>
      <c r="J1946" s="181"/>
      <c r="K1946" s="181"/>
      <c r="L1946" s="181"/>
      <c r="M1946" s="181"/>
    </row>
    <row r="1947" spans="2:13" ht="9.75" customHeight="1">
      <c r="B1947" s="181"/>
      <c r="C1947" s="181"/>
      <c r="D1947" s="181"/>
      <c r="E1947" s="181"/>
      <c r="F1947" s="181"/>
      <c r="G1947" s="181"/>
      <c r="H1947" s="181"/>
      <c r="I1947" s="181"/>
      <c r="J1947" s="181"/>
      <c r="K1947" s="181"/>
      <c r="L1947" s="181"/>
      <c r="M1947" s="181"/>
    </row>
    <row r="1948" spans="2:13" ht="9.75" customHeight="1">
      <c r="B1948" s="181"/>
      <c r="C1948" s="181"/>
      <c r="D1948" s="181"/>
      <c r="E1948" s="181"/>
      <c r="F1948" s="181"/>
      <c r="G1948" s="181"/>
      <c r="H1948" s="181"/>
      <c r="I1948" s="181"/>
      <c r="J1948" s="181"/>
      <c r="K1948" s="181"/>
      <c r="L1948" s="181"/>
      <c r="M1948" s="181"/>
    </row>
    <row r="1949" spans="2:13" ht="9.75" customHeight="1">
      <c r="B1949" s="181"/>
      <c r="C1949" s="181"/>
      <c r="D1949" s="181"/>
      <c r="E1949" s="181"/>
      <c r="F1949" s="181"/>
      <c r="G1949" s="181"/>
      <c r="H1949" s="181"/>
      <c r="I1949" s="181"/>
      <c r="J1949" s="181"/>
      <c r="K1949" s="181"/>
      <c r="L1949" s="181"/>
      <c r="M1949" s="181"/>
    </row>
    <row r="1950" spans="2:13" ht="9.75" customHeight="1">
      <c r="B1950" s="181"/>
      <c r="C1950" s="181"/>
      <c r="D1950" s="181"/>
      <c r="E1950" s="181"/>
      <c r="F1950" s="181"/>
      <c r="G1950" s="181"/>
      <c r="H1950" s="181"/>
      <c r="I1950" s="181"/>
      <c r="J1950" s="181"/>
      <c r="K1950" s="181"/>
      <c r="L1950" s="181"/>
      <c r="M1950" s="181"/>
    </row>
    <row r="1951" spans="2:13" ht="9.75" customHeight="1">
      <c r="B1951" s="181"/>
      <c r="C1951" s="181"/>
      <c r="D1951" s="181"/>
      <c r="E1951" s="181"/>
      <c r="F1951" s="181"/>
      <c r="G1951" s="181"/>
      <c r="H1951" s="181"/>
      <c r="I1951" s="181"/>
      <c r="J1951" s="181"/>
      <c r="K1951" s="181"/>
      <c r="L1951" s="181"/>
      <c r="M1951" s="181"/>
    </row>
    <row r="1952" spans="2:13" ht="9.75" customHeight="1">
      <c r="B1952" s="181"/>
      <c r="C1952" s="181"/>
      <c r="D1952" s="181"/>
      <c r="E1952" s="181"/>
      <c r="F1952" s="181"/>
      <c r="G1952" s="181"/>
      <c r="H1952" s="181"/>
      <c r="I1952" s="181"/>
      <c r="J1952" s="181"/>
      <c r="K1952" s="181"/>
      <c r="L1952" s="181"/>
      <c r="M1952" s="181"/>
    </row>
    <row r="1953" spans="2:13" ht="9.75" customHeight="1">
      <c r="B1953" s="181"/>
      <c r="C1953" s="181"/>
      <c r="D1953" s="181"/>
      <c r="E1953" s="181"/>
      <c r="F1953" s="181"/>
      <c r="G1953" s="181"/>
      <c r="H1953" s="181"/>
      <c r="I1953" s="181"/>
      <c r="J1953" s="181"/>
      <c r="K1953" s="181"/>
      <c r="L1953" s="181"/>
      <c r="M1953" s="181"/>
    </row>
    <row r="1954" spans="2:13" ht="9.75" customHeight="1">
      <c r="B1954" s="181"/>
      <c r="C1954" s="181"/>
      <c r="D1954" s="181"/>
      <c r="E1954" s="181"/>
      <c r="F1954" s="181"/>
      <c r="G1954" s="181"/>
      <c r="H1954" s="181"/>
      <c r="I1954" s="181"/>
      <c r="J1954" s="181"/>
      <c r="K1954" s="181"/>
      <c r="L1954" s="181"/>
      <c r="M1954" s="181"/>
    </row>
    <row r="1955" spans="2:13" ht="9.75" customHeight="1">
      <c r="B1955" s="181"/>
      <c r="C1955" s="181"/>
      <c r="D1955" s="181"/>
      <c r="E1955" s="181"/>
      <c r="F1955" s="181"/>
      <c r="G1955" s="181"/>
      <c r="H1955" s="181"/>
      <c r="I1955" s="181"/>
      <c r="J1955" s="181"/>
      <c r="K1955" s="181"/>
      <c r="L1955" s="181"/>
      <c r="M1955" s="181"/>
    </row>
    <row r="1956" spans="2:13" ht="9.75" customHeight="1">
      <c r="B1956" s="181"/>
      <c r="C1956" s="181"/>
      <c r="D1956" s="181"/>
      <c r="E1956" s="181"/>
      <c r="F1956" s="181"/>
      <c r="G1956" s="181"/>
      <c r="H1956" s="181"/>
      <c r="I1956" s="181"/>
      <c r="J1956" s="181"/>
      <c r="K1956" s="181"/>
      <c r="L1956" s="181"/>
      <c r="M1956" s="181"/>
    </row>
    <row r="1957" spans="2:13" ht="9.75" customHeight="1">
      <c r="B1957" s="181"/>
      <c r="C1957" s="181"/>
      <c r="D1957" s="181"/>
      <c r="E1957" s="181"/>
      <c r="F1957" s="181"/>
      <c r="G1957" s="181"/>
      <c r="H1957" s="181"/>
      <c r="I1957" s="181"/>
      <c r="J1957" s="181"/>
      <c r="K1957" s="181"/>
      <c r="L1957" s="181"/>
      <c r="M1957" s="181"/>
    </row>
    <row r="1958" spans="2:13" ht="9.75" customHeight="1">
      <c r="B1958" s="181"/>
      <c r="C1958" s="181"/>
      <c r="D1958" s="181"/>
      <c r="E1958" s="181"/>
      <c r="F1958" s="181"/>
      <c r="G1958" s="181"/>
      <c r="H1958" s="181"/>
      <c r="I1958" s="181"/>
      <c r="J1958" s="181"/>
      <c r="K1958" s="181"/>
      <c r="L1958" s="181"/>
      <c r="M1958" s="181"/>
    </row>
    <row r="1959" spans="2:13" ht="9.75" customHeight="1">
      <c r="B1959" s="181"/>
      <c r="C1959" s="181"/>
      <c r="D1959" s="181"/>
      <c r="E1959" s="181"/>
      <c r="F1959" s="181"/>
      <c r="G1959" s="181"/>
      <c r="H1959" s="181"/>
      <c r="I1959" s="181"/>
      <c r="J1959" s="181"/>
      <c r="K1959" s="181"/>
      <c r="L1959" s="181"/>
      <c r="M1959" s="181"/>
    </row>
    <row r="1960" spans="2:13" ht="9.75" customHeight="1">
      <c r="B1960" s="181"/>
      <c r="C1960" s="181"/>
      <c r="D1960" s="181"/>
      <c r="E1960" s="181"/>
      <c r="F1960" s="181"/>
      <c r="G1960" s="181"/>
      <c r="H1960" s="181"/>
      <c r="I1960" s="181"/>
      <c r="J1960" s="181"/>
      <c r="K1960" s="181"/>
      <c r="L1960" s="181"/>
      <c r="M1960" s="181"/>
    </row>
    <row r="1961" spans="2:13" ht="15" customHeight="1">
      <c r="B1961" s="188" t="s">
        <v>1426</v>
      </c>
      <c r="C1961" s="189"/>
      <c r="D1961" s="189"/>
      <c r="E1961" s="189"/>
      <c r="F1961" s="189"/>
      <c r="G1961" s="190"/>
      <c r="H1961" s="191" t="s">
        <v>1425</v>
      </c>
      <c r="I1961" s="192"/>
      <c r="J1961" s="192"/>
      <c r="K1961" s="192"/>
      <c r="L1961" s="192"/>
      <c r="M1961" s="193"/>
    </row>
    <row r="1962" spans="2:13" ht="15.75" customHeight="1">
      <c r="B1962" s="187" t="s">
        <v>379</v>
      </c>
      <c r="C1962" s="194" t="s">
        <v>1188</v>
      </c>
      <c r="D1962" s="183" t="s">
        <v>380</v>
      </c>
      <c r="E1962" s="184"/>
      <c r="F1962" s="183" t="s">
        <v>1424</v>
      </c>
      <c r="G1962" s="184"/>
      <c r="H1962" s="183" t="s">
        <v>1423</v>
      </c>
      <c r="I1962" s="184"/>
      <c r="J1962" s="187" t="s">
        <v>1422</v>
      </c>
      <c r="K1962" s="187" t="s">
        <v>1421</v>
      </c>
      <c r="L1962" s="183" t="s">
        <v>1420</v>
      </c>
      <c r="M1962" s="184"/>
    </row>
    <row r="1963" spans="2:13" ht="15.75" customHeight="1">
      <c r="B1963" s="187"/>
      <c r="C1963" s="195"/>
      <c r="D1963" s="185"/>
      <c r="E1963" s="186"/>
      <c r="F1963" s="185"/>
      <c r="G1963" s="186"/>
      <c r="H1963" s="185"/>
      <c r="I1963" s="186"/>
      <c r="J1963" s="187"/>
      <c r="K1963" s="187"/>
      <c r="L1963" s="185"/>
      <c r="M1963" s="186"/>
    </row>
    <row r="1964" spans="2:13" ht="39" customHeight="1">
      <c r="B1964" s="110" t="str">
        <f>CSV!E95</f>
        <v/>
      </c>
      <c r="C1964" s="123" t="str">
        <f>IFERROR(VLOOKUP(B1964,'TABELA DE DEFEITOS'!$B$4:$I$1048576,3,0),"")</f>
        <v/>
      </c>
      <c r="D1964" s="176" t="str">
        <f>IFERROR(VLOOKUP(B1964,'TABELA DE DEFEITOS'!$B$4:$I$1048576,4,0),"")</f>
        <v/>
      </c>
      <c r="E1964" s="177"/>
      <c r="F1964" s="176" t="str">
        <f>IFERROR(VLOOKUP(B1964,'TABELA DE DEFEITOS'!$B$4:$I$1048576,5,0),"")</f>
        <v/>
      </c>
      <c r="G1964" s="177"/>
      <c r="H1964" s="178" t="str">
        <f>CSV!H95</f>
        <v/>
      </c>
      <c r="I1964" s="179"/>
      <c r="J1964" s="112" t="str">
        <f>IFERROR(VLOOKUP(B1964,'TABELA DE DEFEITOS'!$B$4:$I$1048576,8,0),"")</f>
        <v/>
      </c>
      <c r="K1964" s="109" t="str">
        <f>CSV!G95</f>
        <v/>
      </c>
      <c r="L1964" s="178"/>
      <c r="M1964" s="179"/>
    </row>
    <row r="1965" spans="2:13" ht="9.75" customHeight="1">
      <c r="B1965" s="180" t="s">
        <v>1427</v>
      </c>
      <c r="C1965" s="180"/>
      <c r="D1965" s="180"/>
      <c r="E1965" s="180"/>
      <c r="F1965" s="180"/>
      <c r="G1965" s="180"/>
      <c r="H1965" s="180" t="s">
        <v>1427</v>
      </c>
      <c r="I1965" s="180"/>
      <c r="J1965" s="180"/>
      <c r="K1965" s="180"/>
      <c r="L1965" s="180"/>
      <c r="M1965" s="180"/>
    </row>
    <row r="1966" spans="2:13" ht="9.75" customHeight="1">
      <c r="B1966" s="181"/>
      <c r="C1966" s="181"/>
      <c r="D1966" s="181"/>
      <c r="E1966" s="181"/>
      <c r="F1966" s="181"/>
      <c r="G1966" s="181"/>
      <c r="H1966" s="181"/>
      <c r="I1966" s="181"/>
      <c r="J1966" s="181"/>
      <c r="K1966" s="181"/>
      <c r="L1966" s="181"/>
      <c r="M1966" s="181"/>
    </row>
    <row r="1967" spans="2:13" ht="9.75" customHeight="1">
      <c r="B1967" s="181"/>
      <c r="C1967" s="181"/>
      <c r="D1967" s="181"/>
      <c r="E1967" s="181"/>
      <c r="F1967" s="181"/>
      <c r="G1967" s="181"/>
      <c r="H1967" s="181"/>
      <c r="I1967" s="181"/>
      <c r="J1967" s="181"/>
      <c r="K1967" s="181"/>
      <c r="L1967" s="181"/>
      <c r="M1967" s="181"/>
    </row>
    <row r="1968" spans="2:13" ht="9.75" customHeight="1">
      <c r="B1968" s="181"/>
      <c r="C1968" s="181"/>
      <c r="D1968" s="181"/>
      <c r="E1968" s="181"/>
      <c r="F1968" s="181"/>
      <c r="G1968" s="181"/>
      <c r="H1968" s="181"/>
      <c r="I1968" s="181"/>
      <c r="J1968" s="181"/>
      <c r="K1968" s="181"/>
      <c r="L1968" s="181"/>
      <c r="M1968" s="181"/>
    </row>
    <row r="1969" spans="2:13" ht="9.75" customHeight="1">
      <c r="B1969" s="181"/>
      <c r="C1969" s="181"/>
      <c r="D1969" s="181"/>
      <c r="E1969" s="181"/>
      <c r="F1969" s="181"/>
      <c r="G1969" s="181"/>
      <c r="H1969" s="181"/>
      <c r="I1969" s="181"/>
      <c r="J1969" s="181"/>
      <c r="K1969" s="181"/>
      <c r="L1969" s="181"/>
      <c r="M1969" s="181"/>
    </row>
    <row r="1970" spans="2:13" ht="9.75" customHeight="1">
      <c r="B1970" s="181"/>
      <c r="C1970" s="181"/>
      <c r="D1970" s="181"/>
      <c r="E1970" s="181"/>
      <c r="F1970" s="181"/>
      <c r="G1970" s="181"/>
      <c r="H1970" s="181"/>
      <c r="I1970" s="181"/>
      <c r="J1970" s="181"/>
      <c r="K1970" s="181"/>
      <c r="L1970" s="181"/>
      <c r="M1970" s="181"/>
    </row>
    <row r="1971" spans="2:13" ht="9.75" customHeight="1">
      <c r="B1971" s="181"/>
      <c r="C1971" s="181"/>
      <c r="D1971" s="181"/>
      <c r="E1971" s="181"/>
      <c r="F1971" s="181"/>
      <c r="G1971" s="181"/>
      <c r="H1971" s="181"/>
      <c r="I1971" s="181"/>
      <c r="J1971" s="181"/>
      <c r="K1971" s="181"/>
      <c r="L1971" s="181"/>
      <c r="M1971" s="181"/>
    </row>
    <row r="1972" spans="2:13" ht="9.75" customHeight="1">
      <c r="B1972" s="181"/>
      <c r="C1972" s="181"/>
      <c r="D1972" s="181"/>
      <c r="E1972" s="181"/>
      <c r="F1972" s="181"/>
      <c r="G1972" s="181"/>
      <c r="H1972" s="181"/>
      <c r="I1972" s="181"/>
      <c r="J1972" s="181"/>
      <c r="K1972" s="181"/>
      <c r="L1972" s="181"/>
      <c r="M1972" s="181"/>
    </row>
    <row r="1973" spans="2:13" ht="9.75" customHeight="1">
      <c r="B1973" s="181"/>
      <c r="C1973" s="181"/>
      <c r="D1973" s="181"/>
      <c r="E1973" s="181"/>
      <c r="F1973" s="181"/>
      <c r="G1973" s="181"/>
      <c r="H1973" s="181"/>
      <c r="I1973" s="181"/>
      <c r="J1973" s="181"/>
      <c r="K1973" s="181"/>
      <c r="L1973" s="181"/>
      <c r="M1973" s="181"/>
    </row>
    <row r="1974" spans="2:13" ht="9.75" customHeight="1">
      <c r="B1974" s="181"/>
      <c r="C1974" s="181"/>
      <c r="D1974" s="181"/>
      <c r="E1974" s="181"/>
      <c r="F1974" s="181"/>
      <c r="G1974" s="181"/>
      <c r="H1974" s="181"/>
      <c r="I1974" s="181"/>
      <c r="J1974" s="181"/>
      <c r="K1974" s="181"/>
      <c r="L1974" s="181"/>
      <c r="M1974" s="181"/>
    </row>
    <row r="1975" spans="2:13" ht="9.75" customHeight="1">
      <c r="B1975" s="181"/>
      <c r="C1975" s="181"/>
      <c r="D1975" s="181"/>
      <c r="E1975" s="181"/>
      <c r="F1975" s="181"/>
      <c r="G1975" s="181"/>
      <c r="H1975" s="181"/>
      <c r="I1975" s="181"/>
      <c r="J1975" s="181"/>
      <c r="K1975" s="181"/>
      <c r="L1975" s="181"/>
      <c r="M1975" s="181"/>
    </row>
    <row r="1976" spans="2:13" ht="9.75" customHeight="1">
      <c r="B1976" s="181"/>
      <c r="C1976" s="181"/>
      <c r="D1976" s="181"/>
      <c r="E1976" s="181"/>
      <c r="F1976" s="181"/>
      <c r="G1976" s="181"/>
      <c r="H1976" s="181"/>
      <c r="I1976" s="181"/>
      <c r="J1976" s="181"/>
      <c r="K1976" s="181"/>
      <c r="L1976" s="181"/>
      <c r="M1976" s="181"/>
    </row>
    <row r="1977" spans="2:13" ht="9.75" customHeight="1">
      <c r="B1977" s="181"/>
      <c r="C1977" s="181"/>
      <c r="D1977" s="181"/>
      <c r="E1977" s="181"/>
      <c r="F1977" s="181"/>
      <c r="G1977" s="181"/>
      <c r="H1977" s="181"/>
      <c r="I1977" s="181"/>
      <c r="J1977" s="181"/>
      <c r="K1977" s="181"/>
      <c r="L1977" s="181"/>
      <c r="M1977" s="181"/>
    </row>
    <row r="1978" spans="2:13" ht="9.75" customHeight="1">
      <c r="B1978" s="181"/>
      <c r="C1978" s="181"/>
      <c r="D1978" s="181"/>
      <c r="E1978" s="181"/>
      <c r="F1978" s="181"/>
      <c r="G1978" s="181"/>
      <c r="H1978" s="181"/>
      <c r="I1978" s="181"/>
      <c r="J1978" s="181"/>
      <c r="K1978" s="181"/>
      <c r="L1978" s="181"/>
      <c r="M1978" s="181"/>
    </row>
    <row r="1979" spans="2:13" ht="9.75" customHeight="1">
      <c r="B1979" s="181"/>
      <c r="C1979" s="181"/>
      <c r="D1979" s="181"/>
      <c r="E1979" s="181"/>
      <c r="F1979" s="181"/>
      <c r="G1979" s="181"/>
      <c r="H1979" s="181"/>
      <c r="I1979" s="181"/>
      <c r="J1979" s="181"/>
      <c r="K1979" s="181"/>
      <c r="L1979" s="181"/>
      <c r="M1979" s="181"/>
    </row>
    <row r="1980" spans="2:13" ht="9.75" customHeight="1">
      <c r="B1980" s="181"/>
      <c r="C1980" s="181"/>
      <c r="D1980" s="181"/>
      <c r="E1980" s="181"/>
      <c r="F1980" s="181"/>
      <c r="G1980" s="181"/>
      <c r="H1980" s="181"/>
      <c r="I1980" s="181"/>
      <c r="J1980" s="181"/>
      <c r="K1980" s="181"/>
      <c r="L1980" s="181"/>
      <c r="M1980" s="181"/>
    </row>
    <row r="1981" spans="2:13" ht="9.75" customHeight="1">
      <c r="B1981" s="181"/>
      <c r="C1981" s="181"/>
      <c r="D1981" s="181"/>
      <c r="E1981" s="181"/>
      <c r="F1981" s="181"/>
      <c r="G1981" s="181"/>
      <c r="H1981" s="181"/>
      <c r="I1981" s="181"/>
      <c r="J1981" s="181"/>
      <c r="K1981" s="181"/>
      <c r="L1981" s="181"/>
      <c r="M1981" s="181"/>
    </row>
    <row r="1982" spans="2:13" ht="15" customHeight="1">
      <c r="B1982" s="188" t="s">
        <v>1426</v>
      </c>
      <c r="C1982" s="189"/>
      <c r="D1982" s="189"/>
      <c r="E1982" s="189"/>
      <c r="F1982" s="189"/>
      <c r="G1982" s="190"/>
      <c r="H1982" s="191" t="s">
        <v>1425</v>
      </c>
      <c r="I1982" s="192"/>
      <c r="J1982" s="192"/>
      <c r="K1982" s="192"/>
      <c r="L1982" s="192"/>
      <c r="M1982" s="193"/>
    </row>
    <row r="1983" spans="2:13" ht="10.5" customHeight="1">
      <c r="B1983" s="187" t="s">
        <v>379</v>
      </c>
      <c r="C1983" s="194" t="s">
        <v>1188</v>
      </c>
      <c r="D1983" s="183" t="s">
        <v>380</v>
      </c>
      <c r="E1983" s="184"/>
      <c r="F1983" s="183" t="s">
        <v>1424</v>
      </c>
      <c r="G1983" s="184"/>
      <c r="H1983" s="183" t="s">
        <v>1423</v>
      </c>
      <c r="I1983" s="184"/>
      <c r="J1983" s="187" t="s">
        <v>1422</v>
      </c>
      <c r="K1983" s="187" t="s">
        <v>1421</v>
      </c>
      <c r="L1983" s="183" t="s">
        <v>1420</v>
      </c>
      <c r="M1983" s="184"/>
    </row>
    <row r="1984" spans="2:13" ht="15.75" customHeight="1">
      <c r="B1984" s="187"/>
      <c r="C1984" s="195"/>
      <c r="D1984" s="185"/>
      <c r="E1984" s="186"/>
      <c r="F1984" s="185"/>
      <c r="G1984" s="186"/>
      <c r="H1984" s="185"/>
      <c r="I1984" s="186"/>
      <c r="J1984" s="187"/>
      <c r="K1984" s="187"/>
      <c r="L1984" s="185"/>
      <c r="M1984" s="186"/>
    </row>
    <row r="1985" spans="2:13" ht="38.25" customHeight="1">
      <c r="B1985" s="110" t="str">
        <f>CSV!E96</f>
        <v/>
      </c>
      <c r="C1985" s="123" t="str">
        <f>IFERROR(VLOOKUP(B1985,'TABELA DE DEFEITOS'!$B$4:$I$1048576,3,0),"")</f>
        <v/>
      </c>
      <c r="D1985" s="176" t="str">
        <f>IFERROR(VLOOKUP(B1985,'TABELA DE DEFEITOS'!$B$4:$I$1048576,4,0),"")</f>
        <v/>
      </c>
      <c r="E1985" s="177"/>
      <c r="F1985" s="176" t="str">
        <f>IFERROR(VLOOKUP(B1985,'TABELA DE DEFEITOS'!$B$4:$I$1048576,5,0),"")</f>
        <v/>
      </c>
      <c r="G1985" s="177"/>
      <c r="H1985" s="178" t="str">
        <f>CSV!H96</f>
        <v/>
      </c>
      <c r="I1985" s="179"/>
      <c r="J1985" s="112" t="str">
        <f>IFERROR(VLOOKUP(B1985,'TABELA DE DEFEITOS'!$B$4:$I$1048576,8,0),"")</f>
        <v/>
      </c>
      <c r="K1985" s="109" t="str">
        <f>CSV!G96</f>
        <v/>
      </c>
      <c r="L1985" s="178"/>
      <c r="M1985" s="179"/>
    </row>
    <row r="1986" spans="2:13" ht="9.75" customHeight="1">
      <c r="B1986" s="180" t="s">
        <v>1427</v>
      </c>
      <c r="C1986" s="180"/>
      <c r="D1986" s="180"/>
      <c r="E1986" s="180"/>
      <c r="F1986" s="180"/>
      <c r="G1986" s="180"/>
      <c r="H1986" s="180" t="s">
        <v>1427</v>
      </c>
      <c r="I1986" s="180"/>
      <c r="J1986" s="180"/>
      <c r="K1986" s="180"/>
      <c r="L1986" s="180"/>
      <c r="M1986" s="180"/>
    </row>
    <row r="1987" spans="2:13" ht="9.75" customHeight="1">
      <c r="B1987" s="181"/>
      <c r="C1987" s="181"/>
      <c r="D1987" s="181"/>
      <c r="E1987" s="181"/>
      <c r="F1987" s="181"/>
      <c r="G1987" s="181"/>
      <c r="H1987" s="181"/>
      <c r="I1987" s="181"/>
      <c r="J1987" s="181"/>
      <c r="K1987" s="181"/>
      <c r="L1987" s="181"/>
      <c r="M1987" s="181"/>
    </row>
    <row r="1988" spans="2:13" ht="9.75" customHeight="1">
      <c r="B1988" s="181"/>
      <c r="C1988" s="181"/>
      <c r="D1988" s="181"/>
      <c r="E1988" s="181"/>
      <c r="F1988" s="181"/>
      <c r="G1988" s="181"/>
      <c r="H1988" s="181"/>
      <c r="I1988" s="181"/>
      <c r="J1988" s="181"/>
      <c r="K1988" s="181"/>
      <c r="L1988" s="181"/>
      <c r="M1988" s="181"/>
    </row>
    <row r="1989" spans="2:13" ht="9.75" customHeight="1">
      <c r="B1989" s="181"/>
      <c r="C1989" s="181"/>
      <c r="D1989" s="181"/>
      <c r="E1989" s="181"/>
      <c r="F1989" s="181"/>
      <c r="G1989" s="181"/>
      <c r="H1989" s="181"/>
      <c r="I1989" s="181"/>
      <c r="J1989" s="181"/>
      <c r="K1989" s="181"/>
      <c r="L1989" s="181"/>
      <c r="M1989" s="181"/>
    </row>
    <row r="1990" spans="2:13" ht="9.75" customHeight="1">
      <c r="B1990" s="181"/>
      <c r="C1990" s="181"/>
      <c r="D1990" s="181"/>
      <c r="E1990" s="181"/>
      <c r="F1990" s="181"/>
      <c r="G1990" s="181"/>
      <c r="H1990" s="181"/>
      <c r="I1990" s="181"/>
      <c r="J1990" s="181"/>
      <c r="K1990" s="181"/>
      <c r="L1990" s="181"/>
      <c r="M1990" s="181"/>
    </row>
    <row r="1991" spans="2:13" ht="9.75" customHeight="1">
      <c r="B1991" s="181"/>
      <c r="C1991" s="181"/>
      <c r="D1991" s="181"/>
      <c r="E1991" s="181"/>
      <c r="F1991" s="181"/>
      <c r="G1991" s="181"/>
      <c r="H1991" s="181"/>
      <c r="I1991" s="181"/>
      <c r="J1991" s="181"/>
      <c r="K1991" s="181"/>
      <c r="L1991" s="181"/>
      <c r="M1991" s="181"/>
    </row>
    <row r="1992" spans="2:13" ht="9.75" customHeight="1">
      <c r="B1992" s="181"/>
      <c r="C1992" s="181"/>
      <c r="D1992" s="181"/>
      <c r="E1992" s="181"/>
      <c r="F1992" s="181"/>
      <c r="G1992" s="181"/>
      <c r="H1992" s="181"/>
      <c r="I1992" s="181"/>
      <c r="J1992" s="181"/>
      <c r="K1992" s="181"/>
      <c r="L1992" s="181"/>
      <c r="M1992" s="181"/>
    </row>
    <row r="1993" spans="2:13" ht="9.75" customHeight="1">
      <c r="B1993" s="181"/>
      <c r="C1993" s="181"/>
      <c r="D1993" s="181"/>
      <c r="E1993" s="181"/>
      <c r="F1993" s="181"/>
      <c r="G1993" s="181"/>
      <c r="H1993" s="181"/>
      <c r="I1993" s="181"/>
      <c r="J1993" s="181"/>
      <c r="K1993" s="181"/>
      <c r="L1993" s="181"/>
      <c r="M1993" s="181"/>
    </row>
    <row r="1994" spans="2:13" ht="9.75" customHeight="1">
      <c r="B1994" s="181"/>
      <c r="C1994" s="181"/>
      <c r="D1994" s="181"/>
      <c r="E1994" s="181"/>
      <c r="F1994" s="181"/>
      <c r="G1994" s="181"/>
      <c r="H1994" s="181"/>
      <c r="I1994" s="181"/>
      <c r="J1994" s="181"/>
      <c r="K1994" s="181"/>
      <c r="L1994" s="181"/>
      <c r="M1994" s="181"/>
    </row>
    <row r="1995" spans="2:13" ht="9.75" customHeight="1">
      <c r="B1995" s="181"/>
      <c r="C1995" s="181"/>
      <c r="D1995" s="181"/>
      <c r="E1995" s="181"/>
      <c r="F1995" s="181"/>
      <c r="G1995" s="181"/>
      <c r="H1995" s="181"/>
      <c r="I1995" s="181"/>
      <c r="J1995" s="181"/>
      <c r="K1995" s="181"/>
      <c r="L1995" s="181"/>
      <c r="M1995" s="181"/>
    </row>
    <row r="1996" spans="2:13" ht="9.75" customHeight="1">
      <c r="B1996" s="181"/>
      <c r="C1996" s="181"/>
      <c r="D1996" s="181"/>
      <c r="E1996" s="181"/>
      <c r="F1996" s="181"/>
      <c r="G1996" s="181"/>
      <c r="H1996" s="181"/>
      <c r="I1996" s="181"/>
      <c r="J1996" s="181"/>
      <c r="K1996" s="181"/>
      <c r="L1996" s="181"/>
      <c r="M1996" s="181"/>
    </row>
    <row r="1997" spans="2:13" ht="9.75" customHeight="1">
      <c r="B1997" s="181"/>
      <c r="C1997" s="181"/>
      <c r="D1997" s="181"/>
      <c r="E1997" s="181"/>
      <c r="F1997" s="181"/>
      <c r="G1997" s="181"/>
      <c r="H1997" s="181"/>
      <c r="I1997" s="181"/>
      <c r="J1997" s="181"/>
      <c r="K1997" s="181"/>
      <c r="L1997" s="181"/>
      <c r="M1997" s="181"/>
    </row>
    <row r="1998" spans="2:13" ht="9.75" customHeight="1">
      <c r="B1998" s="181"/>
      <c r="C1998" s="181"/>
      <c r="D1998" s="181"/>
      <c r="E1998" s="181"/>
      <c r="F1998" s="181"/>
      <c r="G1998" s="181"/>
      <c r="H1998" s="181"/>
      <c r="I1998" s="181"/>
      <c r="J1998" s="181"/>
      <c r="K1998" s="181"/>
      <c r="L1998" s="181"/>
      <c r="M1998" s="181"/>
    </row>
    <row r="1999" spans="2:13" ht="9.75" customHeight="1">
      <c r="B1999" s="181"/>
      <c r="C1999" s="181"/>
      <c r="D1999" s="181"/>
      <c r="E1999" s="181"/>
      <c r="F1999" s="181"/>
      <c r="G1999" s="181"/>
      <c r="H1999" s="181"/>
      <c r="I1999" s="181"/>
      <c r="J1999" s="181"/>
      <c r="K1999" s="181"/>
      <c r="L1999" s="181"/>
      <c r="M1999" s="181"/>
    </row>
    <row r="2000" spans="2:13" ht="9.75" customHeight="1">
      <c r="B2000" s="181"/>
      <c r="C2000" s="181"/>
      <c r="D2000" s="181"/>
      <c r="E2000" s="181"/>
      <c r="F2000" s="181"/>
      <c r="G2000" s="181"/>
      <c r="H2000" s="181"/>
      <c r="I2000" s="181"/>
      <c r="J2000" s="181"/>
      <c r="K2000" s="181"/>
      <c r="L2000" s="181"/>
      <c r="M2000" s="181"/>
    </row>
    <row r="2001" spans="2:13" ht="9.75" customHeight="1">
      <c r="B2001" s="181"/>
      <c r="C2001" s="181"/>
      <c r="D2001" s="181"/>
      <c r="E2001" s="181"/>
      <c r="F2001" s="181"/>
      <c r="G2001" s="181"/>
      <c r="H2001" s="181"/>
      <c r="I2001" s="181"/>
      <c r="J2001" s="181"/>
      <c r="K2001" s="181"/>
      <c r="L2001" s="181"/>
      <c r="M2001" s="181"/>
    </row>
    <row r="2002" spans="2:13" ht="9.75" customHeight="1">
      <c r="B2002" s="181"/>
      <c r="C2002" s="181"/>
      <c r="D2002" s="181"/>
      <c r="E2002" s="181"/>
      <c r="F2002" s="181"/>
      <c r="G2002" s="181"/>
      <c r="H2002" s="181"/>
      <c r="I2002" s="181"/>
      <c r="J2002" s="181"/>
      <c r="K2002" s="181"/>
      <c r="L2002" s="181"/>
      <c r="M2002" s="181"/>
    </row>
    <row r="2003" spans="2:13" ht="15" customHeight="1">
      <c r="B2003" s="188" t="s">
        <v>1426</v>
      </c>
      <c r="C2003" s="189"/>
      <c r="D2003" s="189"/>
      <c r="E2003" s="189"/>
      <c r="F2003" s="189"/>
      <c r="G2003" s="190"/>
      <c r="H2003" s="191" t="s">
        <v>1425</v>
      </c>
      <c r="I2003" s="192"/>
      <c r="J2003" s="192"/>
      <c r="K2003" s="192"/>
      <c r="L2003" s="192"/>
      <c r="M2003" s="193"/>
    </row>
    <row r="2004" spans="2:13" ht="15.75" customHeight="1">
      <c r="B2004" s="187" t="s">
        <v>379</v>
      </c>
      <c r="C2004" s="194" t="s">
        <v>1188</v>
      </c>
      <c r="D2004" s="183" t="s">
        <v>380</v>
      </c>
      <c r="E2004" s="184"/>
      <c r="F2004" s="183" t="s">
        <v>1424</v>
      </c>
      <c r="G2004" s="184"/>
      <c r="H2004" s="183" t="s">
        <v>1423</v>
      </c>
      <c r="I2004" s="184"/>
      <c r="J2004" s="187" t="s">
        <v>1422</v>
      </c>
      <c r="K2004" s="187" t="s">
        <v>1421</v>
      </c>
      <c r="L2004" s="183" t="s">
        <v>1420</v>
      </c>
      <c r="M2004" s="184"/>
    </row>
    <row r="2005" spans="2:13" ht="15.75" customHeight="1">
      <c r="B2005" s="187"/>
      <c r="C2005" s="195"/>
      <c r="D2005" s="185"/>
      <c r="E2005" s="186"/>
      <c r="F2005" s="185"/>
      <c r="G2005" s="186"/>
      <c r="H2005" s="185"/>
      <c r="I2005" s="186"/>
      <c r="J2005" s="187"/>
      <c r="K2005" s="187"/>
      <c r="L2005" s="185"/>
      <c r="M2005" s="186"/>
    </row>
    <row r="2006" spans="2:13" ht="39" customHeight="1">
      <c r="B2006" s="110" t="str">
        <f>CSV!E97</f>
        <v/>
      </c>
      <c r="C2006" s="123" t="str">
        <f>IFERROR(VLOOKUP(B2006,'TABELA DE DEFEITOS'!$B$4:$I$1048576,3,0),"")</f>
        <v/>
      </c>
      <c r="D2006" s="176" t="str">
        <f>IFERROR(VLOOKUP(B2006,'TABELA DE DEFEITOS'!$B$4:$I$1048576,4,0),"")</f>
        <v/>
      </c>
      <c r="E2006" s="177"/>
      <c r="F2006" s="176" t="str">
        <f>IFERROR(VLOOKUP(B2006,'TABELA DE DEFEITOS'!$B$4:$I$1048576,5,0),"")</f>
        <v/>
      </c>
      <c r="G2006" s="177"/>
      <c r="H2006" s="178" t="str">
        <f>CSV!H97</f>
        <v/>
      </c>
      <c r="I2006" s="179"/>
      <c r="J2006" s="112" t="str">
        <f>IFERROR(VLOOKUP(B2006,'TABELA DE DEFEITOS'!$B$4:$I$1048576,8,0),"")</f>
        <v/>
      </c>
      <c r="K2006" s="109" t="str">
        <f>CSV!G97</f>
        <v/>
      </c>
      <c r="L2006" s="178"/>
      <c r="M2006" s="179"/>
    </row>
    <row r="2007" spans="2:13" ht="9.75" customHeight="1">
      <c r="B2007" s="180" t="s">
        <v>1427</v>
      </c>
      <c r="C2007" s="180"/>
      <c r="D2007" s="180"/>
      <c r="E2007" s="180"/>
      <c r="F2007" s="180"/>
      <c r="G2007" s="180"/>
      <c r="H2007" s="180" t="s">
        <v>1427</v>
      </c>
      <c r="I2007" s="180"/>
      <c r="J2007" s="180"/>
      <c r="K2007" s="180"/>
      <c r="L2007" s="180"/>
      <c r="M2007" s="180"/>
    </row>
    <row r="2008" spans="2:13" ht="9.75" customHeight="1">
      <c r="B2008" s="181"/>
      <c r="C2008" s="181"/>
      <c r="D2008" s="181"/>
      <c r="E2008" s="181"/>
      <c r="F2008" s="181"/>
      <c r="G2008" s="181"/>
      <c r="H2008" s="181"/>
      <c r="I2008" s="181"/>
      <c r="J2008" s="181"/>
      <c r="K2008" s="181"/>
      <c r="L2008" s="181"/>
      <c r="M2008" s="181"/>
    </row>
    <row r="2009" spans="2:13" ht="9.75" customHeight="1">
      <c r="B2009" s="181"/>
      <c r="C2009" s="181"/>
      <c r="D2009" s="181"/>
      <c r="E2009" s="181"/>
      <c r="F2009" s="181"/>
      <c r="G2009" s="181"/>
      <c r="H2009" s="181"/>
      <c r="I2009" s="181"/>
      <c r="J2009" s="181"/>
      <c r="K2009" s="181"/>
      <c r="L2009" s="181"/>
      <c r="M2009" s="181"/>
    </row>
    <row r="2010" spans="2:13" ht="9.75" customHeight="1">
      <c r="B2010" s="181"/>
      <c r="C2010" s="181"/>
      <c r="D2010" s="181"/>
      <c r="E2010" s="181"/>
      <c r="F2010" s="181"/>
      <c r="G2010" s="181"/>
      <c r="H2010" s="181"/>
      <c r="I2010" s="181"/>
      <c r="J2010" s="181"/>
      <c r="K2010" s="181"/>
      <c r="L2010" s="181"/>
      <c r="M2010" s="181"/>
    </row>
    <row r="2011" spans="2:13" ht="9.75" customHeight="1">
      <c r="B2011" s="181"/>
      <c r="C2011" s="181"/>
      <c r="D2011" s="181"/>
      <c r="E2011" s="181"/>
      <c r="F2011" s="181"/>
      <c r="G2011" s="181"/>
      <c r="H2011" s="181"/>
      <c r="I2011" s="181"/>
      <c r="J2011" s="181"/>
      <c r="K2011" s="181"/>
      <c r="L2011" s="181"/>
      <c r="M2011" s="181"/>
    </row>
    <row r="2012" spans="2:13" ht="9.75" customHeight="1">
      <c r="B2012" s="181"/>
      <c r="C2012" s="181"/>
      <c r="D2012" s="181"/>
      <c r="E2012" s="181"/>
      <c r="F2012" s="181"/>
      <c r="G2012" s="181"/>
      <c r="H2012" s="181"/>
      <c r="I2012" s="181"/>
      <c r="J2012" s="181"/>
      <c r="K2012" s="181"/>
      <c r="L2012" s="181"/>
      <c r="M2012" s="181"/>
    </row>
    <row r="2013" spans="2:13" ht="9.75" customHeight="1">
      <c r="B2013" s="181"/>
      <c r="C2013" s="181"/>
      <c r="D2013" s="181"/>
      <c r="E2013" s="181"/>
      <c r="F2013" s="181"/>
      <c r="G2013" s="181"/>
      <c r="H2013" s="181"/>
      <c r="I2013" s="181"/>
      <c r="J2013" s="181"/>
      <c r="K2013" s="181"/>
      <c r="L2013" s="181"/>
      <c r="M2013" s="181"/>
    </row>
    <row r="2014" spans="2:13" ht="9.75" customHeight="1">
      <c r="B2014" s="181"/>
      <c r="C2014" s="181"/>
      <c r="D2014" s="181"/>
      <c r="E2014" s="181"/>
      <c r="F2014" s="181"/>
      <c r="G2014" s="181"/>
      <c r="H2014" s="181"/>
      <c r="I2014" s="181"/>
      <c r="J2014" s="181"/>
      <c r="K2014" s="181"/>
      <c r="L2014" s="181"/>
      <c r="M2014" s="181"/>
    </row>
    <row r="2015" spans="2:13" ht="9.75" customHeight="1">
      <c r="B2015" s="181"/>
      <c r="C2015" s="181"/>
      <c r="D2015" s="181"/>
      <c r="E2015" s="181"/>
      <c r="F2015" s="181"/>
      <c r="G2015" s="181"/>
      <c r="H2015" s="181"/>
      <c r="I2015" s="181"/>
      <c r="J2015" s="181"/>
      <c r="K2015" s="181"/>
      <c r="L2015" s="181"/>
      <c r="M2015" s="181"/>
    </row>
    <row r="2016" spans="2:13" ht="9.75" customHeight="1">
      <c r="B2016" s="181"/>
      <c r="C2016" s="181"/>
      <c r="D2016" s="181"/>
      <c r="E2016" s="181"/>
      <c r="F2016" s="181"/>
      <c r="G2016" s="181"/>
      <c r="H2016" s="181"/>
      <c r="I2016" s="181"/>
      <c r="J2016" s="181"/>
      <c r="K2016" s="181"/>
      <c r="L2016" s="181"/>
      <c r="M2016" s="181"/>
    </row>
    <row r="2017" spans="2:13" ht="9.75" customHeight="1">
      <c r="B2017" s="181"/>
      <c r="C2017" s="181"/>
      <c r="D2017" s="181"/>
      <c r="E2017" s="181"/>
      <c r="F2017" s="181"/>
      <c r="G2017" s="181"/>
      <c r="H2017" s="181"/>
      <c r="I2017" s="181"/>
      <c r="J2017" s="181"/>
      <c r="K2017" s="181"/>
      <c r="L2017" s="181"/>
      <c r="M2017" s="181"/>
    </row>
    <row r="2018" spans="2:13" ht="9.75" customHeight="1">
      <c r="B2018" s="181"/>
      <c r="C2018" s="181"/>
      <c r="D2018" s="181"/>
      <c r="E2018" s="181"/>
      <c r="F2018" s="181"/>
      <c r="G2018" s="181"/>
      <c r="H2018" s="181"/>
      <c r="I2018" s="181"/>
      <c r="J2018" s="181"/>
      <c r="K2018" s="181"/>
      <c r="L2018" s="181"/>
      <c r="M2018" s="181"/>
    </row>
    <row r="2019" spans="2:13" ht="9.75" customHeight="1">
      <c r="B2019" s="181"/>
      <c r="C2019" s="181"/>
      <c r="D2019" s="181"/>
      <c r="E2019" s="181"/>
      <c r="F2019" s="181"/>
      <c r="G2019" s="181"/>
      <c r="H2019" s="181"/>
      <c r="I2019" s="181"/>
      <c r="J2019" s="181"/>
      <c r="K2019" s="181"/>
      <c r="L2019" s="181"/>
      <c r="M2019" s="181"/>
    </row>
    <row r="2020" spans="2:13" ht="9.75" customHeight="1">
      <c r="B2020" s="181"/>
      <c r="C2020" s="181"/>
      <c r="D2020" s="181"/>
      <c r="E2020" s="181"/>
      <c r="F2020" s="181"/>
      <c r="G2020" s="181"/>
      <c r="H2020" s="181"/>
      <c r="I2020" s="181"/>
      <c r="J2020" s="181"/>
      <c r="K2020" s="181"/>
      <c r="L2020" s="181"/>
      <c r="M2020" s="181"/>
    </row>
    <row r="2021" spans="2:13" ht="9.75" customHeight="1">
      <c r="B2021" s="181"/>
      <c r="C2021" s="181"/>
      <c r="D2021" s="181"/>
      <c r="E2021" s="181"/>
      <c r="F2021" s="181"/>
      <c r="G2021" s="181"/>
      <c r="H2021" s="181"/>
      <c r="I2021" s="181"/>
      <c r="J2021" s="181"/>
      <c r="K2021" s="181"/>
      <c r="L2021" s="181"/>
      <c r="M2021" s="181"/>
    </row>
    <row r="2022" spans="2:13" ht="9.75" customHeight="1">
      <c r="B2022" s="181"/>
      <c r="C2022" s="181"/>
      <c r="D2022" s="181"/>
      <c r="E2022" s="181"/>
      <c r="F2022" s="181"/>
      <c r="G2022" s="181"/>
      <c r="H2022" s="181"/>
      <c r="I2022" s="181"/>
      <c r="J2022" s="181"/>
      <c r="K2022" s="181"/>
      <c r="L2022" s="181"/>
      <c r="M2022" s="181"/>
    </row>
    <row r="2023" spans="2:13" ht="9.75" customHeight="1">
      <c r="B2023" s="181"/>
      <c r="C2023" s="181"/>
      <c r="D2023" s="181"/>
      <c r="E2023" s="181"/>
      <c r="F2023" s="181"/>
      <c r="G2023" s="181"/>
      <c r="H2023" s="181"/>
      <c r="I2023" s="181"/>
      <c r="J2023" s="181"/>
      <c r="K2023" s="181"/>
      <c r="L2023" s="181"/>
      <c r="M2023" s="181"/>
    </row>
    <row r="2024" spans="2:13" ht="15" customHeight="1">
      <c r="B2024" s="188" t="s">
        <v>1426</v>
      </c>
      <c r="C2024" s="189"/>
      <c r="D2024" s="189"/>
      <c r="E2024" s="189"/>
      <c r="F2024" s="189"/>
      <c r="G2024" s="190"/>
      <c r="H2024" s="191" t="s">
        <v>1425</v>
      </c>
      <c r="I2024" s="192"/>
      <c r="J2024" s="192"/>
      <c r="K2024" s="192"/>
      <c r="L2024" s="192"/>
      <c r="M2024" s="193"/>
    </row>
    <row r="2025" spans="2:13" ht="15.75" customHeight="1">
      <c r="B2025" s="187" t="s">
        <v>379</v>
      </c>
      <c r="C2025" s="194" t="s">
        <v>1188</v>
      </c>
      <c r="D2025" s="183" t="s">
        <v>380</v>
      </c>
      <c r="E2025" s="184"/>
      <c r="F2025" s="183" t="s">
        <v>1424</v>
      </c>
      <c r="G2025" s="184"/>
      <c r="H2025" s="183" t="s">
        <v>1423</v>
      </c>
      <c r="I2025" s="184"/>
      <c r="J2025" s="187" t="s">
        <v>1422</v>
      </c>
      <c r="K2025" s="187" t="s">
        <v>1421</v>
      </c>
      <c r="L2025" s="183" t="s">
        <v>1420</v>
      </c>
      <c r="M2025" s="184"/>
    </row>
    <row r="2026" spans="2:13" ht="15.75" customHeight="1">
      <c r="B2026" s="187"/>
      <c r="C2026" s="195"/>
      <c r="D2026" s="185"/>
      <c r="E2026" s="186"/>
      <c r="F2026" s="185"/>
      <c r="G2026" s="186"/>
      <c r="H2026" s="185"/>
      <c r="I2026" s="186"/>
      <c r="J2026" s="187"/>
      <c r="K2026" s="187"/>
      <c r="L2026" s="185"/>
      <c r="M2026" s="186"/>
    </row>
    <row r="2027" spans="2:13" ht="38.25" customHeight="1">
      <c r="B2027" s="110" t="str">
        <f>CSV!E98</f>
        <v/>
      </c>
      <c r="C2027" s="123" t="str">
        <f>IFERROR(VLOOKUP(B2027,'TABELA DE DEFEITOS'!$B$4:$I$1048576,3,0),"")</f>
        <v/>
      </c>
      <c r="D2027" s="176" t="str">
        <f>IFERROR(VLOOKUP(B2027,'TABELA DE DEFEITOS'!$B$4:$I$1048576,4,0),"")</f>
        <v/>
      </c>
      <c r="E2027" s="177"/>
      <c r="F2027" s="176" t="str">
        <f>IFERROR(VLOOKUP(B2027,'TABELA DE DEFEITOS'!$B$4:$I$1048576,5,0),"")</f>
        <v/>
      </c>
      <c r="G2027" s="177"/>
      <c r="H2027" s="178" t="str">
        <f>CSV!H98</f>
        <v/>
      </c>
      <c r="I2027" s="179"/>
      <c r="J2027" s="112" t="str">
        <f>IFERROR(VLOOKUP(B2027,'TABELA DE DEFEITOS'!$B$4:$I$1048576,8,0),"")</f>
        <v/>
      </c>
      <c r="K2027" s="109" t="str">
        <f>CSV!G98</f>
        <v/>
      </c>
      <c r="L2027" s="178"/>
      <c r="M2027" s="179"/>
    </row>
    <row r="2028" spans="2:13" ht="9.75" customHeight="1">
      <c r="B2028" s="180" t="s">
        <v>1427</v>
      </c>
      <c r="C2028" s="180"/>
      <c r="D2028" s="180"/>
      <c r="E2028" s="180"/>
      <c r="F2028" s="180"/>
      <c r="G2028" s="180"/>
      <c r="H2028" s="180" t="s">
        <v>1427</v>
      </c>
      <c r="I2028" s="180"/>
      <c r="J2028" s="180"/>
      <c r="K2028" s="180"/>
      <c r="L2028" s="180"/>
      <c r="M2028" s="180"/>
    </row>
    <row r="2029" spans="2:13" ht="9.75" customHeight="1">
      <c r="B2029" s="181"/>
      <c r="C2029" s="181"/>
      <c r="D2029" s="181"/>
      <c r="E2029" s="181"/>
      <c r="F2029" s="181"/>
      <c r="G2029" s="181"/>
      <c r="H2029" s="181"/>
      <c r="I2029" s="181"/>
      <c r="J2029" s="181"/>
      <c r="K2029" s="181"/>
      <c r="L2029" s="181"/>
      <c r="M2029" s="181"/>
    </row>
    <row r="2030" spans="2:13" ht="9.75" customHeight="1">
      <c r="B2030" s="181"/>
      <c r="C2030" s="181"/>
      <c r="D2030" s="181"/>
      <c r="E2030" s="181"/>
      <c r="F2030" s="181"/>
      <c r="G2030" s="181"/>
      <c r="H2030" s="181"/>
      <c r="I2030" s="181"/>
      <c r="J2030" s="181"/>
      <c r="K2030" s="181"/>
      <c r="L2030" s="181"/>
      <c r="M2030" s="181"/>
    </row>
    <row r="2031" spans="2:13" ht="9.75" customHeight="1">
      <c r="B2031" s="181"/>
      <c r="C2031" s="181"/>
      <c r="D2031" s="181"/>
      <c r="E2031" s="181"/>
      <c r="F2031" s="181"/>
      <c r="G2031" s="181"/>
      <c r="H2031" s="181"/>
      <c r="I2031" s="181"/>
      <c r="J2031" s="181"/>
      <c r="K2031" s="181"/>
      <c r="L2031" s="181"/>
      <c r="M2031" s="181"/>
    </row>
    <row r="2032" spans="2:13" ht="9.75" customHeight="1">
      <c r="B2032" s="181"/>
      <c r="C2032" s="181"/>
      <c r="D2032" s="181"/>
      <c r="E2032" s="181"/>
      <c r="F2032" s="181"/>
      <c r="G2032" s="181"/>
      <c r="H2032" s="181"/>
      <c r="I2032" s="181"/>
      <c r="J2032" s="181"/>
      <c r="K2032" s="181"/>
      <c r="L2032" s="181"/>
      <c r="M2032" s="181"/>
    </row>
    <row r="2033" spans="2:13" ht="9.75" customHeight="1">
      <c r="B2033" s="181"/>
      <c r="C2033" s="181"/>
      <c r="D2033" s="181"/>
      <c r="E2033" s="181"/>
      <c r="F2033" s="181"/>
      <c r="G2033" s="181"/>
      <c r="H2033" s="181"/>
      <c r="I2033" s="181"/>
      <c r="J2033" s="181"/>
      <c r="K2033" s="181"/>
      <c r="L2033" s="181"/>
      <c r="M2033" s="181"/>
    </row>
    <row r="2034" spans="2:13" ht="9.75" customHeight="1">
      <c r="B2034" s="181"/>
      <c r="C2034" s="181"/>
      <c r="D2034" s="181"/>
      <c r="E2034" s="181"/>
      <c r="F2034" s="181"/>
      <c r="G2034" s="181"/>
      <c r="H2034" s="181"/>
      <c r="I2034" s="181"/>
      <c r="J2034" s="181"/>
      <c r="K2034" s="181"/>
      <c r="L2034" s="181"/>
      <c r="M2034" s="181"/>
    </row>
    <row r="2035" spans="2:13" ht="9.75" customHeight="1">
      <c r="B2035" s="181"/>
      <c r="C2035" s="181"/>
      <c r="D2035" s="181"/>
      <c r="E2035" s="181"/>
      <c r="F2035" s="181"/>
      <c r="G2035" s="181"/>
      <c r="H2035" s="181"/>
      <c r="I2035" s="181"/>
      <c r="J2035" s="181"/>
      <c r="K2035" s="181"/>
      <c r="L2035" s="181"/>
      <c r="M2035" s="181"/>
    </row>
    <row r="2036" spans="2:13" ht="9.75" customHeight="1">
      <c r="B2036" s="181"/>
      <c r="C2036" s="181"/>
      <c r="D2036" s="181"/>
      <c r="E2036" s="181"/>
      <c r="F2036" s="181"/>
      <c r="G2036" s="181"/>
      <c r="H2036" s="181"/>
      <c r="I2036" s="181"/>
      <c r="J2036" s="181"/>
      <c r="K2036" s="181"/>
      <c r="L2036" s="181"/>
      <c r="M2036" s="181"/>
    </row>
    <row r="2037" spans="2:13" ht="9.75" customHeight="1">
      <c r="B2037" s="181"/>
      <c r="C2037" s="181"/>
      <c r="D2037" s="181"/>
      <c r="E2037" s="181"/>
      <c r="F2037" s="181"/>
      <c r="G2037" s="181"/>
      <c r="H2037" s="181"/>
      <c r="I2037" s="181"/>
      <c r="J2037" s="181"/>
      <c r="K2037" s="181"/>
      <c r="L2037" s="181"/>
      <c r="M2037" s="181"/>
    </row>
    <row r="2038" spans="2:13" ht="9.75" customHeight="1">
      <c r="B2038" s="181"/>
      <c r="C2038" s="181"/>
      <c r="D2038" s="181"/>
      <c r="E2038" s="181"/>
      <c r="F2038" s="181"/>
      <c r="G2038" s="181"/>
      <c r="H2038" s="181"/>
      <c r="I2038" s="181"/>
      <c r="J2038" s="181"/>
      <c r="K2038" s="181"/>
      <c r="L2038" s="181"/>
      <c r="M2038" s="181"/>
    </row>
    <row r="2039" spans="2:13" ht="9.75" customHeight="1">
      <c r="B2039" s="181"/>
      <c r="C2039" s="181"/>
      <c r="D2039" s="181"/>
      <c r="E2039" s="181"/>
      <c r="F2039" s="181"/>
      <c r="G2039" s="181"/>
      <c r="H2039" s="181"/>
      <c r="I2039" s="181"/>
      <c r="J2039" s="181"/>
      <c r="K2039" s="181"/>
      <c r="L2039" s="181"/>
      <c r="M2039" s="181"/>
    </row>
    <row r="2040" spans="2:13" ht="9.75" customHeight="1">
      <c r="B2040" s="181"/>
      <c r="C2040" s="181"/>
      <c r="D2040" s="181"/>
      <c r="E2040" s="181"/>
      <c r="F2040" s="181"/>
      <c r="G2040" s="181"/>
      <c r="H2040" s="181"/>
      <c r="I2040" s="181"/>
      <c r="J2040" s="181"/>
      <c r="K2040" s="181"/>
      <c r="L2040" s="181"/>
      <c r="M2040" s="181"/>
    </row>
    <row r="2041" spans="2:13" ht="9.75" customHeight="1">
      <c r="B2041" s="181"/>
      <c r="C2041" s="181"/>
      <c r="D2041" s="181"/>
      <c r="E2041" s="181"/>
      <c r="F2041" s="181"/>
      <c r="G2041" s="181"/>
      <c r="H2041" s="181"/>
      <c r="I2041" s="181"/>
      <c r="J2041" s="181"/>
      <c r="K2041" s="181"/>
      <c r="L2041" s="181"/>
      <c r="M2041" s="181"/>
    </row>
    <row r="2042" spans="2:13" ht="9.75" customHeight="1">
      <c r="B2042" s="181"/>
      <c r="C2042" s="181"/>
      <c r="D2042" s="181"/>
      <c r="E2042" s="181"/>
      <c r="F2042" s="181"/>
      <c r="G2042" s="181"/>
      <c r="H2042" s="181"/>
      <c r="I2042" s="181"/>
      <c r="J2042" s="181"/>
      <c r="K2042" s="181"/>
      <c r="L2042" s="181"/>
      <c r="M2042" s="181"/>
    </row>
    <row r="2043" spans="2:13" ht="9.75" customHeight="1">
      <c r="B2043" s="181"/>
      <c r="C2043" s="181"/>
      <c r="D2043" s="181"/>
      <c r="E2043" s="181"/>
      <c r="F2043" s="181"/>
      <c r="G2043" s="181"/>
      <c r="H2043" s="181"/>
      <c r="I2043" s="181"/>
      <c r="J2043" s="181"/>
      <c r="K2043" s="181"/>
      <c r="L2043" s="181"/>
      <c r="M2043" s="181"/>
    </row>
    <row r="2044" spans="2:13" ht="9.75" customHeight="1">
      <c r="B2044" s="181"/>
      <c r="C2044" s="181"/>
      <c r="D2044" s="181"/>
      <c r="E2044" s="181"/>
      <c r="F2044" s="181"/>
      <c r="G2044" s="181"/>
      <c r="H2044" s="181"/>
      <c r="I2044" s="181"/>
      <c r="J2044" s="181"/>
      <c r="K2044" s="181"/>
      <c r="L2044" s="181"/>
      <c r="M2044" s="181"/>
    </row>
    <row r="2045" spans="2:13" ht="15" customHeight="1">
      <c r="B2045" s="188" t="s">
        <v>1426</v>
      </c>
      <c r="C2045" s="189"/>
      <c r="D2045" s="189"/>
      <c r="E2045" s="189"/>
      <c r="F2045" s="189"/>
      <c r="G2045" s="190"/>
      <c r="H2045" s="191" t="s">
        <v>1425</v>
      </c>
      <c r="I2045" s="192"/>
      <c r="J2045" s="192"/>
      <c r="K2045" s="192"/>
      <c r="L2045" s="192"/>
      <c r="M2045" s="193"/>
    </row>
    <row r="2046" spans="2:13" ht="15.75" customHeight="1">
      <c r="B2046" s="187" t="s">
        <v>379</v>
      </c>
      <c r="C2046" s="194" t="s">
        <v>1188</v>
      </c>
      <c r="D2046" s="183" t="s">
        <v>380</v>
      </c>
      <c r="E2046" s="184"/>
      <c r="F2046" s="183" t="s">
        <v>1424</v>
      </c>
      <c r="G2046" s="184"/>
      <c r="H2046" s="183" t="s">
        <v>1423</v>
      </c>
      <c r="I2046" s="184"/>
      <c r="J2046" s="187" t="s">
        <v>1422</v>
      </c>
      <c r="K2046" s="187" t="s">
        <v>1421</v>
      </c>
      <c r="L2046" s="183" t="s">
        <v>1420</v>
      </c>
      <c r="M2046" s="184"/>
    </row>
    <row r="2047" spans="2:13" ht="15.75" customHeight="1">
      <c r="B2047" s="187"/>
      <c r="C2047" s="195"/>
      <c r="D2047" s="185"/>
      <c r="E2047" s="186"/>
      <c r="F2047" s="185"/>
      <c r="G2047" s="186"/>
      <c r="H2047" s="185"/>
      <c r="I2047" s="186"/>
      <c r="J2047" s="187"/>
      <c r="K2047" s="187"/>
      <c r="L2047" s="185"/>
      <c r="M2047" s="186"/>
    </row>
    <row r="2048" spans="2:13" ht="39" customHeight="1">
      <c r="B2048" s="110" t="str">
        <f>CSV!E99</f>
        <v/>
      </c>
      <c r="C2048" s="123" t="str">
        <f>IFERROR(VLOOKUP(B2048,'TABELA DE DEFEITOS'!$B$4:$I$1048576,3,0),"")</f>
        <v/>
      </c>
      <c r="D2048" s="176" t="str">
        <f>IFERROR(VLOOKUP(B2048,'TABELA DE DEFEITOS'!$B$4:$I$1048576,4,0),"")</f>
        <v/>
      </c>
      <c r="E2048" s="177"/>
      <c r="F2048" s="176" t="str">
        <f>IFERROR(VLOOKUP(B2048,'TABELA DE DEFEITOS'!$B$4:$I$1048576,5,0),"")</f>
        <v/>
      </c>
      <c r="G2048" s="177"/>
      <c r="H2048" s="178" t="str">
        <f>CSV!H99</f>
        <v/>
      </c>
      <c r="I2048" s="179"/>
      <c r="J2048" s="112" t="str">
        <f>IFERROR(VLOOKUP(B2048,'TABELA DE DEFEITOS'!$B$4:$I$1048576,8,0),"")</f>
        <v/>
      </c>
      <c r="K2048" s="109" t="str">
        <f>CSV!G99</f>
        <v/>
      </c>
      <c r="L2048" s="178"/>
      <c r="M2048" s="179"/>
    </row>
    <row r="2049" spans="2:13" ht="9.75" customHeight="1">
      <c r="B2049" s="180" t="s">
        <v>1427</v>
      </c>
      <c r="C2049" s="180"/>
      <c r="D2049" s="180"/>
      <c r="E2049" s="180"/>
      <c r="F2049" s="180"/>
      <c r="G2049" s="180"/>
      <c r="H2049" s="180" t="s">
        <v>1427</v>
      </c>
      <c r="I2049" s="180"/>
      <c r="J2049" s="180"/>
      <c r="K2049" s="180"/>
      <c r="L2049" s="180"/>
      <c r="M2049" s="180"/>
    </row>
    <row r="2050" spans="2:13" ht="9.75" customHeight="1">
      <c r="B2050" s="181"/>
      <c r="C2050" s="181"/>
      <c r="D2050" s="181"/>
      <c r="E2050" s="181"/>
      <c r="F2050" s="181"/>
      <c r="G2050" s="181"/>
      <c r="H2050" s="181"/>
      <c r="I2050" s="181"/>
      <c r="J2050" s="181"/>
      <c r="K2050" s="181"/>
      <c r="L2050" s="181"/>
      <c r="M2050" s="181"/>
    </row>
    <row r="2051" spans="2:13" ht="9.75" customHeight="1">
      <c r="B2051" s="181"/>
      <c r="C2051" s="181"/>
      <c r="D2051" s="181"/>
      <c r="E2051" s="181"/>
      <c r="F2051" s="181"/>
      <c r="G2051" s="181"/>
      <c r="H2051" s="181"/>
      <c r="I2051" s="181"/>
      <c r="J2051" s="181"/>
      <c r="K2051" s="181"/>
      <c r="L2051" s="181"/>
      <c r="M2051" s="181"/>
    </row>
    <row r="2052" spans="2:13" ht="9.75" customHeight="1">
      <c r="B2052" s="181"/>
      <c r="C2052" s="181"/>
      <c r="D2052" s="181"/>
      <c r="E2052" s="181"/>
      <c r="F2052" s="181"/>
      <c r="G2052" s="181"/>
      <c r="H2052" s="181"/>
      <c r="I2052" s="181"/>
      <c r="J2052" s="181"/>
      <c r="K2052" s="181"/>
      <c r="L2052" s="181"/>
      <c r="M2052" s="181"/>
    </row>
    <row r="2053" spans="2:13" ht="9.75" customHeight="1">
      <c r="B2053" s="181"/>
      <c r="C2053" s="181"/>
      <c r="D2053" s="181"/>
      <c r="E2053" s="181"/>
      <c r="F2053" s="181"/>
      <c r="G2053" s="181"/>
      <c r="H2053" s="181"/>
      <c r="I2053" s="181"/>
      <c r="J2053" s="181"/>
      <c r="K2053" s="181"/>
      <c r="L2053" s="181"/>
      <c r="M2053" s="181"/>
    </row>
    <row r="2054" spans="2:13" ht="9.75" customHeight="1">
      <c r="B2054" s="181"/>
      <c r="C2054" s="181"/>
      <c r="D2054" s="181"/>
      <c r="E2054" s="181"/>
      <c r="F2054" s="181"/>
      <c r="G2054" s="181"/>
      <c r="H2054" s="181"/>
      <c r="I2054" s="181"/>
      <c r="J2054" s="181"/>
      <c r="K2054" s="181"/>
      <c r="L2054" s="181"/>
      <c r="M2054" s="181"/>
    </row>
    <row r="2055" spans="2:13" ht="9.75" customHeight="1">
      <c r="B2055" s="181"/>
      <c r="C2055" s="181"/>
      <c r="D2055" s="181"/>
      <c r="E2055" s="181"/>
      <c r="F2055" s="181"/>
      <c r="G2055" s="181"/>
      <c r="H2055" s="181"/>
      <c r="I2055" s="181"/>
      <c r="J2055" s="181"/>
      <c r="K2055" s="181"/>
      <c r="L2055" s="181"/>
      <c r="M2055" s="181"/>
    </row>
    <row r="2056" spans="2:13" ht="9.75" customHeight="1">
      <c r="B2056" s="181"/>
      <c r="C2056" s="181"/>
      <c r="D2056" s="181"/>
      <c r="E2056" s="181"/>
      <c r="F2056" s="181"/>
      <c r="G2056" s="181"/>
      <c r="H2056" s="181"/>
      <c r="I2056" s="181"/>
      <c r="J2056" s="181"/>
      <c r="K2056" s="181"/>
      <c r="L2056" s="181"/>
      <c r="M2056" s="181"/>
    </row>
    <row r="2057" spans="2:13" ht="9.75" customHeight="1">
      <c r="B2057" s="181"/>
      <c r="C2057" s="181"/>
      <c r="D2057" s="181"/>
      <c r="E2057" s="181"/>
      <c r="F2057" s="181"/>
      <c r="G2057" s="181"/>
      <c r="H2057" s="181"/>
      <c r="I2057" s="181"/>
      <c r="J2057" s="181"/>
      <c r="K2057" s="181"/>
      <c r="L2057" s="181"/>
      <c r="M2057" s="181"/>
    </row>
    <row r="2058" spans="2:13" ht="9.75" customHeight="1">
      <c r="B2058" s="181"/>
      <c r="C2058" s="181"/>
      <c r="D2058" s="181"/>
      <c r="E2058" s="181"/>
      <c r="F2058" s="181"/>
      <c r="G2058" s="181"/>
      <c r="H2058" s="181"/>
      <c r="I2058" s="181"/>
      <c r="J2058" s="181"/>
      <c r="K2058" s="181"/>
      <c r="L2058" s="181"/>
      <c r="M2058" s="181"/>
    </row>
    <row r="2059" spans="2:13" ht="9.75" customHeight="1">
      <c r="B2059" s="181"/>
      <c r="C2059" s="181"/>
      <c r="D2059" s="181"/>
      <c r="E2059" s="181"/>
      <c r="F2059" s="181"/>
      <c r="G2059" s="181"/>
      <c r="H2059" s="181"/>
      <c r="I2059" s="181"/>
      <c r="J2059" s="181"/>
      <c r="K2059" s="181"/>
      <c r="L2059" s="181"/>
      <c r="M2059" s="181"/>
    </row>
    <row r="2060" spans="2:13" ht="9.75" customHeight="1">
      <c r="B2060" s="181"/>
      <c r="C2060" s="181"/>
      <c r="D2060" s="181"/>
      <c r="E2060" s="181"/>
      <c r="F2060" s="181"/>
      <c r="G2060" s="181"/>
      <c r="H2060" s="181"/>
      <c r="I2060" s="181"/>
      <c r="J2060" s="181"/>
      <c r="K2060" s="181"/>
      <c r="L2060" s="181"/>
      <c r="M2060" s="181"/>
    </row>
    <row r="2061" spans="2:13" ht="9.75" customHeight="1">
      <c r="B2061" s="181"/>
      <c r="C2061" s="181"/>
      <c r="D2061" s="181"/>
      <c r="E2061" s="181"/>
      <c r="F2061" s="181"/>
      <c r="G2061" s="181"/>
      <c r="H2061" s="181"/>
      <c r="I2061" s="181"/>
      <c r="J2061" s="181"/>
      <c r="K2061" s="181"/>
      <c r="L2061" s="181"/>
      <c r="M2061" s="181"/>
    </row>
    <row r="2062" spans="2:13" ht="9.75" customHeight="1">
      <c r="B2062" s="181"/>
      <c r="C2062" s="181"/>
      <c r="D2062" s="181"/>
      <c r="E2062" s="181"/>
      <c r="F2062" s="181"/>
      <c r="G2062" s="181"/>
      <c r="H2062" s="181"/>
      <c r="I2062" s="181"/>
      <c r="J2062" s="181"/>
      <c r="K2062" s="181"/>
      <c r="L2062" s="181"/>
      <c r="M2062" s="181"/>
    </row>
    <row r="2063" spans="2:13" ht="9.75" customHeight="1">
      <c r="B2063" s="181"/>
      <c r="C2063" s="181"/>
      <c r="D2063" s="181"/>
      <c r="E2063" s="181"/>
      <c r="F2063" s="181"/>
      <c r="G2063" s="181"/>
      <c r="H2063" s="181"/>
      <c r="I2063" s="181"/>
      <c r="J2063" s="181"/>
      <c r="K2063" s="181"/>
      <c r="L2063" s="181"/>
      <c r="M2063" s="181"/>
    </row>
    <row r="2064" spans="2:13" ht="9.75" customHeight="1">
      <c r="B2064" s="181"/>
      <c r="C2064" s="181"/>
      <c r="D2064" s="181"/>
      <c r="E2064" s="181"/>
      <c r="F2064" s="181"/>
      <c r="G2064" s="181"/>
      <c r="H2064" s="181"/>
      <c r="I2064" s="181"/>
      <c r="J2064" s="181"/>
      <c r="K2064" s="181"/>
      <c r="L2064" s="181"/>
      <c r="M2064" s="181"/>
    </row>
    <row r="2065" spans="2:13" ht="9.75" customHeight="1">
      <c r="B2065" s="181"/>
      <c r="C2065" s="181"/>
      <c r="D2065" s="181"/>
      <c r="E2065" s="181"/>
      <c r="F2065" s="181"/>
      <c r="G2065" s="181"/>
      <c r="H2065" s="181"/>
      <c r="I2065" s="181"/>
      <c r="J2065" s="181"/>
      <c r="K2065" s="181"/>
      <c r="L2065" s="181"/>
      <c r="M2065" s="181"/>
    </row>
    <row r="2066" spans="2:13" ht="15" customHeight="1">
      <c r="B2066" s="188" t="s">
        <v>1426</v>
      </c>
      <c r="C2066" s="189"/>
      <c r="D2066" s="189"/>
      <c r="E2066" s="189"/>
      <c r="F2066" s="189"/>
      <c r="G2066" s="190"/>
      <c r="H2066" s="191" t="s">
        <v>1425</v>
      </c>
      <c r="I2066" s="192"/>
      <c r="J2066" s="192"/>
      <c r="K2066" s="192"/>
      <c r="L2066" s="192"/>
      <c r="M2066" s="193"/>
    </row>
    <row r="2067" spans="2:13" ht="10.5" customHeight="1">
      <c r="B2067" s="187" t="s">
        <v>379</v>
      </c>
      <c r="C2067" s="194" t="s">
        <v>1188</v>
      </c>
      <c r="D2067" s="183" t="s">
        <v>380</v>
      </c>
      <c r="E2067" s="184"/>
      <c r="F2067" s="183" t="s">
        <v>1424</v>
      </c>
      <c r="G2067" s="184"/>
      <c r="H2067" s="183" t="s">
        <v>1423</v>
      </c>
      <c r="I2067" s="184"/>
      <c r="J2067" s="187" t="s">
        <v>1422</v>
      </c>
      <c r="K2067" s="187" t="s">
        <v>1421</v>
      </c>
      <c r="L2067" s="183" t="s">
        <v>1420</v>
      </c>
      <c r="M2067" s="184"/>
    </row>
    <row r="2068" spans="2:13" ht="15.75" customHeight="1">
      <c r="B2068" s="187"/>
      <c r="C2068" s="195"/>
      <c r="D2068" s="185"/>
      <c r="E2068" s="186"/>
      <c r="F2068" s="185"/>
      <c r="G2068" s="186"/>
      <c r="H2068" s="185"/>
      <c r="I2068" s="186"/>
      <c r="J2068" s="187"/>
      <c r="K2068" s="187"/>
      <c r="L2068" s="185"/>
      <c r="M2068" s="186"/>
    </row>
    <row r="2069" spans="2:13" ht="38.25" customHeight="1">
      <c r="B2069" s="110" t="str">
        <f>CSV!E100</f>
        <v/>
      </c>
      <c r="C2069" s="123" t="str">
        <f>IFERROR(VLOOKUP(B2069,'TABELA DE DEFEITOS'!$B$4:$I$1048576,3,0),"")</f>
        <v/>
      </c>
      <c r="D2069" s="176" t="str">
        <f>IFERROR(VLOOKUP(B2069,'TABELA DE DEFEITOS'!$B$4:$I$1048576,4,0),"")</f>
        <v/>
      </c>
      <c r="E2069" s="177"/>
      <c r="F2069" s="176" t="str">
        <f>IFERROR(VLOOKUP(B2069,'TABELA DE DEFEITOS'!$B$4:$I$1048576,5,0),"")</f>
        <v/>
      </c>
      <c r="G2069" s="177"/>
      <c r="H2069" s="178" t="str">
        <f>CSV!H100</f>
        <v/>
      </c>
      <c r="I2069" s="179"/>
      <c r="J2069" s="112" t="str">
        <f>IFERROR(VLOOKUP(B2069,'TABELA DE DEFEITOS'!$B$4:$I$1048576,8,0),"")</f>
        <v/>
      </c>
      <c r="K2069" s="109" t="str">
        <f>CSV!G100</f>
        <v/>
      </c>
      <c r="L2069" s="178"/>
      <c r="M2069" s="179"/>
    </row>
    <row r="2070" spans="2:13" ht="9.75" customHeight="1">
      <c r="B2070" s="180" t="s">
        <v>1427</v>
      </c>
      <c r="C2070" s="180"/>
      <c r="D2070" s="180"/>
      <c r="E2070" s="180"/>
      <c r="F2070" s="180"/>
      <c r="G2070" s="180"/>
      <c r="H2070" s="180" t="s">
        <v>1427</v>
      </c>
      <c r="I2070" s="180"/>
      <c r="J2070" s="180"/>
      <c r="K2070" s="180"/>
      <c r="L2070" s="180"/>
      <c r="M2070" s="180"/>
    </row>
    <row r="2071" spans="2:13" ht="9.75" customHeight="1">
      <c r="B2071" s="181"/>
      <c r="C2071" s="181"/>
      <c r="D2071" s="181"/>
      <c r="E2071" s="181"/>
      <c r="F2071" s="181"/>
      <c r="G2071" s="181"/>
      <c r="H2071" s="181"/>
      <c r="I2071" s="181"/>
      <c r="J2071" s="181"/>
      <c r="K2071" s="181"/>
      <c r="L2071" s="181"/>
      <c r="M2071" s="181"/>
    </row>
    <row r="2072" spans="2:13" ht="9.75" customHeight="1">
      <c r="B2072" s="181"/>
      <c r="C2072" s="181"/>
      <c r="D2072" s="181"/>
      <c r="E2072" s="181"/>
      <c r="F2072" s="181"/>
      <c r="G2072" s="181"/>
      <c r="H2072" s="181"/>
      <c r="I2072" s="181"/>
      <c r="J2072" s="181"/>
      <c r="K2072" s="181"/>
      <c r="L2072" s="181"/>
      <c r="M2072" s="181"/>
    </row>
    <row r="2073" spans="2:13" ht="9.75" customHeight="1">
      <c r="B2073" s="181"/>
      <c r="C2073" s="181"/>
      <c r="D2073" s="181"/>
      <c r="E2073" s="181"/>
      <c r="F2073" s="181"/>
      <c r="G2073" s="181"/>
      <c r="H2073" s="181"/>
      <c r="I2073" s="181"/>
      <c r="J2073" s="181"/>
      <c r="K2073" s="181"/>
      <c r="L2073" s="181"/>
      <c r="M2073" s="181"/>
    </row>
    <row r="2074" spans="2:13" ht="9.75" customHeight="1">
      <c r="B2074" s="181"/>
      <c r="C2074" s="181"/>
      <c r="D2074" s="181"/>
      <c r="E2074" s="181"/>
      <c r="F2074" s="181"/>
      <c r="G2074" s="181"/>
      <c r="H2074" s="181"/>
      <c r="I2074" s="181"/>
      <c r="J2074" s="181"/>
      <c r="K2074" s="181"/>
      <c r="L2074" s="181"/>
      <c r="M2074" s="181"/>
    </row>
    <row r="2075" spans="2:13" ht="9.75" customHeight="1">
      <c r="B2075" s="181"/>
      <c r="C2075" s="181"/>
      <c r="D2075" s="181"/>
      <c r="E2075" s="181"/>
      <c r="F2075" s="181"/>
      <c r="G2075" s="181"/>
      <c r="H2075" s="181"/>
      <c r="I2075" s="181"/>
      <c r="J2075" s="181"/>
      <c r="K2075" s="181"/>
      <c r="L2075" s="181"/>
      <c r="M2075" s="181"/>
    </row>
    <row r="2076" spans="2:13" ht="9.75" customHeight="1">
      <c r="B2076" s="181"/>
      <c r="C2076" s="181"/>
      <c r="D2076" s="181"/>
      <c r="E2076" s="181"/>
      <c r="F2076" s="181"/>
      <c r="G2076" s="181"/>
      <c r="H2076" s="181"/>
      <c r="I2076" s="181"/>
      <c r="J2076" s="181"/>
      <c r="K2076" s="181"/>
      <c r="L2076" s="181"/>
      <c r="M2076" s="181"/>
    </row>
    <row r="2077" spans="2:13" ht="9.75" customHeight="1">
      <c r="B2077" s="181"/>
      <c r="C2077" s="181"/>
      <c r="D2077" s="181"/>
      <c r="E2077" s="181"/>
      <c r="F2077" s="181"/>
      <c r="G2077" s="181"/>
      <c r="H2077" s="181"/>
      <c r="I2077" s="181"/>
      <c r="J2077" s="181"/>
      <c r="K2077" s="181"/>
      <c r="L2077" s="181"/>
      <c r="M2077" s="181"/>
    </row>
    <row r="2078" spans="2:13" ht="9.75" customHeight="1">
      <c r="B2078" s="181"/>
      <c r="C2078" s="181"/>
      <c r="D2078" s="181"/>
      <c r="E2078" s="181"/>
      <c r="F2078" s="181"/>
      <c r="G2078" s="181"/>
      <c r="H2078" s="181"/>
      <c r="I2078" s="181"/>
      <c r="J2078" s="181"/>
      <c r="K2078" s="181"/>
      <c r="L2078" s="181"/>
      <c r="M2078" s="181"/>
    </row>
    <row r="2079" spans="2:13" ht="9.75" customHeight="1">
      <c r="B2079" s="181"/>
      <c r="C2079" s="181"/>
      <c r="D2079" s="181"/>
      <c r="E2079" s="181"/>
      <c r="F2079" s="181"/>
      <c r="G2079" s="181"/>
      <c r="H2079" s="181"/>
      <c r="I2079" s="181"/>
      <c r="J2079" s="181"/>
      <c r="K2079" s="181"/>
      <c r="L2079" s="181"/>
      <c r="M2079" s="181"/>
    </row>
    <row r="2080" spans="2:13" ht="9.75" customHeight="1">
      <c r="B2080" s="181"/>
      <c r="C2080" s="181"/>
      <c r="D2080" s="181"/>
      <c r="E2080" s="181"/>
      <c r="F2080" s="181"/>
      <c r="G2080" s="181"/>
      <c r="H2080" s="181"/>
      <c r="I2080" s="181"/>
      <c r="J2080" s="181"/>
      <c r="K2080" s="181"/>
      <c r="L2080" s="181"/>
      <c r="M2080" s="181"/>
    </row>
    <row r="2081" spans="2:13" ht="9.75" customHeight="1">
      <c r="B2081" s="181"/>
      <c r="C2081" s="181"/>
      <c r="D2081" s="181"/>
      <c r="E2081" s="181"/>
      <c r="F2081" s="181"/>
      <c r="G2081" s="181"/>
      <c r="H2081" s="181"/>
      <c r="I2081" s="181"/>
      <c r="J2081" s="181"/>
      <c r="K2081" s="181"/>
      <c r="L2081" s="181"/>
      <c r="M2081" s="181"/>
    </row>
    <row r="2082" spans="2:13" ht="9.75" customHeight="1">
      <c r="B2082" s="181"/>
      <c r="C2082" s="181"/>
      <c r="D2082" s="181"/>
      <c r="E2082" s="181"/>
      <c r="F2082" s="181"/>
      <c r="G2082" s="181"/>
      <c r="H2082" s="181"/>
      <c r="I2082" s="181"/>
      <c r="J2082" s="181"/>
      <c r="K2082" s="181"/>
      <c r="L2082" s="181"/>
      <c r="M2082" s="181"/>
    </row>
    <row r="2083" spans="2:13" ht="9.75" customHeight="1">
      <c r="B2083" s="181"/>
      <c r="C2083" s="181"/>
      <c r="D2083" s="181"/>
      <c r="E2083" s="181"/>
      <c r="F2083" s="181"/>
      <c r="G2083" s="181"/>
      <c r="H2083" s="181"/>
      <c r="I2083" s="181"/>
      <c r="J2083" s="181"/>
      <c r="K2083" s="181"/>
      <c r="L2083" s="181"/>
      <c r="M2083" s="181"/>
    </row>
    <row r="2084" spans="2:13" ht="9.75" customHeight="1">
      <c r="B2084" s="181"/>
      <c r="C2084" s="181"/>
      <c r="D2084" s="181"/>
      <c r="E2084" s="181"/>
      <c r="F2084" s="181"/>
      <c r="G2084" s="181"/>
      <c r="H2084" s="181"/>
      <c r="I2084" s="181"/>
      <c r="J2084" s="181"/>
      <c r="K2084" s="181"/>
      <c r="L2084" s="181"/>
      <c r="M2084" s="181"/>
    </row>
    <row r="2085" spans="2:13" ht="9.75" customHeight="1">
      <c r="B2085" s="181"/>
      <c r="C2085" s="181"/>
      <c r="D2085" s="181"/>
      <c r="E2085" s="181"/>
      <c r="F2085" s="181"/>
      <c r="G2085" s="181"/>
      <c r="H2085" s="181"/>
      <c r="I2085" s="181"/>
      <c r="J2085" s="181"/>
      <c r="K2085" s="181"/>
      <c r="L2085" s="181"/>
      <c r="M2085" s="181"/>
    </row>
    <row r="2086" spans="2:13" ht="9.75" customHeight="1">
      <c r="B2086" s="181"/>
      <c r="C2086" s="181"/>
      <c r="D2086" s="181"/>
      <c r="E2086" s="181"/>
      <c r="F2086" s="181"/>
      <c r="G2086" s="181"/>
      <c r="H2086" s="181"/>
      <c r="I2086" s="181"/>
      <c r="J2086" s="181"/>
      <c r="K2086" s="181"/>
      <c r="L2086" s="181"/>
      <c r="M2086" s="181"/>
    </row>
    <row r="2087" spans="2:13" ht="15" customHeight="1">
      <c r="B2087" s="188" t="s">
        <v>1426</v>
      </c>
      <c r="C2087" s="189"/>
      <c r="D2087" s="189"/>
      <c r="E2087" s="189"/>
      <c r="F2087" s="189"/>
      <c r="G2087" s="190"/>
      <c r="H2087" s="191" t="s">
        <v>1425</v>
      </c>
      <c r="I2087" s="192"/>
      <c r="J2087" s="192"/>
      <c r="K2087" s="192"/>
      <c r="L2087" s="192"/>
      <c r="M2087" s="193"/>
    </row>
    <row r="2088" spans="2:13" ht="15.75" customHeight="1">
      <c r="B2088" s="187" t="s">
        <v>379</v>
      </c>
      <c r="C2088" s="194" t="s">
        <v>1188</v>
      </c>
      <c r="D2088" s="183" t="s">
        <v>380</v>
      </c>
      <c r="E2088" s="184"/>
      <c r="F2088" s="183" t="s">
        <v>1424</v>
      </c>
      <c r="G2088" s="184"/>
      <c r="H2088" s="183" t="s">
        <v>1423</v>
      </c>
      <c r="I2088" s="184"/>
      <c r="J2088" s="187" t="s">
        <v>1422</v>
      </c>
      <c r="K2088" s="187" t="s">
        <v>1421</v>
      </c>
      <c r="L2088" s="183" t="s">
        <v>1420</v>
      </c>
      <c r="M2088" s="184"/>
    </row>
    <row r="2089" spans="2:13" ht="15.75" customHeight="1">
      <c r="B2089" s="187"/>
      <c r="C2089" s="195"/>
      <c r="D2089" s="185"/>
      <c r="E2089" s="186"/>
      <c r="F2089" s="185"/>
      <c r="G2089" s="186"/>
      <c r="H2089" s="185"/>
      <c r="I2089" s="186"/>
      <c r="J2089" s="187"/>
      <c r="K2089" s="187"/>
      <c r="L2089" s="185"/>
      <c r="M2089" s="186"/>
    </row>
    <row r="2090" spans="2:13" ht="39" customHeight="1">
      <c r="B2090" s="110" t="str">
        <f>CSV!E101</f>
        <v/>
      </c>
      <c r="C2090" s="123" t="str">
        <f>IFERROR(VLOOKUP(B2090,'TABELA DE DEFEITOS'!$B$4:$I$1048576,3,0),"")</f>
        <v/>
      </c>
      <c r="D2090" s="176" t="str">
        <f>IFERROR(VLOOKUP(B2090,'TABELA DE DEFEITOS'!$B$4:$I$1048576,4,0),"")</f>
        <v/>
      </c>
      <c r="E2090" s="177"/>
      <c r="F2090" s="176" t="str">
        <f>IFERROR(VLOOKUP(B2090,'TABELA DE DEFEITOS'!$B$4:$I$1048576,5,0),"")</f>
        <v/>
      </c>
      <c r="G2090" s="177"/>
      <c r="H2090" s="178" t="str">
        <f>CSV!H101</f>
        <v/>
      </c>
      <c r="I2090" s="179"/>
      <c r="J2090" s="112" t="str">
        <f>IFERROR(VLOOKUP(B2090,'TABELA DE DEFEITOS'!$B$4:$I$1048576,8,0),"")</f>
        <v/>
      </c>
      <c r="K2090" s="109" t="str">
        <f>CSV!G101</f>
        <v/>
      </c>
      <c r="L2090" s="178"/>
      <c r="M2090" s="179"/>
    </row>
    <row r="2091" spans="2:13" ht="9.75" customHeight="1">
      <c r="B2091" s="180" t="s">
        <v>1427</v>
      </c>
      <c r="C2091" s="180"/>
      <c r="D2091" s="180"/>
      <c r="E2091" s="180"/>
      <c r="F2091" s="180"/>
      <c r="G2091" s="180"/>
      <c r="H2091" s="180" t="s">
        <v>1427</v>
      </c>
      <c r="I2091" s="180"/>
      <c r="J2091" s="180"/>
      <c r="K2091" s="180"/>
      <c r="L2091" s="180"/>
      <c r="M2091" s="180"/>
    </row>
    <row r="2092" spans="2:13" ht="9.75" customHeight="1">
      <c r="B2092" s="181"/>
      <c r="C2092" s="181"/>
      <c r="D2092" s="181"/>
      <c r="E2092" s="181"/>
      <c r="F2092" s="181"/>
      <c r="G2092" s="181"/>
      <c r="H2092" s="181"/>
      <c r="I2092" s="181"/>
      <c r="J2092" s="181"/>
      <c r="K2092" s="181"/>
      <c r="L2092" s="181"/>
      <c r="M2092" s="181"/>
    </row>
    <row r="2093" spans="2:13" ht="9.75" customHeight="1">
      <c r="B2093" s="181"/>
      <c r="C2093" s="181"/>
      <c r="D2093" s="181"/>
      <c r="E2093" s="181"/>
      <c r="F2093" s="181"/>
      <c r="G2093" s="181"/>
      <c r="H2093" s="181"/>
      <c r="I2093" s="181"/>
      <c r="J2093" s="181"/>
      <c r="K2093" s="181"/>
      <c r="L2093" s="181"/>
      <c r="M2093" s="181"/>
    </row>
    <row r="2094" spans="2:13" ht="9.75" customHeight="1">
      <c r="B2094" s="181"/>
      <c r="C2094" s="181"/>
      <c r="D2094" s="181"/>
      <c r="E2094" s="181"/>
      <c r="F2094" s="181"/>
      <c r="G2094" s="181"/>
      <c r="H2094" s="181"/>
      <c r="I2094" s="181"/>
      <c r="J2094" s="181"/>
      <c r="K2094" s="181"/>
      <c r="L2094" s="181"/>
      <c r="M2094" s="181"/>
    </row>
    <row r="2095" spans="2:13" ht="9.75" customHeight="1">
      <c r="B2095" s="181"/>
      <c r="C2095" s="181"/>
      <c r="D2095" s="181"/>
      <c r="E2095" s="181"/>
      <c r="F2095" s="181"/>
      <c r="G2095" s="181"/>
      <c r="H2095" s="181"/>
      <c r="I2095" s="181"/>
      <c r="J2095" s="181"/>
      <c r="K2095" s="181"/>
      <c r="L2095" s="181"/>
      <c r="M2095" s="181"/>
    </row>
    <row r="2096" spans="2:13" ht="9.75" customHeight="1">
      <c r="B2096" s="181"/>
      <c r="C2096" s="181"/>
      <c r="D2096" s="181"/>
      <c r="E2096" s="181"/>
      <c r="F2096" s="181"/>
      <c r="G2096" s="181"/>
      <c r="H2096" s="181"/>
      <c r="I2096" s="181"/>
      <c r="J2096" s="181"/>
      <c r="K2096" s="181"/>
      <c r="L2096" s="181"/>
      <c r="M2096" s="181"/>
    </row>
    <row r="2097" spans="2:13" ht="9.75" customHeight="1">
      <c r="B2097" s="181"/>
      <c r="C2097" s="181"/>
      <c r="D2097" s="181"/>
      <c r="E2097" s="181"/>
      <c r="F2097" s="181"/>
      <c r="G2097" s="181"/>
      <c r="H2097" s="181"/>
      <c r="I2097" s="181"/>
      <c r="J2097" s="181"/>
      <c r="K2097" s="181"/>
      <c r="L2097" s="181"/>
      <c r="M2097" s="181"/>
    </row>
    <row r="2098" spans="2:13" ht="9.75" customHeight="1">
      <c r="B2098" s="181"/>
      <c r="C2098" s="181"/>
      <c r="D2098" s="181"/>
      <c r="E2098" s="181"/>
      <c r="F2098" s="181"/>
      <c r="G2098" s="181"/>
      <c r="H2098" s="181"/>
      <c r="I2098" s="181"/>
      <c r="J2098" s="181"/>
      <c r="K2098" s="181"/>
      <c r="L2098" s="181"/>
      <c r="M2098" s="181"/>
    </row>
    <row r="2099" spans="2:13" ht="9.75" customHeight="1">
      <c r="B2099" s="181"/>
      <c r="C2099" s="181"/>
      <c r="D2099" s="181"/>
      <c r="E2099" s="181"/>
      <c r="F2099" s="181"/>
      <c r="G2099" s="181"/>
      <c r="H2099" s="181"/>
      <c r="I2099" s="181"/>
      <c r="J2099" s="181"/>
      <c r="K2099" s="181"/>
      <c r="L2099" s="181"/>
      <c r="M2099" s="181"/>
    </row>
    <row r="2100" spans="2:13" ht="9.75" customHeight="1">
      <c r="B2100" s="181"/>
      <c r="C2100" s="181"/>
      <c r="D2100" s="181"/>
      <c r="E2100" s="181"/>
      <c r="F2100" s="181"/>
      <c r="G2100" s="181"/>
      <c r="H2100" s="181"/>
      <c r="I2100" s="181"/>
      <c r="J2100" s="181"/>
      <c r="K2100" s="181"/>
      <c r="L2100" s="181"/>
      <c r="M2100" s="181"/>
    </row>
    <row r="2101" spans="2:13" ht="9.75" customHeight="1">
      <c r="B2101" s="181"/>
      <c r="C2101" s="181"/>
      <c r="D2101" s="181"/>
      <c r="E2101" s="181"/>
      <c r="F2101" s="181"/>
      <c r="G2101" s="181"/>
      <c r="H2101" s="181"/>
      <c r="I2101" s="181"/>
      <c r="J2101" s="181"/>
      <c r="K2101" s="181"/>
      <c r="L2101" s="181"/>
      <c r="M2101" s="181"/>
    </row>
    <row r="2102" spans="2:13" ht="9.75" customHeight="1">
      <c r="B2102" s="181"/>
      <c r="C2102" s="181"/>
      <c r="D2102" s="181"/>
      <c r="E2102" s="181"/>
      <c r="F2102" s="181"/>
      <c r="G2102" s="181"/>
      <c r="H2102" s="181"/>
      <c r="I2102" s="181"/>
      <c r="J2102" s="181"/>
      <c r="K2102" s="181"/>
      <c r="L2102" s="181"/>
      <c r="M2102" s="181"/>
    </row>
    <row r="2103" spans="2:13" ht="9.75" customHeight="1">
      <c r="B2103" s="181"/>
      <c r="C2103" s="181"/>
      <c r="D2103" s="181"/>
      <c r="E2103" s="181"/>
      <c r="F2103" s="181"/>
      <c r="G2103" s="181"/>
      <c r="H2103" s="181"/>
      <c r="I2103" s="181"/>
      <c r="J2103" s="181"/>
      <c r="K2103" s="181"/>
      <c r="L2103" s="181"/>
      <c r="M2103" s="181"/>
    </row>
    <row r="2104" spans="2:13" ht="9.75" customHeight="1">
      <c r="B2104" s="181"/>
      <c r="C2104" s="181"/>
      <c r="D2104" s="181"/>
      <c r="E2104" s="181"/>
      <c r="F2104" s="181"/>
      <c r="G2104" s="181"/>
      <c r="H2104" s="181"/>
      <c r="I2104" s="181"/>
      <c r="J2104" s="181"/>
      <c r="K2104" s="181"/>
      <c r="L2104" s="181"/>
      <c r="M2104" s="181"/>
    </row>
    <row r="2105" spans="2:13" ht="9.75" customHeight="1">
      <c r="B2105" s="181"/>
      <c r="C2105" s="181"/>
      <c r="D2105" s="181"/>
      <c r="E2105" s="181"/>
      <c r="F2105" s="181"/>
      <c r="G2105" s="181"/>
      <c r="H2105" s="181"/>
      <c r="I2105" s="181"/>
      <c r="J2105" s="181"/>
      <c r="K2105" s="181"/>
      <c r="L2105" s="181"/>
      <c r="M2105" s="181"/>
    </row>
    <row r="2106" spans="2:13" ht="9.75" customHeight="1">
      <c r="B2106" s="181"/>
      <c r="C2106" s="181"/>
      <c r="D2106" s="181"/>
      <c r="E2106" s="181"/>
      <c r="F2106" s="181"/>
      <c r="G2106" s="181"/>
      <c r="H2106" s="181"/>
      <c r="I2106" s="181"/>
      <c r="J2106" s="181"/>
      <c r="K2106" s="181"/>
      <c r="L2106" s="181"/>
      <c r="M2106" s="181"/>
    </row>
    <row r="2107" spans="2:13" ht="9.75" customHeight="1">
      <c r="B2107" s="181"/>
      <c r="C2107" s="181"/>
      <c r="D2107" s="181"/>
      <c r="E2107" s="181"/>
      <c r="F2107" s="181"/>
      <c r="G2107" s="181"/>
      <c r="H2107" s="181"/>
      <c r="I2107" s="181"/>
      <c r="J2107" s="181"/>
      <c r="K2107" s="181"/>
      <c r="L2107" s="181"/>
      <c r="M2107" s="181"/>
    </row>
    <row r="2108" spans="2:13" ht="15" customHeight="1">
      <c r="B2108" s="188" t="s">
        <v>1426</v>
      </c>
      <c r="C2108" s="189"/>
      <c r="D2108" s="189"/>
      <c r="E2108" s="189"/>
      <c r="F2108" s="189"/>
      <c r="G2108" s="190"/>
      <c r="H2108" s="191" t="s">
        <v>1425</v>
      </c>
      <c r="I2108" s="192"/>
      <c r="J2108" s="192"/>
      <c r="K2108" s="192"/>
      <c r="L2108" s="192"/>
      <c r="M2108" s="193"/>
    </row>
    <row r="2109" spans="2:13" ht="15.75" customHeight="1">
      <c r="B2109" s="187" t="s">
        <v>379</v>
      </c>
      <c r="C2109" s="194" t="s">
        <v>1188</v>
      </c>
      <c r="D2109" s="183" t="s">
        <v>380</v>
      </c>
      <c r="E2109" s="184"/>
      <c r="F2109" s="183" t="s">
        <v>1424</v>
      </c>
      <c r="G2109" s="184"/>
      <c r="H2109" s="183" t="s">
        <v>1423</v>
      </c>
      <c r="I2109" s="184"/>
      <c r="J2109" s="187" t="s">
        <v>1422</v>
      </c>
      <c r="K2109" s="187" t="s">
        <v>1421</v>
      </c>
      <c r="L2109" s="183" t="s">
        <v>1420</v>
      </c>
      <c r="M2109" s="184"/>
    </row>
    <row r="2110" spans="2:13" ht="15.75" customHeight="1">
      <c r="B2110" s="187"/>
      <c r="C2110" s="195"/>
      <c r="D2110" s="185"/>
      <c r="E2110" s="186"/>
      <c r="F2110" s="185"/>
      <c r="G2110" s="186"/>
      <c r="H2110" s="185"/>
      <c r="I2110" s="186"/>
      <c r="J2110" s="187"/>
      <c r="K2110" s="187"/>
      <c r="L2110" s="185"/>
      <c r="M2110" s="186"/>
    </row>
    <row r="2111" spans="2:13" ht="38.25" customHeight="1">
      <c r="B2111" s="110" t="str">
        <f>CSV!E102</f>
        <v/>
      </c>
      <c r="C2111" s="123" t="str">
        <f>IFERROR(VLOOKUP(B2111,'TABELA DE DEFEITOS'!$B$4:$I$1048576,3,0),"")</f>
        <v/>
      </c>
      <c r="D2111" s="176" t="str">
        <f>IFERROR(VLOOKUP(B2111,'TABELA DE DEFEITOS'!$B$4:$I$1048576,4,0),"")</f>
        <v/>
      </c>
      <c r="E2111" s="177"/>
      <c r="F2111" s="176" t="str">
        <f>IFERROR(VLOOKUP(B2111,'TABELA DE DEFEITOS'!$B$4:$I$1048576,5,0),"")</f>
        <v/>
      </c>
      <c r="G2111" s="177"/>
      <c r="H2111" s="178" t="str">
        <f>CSV!H102</f>
        <v/>
      </c>
      <c r="I2111" s="179"/>
      <c r="J2111" s="112" t="str">
        <f>IFERROR(VLOOKUP(B2111,'TABELA DE DEFEITOS'!$B$4:$I$1048576,8,0),"")</f>
        <v/>
      </c>
      <c r="K2111" s="109" t="str">
        <f>CSV!G102</f>
        <v/>
      </c>
      <c r="L2111" s="178"/>
      <c r="M2111" s="179"/>
    </row>
    <row r="2112" spans="2:13" ht="9.75" customHeight="1">
      <c r="B2112" s="180" t="s">
        <v>1427</v>
      </c>
      <c r="C2112" s="180"/>
      <c r="D2112" s="180"/>
      <c r="E2112" s="180"/>
      <c r="F2112" s="180"/>
      <c r="G2112" s="180"/>
      <c r="H2112" s="180" t="s">
        <v>1427</v>
      </c>
      <c r="I2112" s="180"/>
      <c r="J2112" s="180"/>
      <c r="K2112" s="180"/>
      <c r="L2112" s="180"/>
      <c r="M2112" s="180"/>
    </row>
    <row r="2113" spans="2:13" ht="9.75" customHeight="1">
      <c r="B2113" s="181"/>
      <c r="C2113" s="181"/>
      <c r="D2113" s="181"/>
      <c r="E2113" s="181"/>
      <c r="F2113" s="181"/>
      <c r="G2113" s="181"/>
      <c r="H2113" s="181"/>
      <c r="I2113" s="181"/>
      <c r="J2113" s="181"/>
      <c r="K2113" s="181"/>
      <c r="L2113" s="181"/>
      <c r="M2113" s="181"/>
    </row>
    <row r="2114" spans="2:13" ht="9.75" customHeight="1">
      <c r="B2114" s="181"/>
      <c r="C2114" s="181"/>
      <c r="D2114" s="181"/>
      <c r="E2114" s="181"/>
      <c r="F2114" s="181"/>
      <c r="G2114" s="181"/>
      <c r="H2114" s="181"/>
      <c r="I2114" s="181"/>
      <c r="J2114" s="181"/>
      <c r="K2114" s="181"/>
      <c r="L2114" s="181"/>
      <c r="M2114" s="181"/>
    </row>
    <row r="2115" spans="2:13" ht="9.75" customHeight="1">
      <c r="B2115" s="181"/>
      <c r="C2115" s="181"/>
      <c r="D2115" s="181"/>
      <c r="E2115" s="181"/>
      <c r="F2115" s="181"/>
      <c r="G2115" s="181"/>
      <c r="H2115" s="181"/>
      <c r="I2115" s="181"/>
      <c r="J2115" s="181"/>
      <c r="K2115" s="181"/>
      <c r="L2115" s="181"/>
      <c r="M2115" s="181"/>
    </row>
    <row r="2116" spans="2:13" ht="9.75" customHeight="1">
      <c r="B2116" s="181"/>
      <c r="C2116" s="181"/>
      <c r="D2116" s="181"/>
      <c r="E2116" s="181"/>
      <c r="F2116" s="181"/>
      <c r="G2116" s="181"/>
      <c r="H2116" s="181"/>
      <c r="I2116" s="181"/>
      <c r="J2116" s="181"/>
      <c r="K2116" s="181"/>
      <c r="L2116" s="181"/>
      <c r="M2116" s="181"/>
    </row>
    <row r="2117" spans="2:13" ht="9.75" customHeight="1">
      <c r="B2117" s="181"/>
      <c r="C2117" s="181"/>
      <c r="D2117" s="181"/>
      <c r="E2117" s="181"/>
      <c r="F2117" s="181"/>
      <c r="G2117" s="181"/>
      <c r="H2117" s="181"/>
      <c r="I2117" s="181"/>
      <c r="J2117" s="181"/>
      <c r="K2117" s="181"/>
      <c r="L2117" s="181"/>
      <c r="M2117" s="181"/>
    </row>
    <row r="2118" spans="2:13" ht="9.75" customHeight="1">
      <c r="B2118" s="181"/>
      <c r="C2118" s="181"/>
      <c r="D2118" s="181"/>
      <c r="E2118" s="181"/>
      <c r="F2118" s="181"/>
      <c r="G2118" s="181"/>
      <c r="H2118" s="181"/>
      <c r="I2118" s="181"/>
      <c r="J2118" s="181"/>
      <c r="K2118" s="181"/>
      <c r="L2118" s="181"/>
      <c r="M2118" s="181"/>
    </row>
    <row r="2119" spans="2:13" ht="9.75" customHeight="1">
      <c r="B2119" s="181"/>
      <c r="C2119" s="181"/>
      <c r="D2119" s="181"/>
      <c r="E2119" s="181"/>
      <c r="F2119" s="181"/>
      <c r="G2119" s="181"/>
      <c r="H2119" s="181"/>
      <c r="I2119" s="181"/>
      <c r="J2119" s="181"/>
      <c r="K2119" s="181"/>
      <c r="L2119" s="181"/>
      <c r="M2119" s="181"/>
    </row>
    <row r="2120" spans="2:13" ht="9.75" customHeight="1">
      <c r="B2120" s="181"/>
      <c r="C2120" s="181"/>
      <c r="D2120" s="181"/>
      <c r="E2120" s="181"/>
      <c r="F2120" s="181"/>
      <c r="G2120" s="181"/>
      <c r="H2120" s="181"/>
      <c r="I2120" s="181"/>
      <c r="J2120" s="181"/>
      <c r="K2120" s="181"/>
      <c r="L2120" s="181"/>
      <c r="M2120" s="181"/>
    </row>
    <row r="2121" spans="2:13" ht="9.75" customHeight="1">
      <c r="B2121" s="181"/>
      <c r="C2121" s="181"/>
      <c r="D2121" s="181"/>
      <c r="E2121" s="181"/>
      <c r="F2121" s="181"/>
      <c r="G2121" s="181"/>
      <c r="H2121" s="181"/>
      <c r="I2121" s="181"/>
      <c r="J2121" s="181"/>
      <c r="K2121" s="181"/>
      <c r="L2121" s="181"/>
      <c r="M2121" s="181"/>
    </row>
    <row r="2122" spans="2:13" ht="9.75" customHeight="1">
      <c r="B2122" s="181"/>
      <c r="C2122" s="181"/>
      <c r="D2122" s="181"/>
      <c r="E2122" s="181"/>
      <c r="F2122" s="181"/>
      <c r="G2122" s="181"/>
      <c r="H2122" s="181"/>
      <c r="I2122" s="181"/>
      <c r="J2122" s="181"/>
      <c r="K2122" s="181"/>
      <c r="L2122" s="181"/>
      <c r="M2122" s="181"/>
    </row>
    <row r="2123" spans="2:13" ht="9.75" customHeight="1">
      <c r="B2123" s="181"/>
      <c r="C2123" s="181"/>
      <c r="D2123" s="181"/>
      <c r="E2123" s="181"/>
      <c r="F2123" s="181"/>
      <c r="G2123" s="181"/>
      <c r="H2123" s="181"/>
      <c r="I2123" s="181"/>
      <c r="J2123" s="181"/>
      <c r="K2123" s="181"/>
      <c r="L2123" s="181"/>
      <c r="M2123" s="181"/>
    </row>
    <row r="2124" spans="2:13" ht="9.75" customHeight="1">
      <c r="B2124" s="181"/>
      <c r="C2124" s="181"/>
      <c r="D2124" s="181"/>
      <c r="E2124" s="181"/>
      <c r="F2124" s="181"/>
      <c r="G2124" s="181"/>
      <c r="H2124" s="181"/>
      <c r="I2124" s="181"/>
      <c r="J2124" s="181"/>
      <c r="K2124" s="181"/>
      <c r="L2124" s="181"/>
      <c r="M2124" s="181"/>
    </row>
    <row r="2125" spans="2:13" ht="9.75" customHeight="1">
      <c r="B2125" s="181"/>
      <c r="C2125" s="181"/>
      <c r="D2125" s="181"/>
      <c r="E2125" s="181"/>
      <c r="F2125" s="181"/>
      <c r="G2125" s="181"/>
      <c r="H2125" s="181"/>
      <c r="I2125" s="181"/>
      <c r="J2125" s="181"/>
      <c r="K2125" s="181"/>
      <c r="L2125" s="181"/>
      <c r="M2125" s="181"/>
    </row>
    <row r="2126" spans="2:13" ht="9.75" customHeight="1">
      <c r="B2126" s="181"/>
      <c r="C2126" s="181"/>
      <c r="D2126" s="181"/>
      <c r="E2126" s="181"/>
      <c r="F2126" s="181"/>
      <c r="G2126" s="181"/>
      <c r="H2126" s="181"/>
      <c r="I2126" s="181"/>
      <c r="J2126" s="181"/>
      <c r="K2126" s="181"/>
      <c r="L2126" s="181"/>
      <c r="M2126" s="181"/>
    </row>
    <row r="2127" spans="2:13" ht="9.75" customHeight="1">
      <c r="B2127" s="181"/>
      <c r="C2127" s="181"/>
      <c r="D2127" s="181"/>
      <c r="E2127" s="181"/>
      <c r="F2127" s="181"/>
      <c r="G2127" s="181"/>
      <c r="H2127" s="181"/>
      <c r="I2127" s="181"/>
      <c r="J2127" s="181"/>
      <c r="K2127" s="181"/>
      <c r="L2127" s="181"/>
      <c r="M2127" s="181"/>
    </row>
    <row r="2128" spans="2:13" ht="9.75" customHeight="1">
      <c r="B2128" s="181"/>
      <c r="C2128" s="181"/>
      <c r="D2128" s="181"/>
      <c r="E2128" s="181"/>
      <c r="F2128" s="181"/>
      <c r="G2128" s="181"/>
      <c r="H2128" s="181"/>
      <c r="I2128" s="181"/>
      <c r="J2128" s="181"/>
      <c r="K2128" s="181"/>
      <c r="L2128" s="181"/>
      <c r="M2128" s="181"/>
    </row>
    <row r="2129" spans="2:13" ht="15" customHeight="1">
      <c r="B2129" s="188" t="s">
        <v>1426</v>
      </c>
      <c r="C2129" s="189"/>
      <c r="D2129" s="189"/>
      <c r="E2129" s="189"/>
      <c r="F2129" s="189"/>
      <c r="G2129" s="190"/>
      <c r="H2129" s="191" t="s">
        <v>1425</v>
      </c>
      <c r="I2129" s="192"/>
      <c r="J2129" s="192"/>
      <c r="K2129" s="192"/>
      <c r="L2129" s="192"/>
      <c r="M2129" s="193"/>
    </row>
    <row r="2130" spans="2:13" ht="15.75" customHeight="1">
      <c r="B2130" s="187" t="s">
        <v>379</v>
      </c>
      <c r="C2130" s="194" t="s">
        <v>1188</v>
      </c>
      <c r="D2130" s="183" t="s">
        <v>380</v>
      </c>
      <c r="E2130" s="184"/>
      <c r="F2130" s="183" t="s">
        <v>1424</v>
      </c>
      <c r="G2130" s="184"/>
      <c r="H2130" s="183" t="s">
        <v>1423</v>
      </c>
      <c r="I2130" s="184"/>
      <c r="J2130" s="187" t="s">
        <v>1422</v>
      </c>
      <c r="K2130" s="187" t="s">
        <v>1421</v>
      </c>
      <c r="L2130" s="183" t="s">
        <v>1420</v>
      </c>
      <c r="M2130" s="184"/>
    </row>
    <row r="2131" spans="2:13" ht="15.75" customHeight="1">
      <c r="B2131" s="187"/>
      <c r="C2131" s="195"/>
      <c r="D2131" s="185"/>
      <c r="E2131" s="186"/>
      <c r="F2131" s="185"/>
      <c r="G2131" s="186"/>
      <c r="H2131" s="185"/>
      <c r="I2131" s="186"/>
      <c r="J2131" s="187"/>
      <c r="K2131" s="187"/>
      <c r="L2131" s="185"/>
      <c r="M2131" s="186"/>
    </row>
    <row r="2132" spans="2:13" ht="39" customHeight="1">
      <c r="B2132" s="110" t="str">
        <f>CSV!E103</f>
        <v/>
      </c>
      <c r="C2132" s="123" t="str">
        <f>IFERROR(VLOOKUP(B2132,'TABELA DE DEFEITOS'!$B$4:$I$1048576,3,0),"")</f>
        <v/>
      </c>
      <c r="D2132" s="176" t="str">
        <f>IFERROR(VLOOKUP(B2132,'TABELA DE DEFEITOS'!$B$4:$I$1048576,4,0),"")</f>
        <v/>
      </c>
      <c r="E2132" s="177"/>
      <c r="F2132" s="176" t="str">
        <f>IFERROR(VLOOKUP(B2132,'TABELA DE DEFEITOS'!$B$4:$I$1048576,5,0),"")</f>
        <v/>
      </c>
      <c r="G2132" s="177"/>
      <c r="H2132" s="178" t="str">
        <f>CSV!H103</f>
        <v/>
      </c>
      <c r="I2132" s="179"/>
      <c r="J2132" s="112" t="str">
        <f>IFERROR(VLOOKUP(B2132,'TABELA DE DEFEITOS'!$B$4:$I$1048576,8,0),"")</f>
        <v/>
      </c>
      <c r="K2132" s="109" t="str">
        <f>CSV!G103</f>
        <v/>
      </c>
      <c r="L2132" s="178"/>
      <c r="M2132" s="179"/>
    </row>
    <row r="2133" spans="2:13" ht="9.75" customHeight="1">
      <c r="B2133" s="180" t="s">
        <v>1427</v>
      </c>
      <c r="C2133" s="180"/>
      <c r="D2133" s="180"/>
      <c r="E2133" s="180"/>
      <c r="F2133" s="180"/>
      <c r="G2133" s="180"/>
      <c r="H2133" s="180" t="s">
        <v>1427</v>
      </c>
      <c r="I2133" s="180"/>
      <c r="J2133" s="180"/>
      <c r="K2133" s="180"/>
      <c r="L2133" s="180"/>
      <c r="M2133" s="180"/>
    </row>
    <row r="2134" spans="2:13" ht="9.75" customHeight="1">
      <c r="B2134" s="181"/>
      <c r="C2134" s="181"/>
      <c r="D2134" s="181"/>
      <c r="E2134" s="181"/>
      <c r="F2134" s="181"/>
      <c r="G2134" s="181"/>
      <c r="H2134" s="181"/>
      <c r="I2134" s="181"/>
      <c r="J2134" s="181"/>
      <c r="K2134" s="181"/>
      <c r="L2134" s="181"/>
      <c r="M2134" s="181"/>
    </row>
    <row r="2135" spans="2:13" ht="9.75" customHeight="1">
      <c r="B2135" s="181"/>
      <c r="C2135" s="181"/>
      <c r="D2135" s="181"/>
      <c r="E2135" s="181"/>
      <c r="F2135" s="181"/>
      <c r="G2135" s="181"/>
      <c r="H2135" s="181"/>
      <c r="I2135" s="181"/>
      <c r="J2135" s="181"/>
      <c r="K2135" s="181"/>
      <c r="L2135" s="181"/>
      <c r="M2135" s="181"/>
    </row>
    <row r="2136" spans="2:13" ht="9.75" customHeight="1">
      <c r="B2136" s="181"/>
      <c r="C2136" s="181"/>
      <c r="D2136" s="181"/>
      <c r="E2136" s="181"/>
      <c r="F2136" s="181"/>
      <c r="G2136" s="181"/>
      <c r="H2136" s="181"/>
      <c r="I2136" s="181"/>
      <c r="J2136" s="181"/>
      <c r="K2136" s="181"/>
      <c r="L2136" s="181"/>
      <c r="M2136" s="181"/>
    </row>
    <row r="2137" spans="2:13" ht="9.75" customHeight="1">
      <c r="B2137" s="181"/>
      <c r="C2137" s="181"/>
      <c r="D2137" s="181"/>
      <c r="E2137" s="181"/>
      <c r="F2137" s="181"/>
      <c r="G2137" s="181"/>
      <c r="H2137" s="181"/>
      <c r="I2137" s="181"/>
      <c r="J2137" s="181"/>
      <c r="K2137" s="181"/>
      <c r="L2137" s="181"/>
      <c r="M2137" s="181"/>
    </row>
    <row r="2138" spans="2:13" ht="9.75" customHeight="1">
      <c r="B2138" s="181"/>
      <c r="C2138" s="181"/>
      <c r="D2138" s="181"/>
      <c r="E2138" s="181"/>
      <c r="F2138" s="181"/>
      <c r="G2138" s="181"/>
      <c r="H2138" s="181"/>
      <c r="I2138" s="181"/>
      <c r="J2138" s="181"/>
      <c r="K2138" s="181"/>
      <c r="L2138" s="181"/>
      <c r="M2138" s="181"/>
    </row>
    <row r="2139" spans="2:13" ht="9.75" customHeight="1">
      <c r="B2139" s="181"/>
      <c r="C2139" s="181"/>
      <c r="D2139" s="181"/>
      <c r="E2139" s="181"/>
      <c r="F2139" s="181"/>
      <c r="G2139" s="181"/>
      <c r="H2139" s="181"/>
      <c r="I2139" s="181"/>
      <c r="J2139" s="181"/>
      <c r="K2139" s="181"/>
      <c r="L2139" s="181"/>
      <c r="M2139" s="181"/>
    </row>
    <row r="2140" spans="2:13" ht="9.75" customHeight="1">
      <c r="B2140" s="181"/>
      <c r="C2140" s="181"/>
      <c r="D2140" s="181"/>
      <c r="E2140" s="181"/>
      <c r="F2140" s="181"/>
      <c r="G2140" s="181"/>
      <c r="H2140" s="181"/>
      <c r="I2140" s="181"/>
      <c r="J2140" s="181"/>
      <c r="K2140" s="181"/>
      <c r="L2140" s="181"/>
      <c r="M2140" s="181"/>
    </row>
    <row r="2141" spans="2:13" ht="9.75" customHeight="1">
      <c r="B2141" s="181"/>
      <c r="C2141" s="181"/>
      <c r="D2141" s="181"/>
      <c r="E2141" s="181"/>
      <c r="F2141" s="181"/>
      <c r="G2141" s="181"/>
      <c r="H2141" s="181"/>
      <c r="I2141" s="181"/>
      <c r="J2141" s="181"/>
      <c r="K2141" s="181"/>
      <c r="L2141" s="181"/>
      <c r="M2141" s="181"/>
    </row>
    <row r="2142" spans="2:13" ht="9.75" customHeight="1">
      <c r="B2142" s="181"/>
      <c r="C2142" s="181"/>
      <c r="D2142" s="181"/>
      <c r="E2142" s="181"/>
      <c r="F2142" s="181"/>
      <c r="G2142" s="181"/>
      <c r="H2142" s="181"/>
      <c r="I2142" s="181"/>
      <c r="J2142" s="181"/>
      <c r="K2142" s="181"/>
      <c r="L2142" s="181"/>
      <c r="M2142" s="181"/>
    </row>
    <row r="2143" spans="2:13" ht="9.75" customHeight="1">
      <c r="B2143" s="181"/>
      <c r="C2143" s="181"/>
      <c r="D2143" s="181"/>
      <c r="E2143" s="181"/>
      <c r="F2143" s="181"/>
      <c r="G2143" s="181"/>
      <c r="H2143" s="181"/>
      <c r="I2143" s="181"/>
      <c r="J2143" s="181"/>
      <c r="K2143" s="181"/>
      <c r="L2143" s="181"/>
      <c r="M2143" s="181"/>
    </row>
    <row r="2144" spans="2:13" ht="9.75" customHeight="1">
      <c r="B2144" s="181"/>
      <c r="C2144" s="181"/>
      <c r="D2144" s="181"/>
      <c r="E2144" s="181"/>
      <c r="F2144" s="181"/>
      <c r="G2144" s="181"/>
      <c r="H2144" s="181"/>
      <c r="I2144" s="181"/>
      <c r="J2144" s="181"/>
      <c r="K2144" s="181"/>
      <c r="L2144" s="181"/>
      <c r="M2144" s="181"/>
    </row>
    <row r="2145" spans="2:13" ht="9.75" customHeight="1">
      <c r="B2145" s="181"/>
      <c r="C2145" s="181"/>
      <c r="D2145" s="181"/>
      <c r="E2145" s="181"/>
      <c r="F2145" s="181"/>
      <c r="G2145" s="181"/>
      <c r="H2145" s="181"/>
      <c r="I2145" s="181"/>
      <c r="J2145" s="181"/>
      <c r="K2145" s="181"/>
      <c r="L2145" s="181"/>
      <c r="M2145" s="181"/>
    </row>
    <row r="2146" spans="2:13" ht="9.75" customHeight="1">
      <c r="B2146" s="181"/>
      <c r="C2146" s="181"/>
      <c r="D2146" s="181"/>
      <c r="E2146" s="181"/>
      <c r="F2146" s="181"/>
      <c r="G2146" s="181"/>
      <c r="H2146" s="181"/>
      <c r="I2146" s="181"/>
      <c r="J2146" s="181"/>
      <c r="K2146" s="181"/>
      <c r="L2146" s="181"/>
      <c r="M2146" s="181"/>
    </row>
    <row r="2147" spans="2:13" ht="9.75" customHeight="1">
      <c r="B2147" s="181"/>
      <c r="C2147" s="181"/>
      <c r="D2147" s="181"/>
      <c r="E2147" s="181"/>
      <c r="F2147" s="181"/>
      <c r="G2147" s="181"/>
      <c r="H2147" s="181"/>
      <c r="I2147" s="181"/>
      <c r="J2147" s="181"/>
      <c r="K2147" s="181"/>
      <c r="L2147" s="181"/>
      <c r="M2147" s="181"/>
    </row>
    <row r="2148" spans="2:13" ht="9.75" customHeight="1">
      <c r="B2148" s="181"/>
      <c r="C2148" s="181"/>
      <c r="D2148" s="181"/>
      <c r="E2148" s="181"/>
      <c r="F2148" s="181"/>
      <c r="G2148" s="181"/>
      <c r="H2148" s="181"/>
      <c r="I2148" s="181"/>
      <c r="J2148" s="181"/>
      <c r="K2148" s="181"/>
      <c r="L2148" s="181"/>
      <c r="M2148" s="181"/>
    </row>
    <row r="2149" spans="2:13" ht="9.75" customHeight="1">
      <c r="B2149" s="181"/>
      <c r="C2149" s="181"/>
      <c r="D2149" s="181"/>
      <c r="E2149" s="181"/>
      <c r="F2149" s="181"/>
      <c r="G2149" s="181"/>
      <c r="H2149" s="181"/>
      <c r="I2149" s="181"/>
      <c r="J2149" s="181"/>
      <c r="K2149" s="181"/>
      <c r="L2149" s="181"/>
      <c r="M2149" s="181"/>
    </row>
    <row r="2150" spans="2:13" ht="15" customHeight="1">
      <c r="B2150" s="188" t="s">
        <v>1426</v>
      </c>
      <c r="C2150" s="189"/>
      <c r="D2150" s="189"/>
      <c r="E2150" s="189"/>
      <c r="F2150" s="189"/>
      <c r="G2150" s="190"/>
      <c r="H2150" s="191" t="s">
        <v>1425</v>
      </c>
      <c r="I2150" s="192"/>
      <c r="J2150" s="192"/>
      <c r="K2150" s="192"/>
      <c r="L2150" s="192"/>
      <c r="M2150" s="193"/>
    </row>
    <row r="2151" spans="2:13" ht="10.5" customHeight="1">
      <c r="B2151" s="187" t="s">
        <v>379</v>
      </c>
      <c r="C2151" s="194" t="s">
        <v>1188</v>
      </c>
      <c r="D2151" s="183" t="s">
        <v>380</v>
      </c>
      <c r="E2151" s="184"/>
      <c r="F2151" s="183" t="s">
        <v>1424</v>
      </c>
      <c r="G2151" s="184"/>
      <c r="H2151" s="183" t="s">
        <v>1423</v>
      </c>
      <c r="I2151" s="184"/>
      <c r="J2151" s="187" t="s">
        <v>1422</v>
      </c>
      <c r="K2151" s="187" t="s">
        <v>1421</v>
      </c>
      <c r="L2151" s="183" t="s">
        <v>1420</v>
      </c>
      <c r="M2151" s="184"/>
    </row>
    <row r="2152" spans="2:13" ht="15.75" customHeight="1">
      <c r="B2152" s="187"/>
      <c r="C2152" s="195"/>
      <c r="D2152" s="185"/>
      <c r="E2152" s="186"/>
      <c r="F2152" s="185"/>
      <c r="G2152" s="186"/>
      <c r="H2152" s="185"/>
      <c r="I2152" s="186"/>
      <c r="J2152" s="187"/>
      <c r="K2152" s="187"/>
      <c r="L2152" s="185"/>
      <c r="M2152" s="186"/>
    </row>
    <row r="2153" spans="2:13" ht="38.25" customHeight="1">
      <c r="B2153" s="110" t="str">
        <f>CSV!E104</f>
        <v/>
      </c>
      <c r="C2153" s="123" t="str">
        <f>IFERROR(VLOOKUP(B2153,'TABELA DE DEFEITOS'!$B$4:$I$1048576,3,0),"")</f>
        <v/>
      </c>
      <c r="D2153" s="176" t="str">
        <f>IFERROR(VLOOKUP(B2153,'TABELA DE DEFEITOS'!$B$4:$I$1048576,4,0),"")</f>
        <v/>
      </c>
      <c r="E2153" s="177"/>
      <c r="F2153" s="176" t="str">
        <f>IFERROR(VLOOKUP(B2153,'TABELA DE DEFEITOS'!$B$4:$I$1048576,5,0),"")</f>
        <v/>
      </c>
      <c r="G2153" s="177"/>
      <c r="H2153" s="178" t="str">
        <f>CSV!H104</f>
        <v/>
      </c>
      <c r="I2153" s="179"/>
      <c r="J2153" s="112" t="str">
        <f>IFERROR(VLOOKUP(B2153,'TABELA DE DEFEITOS'!$B$4:$I$1048576,8,0),"")</f>
        <v/>
      </c>
      <c r="K2153" s="109" t="str">
        <f>CSV!G104</f>
        <v/>
      </c>
      <c r="L2153" s="178"/>
      <c r="M2153" s="179"/>
    </row>
    <row r="2154" spans="2:13" ht="9.75" customHeight="1">
      <c r="B2154" s="180" t="s">
        <v>1427</v>
      </c>
      <c r="C2154" s="180"/>
      <c r="D2154" s="180"/>
      <c r="E2154" s="180"/>
      <c r="F2154" s="180"/>
      <c r="G2154" s="180"/>
      <c r="H2154" s="180" t="s">
        <v>1427</v>
      </c>
      <c r="I2154" s="180"/>
      <c r="J2154" s="180"/>
      <c r="K2154" s="180"/>
      <c r="L2154" s="180"/>
      <c r="M2154" s="180"/>
    </row>
    <row r="2155" spans="2:13" ht="9.75" customHeight="1">
      <c r="B2155" s="181"/>
      <c r="C2155" s="181"/>
      <c r="D2155" s="181"/>
      <c r="E2155" s="181"/>
      <c r="F2155" s="181"/>
      <c r="G2155" s="181"/>
      <c r="H2155" s="181"/>
      <c r="I2155" s="181"/>
      <c r="J2155" s="181"/>
      <c r="K2155" s="181"/>
      <c r="L2155" s="181"/>
      <c r="M2155" s="181"/>
    </row>
    <row r="2156" spans="2:13" ht="9.75" customHeight="1">
      <c r="B2156" s="181"/>
      <c r="C2156" s="181"/>
      <c r="D2156" s="181"/>
      <c r="E2156" s="181"/>
      <c r="F2156" s="181"/>
      <c r="G2156" s="181"/>
      <c r="H2156" s="181"/>
      <c r="I2156" s="181"/>
      <c r="J2156" s="181"/>
      <c r="K2156" s="181"/>
      <c r="L2156" s="181"/>
      <c r="M2156" s="181"/>
    </row>
    <row r="2157" spans="2:13" ht="9.75" customHeight="1">
      <c r="B2157" s="181"/>
      <c r="C2157" s="181"/>
      <c r="D2157" s="181"/>
      <c r="E2157" s="181"/>
      <c r="F2157" s="181"/>
      <c r="G2157" s="181"/>
      <c r="H2157" s="181"/>
      <c r="I2157" s="181"/>
      <c r="J2157" s="181"/>
      <c r="K2157" s="181"/>
      <c r="L2157" s="181"/>
      <c r="M2157" s="181"/>
    </row>
    <row r="2158" spans="2:13" ht="9.75" customHeight="1">
      <c r="B2158" s="181"/>
      <c r="C2158" s="181"/>
      <c r="D2158" s="181"/>
      <c r="E2158" s="181"/>
      <c r="F2158" s="181"/>
      <c r="G2158" s="181"/>
      <c r="H2158" s="181"/>
      <c r="I2158" s="181"/>
      <c r="J2158" s="181"/>
      <c r="K2158" s="181"/>
      <c r="L2158" s="181"/>
      <c r="M2158" s="181"/>
    </row>
    <row r="2159" spans="2:13" ht="9.75" customHeight="1">
      <c r="B2159" s="181"/>
      <c r="C2159" s="181"/>
      <c r="D2159" s="181"/>
      <c r="E2159" s="181"/>
      <c r="F2159" s="181"/>
      <c r="G2159" s="181"/>
      <c r="H2159" s="181"/>
      <c r="I2159" s="181"/>
      <c r="J2159" s="181"/>
      <c r="K2159" s="181"/>
      <c r="L2159" s="181"/>
      <c r="M2159" s="181"/>
    </row>
    <row r="2160" spans="2:13" ht="9.75" customHeight="1">
      <c r="B2160" s="181"/>
      <c r="C2160" s="181"/>
      <c r="D2160" s="181"/>
      <c r="E2160" s="181"/>
      <c r="F2160" s="181"/>
      <c r="G2160" s="181"/>
      <c r="H2160" s="181"/>
      <c r="I2160" s="181"/>
      <c r="J2160" s="181"/>
      <c r="K2160" s="181"/>
      <c r="L2160" s="181"/>
      <c r="M2160" s="181"/>
    </row>
    <row r="2161" spans="2:13" ht="9.75" customHeight="1">
      <c r="B2161" s="181"/>
      <c r="C2161" s="181"/>
      <c r="D2161" s="181"/>
      <c r="E2161" s="181"/>
      <c r="F2161" s="181"/>
      <c r="G2161" s="181"/>
      <c r="H2161" s="181"/>
      <c r="I2161" s="181"/>
      <c r="J2161" s="181"/>
      <c r="K2161" s="181"/>
      <c r="L2161" s="181"/>
      <c r="M2161" s="181"/>
    </row>
    <row r="2162" spans="2:13" ht="9.75" customHeight="1">
      <c r="B2162" s="181"/>
      <c r="C2162" s="181"/>
      <c r="D2162" s="181"/>
      <c r="E2162" s="181"/>
      <c r="F2162" s="181"/>
      <c r="G2162" s="181"/>
      <c r="H2162" s="181"/>
      <c r="I2162" s="181"/>
      <c r="J2162" s="181"/>
      <c r="K2162" s="181"/>
      <c r="L2162" s="181"/>
      <c r="M2162" s="181"/>
    </row>
    <row r="2163" spans="2:13" ht="9.75" customHeight="1">
      <c r="B2163" s="181"/>
      <c r="C2163" s="181"/>
      <c r="D2163" s="181"/>
      <c r="E2163" s="181"/>
      <c r="F2163" s="181"/>
      <c r="G2163" s="181"/>
      <c r="H2163" s="181"/>
      <c r="I2163" s="181"/>
      <c r="J2163" s="181"/>
      <c r="K2163" s="181"/>
      <c r="L2163" s="181"/>
      <c r="M2163" s="181"/>
    </row>
    <row r="2164" spans="2:13" ht="9.75" customHeight="1">
      <c r="B2164" s="181"/>
      <c r="C2164" s="181"/>
      <c r="D2164" s="181"/>
      <c r="E2164" s="181"/>
      <c r="F2164" s="181"/>
      <c r="G2164" s="181"/>
      <c r="H2164" s="181"/>
      <c r="I2164" s="181"/>
      <c r="J2164" s="181"/>
      <c r="K2164" s="181"/>
      <c r="L2164" s="181"/>
      <c r="M2164" s="181"/>
    </row>
    <row r="2165" spans="2:13" ht="9.75" customHeight="1">
      <c r="B2165" s="181"/>
      <c r="C2165" s="181"/>
      <c r="D2165" s="181"/>
      <c r="E2165" s="181"/>
      <c r="F2165" s="181"/>
      <c r="G2165" s="181"/>
      <c r="H2165" s="181"/>
      <c r="I2165" s="181"/>
      <c r="J2165" s="181"/>
      <c r="K2165" s="181"/>
      <c r="L2165" s="181"/>
      <c r="M2165" s="181"/>
    </row>
    <row r="2166" spans="2:13" ht="9.75" customHeight="1">
      <c r="B2166" s="181"/>
      <c r="C2166" s="181"/>
      <c r="D2166" s="181"/>
      <c r="E2166" s="181"/>
      <c r="F2166" s="181"/>
      <c r="G2166" s="181"/>
      <c r="H2166" s="181"/>
      <c r="I2166" s="181"/>
      <c r="J2166" s="181"/>
      <c r="K2166" s="181"/>
      <c r="L2166" s="181"/>
      <c r="M2166" s="181"/>
    </row>
    <row r="2167" spans="2:13" ht="9.75" customHeight="1">
      <c r="B2167" s="181"/>
      <c r="C2167" s="181"/>
      <c r="D2167" s="181"/>
      <c r="E2167" s="181"/>
      <c r="F2167" s="181"/>
      <c r="G2167" s="181"/>
      <c r="H2167" s="181"/>
      <c r="I2167" s="181"/>
      <c r="J2167" s="181"/>
      <c r="K2167" s="181"/>
      <c r="L2167" s="181"/>
      <c r="M2167" s="181"/>
    </row>
    <row r="2168" spans="2:13" ht="9.75" customHeight="1">
      <c r="B2168" s="181"/>
      <c r="C2168" s="181"/>
      <c r="D2168" s="181"/>
      <c r="E2168" s="181"/>
      <c r="F2168" s="181"/>
      <c r="G2168" s="181"/>
      <c r="H2168" s="181"/>
      <c r="I2168" s="181"/>
      <c r="J2168" s="181"/>
      <c r="K2168" s="181"/>
      <c r="L2168" s="181"/>
      <c r="M2168" s="181"/>
    </row>
    <row r="2169" spans="2:13" ht="9.75" customHeight="1">
      <c r="B2169" s="181"/>
      <c r="C2169" s="181"/>
      <c r="D2169" s="181"/>
      <c r="E2169" s="181"/>
      <c r="F2169" s="181"/>
      <c r="G2169" s="181"/>
      <c r="H2169" s="181"/>
      <c r="I2169" s="181"/>
      <c r="J2169" s="181"/>
      <c r="K2169" s="181"/>
      <c r="L2169" s="181"/>
      <c r="M2169" s="181"/>
    </row>
    <row r="2170" spans="2:13" ht="9.75" customHeight="1">
      <c r="B2170" s="181"/>
      <c r="C2170" s="181"/>
      <c r="D2170" s="181"/>
      <c r="E2170" s="181"/>
      <c r="F2170" s="181"/>
      <c r="G2170" s="181"/>
      <c r="H2170" s="181"/>
      <c r="I2170" s="181"/>
      <c r="J2170" s="181"/>
      <c r="K2170" s="181"/>
      <c r="L2170" s="181"/>
      <c r="M2170" s="181"/>
    </row>
    <row r="2171" spans="2:13" ht="15" customHeight="1">
      <c r="B2171" s="188" t="s">
        <v>1426</v>
      </c>
      <c r="C2171" s="189"/>
      <c r="D2171" s="189"/>
      <c r="E2171" s="189"/>
      <c r="F2171" s="189"/>
      <c r="G2171" s="190"/>
      <c r="H2171" s="191" t="s">
        <v>1425</v>
      </c>
      <c r="I2171" s="192"/>
      <c r="J2171" s="192"/>
      <c r="K2171" s="192"/>
      <c r="L2171" s="192"/>
      <c r="M2171" s="193"/>
    </row>
    <row r="2172" spans="2:13" ht="15.75" customHeight="1">
      <c r="B2172" s="187" t="s">
        <v>379</v>
      </c>
      <c r="C2172" s="194" t="s">
        <v>1188</v>
      </c>
      <c r="D2172" s="183" t="s">
        <v>380</v>
      </c>
      <c r="E2172" s="184"/>
      <c r="F2172" s="183" t="s">
        <v>1424</v>
      </c>
      <c r="G2172" s="184"/>
      <c r="H2172" s="183" t="s">
        <v>1423</v>
      </c>
      <c r="I2172" s="184"/>
      <c r="J2172" s="187" t="s">
        <v>1422</v>
      </c>
      <c r="K2172" s="187" t="s">
        <v>1421</v>
      </c>
      <c r="L2172" s="183" t="s">
        <v>1420</v>
      </c>
      <c r="M2172" s="184"/>
    </row>
    <row r="2173" spans="2:13" ht="15.75" customHeight="1">
      <c r="B2173" s="187"/>
      <c r="C2173" s="195"/>
      <c r="D2173" s="185"/>
      <c r="E2173" s="186"/>
      <c r="F2173" s="185"/>
      <c r="G2173" s="186"/>
      <c r="H2173" s="185"/>
      <c r="I2173" s="186"/>
      <c r="J2173" s="187"/>
      <c r="K2173" s="187"/>
      <c r="L2173" s="185"/>
      <c r="M2173" s="186"/>
    </row>
    <row r="2174" spans="2:13" ht="39" customHeight="1">
      <c r="B2174" s="110" t="str">
        <f>CSV!E105</f>
        <v/>
      </c>
      <c r="C2174" s="123" t="str">
        <f>IFERROR(VLOOKUP(B2174,'TABELA DE DEFEITOS'!$B$4:$I$1048576,3,0),"")</f>
        <v/>
      </c>
      <c r="D2174" s="176" t="str">
        <f>IFERROR(VLOOKUP(B2174,'TABELA DE DEFEITOS'!$B$4:$I$1048576,4,0),"")</f>
        <v/>
      </c>
      <c r="E2174" s="177"/>
      <c r="F2174" s="176" t="str">
        <f>IFERROR(VLOOKUP(B2174,'TABELA DE DEFEITOS'!$B$4:$I$1048576,5,0),"")</f>
        <v/>
      </c>
      <c r="G2174" s="177"/>
      <c r="H2174" s="178" t="str">
        <f>CSV!H105</f>
        <v/>
      </c>
      <c r="I2174" s="179"/>
      <c r="J2174" s="112" t="str">
        <f>IFERROR(VLOOKUP(B2174,'TABELA DE DEFEITOS'!$B$4:$I$1048576,8,0),"")</f>
        <v/>
      </c>
      <c r="K2174" s="109" t="str">
        <f>CSV!G105</f>
        <v/>
      </c>
      <c r="L2174" s="178"/>
      <c r="M2174" s="179"/>
    </row>
    <row r="2175" spans="2:13" ht="9.75" customHeight="1">
      <c r="B2175" s="180" t="s">
        <v>1427</v>
      </c>
      <c r="C2175" s="180"/>
      <c r="D2175" s="180"/>
      <c r="E2175" s="180"/>
      <c r="F2175" s="180"/>
      <c r="G2175" s="180"/>
      <c r="H2175" s="180" t="s">
        <v>1427</v>
      </c>
      <c r="I2175" s="180"/>
      <c r="J2175" s="180"/>
      <c r="K2175" s="180"/>
      <c r="L2175" s="180"/>
      <c r="M2175" s="180"/>
    </row>
    <row r="2176" spans="2:13" ht="9.75" customHeight="1">
      <c r="B2176" s="181"/>
      <c r="C2176" s="181"/>
      <c r="D2176" s="181"/>
      <c r="E2176" s="181"/>
      <c r="F2176" s="181"/>
      <c r="G2176" s="181"/>
      <c r="H2176" s="181"/>
      <c r="I2176" s="181"/>
      <c r="J2176" s="181"/>
      <c r="K2176" s="181"/>
      <c r="L2176" s="181"/>
      <c r="M2176" s="181"/>
    </row>
    <row r="2177" spans="2:13" ht="9.75" customHeight="1">
      <c r="B2177" s="181"/>
      <c r="C2177" s="181"/>
      <c r="D2177" s="181"/>
      <c r="E2177" s="181"/>
      <c r="F2177" s="181"/>
      <c r="G2177" s="181"/>
      <c r="H2177" s="181"/>
      <c r="I2177" s="181"/>
      <c r="J2177" s="181"/>
      <c r="K2177" s="181"/>
      <c r="L2177" s="181"/>
      <c r="M2177" s="181"/>
    </row>
    <row r="2178" spans="2:13" ht="9.75" customHeight="1">
      <c r="B2178" s="181"/>
      <c r="C2178" s="181"/>
      <c r="D2178" s="181"/>
      <c r="E2178" s="181"/>
      <c r="F2178" s="181"/>
      <c r="G2178" s="181"/>
      <c r="H2178" s="181"/>
      <c r="I2178" s="181"/>
      <c r="J2178" s="181"/>
      <c r="K2178" s="181"/>
      <c r="L2178" s="181"/>
      <c r="M2178" s="181"/>
    </row>
    <row r="2179" spans="2:13" ht="9.75" customHeight="1">
      <c r="B2179" s="181"/>
      <c r="C2179" s="181"/>
      <c r="D2179" s="181"/>
      <c r="E2179" s="181"/>
      <c r="F2179" s="181"/>
      <c r="G2179" s="181"/>
      <c r="H2179" s="181"/>
      <c r="I2179" s="181"/>
      <c r="J2179" s="181"/>
      <c r="K2179" s="181"/>
      <c r="L2179" s="181"/>
      <c r="M2179" s="181"/>
    </row>
    <row r="2180" spans="2:13" ht="9.75" customHeight="1">
      <c r="B2180" s="181"/>
      <c r="C2180" s="181"/>
      <c r="D2180" s="181"/>
      <c r="E2180" s="181"/>
      <c r="F2180" s="181"/>
      <c r="G2180" s="181"/>
      <c r="H2180" s="181"/>
      <c r="I2180" s="181"/>
      <c r="J2180" s="181"/>
      <c r="K2180" s="181"/>
      <c r="L2180" s="181"/>
      <c r="M2180" s="181"/>
    </row>
    <row r="2181" spans="2:13" ht="9.75" customHeight="1">
      <c r="B2181" s="181"/>
      <c r="C2181" s="181"/>
      <c r="D2181" s="181"/>
      <c r="E2181" s="181"/>
      <c r="F2181" s="181"/>
      <c r="G2181" s="181"/>
      <c r="H2181" s="181"/>
      <c r="I2181" s="181"/>
      <c r="J2181" s="181"/>
      <c r="K2181" s="181"/>
      <c r="L2181" s="181"/>
      <c r="M2181" s="181"/>
    </row>
    <row r="2182" spans="2:13" ht="9.75" customHeight="1">
      <c r="B2182" s="181"/>
      <c r="C2182" s="181"/>
      <c r="D2182" s="181"/>
      <c r="E2182" s="181"/>
      <c r="F2182" s="181"/>
      <c r="G2182" s="181"/>
      <c r="H2182" s="181"/>
      <c r="I2182" s="181"/>
      <c r="J2182" s="181"/>
      <c r="K2182" s="181"/>
      <c r="L2182" s="181"/>
      <c r="M2182" s="181"/>
    </row>
    <row r="2183" spans="2:13" ht="9.75" customHeight="1">
      <c r="B2183" s="181"/>
      <c r="C2183" s="181"/>
      <c r="D2183" s="181"/>
      <c r="E2183" s="181"/>
      <c r="F2183" s="181"/>
      <c r="G2183" s="181"/>
      <c r="H2183" s="181"/>
      <c r="I2183" s="181"/>
      <c r="J2183" s="181"/>
      <c r="K2183" s="181"/>
      <c r="L2183" s="181"/>
      <c r="M2183" s="181"/>
    </row>
    <row r="2184" spans="2:13" ht="9.75" customHeight="1">
      <c r="B2184" s="181"/>
      <c r="C2184" s="181"/>
      <c r="D2184" s="181"/>
      <c r="E2184" s="181"/>
      <c r="F2184" s="181"/>
      <c r="G2184" s="181"/>
      <c r="H2184" s="181"/>
      <c r="I2184" s="181"/>
      <c r="J2184" s="181"/>
      <c r="K2184" s="181"/>
      <c r="L2184" s="181"/>
      <c r="M2184" s="181"/>
    </row>
    <row r="2185" spans="2:13" ht="9.75" customHeight="1">
      <c r="B2185" s="181"/>
      <c r="C2185" s="181"/>
      <c r="D2185" s="181"/>
      <c r="E2185" s="181"/>
      <c r="F2185" s="181"/>
      <c r="G2185" s="181"/>
      <c r="H2185" s="181"/>
      <c r="I2185" s="181"/>
      <c r="J2185" s="181"/>
      <c r="K2185" s="181"/>
      <c r="L2185" s="181"/>
      <c r="M2185" s="181"/>
    </row>
    <row r="2186" spans="2:13" ht="9.75" customHeight="1">
      <c r="B2186" s="181"/>
      <c r="C2186" s="181"/>
      <c r="D2186" s="181"/>
      <c r="E2186" s="181"/>
      <c r="F2186" s="181"/>
      <c r="G2186" s="181"/>
      <c r="H2186" s="181"/>
      <c r="I2186" s="181"/>
      <c r="J2186" s="181"/>
      <c r="K2186" s="181"/>
      <c r="L2186" s="181"/>
      <c r="M2186" s="181"/>
    </row>
    <row r="2187" spans="2:13" ht="9.75" customHeight="1">
      <c r="B2187" s="181"/>
      <c r="C2187" s="181"/>
      <c r="D2187" s="181"/>
      <c r="E2187" s="181"/>
      <c r="F2187" s="181"/>
      <c r="G2187" s="181"/>
      <c r="H2187" s="181"/>
      <c r="I2187" s="181"/>
      <c r="J2187" s="181"/>
      <c r="K2187" s="181"/>
      <c r="L2187" s="181"/>
      <c r="M2187" s="181"/>
    </row>
    <row r="2188" spans="2:13" ht="9.75" customHeight="1">
      <c r="B2188" s="181"/>
      <c r="C2188" s="181"/>
      <c r="D2188" s="181"/>
      <c r="E2188" s="181"/>
      <c r="F2188" s="181"/>
      <c r="G2188" s="181"/>
      <c r="H2188" s="181"/>
      <c r="I2188" s="181"/>
      <c r="J2188" s="181"/>
      <c r="K2188" s="181"/>
      <c r="L2188" s="181"/>
      <c r="M2188" s="181"/>
    </row>
    <row r="2189" spans="2:13" ht="9.75" customHeight="1">
      <c r="B2189" s="181"/>
      <c r="C2189" s="181"/>
      <c r="D2189" s="181"/>
      <c r="E2189" s="181"/>
      <c r="F2189" s="181"/>
      <c r="G2189" s="181"/>
      <c r="H2189" s="181"/>
      <c r="I2189" s="181"/>
      <c r="J2189" s="181"/>
      <c r="K2189" s="181"/>
      <c r="L2189" s="181"/>
      <c r="M2189" s="181"/>
    </row>
    <row r="2190" spans="2:13" ht="9.75" customHeight="1">
      <c r="B2190" s="181"/>
      <c r="C2190" s="181"/>
      <c r="D2190" s="181"/>
      <c r="E2190" s="181"/>
      <c r="F2190" s="181"/>
      <c r="G2190" s="181"/>
      <c r="H2190" s="181"/>
      <c r="I2190" s="181"/>
      <c r="J2190" s="181"/>
      <c r="K2190" s="181"/>
      <c r="L2190" s="181"/>
      <c r="M2190" s="181"/>
    </row>
    <row r="2191" spans="2:13" ht="9.75" customHeight="1">
      <c r="B2191" s="181"/>
      <c r="C2191" s="181"/>
      <c r="D2191" s="181"/>
      <c r="E2191" s="181"/>
      <c r="F2191" s="181"/>
      <c r="G2191" s="181"/>
      <c r="H2191" s="181"/>
      <c r="I2191" s="181"/>
      <c r="J2191" s="181"/>
      <c r="K2191" s="181"/>
      <c r="L2191" s="181"/>
      <c r="M2191" s="181"/>
    </row>
    <row r="2192" spans="2:13" ht="15" customHeight="1">
      <c r="B2192" s="188" t="s">
        <v>1426</v>
      </c>
      <c r="C2192" s="189"/>
      <c r="D2192" s="189"/>
      <c r="E2192" s="189"/>
      <c r="F2192" s="189"/>
      <c r="G2192" s="190"/>
      <c r="H2192" s="191" t="s">
        <v>1425</v>
      </c>
      <c r="I2192" s="192"/>
      <c r="J2192" s="192"/>
      <c r="K2192" s="192"/>
      <c r="L2192" s="192"/>
      <c r="M2192" s="193"/>
    </row>
    <row r="2193" spans="2:13" ht="15.75" customHeight="1">
      <c r="B2193" s="187" t="s">
        <v>379</v>
      </c>
      <c r="C2193" s="194" t="s">
        <v>1188</v>
      </c>
      <c r="D2193" s="183" t="s">
        <v>380</v>
      </c>
      <c r="E2193" s="184"/>
      <c r="F2193" s="183" t="s">
        <v>1424</v>
      </c>
      <c r="G2193" s="184"/>
      <c r="H2193" s="183" t="s">
        <v>1423</v>
      </c>
      <c r="I2193" s="184"/>
      <c r="J2193" s="187" t="s">
        <v>1422</v>
      </c>
      <c r="K2193" s="187" t="s">
        <v>1421</v>
      </c>
      <c r="L2193" s="183" t="s">
        <v>1420</v>
      </c>
      <c r="M2193" s="184"/>
    </row>
    <row r="2194" spans="2:13" ht="15.75" customHeight="1">
      <c r="B2194" s="187"/>
      <c r="C2194" s="195"/>
      <c r="D2194" s="185"/>
      <c r="E2194" s="186"/>
      <c r="F2194" s="185"/>
      <c r="G2194" s="186"/>
      <c r="H2194" s="185"/>
      <c r="I2194" s="186"/>
      <c r="J2194" s="187"/>
      <c r="K2194" s="187"/>
      <c r="L2194" s="185"/>
      <c r="M2194" s="186"/>
    </row>
    <row r="2195" spans="2:13" ht="38.25" customHeight="1">
      <c r="B2195" s="110" t="str">
        <f>CSV!E106</f>
        <v/>
      </c>
      <c r="C2195" s="123" t="str">
        <f>IFERROR(VLOOKUP(B2195,'TABELA DE DEFEITOS'!$B$4:$I$1048576,3,0),"")</f>
        <v/>
      </c>
      <c r="D2195" s="176" t="str">
        <f>IFERROR(VLOOKUP(B2195,'TABELA DE DEFEITOS'!$B$4:$I$1048576,4,0),"")</f>
        <v/>
      </c>
      <c r="E2195" s="177"/>
      <c r="F2195" s="176" t="str">
        <f>IFERROR(VLOOKUP(B2195,'TABELA DE DEFEITOS'!$B$4:$I$1048576,5,0),"")</f>
        <v/>
      </c>
      <c r="G2195" s="177"/>
      <c r="H2195" s="178" t="str">
        <f>CSV!H106</f>
        <v/>
      </c>
      <c r="I2195" s="179"/>
      <c r="J2195" s="112" t="str">
        <f>IFERROR(VLOOKUP(B2195,'TABELA DE DEFEITOS'!$B$4:$I$1048576,8,0),"")</f>
        <v/>
      </c>
      <c r="K2195" s="109" t="str">
        <f>CSV!G106</f>
        <v/>
      </c>
      <c r="L2195" s="178"/>
      <c r="M2195" s="179"/>
    </row>
    <row r="2196" spans="2:13" ht="9.75" customHeight="1">
      <c r="B2196" s="180" t="s">
        <v>1427</v>
      </c>
      <c r="C2196" s="180"/>
      <c r="D2196" s="180"/>
      <c r="E2196" s="180"/>
      <c r="F2196" s="180"/>
      <c r="G2196" s="180"/>
      <c r="H2196" s="180" t="s">
        <v>1427</v>
      </c>
      <c r="I2196" s="180"/>
      <c r="J2196" s="180"/>
      <c r="K2196" s="180"/>
      <c r="L2196" s="180"/>
      <c r="M2196" s="180"/>
    </row>
    <row r="2197" spans="2:13" ht="9.75" customHeight="1">
      <c r="B2197" s="181"/>
      <c r="C2197" s="181"/>
      <c r="D2197" s="181"/>
      <c r="E2197" s="181"/>
      <c r="F2197" s="181"/>
      <c r="G2197" s="181"/>
      <c r="H2197" s="181"/>
      <c r="I2197" s="181"/>
      <c r="J2197" s="181"/>
      <c r="K2197" s="181"/>
      <c r="L2197" s="181"/>
      <c r="M2197" s="181"/>
    </row>
    <row r="2198" spans="2:13" ht="9.75" customHeight="1">
      <c r="B2198" s="181"/>
      <c r="C2198" s="181"/>
      <c r="D2198" s="181"/>
      <c r="E2198" s="181"/>
      <c r="F2198" s="181"/>
      <c r="G2198" s="181"/>
      <c r="H2198" s="181"/>
      <c r="I2198" s="181"/>
      <c r="J2198" s="181"/>
      <c r="K2198" s="181"/>
      <c r="L2198" s="181"/>
      <c r="M2198" s="181"/>
    </row>
    <row r="2199" spans="2:13" ht="9.75" customHeight="1">
      <c r="B2199" s="181"/>
      <c r="C2199" s="181"/>
      <c r="D2199" s="181"/>
      <c r="E2199" s="181"/>
      <c r="F2199" s="181"/>
      <c r="G2199" s="181"/>
      <c r="H2199" s="181"/>
      <c r="I2199" s="181"/>
      <c r="J2199" s="181"/>
      <c r="K2199" s="181"/>
      <c r="L2199" s="181"/>
      <c r="M2199" s="181"/>
    </row>
    <row r="2200" spans="2:13" ht="9.75" customHeight="1">
      <c r="B2200" s="181"/>
      <c r="C2200" s="181"/>
      <c r="D2200" s="181"/>
      <c r="E2200" s="181"/>
      <c r="F2200" s="181"/>
      <c r="G2200" s="181"/>
      <c r="H2200" s="181"/>
      <c r="I2200" s="181"/>
      <c r="J2200" s="181"/>
      <c r="K2200" s="181"/>
      <c r="L2200" s="181"/>
      <c r="M2200" s="181"/>
    </row>
    <row r="2201" spans="2:13" ht="9.75" customHeight="1">
      <c r="B2201" s="181"/>
      <c r="C2201" s="181"/>
      <c r="D2201" s="181"/>
      <c r="E2201" s="181"/>
      <c r="F2201" s="181"/>
      <c r="G2201" s="181"/>
      <c r="H2201" s="181"/>
      <c r="I2201" s="181"/>
      <c r="J2201" s="181"/>
      <c r="K2201" s="181"/>
      <c r="L2201" s="181"/>
      <c r="M2201" s="181"/>
    </row>
    <row r="2202" spans="2:13" ht="9.75" customHeight="1">
      <c r="B2202" s="181"/>
      <c r="C2202" s="181"/>
      <c r="D2202" s="181"/>
      <c r="E2202" s="181"/>
      <c r="F2202" s="181"/>
      <c r="G2202" s="181"/>
      <c r="H2202" s="181"/>
      <c r="I2202" s="181"/>
      <c r="J2202" s="181"/>
      <c r="K2202" s="181"/>
      <c r="L2202" s="181"/>
      <c r="M2202" s="181"/>
    </row>
    <row r="2203" spans="2:13" ht="9.75" customHeight="1">
      <c r="B2203" s="181"/>
      <c r="C2203" s="181"/>
      <c r="D2203" s="181"/>
      <c r="E2203" s="181"/>
      <c r="F2203" s="181"/>
      <c r="G2203" s="181"/>
      <c r="H2203" s="181"/>
      <c r="I2203" s="181"/>
      <c r="J2203" s="181"/>
      <c r="K2203" s="181"/>
      <c r="L2203" s="181"/>
      <c r="M2203" s="181"/>
    </row>
    <row r="2204" spans="2:13" ht="9.75" customHeight="1">
      <c r="B2204" s="181"/>
      <c r="C2204" s="181"/>
      <c r="D2204" s="181"/>
      <c r="E2204" s="181"/>
      <c r="F2204" s="181"/>
      <c r="G2204" s="181"/>
      <c r="H2204" s="181"/>
      <c r="I2204" s="181"/>
      <c r="J2204" s="181"/>
      <c r="K2204" s="181"/>
      <c r="L2204" s="181"/>
      <c r="M2204" s="181"/>
    </row>
    <row r="2205" spans="2:13" ht="9.75" customHeight="1">
      <c r="B2205" s="181"/>
      <c r="C2205" s="181"/>
      <c r="D2205" s="181"/>
      <c r="E2205" s="181"/>
      <c r="F2205" s="181"/>
      <c r="G2205" s="181"/>
      <c r="H2205" s="181"/>
      <c r="I2205" s="181"/>
      <c r="J2205" s="181"/>
      <c r="K2205" s="181"/>
      <c r="L2205" s="181"/>
      <c r="M2205" s="181"/>
    </row>
    <row r="2206" spans="2:13" ht="9.75" customHeight="1">
      <c r="B2206" s="181"/>
      <c r="C2206" s="181"/>
      <c r="D2206" s="181"/>
      <c r="E2206" s="181"/>
      <c r="F2206" s="181"/>
      <c r="G2206" s="181"/>
      <c r="H2206" s="181"/>
      <c r="I2206" s="181"/>
      <c r="J2206" s="181"/>
      <c r="K2206" s="181"/>
      <c r="L2206" s="181"/>
      <c r="M2206" s="181"/>
    </row>
    <row r="2207" spans="2:13" ht="9.75" customHeight="1">
      <c r="B2207" s="181"/>
      <c r="C2207" s="181"/>
      <c r="D2207" s="181"/>
      <c r="E2207" s="181"/>
      <c r="F2207" s="181"/>
      <c r="G2207" s="181"/>
      <c r="H2207" s="181"/>
      <c r="I2207" s="181"/>
      <c r="J2207" s="181"/>
      <c r="K2207" s="181"/>
      <c r="L2207" s="181"/>
      <c r="M2207" s="181"/>
    </row>
    <row r="2208" spans="2:13" ht="9.75" customHeight="1">
      <c r="B2208" s="181"/>
      <c r="C2208" s="181"/>
      <c r="D2208" s="181"/>
      <c r="E2208" s="181"/>
      <c r="F2208" s="181"/>
      <c r="G2208" s="181"/>
      <c r="H2208" s="181"/>
      <c r="I2208" s="181"/>
      <c r="J2208" s="181"/>
      <c r="K2208" s="181"/>
      <c r="L2208" s="181"/>
      <c r="M2208" s="181"/>
    </row>
    <row r="2209" spans="2:13" ht="9.75" customHeight="1">
      <c r="B2209" s="181"/>
      <c r="C2209" s="181"/>
      <c r="D2209" s="181"/>
      <c r="E2209" s="181"/>
      <c r="F2209" s="181"/>
      <c r="G2209" s="181"/>
      <c r="H2209" s="181"/>
      <c r="I2209" s="181"/>
      <c r="J2209" s="181"/>
      <c r="K2209" s="181"/>
      <c r="L2209" s="181"/>
      <c r="M2209" s="181"/>
    </row>
    <row r="2210" spans="2:13" ht="9.75" customHeight="1">
      <c r="B2210" s="181"/>
      <c r="C2210" s="181"/>
      <c r="D2210" s="181"/>
      <c r="E2210" s="181"/>
      <c r="F2210" s="181"/>
      <c r="G2210" s="181"/>
      <c r="H2210" s="181"/>
      <c r="I2210" s="181"/>
      <c r="J2210" s="181"/>
      <c r="K2210" s="181"/>
      <c r="L2210" s="181"/>
      <c r="M2210" s="181"/>
    </row>
    <row r="2211" spans="2:13" ht="9.75" customHeight="1">
      <c r="B2211" s="181"/>
      <c r="C2211" s="181"/>
      <c r="D2211" s="181"/>
      <c r="E2211" s="181"/>
      <c r="F2211" s="181"/>
      <c r="G2211" s="181"/>
      <c r="H2211" s="181"/>
      <c r="I2211" s="181"/>
      <c r="J2211" s="181"/>
      <c r="K2211" s="181"/>
      <c r="L2211" s="181"/>
      <c r="M2211" s="181"/>
    </row>
    <row r="2212" spans="2:13" ht="9.75" customHeight="1">
      <c r="B2212" s="181"/>
      <c r="C2212" s="181"/>
      <c r="D2212" s="181"/>
      <c r="E2212" s="181"/>
      <c r="F2212" s="181"/>
      <c r="G2212" s="181"/>
      <c r="H2212" s="181"/>
      <c r="I2212" s="181"/>
      <c r="J2212" s="181"/>
      <c r="K2212" s="181"/>
      <c r="L2212" s="181"/>
      <c r="M2212" s="181"/>
    </row>
    <row r="2213" spans="2:13" ht="15" customHeight="1">
      <c r="B2213" s="188" t="s">
        <v>1426</v>
      </c>
      <c r="C2213" s="189"/>
      <c r="D2213" s="189"/>
      <c r="E2213" s="189"/>
      <c r="F2213" s="189"/>
      <c r="G2213" s="190"/>
      <c r="H2213" s="191" t="s">
        <v>1425</v>
      </c>
      <c r="I2213" s="192"/>
      <c r="J2213" s="192"/>
      <c r="K2213" s="192"/>
      <c r="L2213" s="192"/>
      <c r="M2213" s="193"/>
    </row>
    <row r="2214" spans="2:13" ht="15.75" customHeight="1">
      <c r="B2214" s="187" t="s">
        <v>379</v>
      </c>
      <c r="C2214" s="194" t="s">
        <v>1188</v>
      </c>
      <c r="D2214" s="183" t="s">
        <v>380</v>
      </c>
      <c r="E2214" s="184"/>
      <c r="F2214" s="183" t="s">
        <v>1424</v>
      </c>
      <c r="G2214" s="184"/>
      <c r="H2214" s="183" t="s">
        <v>1423</v>
      </c>
      <c r="I2214" s="184"/>
      <c r="J2214" s="187" t="s">
        <v>1422</v>
      </c>
      <c r="K2214" s="187" t="s">
        <v>1421</v>
      </c>
      <c r="L2214" s="183" t="s">
        <v>1420</v>
      </c>
      <c r="M2214" s="184"/>
    </row>
    <row r="2215" spans="2:13" ht="15.75" customHeight="1">
      <c r="B2215" s="187"/>
      <c r="C2215" s="195"/>
      <c r="D2215" s="185"/>
      <c r="E2215" s="186"/>
      <c r="F2215" s="185"/>
      <c r="G2215" s="186"/>
      <c r="H2215" s="185"/>
      <c r="I2215" s="186"/>
      <c r="J2215" s="187"/>
      <c r="K2215" s="187"/>
      <c r="L2215" s="185"/>
      <c r="M2215" s="186"/>
    </row>
    <row r="2216" spans="2:13" ht="39" customHeight="1">
      <c r="B2216" s="110" t="str">
        <f>CSV!E107</f>
        <v/>
      </c>
      <c r="C2216" s="123" t="str">
        <f>IFERROR(VLOOKUP(B2216,'TABELA DE DEFEITOS'!$B$4:$I$1048576,3,0),"")</f>
        <v/>
      </c>
      <c r="D2216" s="176" t="str">
        <f>IFERROR(VLOOKUP(B2216,'TABELA DE DEFEITOS'!$B$4:$I$1048576,4,0),"")</f>
        <v/>
      </c>
      <c r="E2216" s="177"/>
      <c r="F2216" s="176" t="str">
        <f>IFERROR(VLOOKUP(B2216,'TABELA DE DEFEITOS'!$B$4:$I$1048576,5,0),"")</f>
        <v/>
      </c>
      <c r="G2216" s="177"/>
      <c r="H2216" s="178" t="str">
        <f>CSV!H107</f>
        <v/>
      </c>
      <c r="I2216" s="179"/>
      <c r="J2216" s="112" t="str">
        <f>IFERROR(VLOOKUP(B2216,'TABELA DE DEFEITOS'!$B$4:$I$1048576,8,0),"")</f>
        <v/>
      </c>
      <c r="K2216" s="109" t="str">
        <f>CSV!G107</f>
        <v/>
      </c>
      <c r="L2216" s="178"/>
      <c r="M2216" s="179"/>
    </row>
    <row r="2217" spans="2:13" ht="9.75" customHeight="1">
      <c r="B2217" s="180" t="s">
        <v>1427</v>
      </c>
      <c r="C2217" s="180"/>
      <c r="D2217" s="180"/>
      <c r="E2217" s="180"/>
      <c r="F2217" s="180"/>
      <c r="G2217" s="180"/>
      <c r="H2217" s="180" t="s">
        <v>1427</v>
      </c>
      <c r="I2217" s="180"/>
      <c r="J2217" s="180"/>
      <c r="K2217" s="180"/>
      <c r="L2217" s="180"/>
      <c r="M2217" s="180"/>
    </row>
    <row r="2218" spans="2:13" ht="9.75" customHeight="1">
      <c r="B2218" s="181"/>
      <c r="C2218" s="181"/>
      <c r="D2218" s="181"/>
      <c r="E2218" s="181"/>
      <c r="F2218" s="181"/>
      <c r="G2218" s="181"/>
      <c r="H2218" s="181"/>
      <c r="I2218" s="181"/>
      <c r="J2218" s="181"/>
      <c r="K2218" s="181"/>
      <c r="L2218" s="181"/>
      <c r="M2218" s="181"/>
    </row>
    <row r="2219" spans="2:13" ht="9.75" customHeight="1">
      <c r="B2219" s="181"/>
      <c r="C2219" s="181"/>
      <c r="D2219" s="181"/>
      <c r="E2219" s="181"/>
      <c r="F2219" s="181"/>
      <c r="G2219" s="181"/>
      <c r="H2219" s="181"/>
      <c r="I2219" s="181"/>
      <c r="J2219" s="181"/>
      <c r="K2219" s="181"/>
      <c r="L2219" s="181"/>
      <c r="M2219" s="181"/>
    </row>
    <row r="2220" spans="2:13" ht="9.75" customHeight="1">
      <c r="B2220" s="181"/>
      <c r="C2220" s="181"/>
      <c r="D2220" s="181"/>
      <c r="E2220" s="181"/>
      <c r="F2220" s="181"/>
      <c r="G2220" s="181"/>
      <c r="H2220" s="181"/>
      <c r="I2220" s="181"/>
      <c r="J2220" s="181"/>
      <c r="K2220" s="181"/>
      <c r="L2220" s="181"/>
      <c r="M2220" s="181"/>
    </row>
    <row r="2221" spans="2:13" ht="9.75" customHeight="1">
      <c r="B2221" s="181"/>
      <c r="C2221" s="181"/>
      <c r="D2221" s="181"/>
      <c r="E2221" s="181"/>
      <c r="F2221" s="181"/>
      <c r="G2221" s="181"/>
      <c r="H2221" s="181"/>
      <c r="I2221" s="181"/>
      <c r="J2221" s="181"/>
      <c r="K2221" s="181"/>
      <c r="L2221" s="181"/>
      <c r="M2221" s="181"/>
    </row>
    <row r="2222" spans="2:13" ht="9.75" customHeight="1">
      <c r="B2222" s="181"/>
      <c r="C2222" s="181"/>
      <c r="D2222" s="181"/>
      <c r="E2222" s="181"/>
      <c r="F2222" s="181"/>
      <c r="G2222" s="181"/>
      <c r="H2222" s="181"/>
      <c r="I2222" s="181"/>
      <c r="J2222" s="181"/>
      <c r="K2222" s="181"/>
      <c r="L2222" s="181"/>
      <c r="M2222" s="181"/>
    </row>
    <row r="2223" spans="2:13" ht="9.75" customHeight="1">
      <c r="B2223" s="181"/>
      <c r="C2223" s="181"/>
      <c r="D2223" s="181"/>
      <c r="E2223" s="181"/>
      <c r="F2223" s="181"/>
      <c r="G2223" s="181"/>
      <c r="H2223" s="181"/>
      <c r="I2223" s="181"/>
      <c r="J2223" s="181"/>
      <c r="K2223" s="181"/>
      <c r="L2223" s="181"/>
      <c r="M2223" s="181"/>
    </row>
    <row r="2224" spans="2:13" ht="9.75" customHeight="1">
      <c r="B2224" s="181"/>
      <c r="C2224" s="181"/>
      <c r="D2224" s="181"/>
      <c r="E2224" s="181"/>
      <c r="F2224" s="181"/>
      <c r="G2224" s="181"/>
      <c r="H2224" s="181"/>
      <c r="I2224" s="181"/>
      <c r="J2224" s="181"/>
      <c r="K2224" s="181"/>
      <c r="L2224" s="181"/>
      <c r="M2224" s="181"/>
    </row>
    <row r="2225" spans="2:13" ht="9.75" customHeight="1">
      <c r="B2225" s="181"/>
      <c r="C2225" s="181"/>
      <c r="D2225" s="181"/>
      <c r="E2225" s="181"/>
      <c r="F2225" s="181"/>
      <c r="G2225" s="181"/>
      <c r="H2225" s="181"/>
      <c r="I2225" s="181"/>
      <c r="J2225" s="181"/>
      <c r="K2225" s="181"/>
      <c r="L2225" s="181"/>
      <c r="M2225" s="181"/>
    </row>
    <row r="2226" spans="2:13" ht="9.75" customHeight="1">
      <c r="B2226" s="181"/>
      <c r="C2226" s="181"/>
      <c r="D2226" s="181"/>
      <c r="E2226" s="181"/>
      <c r="F2226" s="181"/>
      <c r="G2226" s="181"/>
      <c r="H2226" s="181"/>
      <c r="I2226" s="181"/>
      <c r="J2226" s="181"/>
      <c r="K2226" s="181"/>
      <c r="L2226" s="181"/>
      <c r="M2226" s="181"/>
    </row>
    <row r="2227" spans="2:13" ht="9.75" customHeight="1">
      <c r="B2227" s="181"/>
      <c r="C2227" s="181"/>
      <c r="D2227" s="181"/>
      <c r="E2227" s="181"/>
      <c r="F2227" s="181"/>
      <c r="G2227" s="181"/>
      <c r="H2227" s="181"/>
      <c r="I2227" s="181"/>
      <c r="J2227" s="181"/>
      <c r="K2227" s="181"/>
      <c r="L2227" s="181"/>
      <c r="M2227" s="181"/>
    </row>
    <row r="2228" spans="2:13" ht="9.75" customHeight="1">
      <c r="B2228" s="181"/>
      <c r="C2228" s="181"/>
      <c r="D2228" s="181"/>
      <c r="E2228" s="181"/>
      <c r="F2228" s="181"/>
      <c r="G2228" s="181"/>
      <c r="H2228" s="181"/>
      <c r="I2228" s="181"/>
      <c r="J2228" s="181"/>
      <c r="K2228" s="181"/>
      <c r="L2228" s="181"/>
      <c r="M2228" s="181"/>
    </row>
    <row r="2229" spans="2:13" ht="9.75" customHeight="1">
      <c r="B2229" s="181"/>
      <c r="C2229" s="181"/>
      <c r="D2229" s="181"/>
      <c r="E2229" s="181"/>
      <c r="F2229" s="181"/>
      <c r="G2229" s="181"/>
      <c r="H2229" s="181"/>
      <c r="I2229" s="181"/>
      <c r="J2229" s="181"/>
      <c r="K2229" s="181"/>
      <c r="L2229" s="181"/>
      <c r="M2229" s="181"/>
    </row>
    <row r="2230" spans="2:13" ht="9.75" customHeight="1">
      <c r="B2230" s="181"/>
      <c r="C2230" s="181"/>
      <c r="D2230" s="181"/>
      <c r="E2230" s="181"/>
      <c r="F2230" s="181"/>
      <c r="G2230" s="181"/>
      <c r="H2230" s="181"/>
      <c r="I2230" s="181"/>
      <c r="J2230" s="181"/>
      <c r="K2230" s="181"/>
      <c r="L2230" s="181"/>
      <c r="M2230" s="181"/>
    </row>
    <row r="2231" spans="2:13" ht="9.75" customHeight="1">
      <c r="B2231" s="181"/>
      <c r="C2231" s="181"/>
      <c r="D2231" s="181"/>
      <c r="E2231" s="181"/>
      <c r="F2231" s="181"/>
      <c r="G2231" s="181"/>
      <c r="H2231" s="181"/>
      <c r="I2231" s="181"/>
      <c r="J2231" s="181"/>
      <c r="K2231" s="181"/>
      <c r="L2231" s="181"/>
      <c r="M2231" s="181"/>
    </row>
    <row r="2232" spans="2:13" ht="9.75" customHeight="1">
      <c r="B2232" s="181"/>
      <c r="C2232" s="181"/>
      <c r="D2232" s="181"/>
      <c r="E2232" s="181"/>
      <c r="F2232" s="181"/>
      <c r="G2232" s="181"/>
      <c r="H2232" s="181"/>
      <c r="I2232" s="181"/>
      <c r="J2232" s="181"/>
      <c r="K2232" s="181"/>
      <c r="L2232" s="181"/>
      <c r="M2232" s="181"/>
    </row>
    <row r="2233" spans="2:13" ht="9.75" customHeight="1">
      <c r="B2233" s="181"/>
      <c r="C2233" s="181"/>
      <c r="D2233" s="181"/>
      <c r="E2233" s="181"/>
      <c r="F2233" s="181"/>
      <c r="G2233" s="181"/>
      <c r="H2233" s="181"/>
      <c r="I2233" s="181"/>
      <c r="J2233" s="181"/>
      <c r="K2233" s="181"/>
      <c r="L2233" s="181"/>
      <c r="M2233" s="181"/>
    </row>
    <row r="2234" spans="2:13" ht="15" customHeight="1">
      <c r="B2234" s="188" t="s">
        <v>1426</v>
      </c>
      <c r="C2234" s="189"/>
      <c r="D2234" s="189"/>
      <c r="E2234" s="189"/>
      <c r="F2234" s="189"/>
      <c r="G2234" s="190"/>
      <c r="H2234" s="191" t="s">
        <v>1425</v>
      </c>
      <c r="I2234" s="192"/>
      <c r="J2234" s="192"/>
      <c r="K2234" s="192"/>
      <c r="L2234" s="192"/>
      <c r="M2234" s="193"/>
    </row>
    <row r="2235" spans="2:13" ht="10.5" customHeight="1">
      <c r="B2235" s="187" t="s">
        <v>379</v>
      </c>
      <c r="C2235" s="194" t="s">
        <v>1188</v>
      </c>
      <c r="D2235" s="183" t="s">
        <v>380</v>
      </c>
      <c r="E2235" s="184"/>
      <c r="F2235" s="183" t="s">
        <v>1424</v>
      </c>
      <c r="G2235" s="184"/>
      <c r="H2235" s="183" t="s">
        <v>1423</v>
      </c>
      <c r="I2235" s="184"/>
      <c r="J2235" s="187" t="s">
        <v>1422</v>
      </c>
      <c r="K2235" s="187" t="s">
        <v>1421</v>
      </c>
      <c r="L2235" s="183" t="s">
        <v>1420</v>
      </c>
      <c r="M2235" s="184"/>
    </row>
    <row r="2236" spans="2:13" ht="15.75" customHeight="1">
      <c r="B2236" s="187"/>
      <c r="C2236" s="195"/>
      <c r="D2236" s="185"/>
      <c r="E2236" s="186"/>
      <c r="F2236" s="185"/>
      <c r="G2236" s="186"/>
      <c r="H2236" s="185"/>
      <c r="I2236" s="186"/>
      <c r="J2236" s="187"/>
      <c r="K2236" s="187"/>
      <c r="L2236" s="185"/>
      <c r="M2236" s="186"/>
    </row>
    <row r="2237" spans="2:13" ht="38.25" customHeight="1">
      <c r="B2237" s="110" t="str">
        <f>CSV!E108</f>
        <v/>
      </c>
      <c r="C2237" s="123" t="str">
        <f>IFERROR(VLOOKUP(B2237,'TABELA DE DEFEITOS'!$B$4:$I$1048576,3,0),"")</f>
        <v/>
      </c>
      <c r="D2237" s="176" t="str">
        <f>IFERROR(VLOOKUP(B2237,'TABELA DE DEFEITOS'!$B$4:$I$1048576,4,0),"")</f>
        <v/>
      </c>
      <c r="E2237" s="177"/>
      <c r="F2237" s="176" t="str">
        <f>IFERROR(VLOOKUP(B2237,'TABELA DE DEFEITOS'!$B$4:$I$1048576,5,0),"")</f>
        <v/>
      </c>
      <c r="G2237" s="177"/>
      <c r="H2237" s="178" t="str">
        <f>CSV!H108</f>
        <v/>
      </c>
      <c r="I2237" s="179"/>
      <c r="J2237" s="112" t="str">
        <f>IFERROR(VLOOKUP(B2237,'TABELA DE DEFEITOS'!$B$4:$I$1048576,8,0),"")</f>
        <v/>
      </c>
      <c r="K2237" s="109" t="str">
        <f>CSV!G108</f>
        <v/>
      </c>
      <c r="L2237" s="178"/>
      <c r="M2237" s="179"/>
    </row>
    <row r="2238" spans="2:13" ht="9.75" customHeight="1">
      <c r="B2238" s="180" t="s">
        <v>1427</v>
      </c>
      <c r="C2238" s="180"/>
      <c r="D2238" s="180"/>
      <c r="E2238" s="180"/>
      <c r="F2238" s="180"/>
      <c r="G2238" s="180"/>
      <c r="H2238" s="180" t="s">
        <v>1427</v>
      </c>
      <c r="I2238" s="180"/>
      <c r="J2238" s="180"/>
      <c r="K2238" s="180"/>
      <c r="L2238" s="180"/>
      <c r="M2238" s="180"/>
    </row>
    <row r="2239" spans="2:13" ht="9.75" customHeight="1">
      <c r="B2239" s="181"/>
      <c r="C2239" s="181"/>
      <c r="D2239" s="181"/>
      <c r="E2239" s="181"/>
      <c r="F2239" s="181"/>
      <c r="G2239" s="181"/>
      <c r="H2239" s="181"/>
      <c r="I2239" s="181"/>
      <c r="J2239" s="181"/>
      <c r="K2239" s="181"/>
      <c r="L2239" s="181"/>
      <c r="M2239" s="181"/>
    </row>
    <row r="2240" spans="2:13" ht="9.75" customHeight="1">
      <c r="B2240" s="181"/>
      <c r="C2240" s="181"/>
      <c r="D2240" s="181"/>
      <c r="E2240" s="181"/>
      <c r="F2240" s="181"/>
      <c r="G2240" s="181"/>
      <c r="H2240" s="181"/>
      <c r="I2240" s="181"/>
      <c r="J2240" s="181"/>
      <c r="K2240" s="181"/>
      <c r="L2240" s="181"/>
      <c r="M2240" s="181"/>
    </row>
    <row r="2241" spans="2:13" ht="9.75" customHeight="1">
      <c r="B2241" s="181"/>
      <c r="C2241" s="181"/>
      <c r="D2241" s="181"/>
      <c r="E2241" s="181"/>
      <c r="F2241" s="181"/>
      <c r="G2241" s="181"/>
      <c r="H2241" s="181"/>
      <c r="I2241" s="181"/>
      <c r="J2241" s="181"/>
      <c r="K2241" s="181"/>
      <c r="L2241" s="181"/>
      <c r="M2241" s="181"/>
    </row>
    <row r="2242" spans="2:13" ht="9.75" customHeight="1">
      <c r="B2242" s="181"/>
      <c r="C2242" s="181"/>
      <c r="D2242" s="181"/>
      <c r="E2242" s="181"/>
      <c r="F2242" s="181"/>
      <c r="G2242" s="181"/>
      <c r="H2242" s="181"/>
      <c r="I2242" s="181"/>
      <c r="J2242" s="181"/>
      <c r="K2242" s="181"/>
      <c r="L2242" s="181"/>
      <c r="M2242" s="181"/>
    </row>
    <row r="2243" spans="2:13" ht="9.75" customHeight="1">
      <c r="B2243" s="181"/>
      <c r="C2243" s="181"/>
      <c r="D2243" s="181"/>
      <c r="E2243" s="181"/>
      <c r="F2243" s="181"/>
      <c r="G2243" s="181"/>
      <c r="H2243" s="181"/>
      <c r="I2243" s="181"/>
      <c r="J2243" s="181"/>
      <c r="K2243" s="181"/>
      <c r="L2243" s="181"/>
      <c r="M2243" s="181"/>
    </row>
    <row r="2244" spans="2:13" ht="9.75" customHeight="1">
      <c r="B2244" s="181"/>
      <c r="C2244" s="181"/>
      <c r="D2244" s="181"/>
      <c r="E2244" s="181"/>
      <c r="F2244" s="181"/>
      <c r="G2244" s="181"/>
      <c r="H2244" s="181"/>
      <c r="I2244" s="181"/>
      <c r="J2244" s="181"/>
      <c r="K2244" s="181"/>
      <c r="L2244" s="181"/>
      <c r="M2244" s="181"/>
    </row>
    <row r="2245" spans="2:13" ht="9.75" customHeight="1">
      <c r="B2245" s="181"/>
      <c r="C2245" s="181"/>
      <c r="D2245" s="181"/>
      <c r="E2245" s="181"/>
      <c r="F2245" s="181"/>
      <c r="G2245" s="181"/>
      <c r="H2245" s="181"/>
      <c r="I2245" s="181"/>
      <c r="J2245" s="181"/>
      <c r="K2245" s="181"/>
      <c r="L2245" s="181"/>
      <c r="M2245" s="181"/>
    </row>
    <row r="2246" spans="2:13" ht="9.75" customHeight="1">
      <c r="B2246" s="181"/>
      <c r="C2246" s="181"/>
      <c r="D2246" s="181"/>
      <c r="E2246" s="181"/>
      <c r="F2246" s="181"/>
      <c r="G2246" s="181"/>
      <c r="H2246" s="181"/>
      <c r="I2246" s="181"/>
      <c r="J2246" s="181"/>
      <c r="K2246" s="181"/>
      <c r="L2246" s="181"/>
      <c r="M2246" s="181"/>
    </row>
    <row r="2247" spans="2:13" ht="9.75" customHeight="1">
      <c r="B2247" s="181"/>
      <c r="C2247" s="181"/>
      <c r="D2247" s="181"/>
      <c r="E2247" s="181"/>
      <c r="F2247" s="181"/>
      <c r="G2247" s="181"/>
      <c r="H2247" s="181"/>
      <c r="I2247" s="181"/>
      <c r="J2247" s="181"/>
      <c r="K2247" s="181"/>
      <c r="L2247" s="181"/>
      <c r="M2247" s="181"/>
    </row>
    <row r="2248" spans="2:13" ht="9.75" customHeight="1">
      <c r="B2248" s="181"/>
      <c r="C2248" s="181"/>
      <c r="D2248" s="181"/>
      <c r="E2248" s="181"/>
      <c r="F2248" s="181"/>
      <c r="G2248" s="181"/>
      <c r="H2248" s="181"/>
      <c r="I2248" s="181"/>
      <c r="J2248" s="181"/>
      <c r="K2248" s="181"/>
      <c r="L2248" s="181"/>
      <c r="M2248" s="181"/>
    </row>
    <row r="2249" spans="2:13" ht="9.75" customHeight="1">
      <c r="B2249" s="181"/>
      <c r="C2249" s="181"/>
      <c r="D2249" s="181"/>
      <c r="E2249" s="181"/>
      <c r="F2249" s="181"/>
      <c r="G2249" s="181"/>
      <c r="H2249" s="181"/>
      <c r="I2249" s="181"/>
      <c r="J2249" s="181"/>
      <c r="K2249" s="181"/>
      <c r="L2249" s="181"/>
      <c r="M2249" s="181"/>
    </row>
    <row r="2250" spans="2:13" ht="9.75" customHeight="1">
      <c r="B2250" s="181"/>
      <c r="C2250" s="181"/>
      <c r="D2250" s="181"/>
      <c r="E2250" s="181"/>
      <c r="F2250" s="181"/>
      <c r="G2250" s="181"/>
      <c r="H2250" s="181"/>
      <c r="I2250" s="181"/>
      <c r="J2250" s="181"/>
      <c r="K2250" s="181"/>
      <c r="L2250" s="181"/>
      <c r="M2250" s="181"/>
    </row>
    <row r="2251" spans="2:13" ht="9.75" customHeight="1">
      <c r="B2251" s="181"/>
      <c r="C2251" s="181"/>
      <c r="D2251" s="181"/>
      <c r="E2251" s="181"/>
      <c r="F2251" s="181"/>
      <c r="G2251" s="181"/>
      <c r="H2251" s="181"/>
      <c r="I2251" s="181"/>
      <c r="J2251" s="181"/>
      <c r="K2251" s="181"/>
      <c r="L2251" s="181"/>
      <c r="M2251" s="181"/>
    </row>
    <row r="2252" spans="2:13" ht="9.75" customHeight="1">
      <c r="B2252" s="181"/>
      <c r="C2252" s="181"/>
      <c r="D2252" s="181"/>
      <c r="E2252" s="181"/>
      <c r="F2252" s="181"/>
      <c r="G2252" s="181"/>
      <c r="H2252" s="181"/>
      <c r="I2252" s="181"/>
      <c r="J2252" s="181"/>
      <c r="K2252" s="181"/>
      <c r="L2252" s="181"/>
      <c r="M2252" s="181"/>
    </row>
    <row r="2253" spans="2:13" ht="9.75" customHeight="1">
      <c r="B2253" s="181"/>
      <c r="C2253" s="181"/>
      <c r="D2253" s="181"/>
      <c r="E2253" s="181"/>
      <c r="F2253" s="181"/>
      <c r="G2253" s="181"/>
      <c r="H2253" s="181"/>
      <c r="I2253" s="181"/>
      <c r="J2253" s="181"/>
      <c r="K2253" s="181"/>
      <c r="L2253" s="181"/>
      <c r="M2253" s="181"/>
    </row>
    <row r="2254" spans="2:13" ht="9.75" customHeight="1">
      <c r="B2254" s="181"/>
      <c r="C2254" s="181"/>
      <c r="D2254" s="181"/>
      <c r="E2254" s="181"/>
      <c r="F2254" s="181"/>
      <c r="G2254" s="181"/>
      <c r="H2254" s="181"/>
      <c r="I2254" s="181"/>
      <c r="J2254" s="181"/>
      <c r="K2254" s="181"/>
      <c r="L2254" s="181"/>
      <c r="M2254" s="181"/>
    </row>
    <row r="2255" spans="2:13" ht="15" customHeight="1">
      <c r="B2255" s="188" t="s">
        <v>1426</v>
      </c>
      <c r="C2255" s="189"/>
      <c r="D2255" s="189"/>
      <c r="E2255" s="189"/>
      <c r="F2255" s="189"/>
      <c r="G2255" s="190"/>
      <c r="H2255" s="191" t="s">
        <v>1425</v>
      </c>
      <c r="I2255" s="192"/>
      <c r="J2255" s="192"/>
      <c r="K2255" s="192"/>
      <c r="L2255" s="192"/>
      <c r="M2255" s="193"/>
    </row>
    <row r="2256" spans="2:13" ht="15.75" customHeight="1">
      <c r="B2256" s="187" t="s">
        <v>379</v>
      </c>
      <c r="C2256" s="194" t="s">
        <v>1188</v>
      </c>
      <c r="D2256" s="183" t="s">
        <v>380</v>
      </c>
      <c r="E2256" s="184"/>
      <c r="F2256" s="183" t="s">
        <v>1424</v>
      </c>
      <c r="G2256" s="184"/>
      <c r="H2256" s="183" t="s">
        <v>1423</v>
      </c>
      <c r="I2256" s="184"/>
      <c r="J2256" s="187" t="s">
        <v>1422</v>
      </c>
      <c r="K2256" s="187" t="s">
        <v>1421</v>
      </c>
      <c r="L2256" s="183" t="s">
        <v>1420</v>
      </c>
      <c r="M2256" s="184"/>
    </row>
    <row r="2257" spans="2:13" ht="15.75" customHeight="1">
      <c r="B2257" s="187"/>
      <c r="C2257" s="195"/>
      <c r="D2257" s="185"/>
      <c r="E2257" s="186"/>
      <c r="F2257" s="185"/>
      <c r="G2257" s="186"/>
      <c r="H2257" s="185"/>
      <c r="I2257" s="186"/>
      <c r="J2257" s="187"/>
      <c r="K2257" s="187"/>
      <c r="L2257" s="185"/>
      <c r="M2257" s="186"/>
    </row>
    <row r="2258" spans="2:13" ht="39" customHeight="1">
      <c r="B2258" s="110" t="str">
        <f>CSV!E109</f>
        <v/>
      </c>
      <c r="C2258" s="123" t="str">
        <f>IFERROR(VLOOKUP(B2258,'TABELA DE DEFEITOS'!$B$4:$I$1048576,3,0),"")</f>
        <v/>
      </c>
      <c r="D2258" s="176" t="str">
        <f>IFERROR(VLOOKUP(B2258,'TABELA DE DEFEITOS'!$B$4:$I$1048576,4,0),"")</f>
        <v/>
      </c>
      <c r="E2258" s="177"/>
      <c r="F2258" s="176" t="str">
        <f>IFERROR(VLOOKUP(B2258,'TABELA DE DEFEITOS'!$B$4:$I$1048576,5,0),"")</f>
        <v/>
      </c>
      <c r="G2258" s="177"/>
      <c r="H2258" s="178" t="str">
        <f>CSV!H109</f>
        <v/>
      </c>
      <c r="I2258" s="179"/>
      <c r="J2258" s="112" t="str">
        <f>IFERROR(VLOOKUP(B2258,'TABELA DE DEFEITOS'!$B$4:$I$1048576,8,0),"")</f>
        <v/>
      </c>
      <c r="K2258" s="109" t="str">
        <f>CSV!G109</f>
        <v/>
      </c>
      <c r="L2258" s="178"/>
      <c r="M2258" s="179"/>
    </row>
    <row r="2259" spans="2:13" ht="9.75" customHeight="1">
      <c r="B2259" s="180" t="s">
        <v>1427</v>
      </c>
      <c r="C2259" s="180"/>
      <c r="D2259" s="180"/>
      <c r="E2259" s="180"/>
      <c r="F2259" s="180"/>
      <c r="G2259" s="180"/>
      <c r="H2259" s="180" t="s">
        <v>1427</v>
      </c>
      <c r="I2259" s="180"/>
      <c r="J2259" s="180"/>
      <c r="K2259" s="180"/>
      <c r="L2259" s="180"/>
      <c r="M2259" s="180"/>
    </row>
    <row r="2260" spans="2:13" ht="9.75" customHeight="1">
      <c r="B2260" s="181"/>
      <c r="C2260" s="181"/>
      <c r="D2260" s="181"/>
      <c r="E2260" s="181"/>
      <c r="F2260" s="181"/>
      <c r="G2260" s="181"/>
      <c r="H2260" s="181"/>
      <c r="I2260" s="181"/>
      <c r="J2260" s="181"/>
      <c r="K2260" s="181"/>
      <c r="L2260" s="181"/>
      <c r="M2260" s="181"/>
    </row>
    <row r="2261" spans="2:13" ht="9.75" customHeight="1">
      <c r="B2261" s="181"/>
      <c r="C2261" s="181"/>
      <c r="D2261" s="181"/>
      <c r="E2261" s="181"/>
      <c r="F2261" s="181"/>
      <c r="G2261" s="181"/>
      <c r="H2261" s="181"/>
      <c r="I2261" s="181"/>
      <c r="J2261" s="181"/>
      <c r="K2261" s="181"/>
      <c r="L2261" s="181"/>
      <c r="M2261" s="181"/>
    </row>
    <row r="2262" spans="2:13" ht="9.75" customHeight="1">
      <c r="B2262" s="181"/>
      <c r="C2262" s="181"/>
      <c r="D2262" s="181"/>
      <c r="E2262" s="181"/>
      <c r="F2262" s="181"/>
      <c r="G2262" s="181"/>
      <c r="H2262" s="181"/>
      <c r="I2262" s="181"/>
      <c r="J2262" s="181"/>
      <c r="K2262" s="181"/>
      <c r="L2262" s="181"/>
      <c r="M2262" s="181"/>
    </row>
    <row r="2263" spans="2:13" ht="9.75" customHeight="1">
      <c r="B2263" s="181"/>
      <c r="C2263" s="181"/>
      <c r="D2263" s="181"/>
      <c r="E2263" s="181"/>
      <c r="F2263" s="181"/>
      <c r="G2263" s="181"/>
      <c r="H2263" s="181"/>
      <c r="I2263" s="181"/>
      <c r="J2263" s="181"/>
      <c r="K2263" s="181"/>
      <c r="L2263" s="181"/>
      <c r="M2263" s="181"/>
    </row>
    <row r="2264" spans="2:13" ht="9.75" customHeight="1">
      <c r="B2264" s="181"/>
      <c r="C2264" s="181"/>
      <c r="D2264" s="181"/>
      <c r="E2264" s="181"/>
      <c r="F2264" s="181"/>
      <c r="G2264" s="181"/>
      <c r="H2264" s="181"/>
      <c r="I2264" s="181"/>
      <c r="J2264" s="181"/>
      <c r="K2264" s="181"/>
      <c r="L2264" s="181"/>
      <c r="M2264" s="181"/>
    </row>
    <row r="2265" spans="2:13" ht="9.75" customHeight="1">
      <c r="B2265" s="181"/>
      <c r="C2265" s="181"/>
      <c r="D2265" s="181"/>
      <c r="E2265" s="181"/>
      <c r="F2265" s="181"/>
      <c r="G2265" s="181"/>
      <c r="H2265" s="181"/>
      <c r="I2265" s="181"/>
      <c r="J2265" s="181"/>
      <c r="K2265" s="181"/>
      <c r="L2265" s="181"/>
      <c r="M2265" s="181"/>
    </row>
    <row r="2266" spans="2:13" ht="9.75" customHeight="1">
      <c r="B2266" s="181"/>
      <c r="C2266" s="181"/>
      <c r="D2266" s="181"/>
      <c r="E2266" s="181"/>
      <c r="F2266" s="181"/>
      <c r="G2266" s="181"/>
      <c r="H2266" s="181"/>
      <c r="I2266" s="181"/>
      <c r="J2266" s="181"/>
      <c r="K2266" s="181"/>
      <c r="L2266" s="181"/>
      <c r="M2266" s="181"/>
    </row>
    <row r="2267" spans="2:13" ht="9.75" customHeight="1">
      <c r="B2267" s="181"/>
      <c r="C2267" s="181"/>
      <c r="D2267" s="181"/>
      <c r="E2267" s="181"/>
      <c r="F2267" s="181"/>
      <c r="G2267" s="181"/>
      <c r="H2267" s="181"/>
      <c r="I2267" s="181"/>
      <c r="J2267" s="181"/>
      <c r="K2267" s="181"/>
      <c r="L2267" s="181"/>
      <c r="M2267" s="181"/>
    </row>
    <row r="2268" spans="2:13" ht="9.75" customHeight="1">
      <c r="B2268" s="181"/>
      <c r="C2268" s="181"/>
      <c r="D2268" s="181"/>
      <c r="E2268" s="181"/>
      <c r="F2268" s="181"/>
      <c r="G2268" s="181"/>
      <c r="H2268" s="181"/>
      <c r="I2268" s="181"/>
      <c r="J2268" s="181"/>
      <c r="K2268" s="181"/>
      <c r="L2268" s="181"/>
      <c r="M2268" s="181"/>
    </row>
    <row r="2269" spans="2:13" ht="9.75" customHeight="1">
      <c r="B2269" s="181"/>
      <c r="C2269" s="181"/>
      <c r="D2269" s="181"/>
      <c r="E2269" s="181"/>
      <c r="F2269" s="181"/>
      <c r="G2269" s="181"/>
      <c r="H2269" s="181"/>
      <c r="I2269" s="181"/>
      <c r="J2269" s="181"/>
      <c r="K2269" s="181"/>
      <c r="L2269" s="181"/>
      <c r="M2269" s="181"/>
    </row>
    <row r="2270" spans="2:13" ht="9.75" customHeight="1">
      <c r="B2270" s="181"/>
      <c r="C2270" s="181"/>
      <c r="D2270" s="181"/>
      <c r="E2270" s="181"/>
      <c r="F2270" s="181"/>
      <c r="G2270" s="181"/>
      <c r="H2270" s="181"/>
      <c r="I2270" s="181"/>
      <c r="J2270" s="181"/>
      <c r="K2270" s="181"/>
      <c r="L2270" s="181"/>
      <c r="M2270" s="181"/>
    </row>
    <row r="2271" spans="2:13" ht="9.75" customHeight="1">
      <c r="B2271" s="181"/>
      <c r="C2271" s="181"/>
      <c r="D2271" s="181"/>
      <c r="E2271" s="181"/>
      <c r="F2271" s="181"/>
      <c r="G2271" s="181"/>
      <c r="H2271" s="181"/>
      <c r="I2271" s="181"/>
      <c r="J2271" s="181"/>
      <c r="K2271" s="181"/>
      <c r="L2271" s="181"/>
      <c r="M2271" s="181"/>
    </row>
    <row r="2272" spans="2:13" ht="9.75" customHeight="1">
      <c r="B2272" s="181"/>
      <c r="C2272" s="181"/>
      <c r="D2272" s="181"/>
      <c r="E2272" s="181"/>
      <c r="F2272" s="181"/>
      <c r="G2272" s="181"/>
      <c r="H2272" s="181"/>
      <c r="I2272" s="181"/>
      <c r="J2272" s="181"/>
      <c r="K2272" s="181"/>
      <c r="L2272" s="181"/>
      <c r="M2272" s="181"/>
    </row>
    <row r="2273" spans="2:13" ht="9.75" customHeight="1">
      <c r="B2273" s="181"/>
      <c r="C2273" s="181"/>
      <c r="D2273" s="181"/>
      <c r="E2273" s="181"/>
      <c r="F2273" s="181"/>
      <c r="G2273" s="181"/>
      <c r="H2273" s="181"/>
      <c r="I2273" s="181"/>
      <c r="J2273" s="181"/>
      <c r="K2273" s="181"/>
      <c r="L2273" s="181"/>
      <c r="M2273" s="181"/>
    </row>
    <row r="2274" spans="2:13" ht="9.75" customHeight="1">
      <c r="B2274" s="181"/>
      <c r="C2274" s="181"/>
      <c r="D2274" s="181"/>
      <c r="E2274" s="181"/>
      <c r="F2274" s="181"/>
      <c r="G2274" s="181"/>
      <c r="H2274" s="181"/>
      <c r="I2274" s="181"/>
      <c r="J2274" s="181"/>
      <c r="K2274" s="181"/>
      <c r="L2274" s="181"/>
      <c r="M2274" s="181"/>
    </row>
    <row r="2275" spans="2:13" ht="9.75" customHeight="1">
      <c r="B2275" s="181"/>
      <c r="C2275" s="181"/>
      <c r="D2275" s="181"/>
      <c r="E2275" s="181"/>
      <c r="F2275" s="181"/>
      <c r="G2275" s="181"/>
      <c r="H2275" s="181"/>
      <c r="I2275" s="181"/>
      <c r="J2275" s="181"/>
      <c r="K2275" s="181"/>
      <c r="L2275" s="181"/>
      <c r="M2275" s="181"/>
    </row>
    <row r="2276" spans="2:13" ht="15" customHeight="1">
      <c r="B2276" s="188" t="s">
        <v>1426</v>
      </c>
      <c r="C2276" s="189"/>
      <c r="D2276" s="189"/>
      <c r="E2276" s="189"/>
      <c r="F2276" s="189"/>
      <c r="G2276" s="190"/>
      <c r="H2276" s="191" t="s">
        <v>1425</v>
      </c>
      <c r="I2276" s="192"/>
      <c r="J2276" s="192"/>
      <c r="K2276" s="192"/>
      <c r="L2276" s="192"/>
      <c r="M2276" s="193"/>
    </row>
    <row r="2277" spans="2:13" ht="15.75" customHeight="1">
      <c r="B2277" s="187" t="s">
        <v>379</v>
      </c>
      <c r="C2277" s="194" t="s">
        <v>1188</v>
      </c>
      <c r="D2277" s="183" t="s">
        <v>380</v>
      </c>
      <c r="E2277" s="184"/>
      <c r="F2277" s="183" t="s">
        <v>1424</v>
      </c>
      <c r="G2277" s="184"/>
      <c r="H2277" s="183" t="s">
        <v>1423</v>
      </c>
      <c r="I2277" s="184"/>
      <c r="J2277" s="187" t="s">
        <v>1422</v>
      </c>
      <c r="K2277" s="187" t="s">
        <v>1421</v>
      </c>
      <c r="L2277" s="183" t="s">
        <v>1420</v>
      </c>
      <c r="M2277" s="184"/>
    </row>
    <row r="2278" spans="2:13" ht="15.75" customHeight="1">
      <c r="B2278" s="187"/>
      <c r="C2278" s="195"/>
      <c r="D2278" s="185"/>
      <c r="E2278" s="186"/>
      <c r="F2278" s="185"/>
      <c r="G2278" s="186"/>
      <c r="H2278" s="185"/>
      <c r="I2278" s="186"/>
      <c r="J2278" s="187"/>
      <c r="K2278" s="187"/>
      <c r="L2278" s="185"/>
      <c r="M2278" s="186"/>
    </row>
    <row r="2279" spans="2:13" ht="38.25" customHeight="1">
      <c r="B2279" s="110" t="str">
        <f>CSV!E110</f>
        <v/>
      </c>
      <c r="C2279" s="123" t="str">
        <f>IFERROR(VLOOKUP(B2279,'TABELA DE DEFEITOS'!$B$4:$I$1048576,3,0),"")</f>
        <v/>
      </c>
      <c r="D2279" s="176" t="str">
        <f>IFERROR(VLOOKUP(B2279,'TABELA DE DEFEITOS'!$B$4:$I$1048576,4,0),"")</f>
        <v/>
      </c>
      <c r="E2279" s="177"/>
      <c r="F2279" s="176" t="str">
        <f>IFERROR(VLOOKUP(B2279,'TABELA DE DEFEITOS'!$B$4:$I$1048576,5,0),"")</f>
        <v/>
      </c>
      <c r="G2279" s="177"/>
      <c r="H2279" s="178" t="str">
        <f>CSV!H110</f>
        <v/>
      </c>
      <c r="I2279" s="179"/>
      <c r="J2279" s="112" t="str">
        <f>IFERROR(VLOOKUP(B2279,'TABELA DE DEFEITOS'!$B$4:$I$1048576,8,0),"")</f>
        <v/>
      </c>
      <c r="K2279" s="109" t="str">
        <f>CSV!G110</f>
        <v/>
      </c>
      <c r="L2279" s="178"/>
      <c r="M2279" s="179"/>
    </row>
    <row r="2280" spans="2:13" ht="9.75" customHeight="1">
      <c r="B2280" s="180" t="s">
        <v>1427</v>
      </c>
      <c r="C2280" s="180"/>
      <c r="D2280" s="180"/>
      <c r="E2280" s="180"/>
      <c r="F2280" s="180"/>
      <c r="G2280" s="180"/>
      <c r="H2280" s="180" t="s">
        <v>1427</v>
      </c>
      <c r="I2280" s="180"/>
      <c r="J2280" s="180"/>
      <c r="K2280" s="180"/>
      <c r="L2280" s="180"/>
      <c r="M2280" s="180"/>
    </row>
    <row r="2281" spans="2:13" ht="9.75" customHeight="1">
      <c r="B2281" s="181"/>
      <c r="C2281" s="181"/>
      <c r="D2281" s="181"/>
      <c r="E2281" s="181"/>
      <c r="F2281" s="181"/>
      <c r="G2281" s="181"/>
      <c r="H2281" s="181"/>
      <c r="I2281" s="181"/>
      <c r="J2281" s="181"/>
      <c r="K2281" s="181"/>
      <c r="L2281" s="181"/>
      <c r="M2281" s="181"/>
    </row>
    <row r="2282" spans="2:13" ht="9.75" customHeight="1">
      <c r="B2282" s="181"/>
      <c r="C2282" s="181"/>
      <c r="D2282" s="181"/>
      <c r="E2282" s="181"/>
      <c r="F2282" s="181"/>
      <c r="G2282" s="181"/>
      <c r="H2282" s="181"/>
      <c r="I2282" s="181"/>
      <c r="J2282" s="181"/>
      <c r="K2282" s="181"/>
      <c r="L2282" s="181"/>
      <c r="M2282" s="181"/>
    </row>
    <row r="2283" spans="2:13" ht="9.75" customHeight="1">
      <c r="B2283" s="181"/>
      <c r="C2283" s="181"/>
      <c r="D2283" s="181"/>
      <c r="E2283" s="181"/>
      <c r="F2283" s="181"/>
      <c r="G2283" s="181"/>
      <c r="H2283" s="181"/>
      <c r="I2283" s="181"/>
      <c r="J2283" s="181"/>
      <c r="K2283" s="181"/>
      <c r="L2283" s="181"/>
      <c r="M2283" s="181"/>
    </row>
    <row r="2284" spans="2:13" ht="9.75" customHeight="1">
      <c r="B2284" s="181"/>
      <c r="C2284" s="181"/>
      <c r="D2284" s="181"/>
      <c r="E2284" s="181"/>
      <c r="F2284" s="181"/>
      <c r="G2284" s="181"/>
      <c r="H2284" s="181"/>
      <c r="I2284" s="181"/>
      <c r="J2284" s="181"/>
      <c r="K2284" s="181"/>
      <c r="L2284" s="181"/>
      <c r="M2284" s="181"/>
    </row>
    <row r="2285" spans="2:13" ht="9.75" customHeight="1">
      <c r="B2285" s="181"/>
      <c r="C2285" s="181"/>
      <c r="D2285" s="181"/>
      <c r="E2285" s="181"/>
      <c r="F2285" s="181"/>
      <c r="G2285" s="181"/>
      <c r="H2285" s="181"/>
      <c r="I2285" s="181"/>
      <c r="J2285" s="181"/>
      <c r="K2285" s="181"/>
      <c r="L2285" s="181"/>
      <c r="M2285" s="181"/>
    </row>
    <row r="2286" spans="2:13" ht="9.75" customHeight="1">
      <c r="B2286" s="181"/>
      <c r="C2286" s="181"/>
      <c r="D2286" s="181"/>
      <c r="E2286" s="181"/>
      <c r="F2286" s="181"/>
      <c r="G2286" s="181"/>
      <c r="H2286" s="181"/>
      <c r="I2286" s="181"/>
      <c r="J2286" s="181"/>
      <c r="K2286" s="181"/>
      <c r="L2286" s="181"/>
      <c r="M2286" s="181"/>
    </row>
    <row r="2287" spans="2:13" ht="9.75" customHeight="1">
      <c r="B2287" s="181"/>
      <c r="C2287" s="181"/>
      <c r="D2287" s="181"/>
      <c r="E2287" s="181"/>
      <c r="F2287" s="181"/>
      <c r="G2287" s="181"/>
      <c r="H2287" s="181"/>
      <c r="I2287" s="181"/>
      <c r="J2287" s="181"/>
      <c r="K2287" s="181"/>
      <c r="L2287" s="181"/>
      <c r="M2287" s="181"/>
    </row>
    <row r="2288" spans="2:13" ht="9.75" customHeight="1">
      <c r="B2288" s="181"/>
      <c r="C2288" s="181"/>
      <c r="D2288" s="181"/>
      <c r="E2288" s="181"/>
      <c r="F2288" s="181"/>
      <c r="G2288" s="181"/>
      <c r="H2288" s="181"/>
      <c r="I2288" s="181"/>
      <c r="J2288" s="181"/>
      <c r="K2288" s="181"/>
      <c r="L2288" s="181"/>
      <c r="M2288" s="181"/>
    </row>
    <row r="2289" spans="2:13" ht="9.75" customHeight="1">
      <c r="B2289" s="181"/>
      <c r="C2289" s="181"/>
      <c r="D2289" s="181"/>
      <c r="E2289" s="181"/>
      <c r="F2289" s="181"/>
      <c r="G2289" s="181"/>
      <c r="H2289" s="181"/>
      <c r="I2289" s="181"/>
      <c r="J2289" s="181"/>
      <c r="K2289" s="181"/>
      <c r="L2289" s="181"/>
      <c r="M2289" s="181"/>
    </row>
    <row r="2290" spans="2:13" ht="9.75" customHeight="1">
      <c r="B2290" s="181"/>
      <c r="C2290" s="181"/>
      <c r="D2290" s="181"/>
      <c r="E2290" s="181"/>
      <c r="F2290" s="181"/>
      <c r="G2290" s="181"/>
      <c r="H2290" s="181"/>
      <c r="I2290" s="181"/>
      <c r="J2290" s="181"/>
      <c r="K2290" s="181"/>
      <c r="L2290" s="181"/>
      <c r="M2290" s="181"/>
    </row>
    <row r="2291" spans="2:13" ht="9.75" customHeight="1">
      <c r="B2291" s="181"/>
      <c r="C2291" s="181"/>
      <c r="D2291" s="181"/>
      <c r="E2291" s="181"/>
      <c r="F2291" s="181"/>
      <c r="G2291" s="181"/>
      <c r="H2291" s="181"/>
      <c r="I2291" s="181"/>
      <c r="J2291" s="181"/>
      <c r="K2291" s="181"/>
      <c r="L2291" s="181"/>
      <c r="M2291" s="181"/>
    </row>
    <row r="2292" spans="2:13" ht="9.75" customHeight="1">
      <c r="B2292" s="181"/>
      <c r="C2292" s="181"/>
      <c r="D2292" s="181"/>
      <c r="E2292" s="181"/>
      <c r="F2292" s="181"/>
      <c r="G2292" s="181"/>
      <c r="H2292" s="181"/>
      <c r="I2292" s="181"/>
      <c r="J2292" s="181"/>
      <c r="K2292" s="181"/>
      <c r="L2292" s="181"/>
      <c r="M2292" s="181"/>
    </row>
    <row r="2293" spans="2:13" ht="9.75" customHeight="1">
      <c r="B2293" s="181"/>
      <c r="C2293" s="181"/>
      <c r="D2293" s="181"/>
      <c r="E2293" s="181"/>
      <c r="F2293" s="181"/>
      <c r="G2293" s="181"/>
      <c r="H2293" s="181"/>
      <c r="I2293" s="181"/>
      <c r="J2293" s="181"/>
      <c r="K2293" s="181"/>
      <c r="L2293" s="181"/>
      <c r="M2293" s="181"/>
    </row>
    <row r="2294" spans="2:13" ht="9.75" customHeight="1">
      <c r="B2294" s="181"/>
      <c r="C2294" s="181"/>
      <c r="D2294" s="181"/>
      <c r="E2294" s="181"/>
      <c r="F2294" s="181"/>
      <c r="G2294" s="181"/>
      <c r="H2294" s="181"/>
      <c r="I2294" s="181"/>
      <c r="J2294" s="181"/>
      <c r="K2294" s="181"/>
      <c r="L2294" s="181"/>
      <c r="M2294" s="181"/>
    </row>
    <row r="2295" spans="2:13" ht="9.75" customHeight="1">
      <c r="B2295" s="181"/>
      <c r="C2295" s="181"/>
      <c r="D2295" s="181"/>
      <c r="E2295" s="181"/>
      <c r="F2295" s="181"/>
      <c r="G2295" s="181"/>
      <c r="H2295" s="181"/>
      <c r="I2295" s="181"/>
      <c r="J2295" s="181"/>
      <c r="K2295" s="181"/>
      <c r="L2295" s="181"/>
      <c r="M2295" s="181"/>
    </row>
    <row r="2296" spans="2:13" ht="9.75" customHeight="1">
      <c r="B2296" s="181"/>
      <c r="C2296" s="181"/>
      <c r="D2296" s="181"/>
      <c r="E2296" s="181"/>
      <c r="F2296" s="181"/>
      <c r="G2296" s="181"/>
      <c r="H2296" s="181"/>
      <c r="I2296" s="181"/>
      <c r="J2296" s="181"/>
      <c r="K2296" s="181"/>
      <c r="L2296" s="181"/>
      <c r="M2296" s="181"/>
    </row>
    <row r="2297" spans="2:13" ht="15" customHeight="1">
      <c r="B2297" s="188" t="s">
        <v>1426</v>
      </c>
      <c r="C2297" s="189"/>
      <c r="D2297" s="189"/>
      <c r="E2297" s="189"/>
      <c r="F2297" s="189"/>
      <c r="G2297" s="190"/>
      <c r="H2297" s="191" t="s">
        <v>1425</v>
      </c>
      <c r="I2297" s="192"/>
      <c r="J2297" s="192"/>
      <c r="K2297" s="192"/>
      <c r="L2297" s="192"/>
      <c r="M2297" s="193"/>
    </row>
    <row r="2298" spans="2:13" ht="15.75" customHeight="1">
      <c r="B2298" s="187" t="s">
        <v>379</v>
      </c>
      <c r="C2298" s="194" t="s">
        <v>1188</v>
      </c>
      <c r="D2298" s="183" t="s">
        <v>380</v>
      </c>
      <c r="E2298" s="184"/>
      <c r="F2298" s="183" t="s">
        <v>1424</v>
      </c>
      <c r="G2298" s="184"/>
      <c r="H2298" s="183" t="s">
        <v>1423</v>
      </c>
      <c r="I2298" s="184"/>
      <c r="J2298" s="187" t="s">
        <v>1422</v>
      </c>
      <c r="K2298" s="187" t="s">
        <v>1421</v>
      </c>
      <c r="L2298" s="183" t="s">
        <v>1420</v>
      </c>
      <c r="M2298" s="184"/>
    </row>
    <row r="2299" spans="2:13" ht="15.75" customHeight="1">
      <c r="B2299" s="187"/>
      <c r="C2299" s="195"/>
      <c r="D2299" s="185"/>
      <c r="E2299" s="186"/>
      <c r="F2299" s="185"/>
      <c r="G2299" s="186"/>
      <c r="H2299" s="185"/>
      <c r="I2299" s="186"/>
      <c r="J2299" s="187"/>
      <c r="K2299" s="187"/>
      <c r="L2299" s="185"/>
      <c r="M2299" s="186"/>
    </row>
    <row r="2300" spans="2:13" ht="39" customHeight="1">
      <c r="B2300" s="110" t="str">
        <f>CSV!E111</f>
        <v/>
      </c>
      <c r="C2300" s="123" t="str">
        <f>IFERROR(VLOOKUP(B2300,'TABELA DE DEFEITOS'!$B$4:$I$1048576,3,0),"")</f>
        <v/>
      </c>
      <c r="D2300" s="176" t="str">
        <f>IFERROR(VLOOKUP(B2300,'TABELA DE DEFEITOS'!$B$4:$I$1048576,4,0),"")</f>
        <v/>
      </c>
      <c r="E2300" s="177"/>
      <c r="F2300" s="176" t="str">
        <f>IFERROR(VLOOKUP(B2300,'TABELA DE DEFEITOS'!$B$4:$I$1048576,5,0),"")</f>
        <v/>
      </c>
      <c r="G2300" s="177"/>
      <c r="H2300" s="178" t="str">
        <f>CSV!H111</f>
        <v/>
      </c>
      <c r="I2300" s="179"/>
      <c r="J2300" s="112" t="str">
        <f>IFERROR(VLOOKUP(B2300,'TABELA DE DEFEITOS'!$B$4:$I$1048576,8,0),"")</f>
        <v/>
      </c>
      <c r="K2300" s="109" t="str">
        <f>CSV!G111</f>
        <v/>
      </c>
      <c r="L2300" s="178"/>
      <c r="M2300" s="179"/>
    </row>
    <row r="2301" spans="2:13" ht="9.75" customHeight="1">
      <c r="B2301" s="180" t="s">
        <v>1427</v>
      </c>
      <c r="C2301" s="180"/>
      <c r="D2301" s="180"/>
      <c r="E2301" s="180"/>
      <c r="F2301" s="180"/>
      <c r="G2301" s="180"/>
      <c r="H2301" s="180" t="s">
        <v>1427</v>
      </c>
      <c r="I2301" s="180"/>
      <c r="J2301" s="180"/>
      <c r="K2301" s="180"/>
      <c r="L2301" s="180"/>
      <c r="M2301" s="180"/>
    </row>
    <row r="2302" spans="2:13" ht="9.75" customHeight="1">
      <c r="B2302" s="181"/>
      <c r="C2302" s="181"/>
      <c r="D2302" s="181"/>
      <c r="E2302" s="181"/>
      <c r="F2302" s="181"/>
      <c r="G2302" s="181"/>
      <c r="H2302" s="181"/>
      <c r="I2302" s="181"/>
      <c r="J2302" s="181"/>
      <c r="K2302" s="181"/>
      <c r="L2302" s="181"/>
      <c r="M2302" s="181"/>
    </row>
    <row r="2303" spans="2:13" ht="9.75" customHeight="1">
      <c r="B2303" s="181"/>
      <c r="C2303" s="181"/>
      <c r="D2303" s="181"/>
      <c r="E2303" s="181"/>
      <c r="F2303" s="181"/>
      <c r="G2303" s="181"/>
      <c r="H2303" s="181"/>
      <c r="I2303" s="181"/>
      <c r="J2303" s="181"/>
      <c r="K2303" s="181"/>
      <c r="L2303" s="181"/>
      <c r="M2303" s="181"/>
    </row>
    <row r="2304" spans="2:13" ht="9.75" customHeight="1">
      <c r="B2304" s="181"/>
      <c r="C2304" s="181"/>
      <c r="D2304" s="181"/>
      <c r="E2304" s="181"/>
      <c r="F2304" s="181"/>
      <c r="G2304" s="181"/>
      <c r="H2304" s="181"/>
      <c r="I2304" s="181"/>
      <c r="J2304" s="181"/>
      <c r="K2304" s="181"/>
      <c r="L2304" s="181"/>
      <c r="M2304" s="181"/>
    </row>
    <row r="2305" spans="2:13" ht="9.75" customHeight="1">
      <c r="B2305" s="181"/>
      <c r="C2305" s="181"/>
      <c r="D2305" s="181"/>
      <c r="E2305" s="181"/>
      <c r="F2305" s="181"/>
      <c r="G2305" s="181"/>
      <c r="H2305" s="181"/>
      <c r="I2305" s="181"/>
      <c r="J2305" s="181"/>
      <c r="K2305" s="181"/>
      <c r="L2305" s="181"/>
      <c r="M2305" s="181"/>
    </row>
    <row r="2306" spans="2:13" ht="9.75" customHeight="1">
      <c r="B2306" s="181"/>
      <c r="C2306" s="181"/>
      <c r="D2306" s="181"/>
      <c r="E2306" s="181"/>
      <c r="F2306" s="181"/>
      <c r="G2306" s="181"/>
      <c r="H2306" s="181"/>
      <c r="I2306" s="181"/>
      <c r="J2306" s="181"/>
      <c r="K2306" s="181"/>
      <c r="L2306" s="181"/>
      <c r="M2306" s="181"/>
    </row>
    <row r="2307" spans="2:13" ht="9.75" customHeight="1">
      <c r="B2307" s="181"/>
      <c r="C2307" s="181"/>
      <c r="D2307" s="181"/>
      <c r="E2307" s="181"/>
      <c r="F2307" s="181"/>
      <c r="G2307" s="181"/>
      <c r="H2307" s="181"/>
      <c r="I2307" s="181"/>
      <c r="J2307" s="181"/>
      <c r="K2307" s="181"/>
      <c r="L2307" s="181"/>
      <c r="M2307" s="181"/>
    </row>
    <row r="2308" spans="2:13" ht="9.75" customHeight="1">
      <c r="B2308" s="181"/>
      <c r="C2308" s="181"/>
      <c r="D2308" s="181"/>
      <c r="E2308" s="181"/>
      <c r="F2308" s="181"/>
      <c r="G2308" s="181"/>
      <c r="H2308" s="181"/>
      <c r="I2308" s="181"/>
      <c r="J2308" s="181"/>
      <c r="K2308" s="181"/>
      <c r="L2308" s="181"/>
      <c r="M2308" s="181"/>
    </row>
    <row r="2309" spans="2:13" ht="9.75" customHeight="1">
      <c r="B2309" s="181"/>
      <c r="C2309" s="181"/>
      <c r="D2309" s="181"/>
      <c r="E2309" s="181"/>
      <c r="F2309" s="181"/>
      <c r="G2309" s="181"/>
      <c r="H2309" s="181"/>
      <c r="I2309" s="181"/>
      <c r="J2309" s="181"/>
      <c r="K2309" s="181"/>
      <c r="L2309" s="181"/>
      <c r="M2309" s="181"/>
    </row>
    <row r="2310" spans="2:13" ht="9.75" customHeight="1">
      <c r="B2310" s="181"/>
      <c r="C2310" s="181"/>
      <c r="D2310" s="181"/>
      <c r="E2310" s="181"/>
      <c r="F2310" s="181"/>
      <c r="G2310" s="181"/>
      <c r="H2310" s="181"/>
      <c r="I2310" s="181"/>
      <c r="J2310" s="181"/>
      <c r="K2310" s="181"/>
      <c r="L2310" s="181"/>
      <c r="M2310" s="181"/>
    </row>
    <row r="2311" spans="2:13" ht="9.75" customHeight="1">
      <c r="B2311" s="181"/>
      <c r="C2311" s="181"/>
      <c r="D2311" s="181"/>
      <c r="E2311" s="181"/>
      <c r="F2311" s="181"/>
      <c r="G2311" s="181"/>
      <c r="H2311" s="181"/>
      <c r="I2311" s="181"/>
      <c r="J2311" s="181"/>
      <c r="K2311" s="181"/>
      <c r="L2311" s="181"/>
      <c r="M2311" s="181"/>
    </row>
    <row r="2312" spans="2:13" ht="9.75" customHeight="1">
      <c r="B2312" s="181"/>
      <c r="C2312" s="181"/>
      <c r="D2312" s="181"/>
      <c r="E2312" s="181"/>
      <c r="F2312" s="181"/>
      <c r="G2312" s="181"/>
      <c r="H2312" s="181"/>
      <c r="I2312" s="181"/>
      <c r="J2312" s="181"/>
      <c r="K2312" s="181"/>
      <c r="L2312" s="181"/>
      <c r="M2312" s="181"/>
    </row>
    <row r="2313" spans="2:13" ht="9.75" customHeight="1">
      <c r="B2313" s="181"/>
      <c r="C2313" s="181"/>
      <c r="D2313" s="181"/>
      <c r="E2313" s="181"/>
      <c r="F2313" s="181"/>
      <c r="G2313" s="181"/>
      <c r="H2313" s="181"/>
      <c r="I2313" s="181"/>
      <c r="J2313" s="181"/>
      <c r="K2313" s="181"/>
      <c r="L2313" s="181"/>
      <c r="M2313" s="181"/>
    </row>
    <row r="2314" spans="2:13" ht="9.75" customHeight="1">
      <c r="B2314" s="181"/>
      <c r="C2314" s="181"/>
      <c r="D2314" s="181"/>
      <c r="E2314" s="181"/>
      <c r="F2314" s="181"/>
      <c r="G2314" s="181"/>
      <c r="H2314" s="181"/>
      <c r="I2314" s="181"/>
      <c r="J2314" s="181"/>
      <c r="K2314" s="181"/>
      <c r="L2314" s="181"/>
      <c r="M2314" s="181"/>
    </row>
    <row r="2315" spans="2:13" ht="9.75" customHeight="1">
      <c r="B2315" s="181"/>
      <c r="C2315" s="181"/>
      <c r="D2315" s="181"/>
      <c r="E2315" s="181"/>
      <c r="F2315" s="181"/>
      <c r="G2315" s="181"/>
      <c r="H2315" s="181"/>
      <c r="I2315" s="181"/>
      <c r="J2315" s="181"/>
      <c r="K2315" s="181"/>
      <c r="L2315" s="181"/>
      <c r="M2315" s="181"/>
    </row>
    <row r="2316" spans="2:13" ht="9.75" customHeight="1">
      <c r="B2316" s="181"/>
      <c r="C2316" s="181"/>
      <c r="D2316" s="181"/>
      <c r="E2316" s="181"/>
      <c r="F2316" s="181"/>
      <c r="G2316" s="181"/>
      <c r="H2316" s="181"/>
      <c r="I2316" s="181"/>
      <c r="J2316" s="181"/>
      <c r="K2316" s="181"/>
      <c r="L2316" s="181"/>
      <c r="M2316" s="181"/>
    </row>
    <row r="2317" spans="2:13" ht="9.75" customHeight="1">
      <c r="B2317" s="181"/>
      <c r="C2317" s="181"/>
      <c r="D2317" s="181"/>
      <c r="E2317" s="181"/>
      <c r="F2317" s="181"/>
      <c r="G2317" s="181"/>
      <c r="H2317" s="181"/>
      <c r="I2317" s="181"/>
      <c r="J2317" s="181"/>
      <c r="K2317" s="181"/>
      <c r="L2317" s="181"/>
      <c r="M2317" s="181"/>
    </row>
    <row r="2318" spans="2:13" ht="15" customHeight="1">
      <c r="B2318" s="188" t="s">
        <v>1426</v>
      </c>
      <c r="C2318" s="189"/>
      <c r="D2318" s="189"/>
      <c r="E2318" s="189"/>
      <c r="F2318" s="189"/>
      <c r="G2318" s="190"/>
      <c r="H2318" s="191" t="s">
        <v>1425</v>
      </c>
      <c r="I2318" s="192"/>
      <c r="J2318" s="192"/>
      <c r="K2318" s="192"/>
      <c r="L2318" s="192"/>
      <c r="M2318" s="193"/>
    </row>
    <row r="2319" spans="2:13" ht="10.5" customHeight="1">
      <c r="B2319" s="187" t="s">
        <v>379</v>
      </c>
      <c r="C2319" s="194" t="s">
        <v>1188</v>
      </c>
      <c r="D2319" s="183" t="s">
        <v>380</v>
      </c>
      <c r="E2319" s="184"/>
      <c r="F2319" s="183" t="s">
        <v>1424</v>
      </c>
      <c r="G2319" s="184"/>
      <c r="H2319" s="183" t="s">
        <v>1423</v>
      </c>
      <c r="I2319" s="184"/>
      <c r="J2319" s="187" t="s">
        <v>1422</v>
      </c>
      <c r="K2319" s="187" t="s">
        <v>1421</v>
      </c>
      <c r="L2319" s="183" t="s">
        <v>1420</v>
      </c>
      <c r="M2319" s="184"/>
    </row>
    <row r="2320" spans="2:13" ht="15.75" customHeight="1">
      <c r="B2320" s="187"/>
      <c r="C2320" s="195"/>
      <c r="D2320" s="185"/>
      <c r="E2320" s="186"/>
      <c r="F2320" s="185"/>
      <c r="G2320" s="186"/>
      <c r="H2320" s="185"/>
      <c r="I2320" s="186"/>
      <c r="J2320" s="187"/>
      <c r="K2320" s="187"/>
      <c r="L2320" s="185"/>
      <c r="M2320" s="186"/>
    </row>
    <row r="2321" spans="2:13" ht="38.25" customHeight="1">
      <c r="B2321" s="110" t="str">
        <f>CSV!E112</f>
        <v/>
      </c>
      <c r="C2321" s="123" t="str">
        <f>IFERROR(VLOOKUP(B2321,'TABELA DE DEFEITOS'!$B$4:$I$1048576,3,0),"")</f>
        <v/>
      </c>
      <c r="D2321" s="176" t="str">
        <f>IFERROR(VLOOKUP(B2321,'TABELA DE DEFEITOS'!$B$4:$I$1048576,4,0),"")</f>
        <v/>
      </c>
      <c r="E2321" s="177"/>
      <c r="F2321" s="176" t="str">
        <f>IFERROR(VLOOKUP(B2321,'TABELA DE DEFEITOS'!$B$4:$I$1048576,5,0),"")</f>
        <v/>
      </c>
      <c r="G2321" s="177"/>
      <c r="H2321" s="178" t="str">
        <f>CSV!H112</f>
        <v/>
      </c>
      <c r="I2321" s="179"/>
      <c r="J2321" s="112" t="str">
        <f>IFERROR(VLOOKUP(B2321,'TABELA DE DEFEITOS'!$B$4:$I$1048576,8,0),"")</f>
        <v/>
      </c>
      <c r="K2321" s="109" t="str">
        <f>CSV!G112</f>
        <v/>
      </c>
      <c r="L2321" s="178"/>
      <c r="M2321" s="179"/>
    </row>
    <row r="2322" spans="2:13" ht="9.75" customHeight="1">
      <c r="B2322" s="180" t="s">
        <v>1427</v>
      </c>
      <c r="C2322" s="180"/>
      <c r="D2322" s="180"/>
      <c r="E2322" s="180"/>
      <c r="F2322" s="180"/>
      <c r="G2322" s="180"/>
      <c r="H2322" s="180" t="s">
        <v>1427</v>
      </c>
      <c r="I2322" s="180"/>
      <c r="J2322" s="180"/>
      <c r="K2322" s="180"/>
      <c r="L2322" s="180"/>
      <c r="M2322" s="180"/>
    </row>
    <row r="2323" spans="2:13" ht="9.75" customHeight="1">
      <c r="B2323" s="181"/>
      <c r="C2323" s="181"/>
      <c r="D2323" s="181"/>
      <c r="E2323" s="181"/>
      <c r="F2323" s="181"/>
      <c r="G2323" s="181"/>
      <c r="H2323" s="181"/>
      <c r="I2323" s="181"/>
      <c r="J2323" s="181"/>
      <c r="K2323" s="181"/>
      <c r="L2323" s="181"/>
      <c r="M2323" s="181"/>
    </row>
    <row r="2324" spans="2:13" ht="9.75" customHeight="1">
      <c r="B2324" s="181"/>
      <c r="C2324" s="181"/>
      <c r="D2324" s="181"/>
      <c r="E2324" s="181"/>
      <c r="F2324" s="181"/>
      <c r="G2324" s="181"/>
      <c r="H2324" s="181"/>
      <c r="I2324" s="181"/>
      <c r="J2324" s="181"/>
      <c r="K2324" s="181"/>
      <c r="L2324" s="181"/>
      <c r="M2324" s="181"/>
    </row>
    <row r="2325" spans="2:13" ht="9.75" customHeight="1">
      <c r="B2325" s="181"/>
      <c r="C2325" s="181"/>
      <c r="D2325" s="181"/>
      <c r="E2325" s="181"/>
      <c r="F2325" s="181"/>
      <c r="G2325" s="181"/>
      <c r="H2325" s="181"/>
      <c r="I2325" s="181"/>
      <c r="J2325" s="181"/>
      <c r="K2325" s="181"/>
      <c r="L2325" s="181"/>
      <c r="M2325" s="181"/>
    </row>
    <row r="2326" spans="2:13" ht="9.75" customHeight="1">
      <c r="B2326" s="181"/>
      <c r="C2326" s="181"/>
      <c r="D2326" s="181"/>
      <c r="E2326" s="181"/>
      <c r="F2326" s="181"/>
      <c r="G2326" s="181"/>
      <c r="H2326" s="181"/>
      <c r="I2326" s="181"/>
      <c r="J2326" s="181"/>
      <c r="K2326" s="181"/>
      <c r="L2326" s="181"/>
      <c r="M2326" s="181"/>
    </row>
    <row r="2327" spans="2:13" ht="9.75" customHeight="1">
      <c r="B2327" s="181"/>
      <c r="C2327" s="181"/>
      <c r="D2327" s="181"/>
      <c r="E2327" s="181"/>
      <c r="F2327" s="181"/>
      <c r="G2327" s="181"/>
      <c r="H2327" s="181"/>
      <c r="I2327" s="181"/>
      <c r="J2327" s="181"/>
      <c r="K2327" s="181"/>
      <c r="L2327" s="181"/>
      <c r="M2327" s="181"/>
    </row>
    <row r="2328" spans="2:13" ht="9.75" customHeight="1">
      <c r="B2328" s="181"/>
      <c r="C2328" s="181"/>
      <c r="D2328" s="181"/>
      <c r="E2328" s="181"/>
      <c r="F2328" s="181"/>
      <c r="G2328" s="181"/>
      <c r="H2328" s="181"/>
      <c r="I2328" s="181"/>
      <c r="J2328" s="181"/>
      <c r="K2328" s="181"/>
      <c r="L2328" s="181"/>
      <c r="M2328" s="181"/>
    </row>
    <row r="2329" spans="2:13" ht="9.75" customHeight="1">
      <c r="B2329" s="181"/>
      <c r="C2329" s="181"/>
      <c r="D2329" s="181"/>
      <c r="E2329" s="181"/>
      <c r="F2329" s="181"/>
      <c r="G2329" s="181"/>
      <c r="H2329" s="181"/>
      <c r="I2329" s="181"/>
      <c r="J2329" s="181"/>
      <c r="K2329" s="181"/>
      <c r="L2329" s="181"/>
      <c r="M2329" s="181"/>
    </row>
    <row r="2330" spans="2:13" ht="9.75" customHeight="1">
      <c r="B2330" s="181"/>
      <c r="C2330" s="181"/>
      <c r="D2330" s="181"/>
      <c r="E2330" s="181"/>
      <c r="F2330" s="181"/>
      <c r="G2330" s="181"/>
      <c r="H2330" s="181"/>
      <c r="I2330" s="181"/>
      <c r="J2330" s="181"/>
      <c r="K2330" s="181"/>
      <c r="L2330" s="181"/>
      <c r="M2330" s="181"/>
    </row>
    <row r="2331" spans="2:13" ht="9.75" customHeight="1">
      <c r="B2331" s="181"/>
      <c r="C2331" s="181"/>
      <c r="D2331" s="181"/>
      <c r="E2331" s="181"/>
      <c r="F2331" s="181"/>
      <c r="G2331" s="181"/>
      <c r="H2331" s="181"/>
      <c r="I2331" s="181"/>
      <c r="J2331" s="181"/>
      <c r="K2331" s="181"/>
      <c r="L2331" s="181"/>
      <c r="M2331" s="181"/>
    </row>
    <row r="2332" spans="2:13" ht="9.75" customHeight="1">
      <c r="B2332" s="181"/>
      <c r="C2332" s="181"/>
      <c r="D2332" s="181"/>
      <c r="E2332" s="181"/>
      <c r="F2332" s="181"/>
      <c r="G2332" s="181"/>
      <c r="H2332" s="181"/>
      <c r="I2332" s="181"/>
      <c r="J2332" s="181"/>
      <c r="K2332" s="181"/>
      <c r="L2332" s="181"/>
      <c r="M2332" s="181"/>
    </row>
    <row r="2333" spans="2:13" ht="9.75" customHeight="1">
      <c r="B2333" s="181"/>
      <c r="C2333" s="181"/>
      <c r="D2333" s="181"/>
      <c r="E2333" s="181"/>
      <c r="F2333" s="181"/>
      <c r="G2333" s="181"/>
      <c r="H2333" s="181"/>
      <c r="I2333" s="181"/>
      <c r="J2333" s="181"/>
      <c r="K2333" s="181"/>
      <c r="L2333" s="181"/>
      <c r="M2333" s="181"/>
    </row>
    <row r="2334" spans="2:13" ht="9.75" customHeight="1">
      <c r="B2334" s="181"/>
      <c r="C2334" s="181"/>
      <c r="D2334" s="181"/>
      <c r="E2334" s="181"/>
      <c r="F2334" s="181"/>
      <c r="G2334" s="181"/>
      <c r="H2334" s="181"/>
      <c r="I2334" s="181"/>
      <c r="J2334" s="181"/>
      <c r="K2334" s="181"/>
      <c r="L2334" s="181"/>
      <c r="M2334" s="181"/>
    </row>
    <row r="2335" spans="2:13" ht="9.75" customHeight="1">
      <c r="B2335" s="181"/>
      <c r="C2335" s="181"/>
      <c r="D2335" s="181"/>
      <c r="E2335" s="181"/>
      <c r="F2335" s="181"/>
      <c r="G2335" s="181"/>
      <c r="H2335" s="181"/>
      <c r="I2335" s="181"/>
      <c r="J2335" s="181"/>
      <c r="K2335" s="181"/>
      <c r="L2335" s="181"/>
      <c r="M2335" s="181"/>
    </row>
    <row r="2336" spans="2:13" ht="9.75" customHeight="1">
      <c r="B2336" s="181"/>
      <c r="C2336" s="181"/>
      <c r="D2336" s="181"/>
      <c r="E2336" s="181"/>
      <c r="F2336" s="181"/>
      <c r="G2336" s="181"/>
      <c r="H2336" s="181"/>
      <c r="I2336" s="181"/>
      <c r="J2336" s="181"/>
      <c r="K2336" s="181"/>
      <c r="L2336" s="181"/>
      <c r="M2336" s="181"/>
    </row>
    <row r="2337" spans="2:13" ht="9.75" customHeight="1">
      <c r="B2337" s="181"/>
      <c r="C2337" s="181"/>
      <c r="D2337" s="181"/>
      <c r="E2337" s="181"/>
      <c r="F2337" s="181"/>
      <c r="G2337" s="181"/>
      <c r="H2337" s="181"/>
      <c r="I2337" s="181"/>
      <c r="J2337" s="181"/>
      <c r="K2337" s="181"/>
      <c r="L2337" s="181"/>
      <c r="M2337" s="181"/>
    </row>
    <row r="2338" spans="2:13" ht="9.75" customHeight="1">
      <c r="B2338" s="181"/>
      <c r="C2338" s="181"/>
      <c r="D2338" s="181"/>
      <c r="E2338" s="181"/>
      <c r="F2338" s="181"/>
      <c r="G2338" s="181"/>
      <c r="H2338" s="181"/>
      <c r="I2338" s="181"/>
      <c r="J2338" s="181"/>
      <c r="K2338" s="181"/>
      <c r="L2338" s="181"/>
      <c r="M2338" s="181"/>
    </row>
    <row r="2339" spans="2:13" ht="15" customHeight="1">
      <c r="B2339" s="188" t="s">
        <v>1426</v>
      </c>
      <c r="C2339" s="189"/>
      <c r="D2339" s="189"/>
      <c r="E2339" s="189"/>
      <c r="F2339" s="189"/>
      <c r="G2339" s="190"/>
      <c r="H2339" s="191" t="s">
        <v>1425</v>
      </c>
      <c r="I2339" s="192"/>
      <c r="J2339" s="192"/>
      <c r="K2339" s="192"/>
      <c r="L2339" s="192"/>
      <c r="M2339" s="193"/>
    </row>
    <row r="2340" spans="2:13" ht="15.75" customHeight="1">
      <c r="B2340" s="187" t="s">
        <v>379</v>
      </c>
      <c r="C2340" s="194" t="s">
        <v>1188</v>
      </c>
      <c r="D2340" s="183" t="s">
        <v>380</v>
      </c>
      <c r="E2340" s="184"/>
      <c r="F2340" s="183" t="s">
        <v>1424</v>
      </c>
      <c r="G2340" s="184"/>
      <c r="H2340" s="183" t="s">
        <v>1423</v>
      </c>
      <c r="I2340" s="184"/>
      <c r="J2340" s="187" t="s">
        <v>1422</v>
      </c>
      <c r="K2340" s="187" t="s">
        <v>1421</v>
      </c>
      <c r="L2340" s="183" t="s">
        <v>1420</v>
      </c>
      <c r="M2340" s="184"/>
    </row>
    <row r="2341" spans="2:13" ht="15.75" customHeight="1">
      <c r="B2341" s="187"/>
      <c r="C2341" s="195"/>
      <c r="D2341" s="185"/>
      <c r="E2341" s="186"/>
      <c r="F2341" s="185"/>
      <c r="G2341" s="186"/>
      <c r="H2341" s="185"/>
      <c r="I2341" s="186"/>
      <c r="J2341" s="187"/>
      <c r="K2341" s="187"/>
      <c r="L2341" s="185"/>
      <c r="M2341" s="186"/>
    </row>
    <row r="2342" spans="2:13" ht="39" customHeight="1">
      <c r="B2342" s="110" t="str">
        <f>CSV!E113</f>
        <v/>
      </c>
      <c r="C2342" s="123" t="str">
        <f>IFERROR(VLOOKUP(B2342,'TABELA DE DEFEITOS'!$B$4:$I$1048576,3,0),"")</f>
        <v/>
      </c>
      <c r="D2342" s="176" t="str">
        <f>IFERROR(VLOOKUP(B2342,'TABELA DE DEFEITOS'!$B$4:$I$1048576,4,0),"")</f>
        <v/>
      </c>
      <c r="E2342" s="177"/>
      <c r="F2342" s="176" t="str">
        <f>IFERROR(VLOOKUP(B2342,'TABELA DE DEFEITOS'!$B$4:$I$1048576,5,0),"")</f>
        <v/>
      </c>
      <c r="G2342" s="177"/>
      <c r="H2342" s="178" t="str">
        <f>CSV!H113</f>
        <v/>
      </c>
      <c r="I2342" s="179"/>
      <c r="J2342" s="112" t="str">
        <f>IFERROR(VLOOKUP(B2342,'TABELA DE DEFEITOS'!$B$4:$I$1048576,8,0),"")</f>
        <v/>
      </c>
      <c r="K2342" s="109" t="str">
        <f>CSV!G113</f>
        <v/>
      </c>
      <c r="L2342" s="178"/>
      <c r="M2342" s="179"/>
    </row>
    <row r="2343" spans="2:13" ht="9.75" customHeight="1">
      <c r="B2343" s="180" t="s">
        <v>1427</v>
      </c>
      <c r="C2343" s="180"/>
      <c r="D2343" s="180"/>
      <c r="E2343" s="180"/>
      <c r="F2343" s="180"/>
      <c r="G2343" s="180"/>
      <c r="H2343" s="180" t="s">
        <v>1427</v>
      </c>
      <c r="I2343" s="180"/>
      <c r="J2343" s="180"/>
      <c r="K2343" s="180"/>
      <c r="L2343" s="180"/>
      <c r="M2343" s="180"/>
    </row>
    <row r="2344" spans="2:13" ht="9.75" customHeight="1">
      <c r="B2344" s="181"/>
      <c r="C2344" s="181"/>
      <c r="D2344" s="181"/>
      <c r="E2344" s="181"/>
      <c r="F2344" s="181"/>
      <c r="G2344" s="181"/>
      <c r="H2344" s="181"/>
      <c r="I2344" s="181"/>
      <c r="J2344" s="181"/>
      <c r="K2344" s="181"/>
      <c r="L2344" s="181"/>
      <c r="M2344" s="181"/>
    </row>
    <row r="2345" spans="2:13" ht="9.75" customHeight="1">
      <c r="B2345" s="181"/>
      <c r="C2345" s="181"/>
      <c r="D2345" s="181"/>
      <c r="E2345" s="181"/>
      <c r="F2345" s="181"/>
      <c r="G2345" s="181"/>
      <c r="H2345" s="181"/>
      <c r="I2345" s="181"/>
      <c r="J2345" s="181"/>
      <c r="K2345" s="181"/>
      <c r="L2345" s="181"/>
      <c r="M2345" s="181"/>
    </row>
    <row r="2346" spans="2:13" ht="9.75" customHeight="1">
      <c r="B2346" s="181"/>
      <c r="C2346" s="181"/>
      <c r="D2346" s="181"/>
      <c r="E2346" s="181"/>
      <c r="F2346" s="181"/>
      <c r="G2346" s="181"/>
      <c r="H2346" s="181"/>
      <c r="I2346" s="181"/>
      <c r="J2346" s="181"/>
      <c r="K2346" s="181"/>
      <c r="L2346" s="181"/>
      <c r="M2346" s="181"/>
    </row>
    <row r="2347" spans="2:13" ht="9.75" customHeight="1">
      <c r="B2347" s="181"/>
      <c r="C2347" s="181"/>
      <c r="D2347" s="181"/>
      <c r="E2347" s="181"/>
      <c r="F2347" s="181"/>
      <c r="G2347" s="181"/>
      <c r="H2347" s="181"/>
      <c r="I2347" s="181"/>
      <c r="J2347" s="181"/>
      <c r="K2347" s="181"/>
      <c r="L2347" s="181"/>
      <c r="M2347" s="181"/>
    </row>
    <row r="2348" spans="2:13" ht="9.75" customHeight="1">
      <c r="B2348" s="181"/>
      <c r="C2348" s="181"/>
      <c r="D2348" s="181"/>
      <c r="E2348" s="181"/>
      <c r="F2348" s="181"/>
      <c r="G2348" s="181"/>
      <c r="H2348" s="181"/>
      <c r="I2348" s="181"/>
      <c r="J2348" s="181"/>
      <c r="K2348" s="181"/>
      <c r="L2348" s="181"/>
      <c r="M2348" s="181"/>
    </row>
    <row r="2349" spans="2:13" ht="9.75" customHeight="1">
      <c r="B2349" s="181"/>
      <c r="C2349" s="181"/>
      <c r="D2349" s="181"/>
      <c r="E2349" s="181"/>
      <c r="F2349" s="181"/>
      <c r="G2349" s="181"/>
      <c r="H2349" s="181"/>
      <c r="I2349" s="181"/>
      <c r="J2349" s="181"/>
      <c r="K2349" s="181"/>
      <c r="L2349" s="181"/>
      <c r="M2349" s="181"/>
    </row>
    <row r="2350" spans="2:13" ht="9.75" customHeight="1">
      <c r="B2350" s="181"/>
      <c r="C2350" s="181"/>
      <c r="D2350" s="181"/>
      <c r="E2350" s="181"/>
      <c r="F2350" s="181"/>
      <c r="G2350" s="181"/>
      <c r="H2350" s="181"/>
      <c r="I2350" s="181"/>
      <c r="J2350" s="181"/>
      <c r="K2350" s="181"/>
      <c r="L2350" s="181"/>
      <c r="M2350" s="181"/>
    </row>
    <row r="2351" spans="2:13" ht="9.75" customHeight="1">
      <c r="B2351" s="181"/>
      <c r="C2351" s="181"/>
      <c r="D2351" s="181"/>
      <c r="E2351" s="181"/>
      <c r="F2351" s="181"/>
      <c r="G2351" s="181"/>
      <c r="H2351" s="181"/>
      <c r="I2351" s="181"/>
      <c r="J2351" s="181"/>
      <c r="K2351" s="181"/>
      <c r="L2351" s="181"/>
      <c r="M2351" s="181"/>
    </row>
    <row r="2352" spans="2:13" ht="9.75" customHeight="1">
      <c r="B2352" s="181"/>
      <c r="C2352" s="181"/>
      <c r="D2352" s="181"/>
      <c r="E2352" s="181"/>
      <c r="F2352" s="181"/>
      <c r="G2352" s="181"/>
      <c r="H2352" s="181"/>
      <c r="I2352" s="181"/>
      <c r="J2352" s="181"/>
      <c r="K2352" s="181"/>
      <c r="L2352" s="181"/>
      <c r="M2352" s="181"/>
    </row>
    <row r="2353" spans="2:13" ht="9.75" customHeight="1">
      <c r="B2353" s="181"/>
      <c r="C2353" s="181"/>
      <c r="D2353" s="181"/>
      <c r="E2353" s="181"/>
      <c r="F2353" s="181"/>
      <c r="G2353" s="181"/>
      <c r="H2353" s="181"/>
      <c r="I2353" s="181"/>
      <c r="J2353" s="181"/>
      <c r="K2353" s="181"/>
      <c r="L2353" s="181"/>
      <c r="M2353" s="181"/>
    </row>
    <row r="2354" spans="2:13" ht="9.75" customHeight="1">
      <c r="B2354" s="181"/>
      <c r="C2354" s="181"/>
      <c r="D2354" s="181"/>
      <c r="E2354" s="181"/>
      <c r="F2354" s="181"/>
      <c r="G2354" s="181"/>
      <c r="H2354" s="181"/>
      <c r="I2354" s="181"/>
      <c r="J2354" s="181"/>
      <c r="K2354" s="181"/>
      <c r="L2354" s="181"/>
      <c r="M2354" s="181"/>
    </row>
    <row r="2355" spans="2:13" ht="9.75" customHeight="1">
      <c r="B2355" s="181"/>
      <c r="C2355" s="181"/>
      <c r="D2355" s="181"/>
      <c r="E2355" s="181"/>
      <c r="F2355" s="181"/>
      <c r="G2355" s="181"/>
      <c r="H2355" s="181"/>
      <c r="I2355" s="181"/>
      <c r="J2355" s="181"/>
      <c r="K2355" s="181"/>
      <c r="L2355" s="181"/>
      <c r="M2355" s="181"/>
    </row>
    <row r="2356" spans="2:13" ht="9.75" customHeight="1">
      <c r="B2356" s="181"/>
      <c r="C2356" s="181"/>
      <c r="D2356" s="181"/>
      <c r="E2356" s="181"/>
      <c r="F2356" s="181"/>
      <c r="G2356" s="181"/>
      <c r="H2356" s="181"/>
      <c r="I2356" s="181"/>
      <c r="J2356" s="181"/>
      <c r="K2356" s="181"/>
      <c r="L2356" s="181"/>
      <c r="M2356" s="181"/>
    </row>
    <row r="2357" spans="2:13" ht="9.75" customHeight="1">
      <c r="B2357" s="181"/>
      <c r="C2357" s="181"/>
      <c r="D2357" s="181"/>
      <c r="E2357" s="181"/>
      <c r="F2357" s="181"/>
      <c r="G2357" s="181"/>
      <c r="H2357" s="181"/>
      <c r="I2357" s="181"/>
      <c r="J2357" s="181"/>
      <c r="K2357" s="181"/>
      <c r="L2357" s="181"/>
      <c r="M2357" s="181"/>
    </row>
    <row r="2358" spans="2:13" ht="9.75" customHeight="1">
      <c r="B2358" s="181"/>
      <c r="C2358" s="181"/>
      <c r="D2358" s="181"/>
      <c r="E2358" s="181"/>
      <c r="F2358" s="181"/>
      <c r="G2358" s="181"/>
      <c r="H2358" s="181"/>
      <c r="I2358" s="181"/>
      <c r="J2358" s="181"/>
      <c r="K2358" s="181"/>
      <c r="L2358" s="181"/>
      <c r="M2358" s="181"/>
    </row>
    <row r="2359" spans="2:13" ht="9.75" customHeight="1">
      <c r="B2359" s="181"/>
      <c r="C2359" s="181"/>
      <c r="D2359" s="181"/>
      <c r="E2359" s="181"/>
      <c r="F2359" s="181"/>
      <c r="G2359" s="181"/>
      <c r="H2359" s="181"/>
      <c r="I2359" s="181"/>
      <c r="J2359" s="181"/>
      <c r="K2359" s="181"/>
      <c r="L2359" s="181"/>
      <c r="M2359" s="181"/>
    </row>
    <row r="2360" spans="2:13" ht="15" customHeight="1">
      <c r="B2360" s="188" t="s">
        <v>1426</v>
      </c>
      <c r="C2360" s="189"/>
      <c r="D2360" s="189"/>
      <c r="E2360" s="189"/>
      <c r="F2360" s="189"/>
      <c r="G2360" s="190"/>
      <c r="H2360" s="191" t="s">
        <v>1425</v>
      </c>
      <c r="I2360" s="192"/>
      <c r="J2360" s="192"/>
      <c r="K2360" s="192"/>
      <c r="L2360" s="192"/>
      <c r="M2360" s="193"/>
    </row>
    <row r="2361" spans="2:13" ht="15.75" customHeight="1">
      <c r="B2361" s="187" t="s">
        <v>379</v>
      </c>
      <c r="C2361" s="194" t="s">
        <v>1188</v>
      </c>
      <c r="D2361" s="183" t="s">
        <v>380</v>
      </c>
      <c r="E2361" s="184"/>
      <c r="F2361" s="183" t="s">
        <v>1424</v>
      </c>
      <c r="G2361" s="184"/>
      <c r="H2361" s="183" t="s">
        <v>1423</v>
      </c>
      <c r="I2361" s="184"/>
      <c r="J2361" s="187" t="s">
        <v>1422</v>
      </c>
      <c r="K2361" s="187" t="s">
        <v>1421</v>
      </c>
      <c r="L2361" s="183" t="s">
        <v>1420</v>
      </c>
      <c r="M2361" s="184"/>
    </row>
    <row r="2362" spans="2:13" ht="15.75" customHeight="1">
      <c r="B2362" s="187"/>
      <c r="C2362" s="195"/>
      <c r="D2362" s="185"/>
      <c r="E2362" s="186"/>
      <c r="F2362" s="185"/>
      <c r="G2362" s="186"/>
      <c r="H2362" s="185"/>
      <c r="I2362" s="186"/>
      <c r="J2362" s="187"/>
      <c r="K2362" s="187"/>
      <c r="L2362" s="185"/>
      <c r="M2362" s="186"/>
    </row>
    <row r="2363" spans="2:13" ht="38.25" customHeight="1">
      <c r="B2363" s="110" t="str">
        <f>CSV!E114</f>
        <v/>
      </c>
      <c r="C2363" s="123" t="str">
        <f>IFERROR(VLOOKUP(B2363,'TABELA DE DEFEITOS'!$B$4:$I$1048576,3,0),"")</f>
        <v/>
      </c>
      <c r="D2363" s="176" t="str">
        <f>IFERROR(VLOOKUP(B2363,'TABELA DE DEFEITOS'!$B$4:$I$1048576,4,0),"")</f>
        <v/>
      </c>
      <c r="E2363" s="177"/>
      <c r="F2363" s="176" t="str">
        <f>IFERROR(VLOOKUP(B2363,'TABELA DE DEFEITOS'!$B$4:$I$1048576,5,0),"")</f>
        <v/>
      </c>
      <c r="G2363" s="177"/>
      <c r="H2363" s="178" t="str">
        <f>CSV!H114</f>
        <v/>
      </c>
      <c r="I2363" s="179"/>
      <c r="J2363" s="112" t="str">
        <f>IFERROR(VLOOKUP(B2363,'TABELA DE DEFEITOS'!$B$4:$I$1048576,8,0),"")</f>
        <v/>
      </c>
      <c r="K2363" s="109" t="str">
        <f>CSV!G114</f>
        <v/>
      </c>
      <c r="L2363" s="178"/>
      <c r="M2363" s="179"/>
    </row>
    <row r="2364" spans="2:13" ht="9.75" customHeight="1">
      <c r="B2364" s="180" t="s">
        <v>1427</v>
      </c>
      <c r="C2364" s="180"/>
      <c r="D2364" s="180"/>
      <c r="E2364" s="180"/>
      <c r="F2364" s="180"/>
      <c r="G2364" s="180"/>
      <c r="H2364" s="180" t="s">
        <v>1427</v>
      </c>
      <c r="I2364" s="180"/>
      <c r="J2364" s="180"/>
      <c r="K2364" s="180"/>
      <c r="L2364" s="180"/>
      <c r="M2364" s="180"/>
    </row>
    <row r="2365" spans="2:13" ht="9.75" customHeight="1">
      <c r="B2365" s="181"/>
      <c r="C2365" s="181"/>
      <c r="D2365" s="181"/>
      <c r="E2365" s="181"/>
      <c r="F2365" s="181"/>
      <c r="G2365" s="181"/>
      <c r="H2365" s="181"/>
      <c r="I2365" s="181"/>
      <c r="J2365" s="181"/>
      <c r="K2365" s="181"/>
      <c r="L2365" s="181"/>
      <c r="M2365" s="181"/>
    </row>
    <row r="2366" spans="2:13" ht="9.75" customHeight="1">
      <c r="B2366" s="181"/>
      <c r="C2366" s="181"/>
      <c r="D2366" s="181"/>
      <c r="E2366" s="181"/>
      <c r="F2366" s="181"/>
      <c r="G2366" s="181"/>
      <c r="H2366" s="181"/>
      <c r="I2366" s="181"/>
      <c r="J2366" s="181"/>
      <c r="K2366" s="181"/>
      <c r="L2366" s="181"/>
      <c r="M2366" s="181"/>
    </row>
    <row r="2367" spans="2:13" ht="9.75" customHeight="1">
      <c r="B2367" s="181"/>
      <c r="C2367" s="181"/>
      <c r="D2367" s="181"/>
      <c r="E2367" s="181"/>
      <c r="F2367" s="181"/>
      <c r="G2367" s="181"/>
      <c r="H2367" s="181"/>
      <c r="I2367" s="181"/>
      <c r="J2367" s="181"/>
      <c r="K2367" s="181"/>
      <c r="L2367" s="181"/>
      <c r="M2367" s="181"/>
    </row>
    <row r="2368" spans="2:13" ht="9.75" customHeight="1">
      <c r="B2368" s="181"/>
      <c r="C2368" s="181"/>
      <c r="D2368" s="181"/>
      <c r="E2368" s="181"/>
      <c r="F2368" s="181"/>
      <c r="G2368" s="181"/>
      <c r="H2368" s="181"/>
      <c r="I2368" s="181"/>
      <c r="J2368" s="181"/>
      <c r="K2368" s="181"/>
      <c r="L2368" s="181"/>
      <c r="M2368" s="181"/>
    </row>
    <row r="2369" spans="2:13" ht="9.75" customHeight="1">
      <c r="B2369" s="181"/>
      <c r="C2369" s="181"/>
      <c r="D2369" s="181"/>
      <c r="E2369" s="181"/>
      <c r="F2369" s="181"/>
      <c r="G2369" s="181"/>
      <c r="H2369" s="181"/>
      <c r="I2369" s="181"/>
      <c r="J2369" s="181"/>
      <c r="K2369" s="181"/>
      <c r="L2369" s="181"/>
      <c r="M2369" s="181"/>
    </row>
    <row r="2370" spans="2:13" ht="9.75" customHeight="1">
      <c r="B2370" s="181"/>
      <c r="C2370" s="181"/>
      <c r="D2370" s="181"/>
      <c r="E2370" s="181"/>
      <c r="F2370" s="181"/>
      <c r="G2370" s="181"/>
      <c r="H2370" s="181"/>
      <c r="I2370" s="181"/>
      <c r="J2370" s="181"/>
      <c r="K2370" s="181"/>
      <c r="L2370" s="181"/>
      <c r="M2370" s="181"/>
    </row>
    <row r="2371" spans="2:13" ht="9.75" customHeight="1">
      <c r="B2371" s="181"/>
      <c r="C2371" s="181"/>
      <c r="D2371" s="181"/>
      <c r="E2371" s="181"/>
      <c r="F2371" s="181"/>
      <c r="G2371" s="181"/>
      <c r="H2371" s="181"/>
      <c r="I2371" s="181"/>
      <c r="J2371" s="181"/>
      <c r="K2371" s="181"/>
      <c r="L2371" s="181"/>
      <c r="M2371" s="181"/>
    </row>
    <row r="2372" spans="2:13" ht="9.75" customHeight="1">
      <c r="B2372" s="181"/>
      <c r="C2372" s="181"/>
      <c r="D2372" s="181"/>
      <c r="E2372" s="181"/>
      <c r="F2372" s="181"/>
      <c r="G2372" s="181"/>
      <c r="H2372" s="181"/>
      <c r="I2372" s="181"/>
      <c r="J2372" s="181"/>
      <c r="K2372" s="181"/>
      <c r="L2372" s="181"/>
      <c r="M2372" s="181"/>
    </row>
    <row r="2373" spans="2:13" ht="9.75" customHeight="1">
      <c r="B2373" s="181"/>
      <c r="C2373" s="181"/>
      <c r="D2373" s="181"/>
      <c r="E2373" s="181"/>
      <c r="F2373" s="181"/>
      <c r="G2373" s="181"/>
      <c r="H2373" s="181"/>
      <c r="I2373" s="181"/>
      <c r="J2373" s="181"/>
      <c r="K2373" s="181"/>
      <c r="L2373" s="181"/>
      <c r="M2373" s="181"/>
    </row>
    <row r="2374" spans="2:13" ht="9.75" customHeight="1">
      <c r="B2374" s="181"/>
      <c r="C2374" s="181"/>
      <c r="D2374" s="181"/>
      <c r="E2374" s="181"/>
      <c r="F2374" s="181"/>
      <c r="G2374" s="181"/>
      <c r="H2374" s="181"/>
      <c r="I2374" s="181"/>
      <c r="J2374" s="181"/>
      <c r="K2374" s="181"/>
      <c r="L2374" s="181"/>
      <c r="M2374" s="181"/>
    </row>
    <row r="2375" spans="2:13" ht="9.75" customHeight="1">
      <c r="B2375" s="181"/>
      <c r="C2375" s="181"/>
      <c r="D2375" s="181"/>
      <c r="E2375" s="181"/>
      <c r="F2375" s="181"/>
      <c r="G2375" s="181"/>
      <c r="H2375" s="181"/>
      <c r="I2375" s="181"/>
      <c r="J2375" s="181"/>
      <c r="K2375" s="181"/>
      <c r="L2375" s="181"/>
      <c r="M2375" s="181"/>
    </row>
    <row r="2376" spans="2:13" ht="9.75" customHeight="1">
      <c r="B2376" s="181"/>
      <c r="C2376" s="181"/>
      <c r="D2376" s="181"/>
      <c r="E2376" s="181"/>
      <c r="F2376" s="181"/>
      <c r="G2376" s="181"/>
      <c r="H2376" s="181"/>
      <c r="I2376" s="181"/>
      <c r="J2376" s="181"/>
      <c r="K2376" s="181"/>
      <c r="L2376" s="181"/>
      <c r="M2376" s="181"/>
    </row>
    <row r="2377" spans="2:13" ht="9.75" customHeight="1">
      <c r="B2377" s="181"/>
      <c r="C2377" s="181"/>
      <c r="D2377" s="181"/>
      <c r="E2377" s="181"/>
      <c r="F2377" s="181"/>
      <c r="G2377" s="181"/>
      <c r="H2377" s="181"/>
      <c r="I2377" s="181"/>
      <c r="J2377" s="181"/>
      <c r="K2377" s="181"/>
      <c r="L2377" s="181"/>
      <c r="M2377" s="181"/>
    </row>
    <row r="2378" spans="2:13" ht="9.75" customHeight="1">
      <c r="B2378" s="181"/>
      <c r="C2378" s="181"/>
      <c r="D2378" s="181"/>
      <c r="E2378" s="181"/>
      <c r="F2378" s="181"/>
      <c r="G2378" s="181"/>
      <c r="H2378" s="181"/>
      <c r="I2378" s="181"/>
      <c r="J2378" s="181"/>
      <c r="K2378" s="181"/>
      <c r="L2378" s="181"/>
      <c r="M2378" s="181"/>
    </row>
    <row r="2379" spans="2:13" ht="9.75" customHeight="1">
      <c r="B2379" s="181"/>
      <c r="C2379" s="181"/>
      <c r="D2379" s="181"/>
      <c r="E2379" s="181"/>
      <c r="F2379" s="181"/>
      <c r="G2379" s="181"/>
      <c r="H2379" s="181"/>
      <c r="I2379" s="181"/>
      <c r="J2379" s="181"/>
      <c r="K2379" s="181"/>
      <c r="L2379" s="181"/>
      <c r="M2379" s="181"/>
    </row>
    <row r="2380" spans="2:13" ht="9.75" customHeight="1">
      <c r="B2380" s="181"/>
      <c r="C2380" s="181"/>
      <c r="D2380" s="181"/>
      <c r="E2380" s="181"/>
      <c r="F2380" s="181"/>
      <c r="G2380" s="181"/>
      <c r="H2380" s="181"/>
      <c r="I2380" s="181"/>
      <c r="J2380" s="181"/>
      <c r="K2380" s="181"/>
      <c r="L2380" s="181"/>
      <c r="M2380" s="181"/>
    </row>
    <row r="2381" spans="2:13" ht="15" customHeight="1">
      <c r="B2381" s="188" t="s">
        <v>1426</v>
      </c>
      <c r="C2381" s="189"/>
      <c r="D2381" s="189"/>
      <c r="E2381" s="189"/>
      <c r="F2381" s="189"/>
      <c r="G2381" s="190"/>
      <c r="H2381" s="191" t="s">
        <v>1425</v>
      </c>
      <c r="I2381" s="192"/>
      <c r="J2381" s="192"/>
      <c r="K2381" s="192"/>
      <c r="L2381" s="192"/>
      <c r="M2381" s="193"/>
    </row>
    <row r="2382" spans="2:13" ht="15.75" customHeight="1">
      <c r="B2382" s="187" t="s">
        <v>379</v>
      </c>
      <c r="C2382" s="194" t="s">
        <v>1188</v>
      </c>
      <c r="D2382" s="183" t="s">
        <v>380</v>
      </c>
      <c r="E2382" s="184"/>
      <c r="F2382" s="183" t="s">
        <v>1424</v>
      </c>
      <c r="G2382" s="184"/>
      <c r="H2382" s="183" t="s">
        <v>1423</v>
      </c>
      <c r="I2382" s="184"/>
      <c r="J2382" s="187" t="s">
        <v>1422</v>
      </c>
      <c r="K2382" s="187" t="s">
        <v>1421</v>
      </c>
      <c r="L2382" s="183" t="s">
        <v>1420</v>
      </c>
      <c r="M2382" s="184"/>
    </row>
    <row r="2383" spans="2:13" ht="15.75" customHeight="1">
      <c r="B2383" s="187"/>
      <c r="C2383" s="195"/>
      <c r="D2383" s="185"/>
      <c r="E2383" s="186"/>
      <c r="F2383" s="185"/>
      <c r="G2383" s="186"/>
      <c r="H2383" s="185"/>
      <c r="I2383" s="186"/>
      <c r="J2383" s="187"/>
      <c r="K2383" s="187"/>
      <c r="L2383" s="185"/>
      <c r="M2383" s="186"/>
    </row>
    <row r="2384" spans="2:13" ht="39" customHeight="1">
      <c r="B2384" s="110" t="str">
        <f>CSV!E115</f>
        <v/>
      </c>
      <c r="C2384" s="123" t="str">
        <f>IFERROR(VLOOKUP(B2384,'TABELA DE DEFEITOS'!$B$4:$I$1048576,3,0),"")</f>
        <v/>
      </c>
      <c r="D2384" s="176" t="str">
        <f>IFERROR(VLOOKUP(B2384,'TABELA DE DEFEITOS'!$B$4:$I$1048576,4,0),"")</f>
        <v/>
      </c>
      <c r="E2384" s="177"/>
      <c r="F2384" s="176" t="str">
        <f>IFERROR(VLOOKUP(B2384,'TABELA DE DEFEITOS'!$B$4:$I$1048576,5,0),"")</f>
        <v/>
      </c>
      <c r="G2384" s="177"/>
      <c r="H2384" s="178" t="str">
        <f>CSV!H115</f>
        <v/>
      </c>
      <c r="I2384" s="179"/>
      <c r="J2384" s="112" t="str">
        <f>IFERROR(VLOOKUP(B2384,'TABELA DE DEFEITOS'!$B$4:$I$1048576,8,0),"")</f>
        <v/>
      </c>
      <c r="K2384" s="109" t="str">
        <f>CSV!G115</f>
        <v/>
      </c>
      <c r="L2384" s="178"/>
      <c r="M2384" s="179"/>
    </row>
    <row r="2385" spans="2:13" ht="9.75" customHeight="1">
      <c r="B2385" s="180" t="s">
        <v>1427</v>
      </c>
      <c r="C2385" s="180"/>
      <c r="D2385" s="180"/>
      <c r="E2385" s="180"/>
      <c r="F2385" s="180"/>
      <c r="G2385" s="180"/>
      <c r="H2385" s="180" t="s">
        <v>1427</v>
      </c>
      <c r="I2385" s="180"/>
      <c r="J2385" s="180"/>
      <c r="K2385" s="180"/>
      <c r="L2385" s="180"/>
      <c r="M2385" s="180"/>
    </row>
    <row r="2386" spans="2:13" ht="9.75" customHeight="1">
      <c r="B2386" s="181"/>
      <c r="C2386" s="181"/>
      <c r="D2386" s="181"/>
      <c r="E2386" s="181"/>
      <c r="F2386" s="181"/>
      <c r="G2386" s="181"/>
      <c r="H2386" s="181"/>
      <c r="I2386" s="181"/>
      <c r="J2386" s="181"/>
      <c r="K2386" s="181"/>
      <c r="L2386" s="181"/>
      <c r="M2386" s="181"/>
    </row>
    <row r="2387" spans="2:13" ht="9.75" customHeight="1">
      <c r="B2387" s="181"/>
      <c r="C2387" s="181"/>
      <c r="D2387" s="181"/>
      <c r="E2387" s="181"/>
      <c r="F2387" s="181"/>
      <c r="G2387" s="181"/>
      <c r="H2387" s="181"/>
      <c r="I2387" s="181"/>
      <c r="J2387" s="181"/>
      <c r="K2387" s="181"/>
      <c r="L2387" s="181"/>
      <c r="M2387" s="181"/>
    </row>
    <row r="2388" spans="2:13" ht="9.75" customHeight="1">
      <c r="B2388" s="181"/>
      <c r="C2388" s="181"/>
      <c r="D2388" s="181"/>
      <c r="E2388" s="181"/>
      <c r="F2388" s="181"/>
      <c r="G2388" s="181"/>
      <c r="H2388" s="181"/>
      <c r="I2388" s="181"/>
      <c r="J2388" s="181"/>
      <c r="K2388" s="181"/>
      <c r="L2388" s="181"/>
      <c r="M2388" s="181"/>
    </row>
    <row r="2389" spans="2:13" ht="9.75" customHeight="1">
      <c r="B2389" s="181"/>
      <c r="C2389" s="181"/>
      <c r="D2389" s="181"/>
      <c r="E2389" s="181"/>
      <c r="F2389" s="181"/>
      <c r="G2389" s="181"/>
      <c r="H2389" s="181"/>
      <c r="I2389" s="181"/>
      <c r="J2389" s="181"/>
      <c r="K2389" s="181"/>
      <c r="L2389" s="181"/>
      <c r="M2389" s="181"/>
    </row>
    <row r="2390" spans="2:13" ht="9.75" customHeight="1">
      <c r="B2390" s="181"/>
      <c r="C2390" s="181"/>
      <c r="D2390" s="181"/>
      <c r="E2390" s="181"/>
      <c r="F2390" s="181"/>
      <c r="G2390" s="181"/>
      <c r="H2390" s="181"/>
      <c r="I2390" s="181"/>
      <c r="J2390" s="181"/>
      <c r="K2390" s="181"/>
      <c r="L2390" s="181"/>
      <c r="M2390" s="181"/>
    </row>
    <row r="2391" spans="2:13" ht="9.75" customHeight="1">
      <c r="B2391" s="181"/>
      <c r="C2391" s="181"/>
      <c r="D2391" s="181"/>
      <c r="E2391" s="181"/>
      <c r="F2391" s="181"/>
      <c r="G2391" s="181"/>
      <c r="H2391" s="181"/>
      <c r="I2391" s="181"/>
      <c r="J2391" s="181"/>
      <c r="K2391" s="181"/>
      <c r="L2391" s="181"/>
      <c r="M2391" s="181"/>
    </row>
    <row r="2392" spans="2:13" ht="9.75" customHeight="1">
      <c r="B2392" s="181"/>
      <c r="C2392" s="181"/>
      <c r="D2392" s="181"/>
      <c r="E2392" s="181"/>
      <c r="F2392" s="181"/>
      <c r="G2392" s="181"/>
      <c r="H2392" s="181"/>
      <c r="I2392" s="181"/>
      <c r="J2392" s="181"/>
      <c r="K2392" s="181"/>
      <c r="L2392" s="181"/>
      <c r="M2392" s="181"/>
    </row>
    <row r="2393" spans="2:13" ht="9.75" customHeight="1">
      <c r="B2393" s="181"/>
      <c r="C2393" s="181"/>
      <c r="D2393" s="181"/>
      <c r="E2393" s="181"/>
      <c r="F2393" s="181"/>
      <c r="G2393" s="181"/>
      <c r="H2393" s="181"/>
      <c r="I2393" s="181"/>
      <c r="J2393" s="181"/>
      <c r="K2393" s="181"/>
      <c r="L2393" s="181"/>
      <c r="M2393" s="181"/>
    </row>
    <row r="2394" spans="2:13" ht="9.75" customHeight="1">
      <c r="B2394" s="181"/>
      <c r="C2394" s="181"/>
      <c r="D2394" s="181"/>
      <c r="E2394" s="181"/>
      <c r="F2394" s="181"/>
      <c r="G2394" s="181"/>
      <c r="H2394" s="181"/>
      <c r="I2394" s="181"/>
      <c r="J2394" s="181"/>
      <c r="K2394" s="181"/>
      <c r="L2394" s="181"/>
      <c r="M2394" s="181"/>
    </row>
    <row r="2395" spans="2:13" ht="9.75" customHeight="1">
      <c r="B2395" s="181"/>
      <c r="C2395" s="181"/>
      <c r="D2395" s="181"/>
      <c r="E2395" s="181"/>
      <c r="F2395" s="181"/>
      <c r="G2395" s="181"/>
      <c r="H2395" s="181"/>
      <c r="I2395" s="181"/>
      <c r="J2395" s="181"/>
      <c r="K2395" s="181"/>
      <c r="L2395" s="181"/>
      <c r="M2395" s="181"/>
    </row>
    <row r="2396" spans="2:13" ht="9.75" customHeight="1">
      <c r="B2396" s="181"/>
      <c r="C2396" s="181"/>
      <c r="D2396" s="181"/>
      <c r="E2396" s="181"/>
      <c r="F2396" s="181"/>
      <c r="G2396" s="181"/>
      <c r="H2396" s="181"/>
      <c r="I2396" s="181"/>
      <c r="J2396" s="181"/>
      <c r="K2396" s="181"/>
      <c r="L2396" s="181"/>
      <c r="M2396" s="181"/>
    </row>
    <row r="2397" spans="2:13" ht="9.75" customHeight="1">
      <c r="B2397" s="181"/>
      <c r="C2397" s="181"/>
      <c r="D2397" s="181"/>
      <c r="E2397" s="181"/>
      <c r="F2397" s="181"/>
      <c r="G2397" s="181"/>
      <c r="H2397" s="181"/>
      <c r="I2397" s="181"/>
      <c r="J2397" s="181"/>
      <c r="K2397" s="181"/>
      <c r="L2397" s="181"/>
      <c r="M2397" s="181"/>
    </row>
    <row r="2398" spans="2:13" ht="9.75" customHeight="1">
      <c r="B2398" s="181"/>
      <c r="C2398" s="181"/>
      <c r="D2398" s="181"/>
      <c r="E2398" s="181"/>
      <c r="F2398" s="181"/>
      <c r="G2398" s="181"/>
      <c r="H2398" s="181"/>
      <c r="I2398" s="181"/>
      <c r="J2398" s="181"/>
      <c r="K2398" s="181"/>
      <c r="L2398" s="181"/>
      <c r="M2398" s="181"/>
    </row>
    <row r="2399" spans="2:13" ht="9.75" customHeight="1">
      <c r="B2399" s="181"/>
      <c r="C2399" s="181"/>
      <c r="D2399" s="181"/>
      <c r="E2399" s="181"/>
      <c r="F2399" s="181"/>
      <c r="G2399" s="181"/>
      <c r="H2399" s="181"/>
      <c r="I2399" s="181"/>
      <c r="J2399" s="181"/>
      <c r="K2399" s="181"/>
      <c r="L2399" s="181"/>
      <c r="M2399" s="181"/>
    </row>
    <row r="2400" spans="2:13" ht="9.75" customHeight="1">
      <c r="B2400" s="181"/>
      <c r="C2400" s="181"/>
      <c r="D2400" s="181"/>
      <c r="E2400" s="181"/>
      <c r="F2400" s="181"/>
      <c r="G2400" s="181"/>
      <c r="H2400" s="181"/>
      <c r="I2400" s="181"/>
      <c r="J2400" s="181"/>
      <c r="K2400" s="181"/>
      <c r="L2400" s="181"/>
      <c r="M2400" s="181"/>
    </row>
    <row r="2401" spans="2:13" ht="9.75" customHeight="1">
      <c r="B2401" s="181"/>
      <c r="C2401" s="181"/>
      <c r="D2401" s="181"/>
      <c r="E2401" s="181"/>
      <c r="F2401" s="181"/>
      <c r="G2401" s="181"/>
      <c r="H2401" s="181"/>
      <c r="I2401" s="181"/>
      <c r="J2401" s="181"/>
      <c r="K2401" s="181"/>
      <c r="L2401" s="181"/>
      <c r="M2401" s="181"/>
    </row>
    <row r="2402" spans="2:13" ht="15" customHeight="1">
      <c r="B2402" s="188" t="s">
        <v>1426</v>
      </c>
      <c r="C2402" s="189"/>
      <c r="D2402" s="189"/>
      <c r="E2402" s="189"/>
      <c r="F2402" s="189"/>
      <c r="G2402" s="190"/>
      <c r="H2402" s="191" t="s">
        <v>1425</v>
      </c>
      <c r="I2402" s="192"/>
      <c r="J2402" s="192"/>
      <c r="K2402" s="192"/>
      <c r="L2402" s="192"/>
      <c r="M2402" s="193"/>
    </row>
    <row r="2403" spans="2:13" ht="10.5" customHeight="1">
      <c r="B2403" s="187" t="s">
        <v>379</v>
      </c>
      <c r="C2403" s="194" t="s">
        <v>1188</v>
      </c>
      <c r="D2403" s="183" t="s">
        <v>380</v>
      </c>
      <c r="E2403" s="184"/>
      <c r="F2403" s="183" t="s">
        <v>1424</v>
      </c>
      <c r="G2403" s="184"/>
      <c r="H2403" s="183" t="s">
        <v>1423</v>
      </c>
      <c r="I2403" s="184"/>
      <c r="J2403" s="187" t="s">
        <v>1422</v>
      </c>
      <c r="K2403" s="187" t="s">
        <v>1421</v>
      </c>
      <c r="L2403" s="183" t="s">
        <v>1420</v>
      </c>
      <c r="M2403" s="184"/>
    </row>
    <row r="2404" spans="2:13" ht="15.75" customHeight="1">
      <c r="B2404" s="187"/>
      <c r="C2404" s="195"/>
      <c r="D2404" s="185"/>
      <c r="E2404" s="186"/>
      <c r="F2404" s="185"/>
      <c r="G2404" s="186"/>
      <c r="H2404" s="185"/>
      <c r="I2404" s="186"/>
      <c r="J2404" s="187"/>
      <c r="K2404" s="187"/>
      <c r="L2404" s="185"/>
      <c r="M2404" s="186"/>
    </row>
    <row r="2405" spans="2:13" ht="38.25" customHeight="1">
      <c r="B2405" s="110" t="str">
        <f>CSV!E116</f>
        <v/>
      </c>
      <c r="C2405" s="123" t="str">
        <f>IFERROR(VLOOKUP(B2405,'TABELA DE DEFEITOS'!$B$4:$I$1048576,3,0),"")</f>
        <v/>
      </c>
      <c r="D2405" s="176" t="str">
        <f>IFERROR(VLOOKUP(B2405,'TABELA DE DEFEITOS'!$B$4:$I$1048576,4,0),"")</f>
        <v/>
      </c>
      <c r="E2405" s="177"/>
      <c r="F2405" s="176" t="str">
        <f>IFERROR(VLOOKUP(B2405,'TABELA DE DEFEITOS'!$B$4:$I$1048576,5,0),"")</f>
        <v/>
      </c>
      <c r="G2405" s="177"/>
      <c r="H2405" s="178" t="str">
        <f>CSV!H116</f>
        <v/>
      </c>
      <c r="I2405" s="179"/>
      <c r="J2405" s="112" t="str">
        <f>IFERROR(VLOOKUP(B2405,'TABELA DE DEFEITOS'!$B$4:$I$1048576,8,0),"")</f>
        <v/>
      </c>
      <c r="K2405" s="109" t="str">
        <f>CSV!G116</f>
        <v/>
      </c>
      <c r="L2405" s="178"/>
      <c r="M2405" s="179"/>
    </row>
    <row r="2406" spans="2:13" ht="9.75" customHeight="1">
      <c r="B2406" s="180" t="s">
        <v>1427</v>
      </c>
      <c r="C2406" s="180"/>
      <c r="D2406" s="180"/>
      <c r="E2406" s="180"/>
      <c r="F2406" s="180"/>
      <c r="G2406" s="180"/>
      <c r="H2406" s="180" t="s">
        <v>1427</v>
      </c>
      <c r="I2406" s="180"/>
      <c r="J2406" s="180"/>
      <c r="K2406" s="180"/>
      <c r="L2406" s="180"/>
      <c r="M2406" s="180"/>
    </row>
    <row r="2407" spans="2:13" ht="9.75" customHeight="1">
      <c r="B2407" s="181"/>
      <c r="C2407" s="181"/>
      <c r="D2407" s="181"/>
      <c r="E2407" s="181"/>
      <c r="F2407" s="181"/>
      <c r="G2407" s="181"/>
      <c r="H2407" s="181"/>
      <c r="I2407" s="181"/>
      <c r="J2407" s="181"/>
      <c r="K2407" s="181"/>
      <c r="L2407" s="181"/>
      <c r="M2407" s="181"/>
    </row>
    <row r="2408" spans="2:13" ht="9.75" customHeight="1">
      <c r="B2408" s="181"/>
      <c r="C2408" s="181"/>
      <c r="D2408" s="181"/>
      <c r="E2408" s="181"/>
      <c r="F2408" s="181"/>
      <c r="G2408" s="181"/>
      <c r="H2408" s="181"/>
      <c r="I2408" s="181"/>
      <c r="J2408" s="181"/>
      <c r="K2408" s="181"/>
      <c r="L2408" s="181"/>
      <c r="M2408" s="181"/>
    </row>
    <row r="2409" spans="2:13" ht="9.75" customHeight="1">
      <c r="B2409" s="181"/>
      <c r="C2409" s="181"/>
      <c r="D2409" s="181"/>
      <c r="E2409" s="181"/>
      <c r="F2409" s="181"/>
      <c r="G2409" s="181"/>
      <c r="H2409" s="181"/>
      <c r="I2409" s="181"/>
      <c r="J2409" s="181"/>
      <c r="K2409" s="181"/>
      <c r="L2409" s="181"/>
      <c r="M2409" s="181"/>
    </row>
    <row r="2410" spans="2:13" ht="9.75" customHeight="1">
      <c r="B2410" s="181"/>
      <c r="C2410" s="181"/>
      <c r="D2410" s="181"/>
      <c r="E2410" s="181"/>
      <c r="F2410" s="181"/>
      <c r="G2410" s="181"/>
      <c r="H2410" s="181"/>
      <c r="I2410" s="181"/>
      <c r="J2410" s="181"/>
      <c r="K2410" s="181"/>
      <c r="L2410" s="181"/>
      <c r="M2410" s="181"/>
    </row>
    <row r="2411" spans="2:13" ht="9.75" customHeight="1">
      <c r="B2411" s="181"/>
      <c r="C2411" s="181"/>
      <c r="D2411" s="181"/>
      <c r="E2411" s="181"/>
      <c r="F2411" s="181"/>
      <c r="G2411" s="181"/>
      <c r="H2411" s="181"/>
      <c r="I2411" s="181"/>
      <c r="J2411" s="181"/>
      <c r="K2411" s="181"/>
      <c r="L2411" s="181"/>
      <c r="M2411" s="181"/>
    </row>
    <row r="2412" spans="2:13" ht="9.75" customHeight="1">
      <c r="B2412" s="181"/>
      <c r="C2412" s="181"/>
      <c r="D2412" s="181"/>
      <c r="E2412" s="181"/>
      <c r="F2412" s="181"/>
      <c r="G2412" s="181"/>
      <c r="H2412" s="181"/>
      <c r="I2412" s="181"/>
      <c r="J2412" s="181"/>
      <c r="K2412" s="181"/>
      <c r="L2412" s="181"/>
      <c r="M2412" s="181"/>
    </row>
    <row r="2413" spans="2:13" ht="9.75" customHeight="1">
      <c r="B2413" s="181"/>
      <c r="C2413" s="181"/>
      <c r="D2413" s="181"/>
      <c r="E2413" s="181"/>
      <c r="F2413" s="181"/>
      <c r="G2413" s="181"/>
      <c r="H2413" s="181"/>
      <c r="I2413" s="181"/>
      <c r="J2413" s="181"/>
      <c r="K2413" s="181"/>
      <c r="L2413" s="181"/>
      <c r="M2413" s="181"/>
    </row>
    <row r="2414" spans="2:13" ht="9.75" customHeight="1">
      <c r="B2414" s="181"/>
      <c r="C2414" s="181"/>
      <c r="D2414" s="181"/>
      <c r="E2414" s="181"/>
      <c r="F2414" s="181"/>
      <c r="G2414" s="181"/>
      <c r="H2414" s="181"/>
      <c r="I2414" s="181"/>
      <c r="J2414" s="181"/>
      <c r="K2414" s="181"/>
      <c r="L2414" s="181"/>
      <c r="M2414" s="181"/>
    </row>
    <row r="2415" spans="2:13" ht="9.75" customHeight="1">
      <c r="B2415" s="181"/>
      <c r="C2415" s="181"/>
      <c r="D2415" s="181"/>
      <c r="E2415" s="181"/>
      <c r="F2415" s="181"/>
      <c r="G2415" s="181"/>
      <c r="H2415" s="181"/>
      <c r="I2415" s="181"/>
      <c r="J2415" s="181"/>
      <c r="K2415" s="181"/>
      <c r="L2415" s="181"/>
      <c r="M2415" s="181"/>
    </row>
    <row r="2416" spans="2:13" ht="9.75" customHeight="1">
      <c r="B2416" s="181"/>
      <c r="C2416" s="181"/>
      <c r="D2416" s="181"/>
      <c r="E2416" s="181"/>
      <c r="F2416" s="181"/>
      <c r="G2416" s="181"/>
      <c r="H2416" s="181"/>
      <c r="I2416" s="181"/>
      <c r="J2416" s="181"/>
      <c r="K2416" s="181"/>
      <c r="L2416" s="181"/>
      <c r="M2416" s="181"/>
    </row>
    <row r="2417" spans="2:13" ht="9.75" customHeight="1">
      <c r="B2417" s="181"/>
      <c r="C2417" s="181"/>
      <c r="D2417" s="181"/>
      <c r="E2417" s="181"/>
      <c r="F2417" s="181"/>
      <c r="G2417" s="181"/>
      <c r="H2417" s="181"/>
      <c r="I2417" s="181"/>
      <c r="J2417" s="181"/>
      <c r="K2417" s="181"/>
      <c r="L2417" s="181"/>
      <c r="M2417" s="181"/>
    </row>
    <row r="2418" spans="2:13" ht="9.75" customHeight="1">
      <c r="B2418" s="181"/>
      <c r="C2418" s="181"/>
      <c r="D2418" s="181"/>
      <c r="E2418" s="181"/>
      <c r="F2418" s="181"/>
      <c r="G2418" s="181"/>
      <c r="H2418" s="181"/>
      <c r="I2418" s="181"/>
      <c r="J2418" s="181"/>
      <c r="K2418" s="181"/>
      <c r="L2418" s="181"/>
      <c r="M2418" s="181"/>
    </row>
    <row r="2419" spans="2:13" ht="9.75" customHeight="1">
      <c r="B2419" s="181"/>
      <c r="C2419" s="181"/>
      <c r="D2419" s="181"/>
      <c r="E2419" s="181"/>
      <c r="F2419" s="181"/>
      <c r="G2419" s="181"/>
      <c r="H2419" s="181"/>
      <c r="I2419" s="181"/>
      <c r="J2419" s="181"/>
      <c r="K2419" s="181"/>
      <c r="L2419" s="181"/>
      <c r="M2419" s="181"/>
    </row>
    <row r="2420" spans="2:13" ht="9.75" customHeight="1">
      <c r="B2420" s="181"/>
      <c r="C2420" s="181"/>
      <c r="D2420" s="181"/>
      <c r="E2420" s="181"/>
      <c r="F2420" s="181"/>
      <c r="G2420" s="181"/>
      <c r="H2420" s="181"/>
      <c r="I2420" s="181"/>
      <c r="J2420" s="181"/>
      <c r="K2420" s="181"/>
      <c r="L2420" s="181"/>
      <c r="M2420" s="181"/>
    </row>
    <row r="2421" spans="2:13" ht="9.75" customHeight="1">
      <c r="B2421" s="181"/>
      <c r="C2421" s="181"/>
      <c r="D2421" s="181"/>
      <c r="E2421" s="181"/>
      <c r="F2421" s="181"/>
      <c r="G2421" s="181"/>
      <c r="H2421" s="181"/>
      <c r="I2421" s="181"/>
      <c r="J2421" s="181"/>
      <c r="K2421" s="181"/>
      <c r="L2421" s="181"/>
      <c r="M2421" s="181"/>
    </row>
    <row r="2422" spans="2:13" ht="9.75" customHeight="1">
      <c r="B2422" s="181"/>
      <c r="C2422" s="181"/>
      <c r="D2422" s="181"/>
      <c r="E2422" s="181"/>
      <c r="F2422" s="181"/>
      <c r="G2422" s="181"/>
      <c r="H2422" s="181"/>
      <c r="I2422" s="181"/>
      <c r="J2422" s="181"/>
      <c r="K2422" s="181"/>
      <c r="L2422" s="181"/>
      <c r="M2422" s="181"/>
    </row>
    <row r="2423" spans="2:13" ht="15" customHeight="1">
      <c r="B2423" s="188" t="s">
        <v>1426</v>
      </c>
      <c r="C2423" s="189"/>
      <c r="D2423" s="189"/>
      <c r="E2423" s="189"/>
      <c r="F2423" s="189"/>
      <c r="G2423" s="190"/>
      <c r="H2423" s="191" t="s">
        <v>1425</v>
      </c>
      <c r="I2423" s="192"/>
      <c r="J2423" s="192"/>
      <c r="K2423" s="192"/>
      <c r="L2423" s="192"/>
      <c r="M2423" s="193"/>
    </row>
    <row r="2424" spans="2:13" ht="15.75" customHeight="1">
      <c r="B2424" s="187" t="s">
        <v>379</v>
      </c>
      <c r="C2424" s="194" t="s">
        <v>1188</v>
      </c>
      <c r="D2424" s="183" t="s">
        <v>380</v>
      </c>
      <c r="E2424" s="184"/>
      <c r="F2424" s="183" t="s">
        <v>1424</v>
      </c>
      <c r="G2424" s="184"/>
      <c r="H2424" s="183" t="s">
        <v>1423</v>
      </c>
      <c r="I2424" s="184"/>
      <c r="J2424" s="187" t="s">
        <v>1422</v>
      </c>
      <c r="K2424" s="187" t="s">
        <v>1421</v>
      </c>
      <c r="L2424" s="183" t="s">
        <v>1420</v>
      </c>
      <c r="M2424" s="184"/>
    </row>
    <row r="2425" spans="2:13" ht="15.75" customHeight="1">
      <c r="B2425" s="187"/>
      <c r="C2425" s="195"/>
      <c r="D2425" s="185"/>
      <c r="E2425" s="186"/>
      <c r="F2425" s="185"/>
      <c r="G2425" s="186"/>
      <c r="H2425" s="185"/>
      <c r="I2425" s="186"/>
      <c r="J2425" s="187"/>
      <c r="K2425" s="187"/>
      <c r="L2425" s="185"/>
      <c r="M2425" s="186"/>
    </row>
    <row r="2426" spans="2:13" ht="39" customHeight="1">
      <c r="B2426" s="110" t="str">
        <f>CSV!E117</f>
        <v/>
      </c>
      <c r="C2426" s="123" t="str">
        <f>IFERROR(VLOOKUP(B2426,'TABELA DE DEFEITOS'!$B$4:$I$1048576,3,0),"")</f>
        <v/>
      </c>
      <c r="D2426" s="176" t="str">
        <f>IFERROR(VLOOKUP(B2426,'TABELA DE DEFEITOS'!$B$4:$I$1048576,4,0),"")</f>
        <v/>
      </c>
      <c r="E2426" s="177"/>
      <c r="F2426" s="176" t="str">
        <f>IFERROR(VLOOKUP(B2426,'TABELA DE DEFEITOS'!$B$4:$I$1048576,5,0),"")</f>
        <v/>
      </c>
      <c r="G2426" s="177"/>
      <c r="H2426" s="178" t="str">
        <f>CSV!H117</f>
        <v/>
      </c>
      <c r="I2426" s="179"/>
      <c r="J2426" s="112" t="str">
        <f>IFERROR(VLOOKUP(B2426,'TABELA DE DEFEITOS'!$B$4:$I$1048576,8,0),"")</f>
        <v/>
      </c>
      <c r="K2426" s="109" t="str">
        <f>CSV!G117</f>
        <v/>
      </c>
      <c r="L2426" s="178"/>
      <c r="M2426" s="179"/>
    </row>
    <row r="2427" spans="2:13" ht="9.75" customHeight="1">
      <c r="B2427" s="180" t="s">
        <v>1427</v>
      </c>
      <c r="C2427" s="180"/>
      <c r="D2427" s="180"/>
      <c r="E2427" s="180"/>
      <c r="F2427" s="180"/>
      <c r="G2427" s="180"/>
      <c r="H2427" s="180" t="s">
        <v>1427</v>
      </c>
      <c r="I2427" s="180"/>
      <c r="J2427" s="180"/>
      <c r="K2427" s="180"/>
      <c r="L2427" s="180"/>
      <c r="M2427" s="180"/>
    </row>
    <row r="2428" spans="2:13" ht="9.75" customHeight="1">
      <c r="B2428" s="181"/>
      <c r="C2428" s="181"/>
      <c r="D2428" s="181"/>
      <c r="E2428" s="181"/>
      <c r="F2428" s="181"/>
      <c r="G2428" s="181"/>
      <c r="H2428" s="181"/>
      <c r="I2428" s="181"/>
      <c r="J2428" s="181"/>
      <c r="K2428" s="181"/>
      <c r="L2428" s="181"/>
      <c r="M2428" s="181"/>
    </row>
    <row r="2429" spans="2:13" ht="9.75" customHeight="1">
      <c r="B2429" s="181"/>
      <c r="C2429" s="181"/>
      <c r="D2429" s="181"/>
      <c r="E2429" s="181"/>
      <c r="F2429" s="181"/>
      <c r="G2429" s="181"/>
      <c r="H2429" s="181"/>
      <c r="I2429" s="181"/>
      <c r="J2429" s="181"/>
      <c r="K2429" s="181"/>
      <c r="L2429" s="181"/>
      <c r="M2429" s="181"/>
    </row>
    <row r="2430" spans="2:13" ht="9.75" customHeight="1">
      <c r="B2430" s="181"/>
      <c r="C2430" s="181"/>
      <c r="D2430" s="181"/>
      <c r="E2430" s="181"/>
      <c r="F2430" s="181"/>
      <c r="G2430" s="181"/>
      <c r="H2430" s="181"/>
      <c r="I2430" s="181"/>
      <c r="J2430" s="181"/>
      <c r="K2430" s="181"/>
      <c r="L2430" s="181"/>
      <c r="M2430" s="181"/>
    </row>
    <row r="2431" spans="2:13" ht="9.75" customHeight="1">
      <c r="B2431" s="181"/>
      <c r="C2431" s="181"/>
      <c r="D2431" s="181"/>
      <c r="E2431" s="181"/>
      <c r="F2431" s="181"/>
      <c r="G2431" s="181"/>
      <c r="H2431" s="181"/>
      <c r="I2431" s="181"/>
      <c r="J2431" s="181"/>
      <c r="K2431" s="181"/>
      <c r="L2431" s="181"/>
      <c r="M2431" s="181"/>
    </row>
    <row r="2432" spans="2:13" ht="9.75" customHeight="1">
      <c r="B2432" s="181"/>
      <c r="C2432" s="181"/>
      <c r="D2432" s="181"/>
      <c r="E2432" s="181"/>
      <c r="F2432" s="181"/>
      <c r="G2432" s="181"/>
      <c r="H2432" s="181"/>
      <c r="I2432" s="181"/>
      <c r="J2432" s="181"/>
      <c r="K2432" s="181"/>
      <c r="L2432" s="181"/>
      <c r="M2432" s="181"/>
    </row>
    <row r="2433" spans="2:13" ht="9.75" customHeight="1">
      <c r="B2433" s="181"/>
      <c r="C2433" s="181"/>
      <c r="D2433" s="181"/>
      <c r="E2433" s="181"/>
      <c r="F2433" s="181"/>
      <c r="G2433" s="181"/>
      <c r="H2433" s="181"/>
      <c r="I2433" s="181"/>
      <c r="J2433" s="181"/>
      <c r="K2433" s="181"/>
      <c r="L2433" s="181"/>
      <c r="M2433" s="181"/>
    </row>
    <row r="2434" spans="2:13" ht="9.75" customHeight="1">
      <c r="B2434" s="181"/>
      <c r="C2434" s="181"/>
      <c r="D2434" s="181"/>
      <c r="E2434" s="181"/>
      <c r="F2434" s="181"/>
      <c r="G2434" s="181"/>
      <c r="H2434" s="181"/>
      <c r="I2434" s="181"/>
      <c r="J2434" s="181"/>
      <c r="K2434" s="181"/>
      <c r="L2434" s="181"/>
      <c r="M2434" s="181"/>
    </row>
    <row r="2435" spans="2:13" ht="9.75" customHeight="1">
      <c r="B2435" s="181"/>
      <c r="C2435" s="181"/>
      <c r="D2435" s="181"/>
      <c r="E2435" s="181"/>
      <c r="F2435" s="181"/>
      <c r="G2435" s="181"/>
      <c r="H2435" s="181"/>
      <c r="I2435" s="181"/>
      <c r="J2435" s="181"/>
      <c r="K2435" s="181"/>
      <c r="L2435" s="181"/>
      <c r="M2435" s="181"/>
    </row>
    <row r="2436" spans="2:13" ht="9.75" customHeight="1">
      <c r="B2436" s="181"/>
      <c r="C2436" s="181"/>
      <c r="D2436" s="181"/>
      <c r="E2436" s="181"/>
      <c r="F2436" s="181"/>
      <c r="G2436" s="181"/>
      <c r="H2436" s="181"/>
      <c r="I2436" s="181"/>
      <c r="J2436" s="181"/>
      <c r="K2436" s="181"/>
      <c r="L2436" s="181"/>
      <c r="M2436" s="181"/>
    </row>
    <row r="2437" spans="2:13" ht="9.75" customHeight="1">
      <c r="B2437" s="181"/>
      <c r="C2437" s="181"/>
      <c r="D2437" s="181"/>
      <c r="E2437" s="181"/>
      <c r="F2437" s="181"/>
      <c r="G2437" s="181"/>
      <c r="H2437" s="181"/>
      <c r="I2437" s="181"/>
      <c r="J2437" s="181"/>
      <c r="K2437" s="181"/>
      <c r="L2437" s="181"/>
      <c r="M2437" s="181"/>
    </row>
    <row r="2438" spans="2:13" ht="9.75" customHeight="1">
      <c r="B2438" s="181"/>
      <c r="C2438" s="181"/>
      <c r="D2438" s="181"/>
      <c r="E2438" s="181"/>
      <c r="F2438" s="181"/>
      <c r="G2438" s="181"/>
      <c r="H2438" s="181"/>
      <c r="I2438" s="181"/>
      <c r="J2438" s="181"/>
      <c r="K2438" s="181"/>
      <c r="L2438" s="181"/>
      <c r="M2438" s="181"/>
    </row>
    <row r="2439" spans="2:13" ht="9.75" customHeight="1">
      <c r="B2439" s="181"/>
      <c r="C2439" s="181"/>
      <c r="D2439" s="181"/>
      <c r="E2439" s="181"/>
      <c r="F2439" s="181"/>
      <c r="G2439" s="181"/>
      <c r="H2439" s="181"/>
      <c r="I2439" s="181"/>
      <c r="J2439" s="181"/>
      <c r="K2439" s="181"/>
      <c r="L2439" s="181"/>
      <c r="M2439" s="181"/>
    </row>
    <row r="2440" spans="2:13" ht="9.75" customHeight="1">
      <c r="B2440" s="181"/>
      <c r="C2440" s="181"/>
      <c r="D2440" s="181"/>
      <c r="E2440" s="181"/>
      <c r="F2440" s="181"/>
      <c r="G2440" s="181"/>
      <c r="H2440" s="181"/>
      <c r="I2440" s="181"/>
      <c r="J2440" s="181"/>
      <c r="K2440" s="181"/>
      <c r="L2440" s="181"/>
      <c r="M2440" s="181"/>
    </row>
    <row r="2441" spans="2:13" ht="9.75" customHeight="1">
      <c r="B2441" s="181"/>
      <c r="C2441" s="181"/>
      <c r="D2441" s="181"/>
      <c r="E2441" s="181"/>
      <c r="F2441" s="181"/>
      <c r="G2441" s="181"/>
      <c r="H2441" s="181"/>
      <c r="I2441" s="181"/>
      <c r="J2441" s="181"/>
      <c r="K2441" s="181"/>
      <c r="L2441" s="181"/>
      <c r="M2441" s="181"/>
    </row>
    <row r="2442" spans="2:13" ht="9.75" customHeight="1">
      <c r="B2442" s="181"/>
      <c r="C2442" s="181"/>
      <c r="D2442" s="181"/>
      <c r="E2442" s="181"/>
      <c r="F2442" s="181"/>
      <c r="G2442" s="181"/>
      <c r="H2442" s="181"/>
      <c r="I2442" s="181"/>
      <c r="J2442" s="181"/>
      <c r="K2442" s="181"/>
      <c r="L2442" s="181"/>
      <c r="M2442" s="181"/>
    </row>
    <row r="2443" spans="2:13" ht="9.75" customHeight="1">
      <c r="B2443" s="181"/>
      <c r="C2443" s="181"/>
      <c r="D2443" s="181"/>
      <c r="E2443" s="181"/>
      <c r="F2443" s="181"/>
      <c r="G2443" s="181"/>
      <c r="H2443" s="181"/>
      <c r="I2443" s="181"/>
      <c r="J2443" s="181"/>
      <c r="K2443" s="181"/>
      <c r="L2443" s="181"/>
      <c r="M2443" s="181"/>
    </row>
    <row r="2444" spans="2:13" ht="15" customHeight="1">
      <c r="B2444" s="188" t="s">
        <v>1426</v>
      </c>
      <c r="C2444" s="189"/>
      <c r="D2444" s="189"/>
      <c r="E2444" s="189"/>
      <c r="F2444" s="189"/>
      <c r="G2444" s="190"/>
      <c r="H2444" s="191" t="s">
        <v>1425</v>
      </c>
      <c r="I2444" s="192"/>
      <c r="J2444" s="192"/>
      <c r="K2444" s="192"/>
      <c r="L2444" s="192"/>
      <c r="M2444" s="193"/>
    </row>
    <row r="2445" spans="2:13" ht="15.75" customHeight="1">
      <c r="B2445" s="187" t="s">
        <v>379</v>
      </c>
      <c r="C2445" s="194" t="s">
        <v>1188</v>
      </c>
      <c r="D2445" s="183" t="s">
        <v>380</v>
      </c>
      <c r="E2445" s="184"/>
      <c r="F2445" s="183" t="s">
        <v>1424</v>
      </c>
      <c r="G2445" s="184"/>
      <c r="H2445" s="183" t="s">
        <v>1423</v>
      </c>
      <c r="I2445" s="184"/>
      <c r="J2445" s="187" t="s">
        <v>1422</v>
      </c>
      <c r="K2445" s="187" t="s">
        <v>1421</v>
      </c>
      <c r="L2445" s="183" t="s">
        <v>1420</v>
      </c>
      <c r="M2445" s="184"/>
    </row>
    <row r="2446" spans="2:13" ht="15.75" customHeight="1">
      <c r="B2446" s="187"/>
      <c r="C2446" s="195"/>
      <c r="D2446" s="185"/>
      <c r="E2446" s="186"/>
      <c r="F2446" s="185"/>
      <c r="G2446" s="186"/>
      <c r="H2446" s="185"/>
      <c r="I2446" s="186"/>
      <c r="J2446" s="187"/>
      <c r="K2446" s="187"/>
      <c r="L2446" s="185"/>
      <c r="M2446" s="186"/>
    </row>
    <row r="2447" spans="2:13" ht="38.25" customHeight="1">
      <c r="B2447" s="110" t="str">
        <f>CSV!E118</f>
        <v/>
      </c>
      <c r="C2447" s="123" t="str">
        <f>IFERROR(VLOOKUP(B2447,'TABELA DE DEFEITOS'!$B$4:$I$1048576,3,0),"")</f>
        <v/>
      </c>
      <c r="D2447" s="176" t="str">
        <f>IFERROR(VLOOKUP(B2447,'TABELA DE DEFEITOS'!$B$4:$I$1048576,4,0),"")</f>
        <v/>
      </c>
      <c r="E2447" s="177"/>
      <c r="F2447" s="176" t="str">
        <f>IFERROR(VLOOKUP(B2447,'TABELA DE DEFEITOS'!$B$4:$I$1048576,5,0),"")</f>
        <v/>
      </c>
      <c r="G2447" s="177"/>
      <c r="H2447" s="178" t="str">
        <f>CSV!H118</f>
        <v/>
      </c>
      <c r="I2447" s="179"/>
      <c r="J2447" s="112" t="str">
        <f>IFERROR(VLOOKUP(B2447,'TABELA DE DEFEITOS'!$B$4:$I$1048576,8,0),"")</f>
        <v/>
      </c>
      <c r="K2447" s="109" t="str">
        <f>CSV!G118</f>
        <v/>
      </c>
      <c r="L2447" s="178"/>
      <c r="M2447" s="179"/>
    </row>
    <row r="2448" spans="2:13" ht="9.75" customHeight="1">
      <c r="B2448" s="180" t="s">
        <v>1427</v>
      </c>
      <c r="C2448" s="180"/>
      <c r="D2448" s="180"/>
      <c r="E2448" s="180"/>
      <c r="F2448" s="180"/>
      <c r="G2448" s="180"/>
      <c r="H2448" s="180" t="s">
        <v>1427</v>
      </c>
      <c r="I2448" s="180"/>
      <c r="J2448" s="180"/>
      <c r="K2448" s="180"/>
      <c r="L2448" s="180"/>
      <c r="M2448" s="180"/>
    </row>
    <row r="2449" spans="2:13" ht="9.75" customHeight="1">
      <c r="B2449" s="181"/>
      <c r="C2449" s="181"/>
      <c r="D2449" s="181"/>
      <c r="E2449" s="181"/>
      <c r="F2449" s="181"/>
      <c r="G2449" s="181"/>
      <c r="H2449" s="181"/>
      <c r="I2449" s="181"/>
      <c r="J2449" s="181"/>
      <c r="K2449" s="181"/>
      <c r="L2449" s="181"/>
      <c r="M2449" s="181"/>
    </row>
    <row r="2450" spans="2:13" ht="9.75" customHeight="1">
      <c r="B2450" s="181"/>
      <c r="C2450" s="181"/>
      <c r="D2450" s="181"/>
      <c r="E2450" s="181"/>
      <c r="F2450" s="181"/>
      <c r="G2450" s="181"/>
      <c r="H2450" s="181"/>
      <c r="I2450" s="181"/>
      <c r="J2450" s="181"/>
      <c r="K2450" s="181"/>
      <c r="L2450" s="181"/>
      <c r="M2450" s="181"/>
    </row>
    <row r="2451" spans="2:13" ht="9.75" customHeight="1">
      <c r="B2451" s="181"/>
      <c r="C2451" s="181"/>
      <c r="D2451" s="181"/>
      <c r="E2451" s="181"/>
      <c r="F2451" s="181"/>
      <c r="G2451" s="181"/>
      <c r="H2451" s="181"/>
      <c r="I2451" s="181"/>
      <c r="J2451" s="181"/>
      <c r="K2451" s="181"/>
      <c r="L2451" s="181"/>
      <c r="M2451" s="181"/>
    </row>
    <row r="2452" spans="2:13" ht="9.75" customHeight="1">
      <c r="B2452" s="181"/>
      <c r="C2452" s="181"/>
      <c r="D2452" s="181"/>
      <c r="E2452" s="181"/>
      <c r="F2452" s="181"/>
      <c r="G2452" s="181"/>
      <c r="H2452" s="181"/>
      <c r="I2452" s="181"/>
      <c r="J2452" s="181"/>
      <c r="K2452" s="181"/>
      <c r="L2452" s="181"/>
      <c r="M2452" s="181"/>
    </row>
    <row r="2453" spans="2:13" ht="9.75" customHeight="1">
      <c r="B2453" s="181"/>
      <c r="C2453" s="181"/>
      <c r="D2453" s="181"/>
      <c r="E2453" s="181"/>
      <c r="F2453" s="181"/>
      <c r="G2453" s="181"/>
      <c r="H2453" s="181"/>
      <c r="I2453" s="181"/>
      <c r="J2453" s="181"/>
      <c r="K2453" s="181"/>
      <c r="L2453" s="181"/>
      <c r="M2453" s="181"/>
    </row>
    <row r="2454" spans="2:13" ht="9.75" customHeight="1">
      <c r="B2454" s="181"/>
      <c r="C2454" s="181"/>
      <c r="D2454" s="181"/>
      <c r="E2454" s="181"/>
      <c r="F2454" s="181"/>
      <c r="G2454" s="181"/>
      <c r="H2454" s="181"/>
      <c r="I2454" s="181"/>
      <c r="J2454" s="181"/>
      <c r="K2454" s="181"/>
      <c r="L2454" s="181"/>
      <c r="M2454" s="181"/>
    </row>
    <row r="2455" spans="2:13" ht="9.75" customHeight="1">
      <c r="B2455" s="181"/>
      <c r="C2455" s="181"/>
      <c r="D2455" s="181"/>
      <c r="E2455" s="181"/>
      <c r="F2455" s="181"/>
      <c r="G2455" s="181"/>
      <c r="H2455" s="181"/>
      <c r="I2455" s="181"/>
      <c r="J2455" s="181"/>
      <c r="K2455" s="181"/>
      <c r="L2455" s="181"/>
      <c r="M2455" s="181"/>
    </row>
    <row r="2456" spans="2:13" ht="9.75" customHeight="1">
      <c r="B2456" s="181"/>
      <c r="C2456" s="181"/>
      <c r="D2456" s="181"/>
      <c r="E2456" s="181"/>
      <c r="F2456" s="181"/>
      <c r="G2456" s="181"/>
      <c r="H2456" s="181"/>
      <c r="I2456" s="181"/>
      <c r="J2456" s="181"/>
      <c r="K2456" s="181"/>
      <c r="L2456" s="181"/>
      <c r="M2456" s="181"/>
    </row>
    <row r="2457" spans="2:13" ht="9.75" customHeight="1">
      <c r="B2457" s="181"/>
      <c r="C2457" s="181"/>
      <c r="D2457" s="181"/>
      <c r="E2457" s="181"/>
      <c r="F2457" s="181"/>
      <c r="G2457" s="181"/>
      <c r="H2457" s="181"/>
      <c r="I2457" s="181"/>
      <c r="J2457" s="181"/>
      <c r="K2457" s="181"/>
      <c r="L2457" s="181"/>
      <c r="M2457" s="181"/>
    </row>
    <row r="2458" spans="2:13" ht="9.75" customHeight="1">
      <c r="B2458" s="181"/>
      <c r="C2458" s="181"/>
      <c r="D2458" s="181"/>
      <c r="E2458" s="181"/>
      <c r="F2458" s="181"/>
      <c r="G2458" s="181"/>
      <c r="H2458" s="181"/>
      <c r="I2458" s="181"/>
      <c r="J2458" s="181"/>
      <c r="K2458" s="181"/>
      <c r="L2458" s="181"/>
      <c r="M2458" s="181"/>
    </row>
    <row r="2459" spans="2:13" ht="9.75" customHeight="1">
      <c r="B2459" s="181"/>
      <c r="C2459" s="181"/>
      <c r="D2459" s="181"/>
      <c r="E2459" s="181"/>
      <c r="F2459" s="181"/>
      <c r="G2459" s="181"/>
      <c r="H2459" s="181"/>
      <c r="I2459" s="181"/>
      <c r="J2459" s="181"/>
      <c r="K2459" s="181"/>
      <c r="L2459" s="181"/>
      <c r="M2459" s="181"/>
    </row>
    <row r="2460" spans="2:13" ht="9.75" customHeight="1">
      <c r="B2460" s="181"/>
      <c r="C2460" s="181"/>
      <c r="D2460" s="181"/>
      <c r="E2460" s="181"/>
      <c r="F2460" s="181"/>
      <c r="G2460" s="181"/>
      <c r="H2460" s="181"/>
      <c r="I2460" s="181"/>
      <c r="J2460" s="181"/>
      <c r="K2460" s="181"/>
      <c r="L2460" s="181"/>
      <c r="M2460" s="181"/>
    </row>
    <row r="2461" spans="2:13" ht="9.75" customHeight="1">
      <c r="B2461" s="181"/>
      <c r="C2461" s="181"/>
      <c r="D2461" s="181"/>
      <c r="E2461" s="181"/>
      <c r="F2461" s="181"/>
      <c r="G2461" s="181"/>
      <c r="H2461" s="181"/>
      <c r="I2461" s="181"/>
      <c r="J2461" s="181"/>
      <c r="K2461" s="181"/>
      <c r="L2461" s="181"/>
      <c r="M2461" s="181"/>
    </row>
    <row r="2462" spans="2:13" ht="9.75" customHeight="1">
      <c r="B2462" s="181"/>
      <c r="C2462" s="181"/>
      <c r="D2462" s="181"/>
      <c r="E2462" s="181"/>
      <c r="F2462" s="181"/>
      <c r="G2462" s="181"/>
      <c r="H2462" s="181"/>
      <c r="I2462" s="181"/>
      <c r="J2462" s="181"/>
      <c r="K2462" s="181"/>
      <c r="L2462" s="181"/>
      <c r="M2462" s="181"/>
    </row>
    <row r="2463" spans="2:13" ht="9.75" customHeight="1">
      <c r="B2463" s="181"/>
      <c r="C2463" s="181"/>
      <c r="D2463" s="181"/>
      <c r="E2463" s="181"/>
      <c r="F2463" s="181"/>
      <c r="G2463" s="181"/>
      <c r="H2463" s="181"/>
      <c r="I2463" s="181"/>
      <c r="J2463" s="181"/>
      <c r="K2463" s="181"/>
      <c r="L2463" s="181"/>
      <c r="M2463" s="181"/>
    </row>
    <row r="2464" spans="2:13" ht="9.75" customHeight="1">
      <c r="B2464" s="181"/>
      <c r="C2464" s="181"/>
      <c r="D2464" s="181"/>
      <c r="E2464" s="181"/>
      <c r="F2464" s="181"/>
      <c r="G2464" s="181"/>
      <c r="H2464" s="181"/>
      <c r="I2464" s="181"/>
      <c r="J2464" s="181"/>
      <c r="K2464" s="181"/>
      <c r="L2464" s="181"/>
      <c r="M2464" s="181"/>
    </row>
    <row r="2465" spans="2:13" ht="15" customHeight="1">
      <c r="B2465" s="188" t="s">
        <v>1426</v>
      </c>
      <c r="C2465" s="189"/>
      <c r="D2465" s="189"/>
      <c r="E2465" s="189"/>
      <c r="F2465" s="189"/>
      <c r="G2465" s="190"/>
      <c r="H2465" s="191" t="s">
        <v>1425</v>
      </c>
      <c r="I2465" s="192"/>
      <c r="J2465" s="192"/>
      <c r="K2465" s="192"/>
      <c r="L2465" s="192"/>
      <c r="M2465" s="193"/>
    </row>
    <row r="2466" spans="2:13" ht="15.75" customHeight="1">
      <c r="B2466" s="187" t="s">
        <v>379</v>
      </c>
      <c r="C2466" s="194" t="s">
        <v>1188</v>
      </c>
      <c r="D2466" s="183" t="s">
        <v>380</v>
      </c>
      <c r="E2466" s="184"/>
      <c r="F2466" s="183" t="s">
        <v>1424</v>
      </c>
      <c r="G2466" s="184"/>
      <c r="H2466" s="183" t="s">
        <v>1423</v>
      </c>
      <c r="I2466" s="184"/>
      <c r="J2466" s="187" t="s">
        <v>1422</v>
      </c>
      <c r="K2466" s="187" t="s">
        <v>1421</v>
      </c>
      <c r="L2466" s="183" t="s">
        <v>1420</v>
      </c>
      <c r="M2466" s="184"/>
    </row>
    <row r="2467" spans="2:13" ht="15.75" customHeight="1">
      <c r="B2467" s="187"/>
      <c r="C2467" s="195"/>
      <c r="D2467" s="185"/>
      <c r="E2467" s="186"/>
      <c r="F2467" s="185"/>
      <c r="G2467" s="186"/>
      <c r="H2467" s="185"/>
      <c r="I2467" s="186"/>
      <c r="J2467" s="187"/>
      <c r="K2467" s="187"/>
      <c r="L2467" s="185"/>
      <c r="M2467" s="186"/>
    </row>
    <row r="2468" spans="2:13" ht="39" customHeight="1">
      <c r="B2468" s="110" t="str">
        <f>CSV!E119</f>
        <v/>
      </c>
      <c r="C2468" s="123" t="str">
        <f>IFERROR(VLOOKUP(B2468,'TABELA DE DEFEITOS'!$B$4:$I$1048576,3,0),"")</f>
        <v/>
      </c>
      <c r="D2468" s="176" t="str">
        <f>IFERROR(VLOOKUP(B2468,'TABELA DE DEFEITOS'!$B$4:$I$1048576,4,0),"")</f>
        <v/>
      </c>
      <c r="E2468" s="177"/>
      <c r="F2468" s="176" t="str">
        <f>IFERROR(VLOOKUP(B2468,'TABELA DE DEFEITOS'!$B$4:$I$1048576,5,0),"")</f>
        <v/>
      </c>
      <c r="G2468" s="177"/>
      <c r="H2468" s="178" t="str">
        <f>CSV!H119</f>
        <v/>
      </c>
      <c r="I2468" s="179"/>
      <c r="J2468" s="112" t="str">
        <f>IFERROR(VLOOKUP(B2468,'TABELA DE DEFEITOS'!$B$4:$I$1048576,8,0),"")</f>
        <v/>
      </c>
      <c r="K2468" s="109" t="str">
        <f>CSV!G119</f>
        <v/>
      </c>
      <c r="L2468" s="178"/>
      <c r="M2468" s="179"/>
    </row>
    <row r="2469" spans="2:13" ht="9.75" customHeight="1">
      <c r="B2469" s="180" t="s">
        <v>1427</v>
      </c>
      <c r="C2469" s="180"/>
      <c r="D2469" s="180"/>
      <c r="E2469" s="180"/>
      <c r="F2469" s="180"/>
      <c r="G2469" s="180"/>
      <c r="H2469" s="180" t="s">
        <v>1427</v>
      </c>
      <c r="I2469" s="180"/>
      <c r="J2469" s="180"/>
      <c r="K2469" s="180"/>
      <c r="L2469" s="180"/>
      <c r="M2469" s="180"/>
    </row>
    <row r="2470" spans="2:13" ht="9.75" customHeight="1">
      <c r="B2470" s="181"/>
      <c r="C2470" s="181"/>
      <c r="D2470" s="181"/>
      <c r="E2470" s="181"/>
      <c r="F2470" s="181"/>
      <c r="G2470" s="181"/>
      <c r="H2470" s="181"/>
      <c r="I2470" s="181"/>
      <c r="J2470" s="181"/>
      <c r="K2470" s="181"/>
      <c r="L2470" s="181"/>
      <c r="M2470" s="181"/>
    </row>
    <row r="2471" spans="2:13" ht="9.75" customHeight="1">
      <c r="B2471" s="181"/>
      <c r="C2471" s="181"/>
      <c r="D2471" s="181"/>
      <c r="E2471" s="181"/>
      <c r="F2471" s="181"/>
      <c r="G2471" s="181"/>
      <c r="H2471" s="181"/>
      <c r="I2471" s="181"/>
      <c r="J2471" s="181"/>
      <c r="K2471" s="181"/>
      <c r="L2471" s="181"/>
      <c r="M2471" s="181"/>
    </row>
    <row r="2472" spans="2:13" ht="9.75" customHeight="1">
      <c r="B2472" s="181"/>
      <c r="C2472" s="181"/>
      <c r="D2472" s="181"/>
      <c r="E2472" s="181"/>
      <c r="F2472" s="181"/>
      <c r="G2472" s="181"/>
      <c r="H2472" s="181"/>
      <c r="I2472" s="181"/>
      <c r="J2472" s="181"/>
      <c r="K2472" s="181"/>
      <c r="L2472" s="181"/>
      <c r="M2472" s="181"/>
    </row>
    <row r="2473" spans="2:13" ht="9.75" customHeight="1">
      <c r="B2473" s="181"/>
      <c r="C2473" s="181"/>
      <c r="D2473" s="181"/>
      <c r="E2473" s="181"/>
      <c r="F2473" s="181"/>
      <c r="G2473" s="181"/>
      <c r="H2473" s="181"/>
      <c r="I2473" s="181"/>
      <c r="J2473" s="181"/>
      <c r="K2473" s="181"/>
      <c r="L2473" s="181"/>
      <c r="M2473" s="181"/>
    </row>
    <row r="2474" spans="2:13" ht="9.75" customHeight="1">
      <c r="B2474" s="181"/>
      <c r="C2474" s="181"/>
      <c r="D2474" s="181"/>
      <c r="E2474" s="181"/>
      <c r="F2474" s="181"/>
      <c r="G2474" s="181"/>
      <c r="H2474" s="181"/>
      <c r="I2474" s="181"/>
      <c r="J2474" s="181"/>
      <c r="K2474" s="181"/>
      <c r="L2474" s="181"/>
      <c r="M2474" s="181"/>
    </row>
    <row r="2475" spans="2:13" ht="9.75" customHeight="1">
      <c r="B2475" s="181"/>
      <c r="C2475" s="181"/>
      <c r="D2475" s="181"/>
      <c r="E2475" s="181"/>
      <c r="F2475" s="181"/>
      <c r="G2475" s="181"/>
      <c r="H2475" s="181"/>
      <c r="I2475" s="181"/>
      <c r="J2475" s="181"/>
      <c r="K2475" s="181"/>
      <c r="L2475" s="181"/>
      <c r="M2475" s="181"/>
    </row>
    <row r="2476" spans="2:13" ht="9.75" customHeight="1">
      <c r="B2476" s="181"/>
      <c r="C2476" s="181"/>
      <c r="D2476" s="181"/>
      <c r="E2476" s="181"/>
      <c r="F2476" s="181"/>
      <c r="G2476" s="181"/>
      <c r="H2476" s="181"/>
      <c r="I2476" s="181"/>
      <c r="J2476" s="181"/>
      <c r="K2476" s="181"/>
      <c r="L2476" s="181"/>
      <c r="M2476" s="181"/>
    </row>
    <row r="2477" spans="2:13" ht="9.75" customHeight="1">
      <c r="B2477" s="181"/>
      <c r="C2477" s="181"/>
      <c r="D2477" s="181"/>
      <c r="E2477" s="181"/>
      <c r="F2477" s="181"/>
      <c r="G2477" s="181"/>
      <c r="H2477" s="181"/>
      <c r="I2477" s="181"/>
      <c r="J2477" s="181"/>
      <c r="K2477" s="181"/>
      <c r="L2477" s="181"/>
      <c r="M2477" s="181"/>
    </row>
    <row r="2478" spans="2:13" ht="9.75" customHeight="1">
      <c r="B2478" s="181"/>
      <c r="C2478" s="181"/>
      <c r="D2478" s="181"/>
      <c r="E2478" s="181"/>
      <c r="F2478" s="181"/>
      <c r="G2478" s="181"/>
      <c r="H2478" s="181"/>
      <c r="I2478" s="181"/>
      <c r="J2478" s="181"/>
      <c r="K2478" s="181"/>
      <c r="L2478" s="181"/>
      <c r="M2478" s="181"/>
    </row>
    <row r="2479" spans="2:13" ht="9.75" customHeight="1">
      <c r="B2479" s="181"/>
      <c r="C2479" s="181"/>
      <c r="D2479" s="181"/>
      <c r="E2479" s="181"/>
      <c r="F2479" s="181"/>
      <c r="G2479" s="181"/>
      <c r="H2479" s="181"/>
      <c r="I2479" s="181"/>
      <c r="J2479" s="181"/>
      <c r="K2479" s="181"/>
      <c r="L2479" s="181"/>
      <c r="M2479" s="181"/>
    </row>
    <row r="2480" spans="2:13" ht="9.75" customHeight="1">
      <c r="B2480" s="181"/>
      <c r="C2480" s="181"/>
      <c r="D2480" s="181"/>
      <c r="E2480" s="181"/>
      <c r="F2480" s="181"/>
      <c r="G2480" s="181"/>
      <c r="H2480" s="181"/>
      <c r="I2480" s="181"/>
      <c r="J2480" s="181"/>
      <c r="K2480" s="181"/>
      <c r="L2480" s="181"/>
      <c r="M2480" s="181"/>
    </row>
    <row r="2481" spans="2:13" ht="9.75" customHeight="1">
      <c r="B2481" s="181"/>
      <c r="C2481" s="181"/>
      <c r="D2481" s="181"/>
      <c r="E2481" s="181"/>
      <c r="F2481" s="181"/>
      <c r="G2481" s="181"/>
      <c r="H2481" s="181"/>
      <c r="I2481" s="181"/>
      <c r="J2481" s="181"/>
      <c r="K2481" s="181"/>
      <c r="L2481" s="181"/>
      <c r="M2481" s="181"/>
    </row>
    <row r="2482" spans="2:13" ht="9.75" customHeight="1">
      <c r="B2482" s="181"/>
      <c r="C2482" s="181"/>
      <c r="D2482" s="181"/>
      <c r="E2482" s="181"/>
      <c r="F2482" s="181"/>
      <c r="G2482" s="181"/>
      <c r="H2482" s="181"/>
      <c r="I2482" s="181"/>
      <c r="J2482" s="181"/>
      <c r="K2482" s="181"/>
      <c r="L2482" s="181"/>
      <c r="M2482" s="181"/>
    </row>
    <row r="2483" spans="2:13" ht="9.75" customHeight="1">
      <c r="B2483" s="181"/>
      <c r="C2483" s="181"/>
      <c r="D2483" s="181"/>
      <c r="E2483" s="181"/>
      <c r="F2483" s="181"/>
      <c r="G2483" s="181"/>
      <c r="H2483" s="181"/>
      <c r="I2483" s="181"/>
      <c r="J2483" s="181"/>
      <c r="K2483" s="181"/>
      <c r="L2483" s="181"/>
      <c r="M2483" s="181"/>
    </row>
    <row r="2484" spans="2:13" ht="9.75" customHeight="1">
      <c r="B2484" s="181"/>
      <c r="C2484" s="181"/>
      <c r="D2484" s="181"/>
      <c r="E2484" s="181"/>
      <c r="F2484" s="181"/>
      <c r="G2484" s="181"/>
      <c r="H2484" s="181"/>
      <c r="I2484" s="181"/>
      <c r="J2484" s="181"/>
      <c r="K2484" s="181"/>
      <c r="L2484" s="181"/>
      <c r="M2484" s="181"/>
    </row>
    <row r="2485" spans="2:13" ht="9.75" customHeight="1">
      <c r="B2485" s="181"/>
      <c r="C2485" s="181"/>
      <c r="D2485" s="181"/>
      <c r="E2485" s="181"/>
      <c r="F2485" s="181"/>
      <c r="G2485" s="181"/>
      <c r="H2485" s="181"/>
      <c r="I2485" s="181"/>
      <c r="J2485" s="181"/>
      <c r="K2485" s="181"/>
      <c r="L2485" s="181"/>
      <c r="M2485" s="181"/>
    </row>
    <row r="2486" spans="2:13" ht="15" customHeight="1">
      <c r="B2486" s="188" t="s">
        <v>1426</v>
      </c>
      <c r="C2486" s="189"/>
      <c r="D2486" s="189"/>
      <c r="E2486" s="189"/>
      <c r="F2486" s="189"/>
      <c r="G2486" s="190"/>
      <c r="H2486" s="191" t="s">
        <v>1425</v>
      </c>
      <c r="I2486" s="192"/>
      <c r="J2486" s="192"/>
      <c r="K2486" s="192"/>
      <c r="L2486" s="192"/>
      <c r="M2486" s="193"/>
    </row>
    <row r="2487" spans="2:13" ht="10.5" customHeight="1">
      <c r="B2487" s="187" t="s">
        <v>379</v>
      </c>
      <c r="C2487" s="194" t="s">
        <v>1188</v>
      </c>
      <c r="D2487" s="183" t="s">
        <v>380</v>
      </c>
      <c r="E2487" s="184"/>
      <c r="F2487" s="183" t="s">
        <v>1424</v>
      </c>
      <c r="G2487" s="184"/>
      <c r="H2487" s="183" t="s">
        <v>1423</v>
      </c>
      <c r="I2487" s="184"/>
      <c r="J2487" s="187" t="s">
        <v>1422</v>
      </c>
      <c r="K2487" s="187" t="s">
        <v>1421</v>
      </c>
      <c r="L2487" s="183" t="s">
        <v>1420</v>
      </c>
      <c r="M2487" s="184"/>
    </row>
    <row r="2488" spans="2:13" ht="15.75" customHeight="1">
      <c r="B2488" s="187"/>
      <c r="C2488" s="195"/>
      <c r="D2488" s="185"/>
      <c r="E2488" s="186"/>
      <c r="F2488" s="185"/>
      <c r="G2488" s="186"/>
      <c r="H2488" s="185"/>
      <c r="I2488" s="186"/>
      <c r="J2488" s="187"/>
      <c r="K2488" s="187"/>
      <c r="L2488" s="185"/>
      <c r="M2488" s="186"/>
    </row>
    <row r="2489" spans="2:13" ht="38.25" customHeight="1">
      <c r="B2489" s="110" t="str">
        <f>CSV!E120</f>
        <v/>
      </c>
      <c r="C2489" s="123" t="str">
        <f>IFERROR(VLOOKUP(B2489,'TABELA DE DEFEITOS'!$B$4:$I$1048576,3,0),"")</f>
        <v/>
      </c>
      <c r="D2489" s="176" t="str">
        <f>IFERROR(VLOOKUP(B2489,'TABELA DE DEFEITOS'!$B$4:$I$1048576,4,0),"")</f>
        <v/>
      </c>
      <c r="E2489" s="177"/>
      <c r="F2489" s="176" t="str">
        <f>IFERROR(VLOOKUP(B2489,'TABELA DE DEFEITOS'!$B$4:$I$1048576,5,0),"")</f>
        <v/>
      </c>
      <c r="G2489" s="177"/>
      <c r="H2489" s="178" t="str">
        <f>CSV!H120</f>
        <v/>
      </c>
      <c r="I2489" s="179"/>
      <c r="J2489" s="112" t="str">
        <f>IFERROR(VLOOKUP(B2489,'TABELA DE DEFEITOS'!$B$4:$I$1048576,8,0),"")</f>
        <v/>
      </c>
      <c r="K2489" s="109" t="str">
        <f>CSV!G120</f>
        <v/>
      </c>
      <c r="L2489" s="178"/>
      <c r="M2489" s="179"/>
    </row>
    <row r="2490" spans="2:13" ht="9.75" customHeight="1">
      <c r="B2490" s="180" t="s">
        <v>1427</v>
      </c>
      <c r="C2490" s="180"/>
      <c r="D2490" s="180"/>
      <c r="E2490" s="180"/>
      <c r="F2490" s="180"/>
      <c r="G2490" s="180"/>
      <c r="H2490" s="180" t="s">
        <v>1427</v>
      </c>
      <c r="I2490" s="180"/>
      <c r="J2490" s="180"/>
      <c r="K2490" s="180"/>
      <c r="L2490" s="180"/>
      <c r="M2490" s="180"/>
    </row>
    <row r="2491" spans="2:13" ht="9.75" customHeight="1">
      <c r="B2491" s="181"/>
      <c r="C2491" s="181"/>
      <c r="D2491" s="181"/>
      <c r="E2491" s="181"/>
      <c r="F2491" s="181"/>
      <c r="G2491" s="181"/>
      <c r="H2491" s="181"/>
      <c r="I2491" s="181"/>
      <c r="J2491" s="181"/>
      <c r="K2491" s="181"/>
      <c r="L2491" s="181"/>
      <c r="M2491" s="181"/>
    </row>
    <row r="2492" spans="2:13" ht="9.75" customHeight="1">
      <c r="B2492" s="181"/>
      <c r="C2492" s="181"/>
      <c r="D2492" s="181"/>
      <c r="E2492" s="181"/>
      <c r="F2492" s="181"/>
      <c r="G2492" s="181"/>
      <c r="H2492" s="181"/>
      <c r="I2492" s="181"/>
      <c r="J2492" s="181"/>
      <c r="K2492" s="181"/>
      <c r="L2492" s="181"/>
      <c r="M2492" s="181"/>
    </row>
    <row r="2493" spans="2:13" ht="9.75" customHeight="1">
      <c r="B2493" s="181"/>
      <c r="C2493" s="181"/>
      <c r="D2493" s="181"/>
      <c r="E2493" s="181"/>
      <c r="F2493" s="181"/>
      <c r="G2493" s="181"/>
      <c r="H2493" s="181"/>
      <c r="I2493" s="181"/>
      <c r="J2493" s="181"/>
      <c r="K2493" s="181"/>
      <c r="L2493" s="181"/>
      <c r="M2493" s="181"/>
    </row>
    <row r="2494" spans="2:13" ht="9.75" customHeight="1">
      <c r="B2494" s="181"/>
      <c r="C2494" s="181"/>
      <c r="D2494" s="181"/>
      <c r="E2494" s="181"/>
      <c r="F2494" s="181"/>
      <c r="G2494" s="181"/>
      <c r="H2494" s="181"/>
      <c r="I2494" s="181"/>
      <c r="J2494" s="181"/>
      <c r="K2494" s="181"/>
      <c r="L2494" s="181"/>
      <c r="M2494" s="181"/>
    </row>
    <row r="2495" spans="2:13" ht="9.75" customHeight="1">
      <c r="B2495" s="181"/>
      <c r="C2495" s="181"/>
      <c r="D2495" s="181"/>
      <c r="E2495" s="181"/>
      <c r="F2495" s="181"/>
      <c r="G2495" s="181"/>
      <c r="H2495" s="181"/>
      <c r="I2495" s="181"/>
      <c r="J2495" s="181"/>
      <c r="K2495" s="181"/>
      <c r="L2495" s="181"/>
      <c r="M2495" s="181"/>
    </row>
    <row r="2496" spans="2:13" ht="9.75" customHeight="1">
      <c r="B2496" s="181"/>
      <c r="C2496" s="181"/>
      <c r="D2496" s="181"/>
      <c r="E2496" s="181"/>
      <c r="F2496" s="181"/>
      <c r="G2496" s="181"/>
      <c r="H2496" s="181"/>
      <c r="I2496" s="181"/>
      <c r="J2496" s="181"/>
      <c r="K2496" s="181"/>
      <c r="L2496" s="181"/>
      <c r="M2496" s="181"/>
    </row>
    <row r="2497" spans="2:13" ht="9.75" customHeight="1">
      <c r="B2497" s="181"/>
      <c r="C2497" s="181"/>
      <c r="D2497" s="181"/>
      <c r="E2497" s="181"/>
      <c r="F2497" s="181"/>
      <c r="G2497" s="181"/>
      <c r="H2497" s="181"/>
      <c r="I2497" s="181"/>
      <c r="J2497" s="181"/>
      <c r="K2497" s="181"/>
      <c r="L2497" s="181"/>
      <c r="M2497" s="181"/>
    </row>
    <row r="2498" spans="2:13" ht="9.75" customHeight="1">
      <c r="B2498" s="181"/>
      <c r="C2498" s="181"/>
      <c r="D2498" s="181"/>
      <c r="E2498" s="181"/>
      <c r="F2498" s="181"/>
      <c r="G2498" s="181"/>
      <c r="H2498" s="181"/>
      <c r="I2498" s="181"/>
      <c r="J2498" s="181"/>
      <c r="K2498" s="181"/>
      <c r="L2498" s="181"/>
      <c r="M2498" s="181"/>
    </row>
    <row r="2499" spans="2:13" ht="9.75" customHeight="1">
      <c r="B2499" s="181"/>
      <c r="C2499" s="181"/>
      <c r="D2499" s="181"/>
      <c r="E2499" s="181"/>
      <c r="F2499" s="181"/>
      <c r="G2499" s="181"/>
      <c r="H2499" s="181"/>
      <c r="I2499" s="181"/>
      <c r="J2499" s="181"/>
      <c r="K2499" s="181"/>
      <c r="L2499" s="181"/>
      <c r="M2499" s="181"/>
    </row>
    <row r="2500" spans="2:13" ht="9.75" customHeight="1">
      <c r="B2500" s="181"/>
      <c r="C2500" s="181"/>
      <c r="D2500" s="181"/>
      <c r="E2500" s="181"/>
      <c r="F2500" s="181"/>
      <c r="G2500" s="181"/>
      <c r="H2500" s="181"/>
      <c r="I2500" s="181"/>
      <c r="J2500" s="181"/>
      <c r="K2500" s="181"/>
      <c r="L2500" s="181"/>
      <c r="M2500" s="181"/>
    </row>
    <row r="2501" spans="2:13" ht="9.75" customHeight="1">
      <c r="B2501" s="181"/>
      <c r="C2501" s="181"/>
      <c r="D2501" s="181"/>
      <c r="E2501" s="181"/>
      <c r="F2501" s="181"/>
      <c r="G2501" s="181"/>
      <c r="H2501" s="181"/>
      <c r="I2501" s="181"/>
      <c r="J2501" s="181"/>
      <c r="K2501" s="181"/>
      <c r="L2501" s="181"/>
      <c r="M2501" s="181"/>
    </row>
    <row r="2502" spans="2:13" ht="9.75" customHeight="1">
      <c r="B2502" s="181"/>
      <c r="C2502" s="181"/>
      <c r="D2502" s="181"/>
      <c r="E2502" s="181"/>
      <c r="F2502" s="181"/>
      <c r="G2502" s="181"/>
      <c r="H2502" s="181"/>
      <c r="I2502" s="181"/>
      <c r="J2502" s="181"/>
      <c r="K2502" s="181"/>
      <c r="L2502" s="181"/>
      <c r="M2502" s="181"/>
    </row>
    <row r="2503" spans="2:13" ht="9.75" customHeight="1">
      <c r="B2503" s="181"/>
      <c r="C2503" s="181"/>
      <c r="D2503" s="181"/>
      <c r="E2503" s="181"/>
      <c r="F2503" s="181"/>
      <c r="G2503" s="181"/>
      <c r="H2503" s="181"/>
      <c r="I2503" s="181"/>
      <c r="J2503" s="181"/>
      <c r="K2503" s="181"/>
      <c r="L2503" s="181"/>
      <c r="M2503" s="181"/>
    </row>
    <row r="2504" spans="2:13" ht="9.75" customHeight="1">
      <c r="B2504" s="181"/>
      <c r="C2504" s="181"/>
      <c r="D2504" s="181"/>
      <c r="E2504" s="181"/>
      <c r="F2504" s="181"/>
      <c r="G2504" s="181"/>
      <c r="H2504" s="181"/>
      <c r="I2504" s="181"/>
      <c r="J2504" s="181"/>
      <c r="K2504" s="181"/>
      <c r="L2504" s="181"/>
      <c r="M2504" s="181"/>
    </row>
    <row r="2505" spans="2:13" ht="9.75" customHeight="1">
      <c r="B2505" s="181"/>
      <c r="C2505" s="181"/>
      <c r="D2505" s="181"/>
      <c r="E2505" s="181"/>
      <c r="F2505" s="181"/>
      <c r="G2505" s="181"/>
      <c r="H2505" s="181"/>
      <c r="I2505" s="181"/>
      <c r="J2505" s="181"/>
      <c r="K2505" s="181"/>
      <c r="L2505" s="181"/>
      <c r="M2505" s="181"/>
    </row>
    <row r="2506" spans="2:13" ht="9.75" customHeight="1">
      <c r="B2506" s="181"/>
      <c r="C2506" s="181"/>
      <c r="D2506" s="181"/>
      <c r="E2506" s="181"/>
      <c r="F2506" s="181"/>
      <c r="G2506" s="181"/>
      <c r="H2506" s="181"/>
      <c r="I2506" s="181"/>
      <c r="J2506" s="181"/>
      <c r="K2506" s="181"/>
      <c r="L2506" s="181"/>
      <c r="M2506" s="181"/>
    </row>
    <row r="2507" spans="2:13" ht="15" customHeight="1">
      <c r="B2507" s="188" t="s">
        <v>1426</v>
      </c>
      <c r="C2507" s="189"/>
      <c r="D2507" s="189"/>
      <c r="E2507" s="189"/>
      <c r="F2507" s="189"/>
      <c r="G2507" s="190"/>
      <c r="H2507" s="191" t="s">
        <v>1425</v>
      </c>
      <c r="I2507" s="192"/>
      <c r="J2507" s="192"/>
      <c r="K2507" s="192"/>
      <c r="L2507" s="192"/>
      <c r="M2507" s="193"/>
    </row>
    <row r="2508" spans="2:13" ht="15.75" customHeight="1">
      <c r="B2508" s="187" t="s">
        <v>379</v>
      </c>
      <c r="C2508" s="194" t="s">
        <v>1188</v>
      </c>
      <c r="D2508" s="183" t="s">
        <v>380</v>
      </c>
      <c r="E2508" s="184"/>
      <c r="F2508" s="183" t="s">
        <v>1424</v>
      </c>
      <c r="G2508" s="184"/>
      <c r="H2508" s="183" t="s">
        <v>1423</v>
      </c>
      <c r="I2508" s="184"/>
      <c r="J2508" s="187" t="s">
        <v>1422</v>
      </c>
      <c r="K2508" s="187" t="s">
        <v>1421</v>
      </c>
      <c r="L2508" s="183" t="s">
        <v>1420</v>
      </c>
      <c r="M2508" s="184"/>
    </row>
    <row r="2509" spans="2:13" ht="15.75" customHeight="1">
      <c r="B2509" s="187"/>
      <c r="C2509" s="195"/>
      <c r="D2509" s="185"/>
      <c r="E2509" s="186"/>
      <c r="F2509" s="185"/>
      <c r="G2509" s="186"/>
      <c r="H2509" s="185"/>
      <c r="I2509" s="186"/>
      <c r="J2509" s="187"/>
      <c r="K2509" s="187"/>
      <c r="L2509" s="185"/>
      <c r="M2509" s="186"/>
    </row>
    <row r="2510" spans="2:13" ht="39" customHeight="1">
      <c r="B2510" s="110" t="str">
        <f>CSV!E121</f>
        <v/>
      </c>
      <c r="C2510" s="123" t="str">
        <f>IFERROR(VLOOKUP(B2510,'TABELA DE DEFEITOS'!$B$4:$I$1048576,3,0),"")</f>
        <v/>
      </c>
      <c r="D2510" s="176" t="str">
        <f>IFERROR(VLOOKUP(B2510,'TABELA DE DEFEITOS'!$B$4:$I$1048576,4,0),"")</f>
        <v/>
      </c>
      <c r="E2510" s="177"/>
      <c r="F2510" s="176" t="str">
        <f>IFERROR(VLOOKUP(B2510,'TABELA DE DEFEITOS'!$B$4:$I$1048576,5,0),"")</f>
        <v/>
      </c>
      <c r="G2510" s="177"/>
      <c r="H2510" s="178" t="str">
        <f>CSV!H121</f>
        <v/>
      </c>
      <c r="I2510" s="179"/>
      <c r="J2510" s="112" t="str">
        <f>IFERROR(VLOOKUP(B2510,'TABELA DE DEFEITOS'!$B$4:$I$1048576,8,0),"")</f>
        <v/>
      </c>
      <c r="K2510" s="109" t="str">
        <f>CSV!G121</f>
        <v/>
      </c>
      <c r="L2510" s="178"/>
      <c r="M2510" s="179"/>
    </row>
    <row r="2511" spans="2:13" ht="9.75" customHeight="1">
      <c r="B2511" s="180" t="s">
        <v>1427</v>
      </c>
      <c r="C2511" s="180"/>
      <c r="D2511" s="180"/>
      <c r="E2511" s="180"/>
      <c r="F2511" s="180"/>
      <c r="G2511" s="180"/>
      <c r="H2511" s="180" t="s">
        <v>1427</v>
      </c>
      <c r="I2511" s="180"/>
      <c r="J2511" s="180"/>
      <c r="K2511" s="180"/>
      <c r="L2511" s="180"/>
      <c r="M2511" s="180"/>
    </row>
    <row r="2512" spans="2:13" ht="9.75" customHeight="1">
      <c r="B2512" s="181"/>
      <c r="C2512" s="181"/>
      <c r="D2512" s="181"/>
      <c r="E2512" s="181"/>
      <c r="F2512" s="181"/>
      <c r="G2512" s="181"/>
      <c r="H2512" s="181"/>
      <c r="I2512" s="181"/>
      <c r="J2512" s="181"/>
      <c r="K2512" s="181"/>
      <c r="L2512" s="181"/>
      <c r="M2512" s="181"/>
    </row>
    <row r="2513" spans="2:13" ht="9.75" customHeight="1">
      <c r="B2513" s="181"/>
      <c r="C2513" s="181"/>
      <c r="D2513" s="181"/>
      <c r="E2513" s="181"/>
      <c r="F2513" s="181"/>
      <c r="G2513" s="181"/>
      <c r="H2513" s="181"/>
      <c r="I2513" s="181"/>
      <c r="J2513" s="181"/>
      <c r="K2513" s="181"/>
      <c r="L2513" s="181"/>
      <c r="M2513" s="181"/>
    </row>
    <row r="2514" spans="2:13" ht="9.75" customHeight="1">
      <c r="B2514" s="181"/>
      <c r="C2514" s="181"/>
      <c r="D2514" s="181"/>
      <c r="E2514" s="181"/>
      <c r="F2514" s="181"/>
      <c r="G2514" s="181"/>
      <c r="H2514" s="181"/>
      <c r="I2514" s="181"/>
      <c r="J2514" s="181"/>
      <c r="K2514" s="181"/>
      <c r="L2514" s="181"/>
      <c r="M2514" s="181"/>
    </row>
    <row r="2515" spans="2:13" ht="9.75" customHeight="1">
      <c r="B2515" s="181"/>
      <c r="C2515" s="181"/>
      <c r="D2515" s="181"/>
      <c r="E2515" s="181"/>
      <c r="F2515" s="181"/>
      <c r="G2515" s="181"/>
      <c r="H2515" s="181"/>
      <c r="I2515" s="181"/>
      <c r="J2515" s="181"/>
      <c r="K2515" s="181"/>
      <c r="L2515" s="181"/>
      <c r="M2515" s="181"/>
    </row>
    <row r="2516" spans="2:13" ht="9.75" customHeight="1">
      <c r="B2516" s="181"/>
      <c r="C2516" s="181"/>
      <c r="D2516" s="181"/>
      <c r="E2516" s="181"/>
      <c r="F2516" s="181"/>
      <c r="G2516" s="181"/>
      <c r="H2516" s="181"/>
      <c r="I2516" s="181"/>
      <c r="J2516" s="181"/>
      <c r="K2516" s="181"/>
      <c r="L2516" s="181"/>
      <c r="M2516" s="181"/>
    </row>
    <row r="2517" spans="2:13" ht="9.75" customHeight="1">
      <c r="B2517" s="181"/>
      <c r="C2517" s="181"/>
      <c r="D2517" s="181"/>
      <c r="E2517" s="181"/>
      <c r="F2517" s="181"/>
      <c r="G2517" s="181"/>
      <c r="H2517" s="181"/>
      <c r="I2517" s="181"/>
      <c r="J2517" s="181"/>
      <c r="K2517" s="181"/>
      <c r="L2517" s="181"/>
      <c r="M2517" s="181"/>
    </row>
    <row r="2518" spans="2:13" ht="9.75" customHeight="1">
      <c r="B2518" s="181"/>
      <c r="C2518" s="181"/>
      <c r="D2518" s="181"/>
      <c r="E2518" s="181"/>
      <c r="F2518" s="181"/>
      <c r="G2518" s="181"/>
      <c r="H2518" s="181"/>
      <c r="I2518" s="181"/>
      <c r="J2518" s="181"/>
      <c r="K2518" s="181"/>
      <c r="L2518" s="181"/>
      <c r="M2518" s="181"/>
    </row>
    <row r="2519" spans="2:13" ht="9.75" customHeight="1">
      <c r="B2519" s="181"/>
      <c r="C2519" s="181"/>
      <c r="D2519" s="181"/>
      <c r="E2519" s="181"/>
      <c r="F2519" s="181"/>
      <c r="G2519" s="181"/>
      <c r="H2519" s="181"/>
      <c r="I2519" s="181"/>
      <c r="J2519" s="181"/>
      <c r="K2519" s="181"/>
      <c r="L2519" s="181"/>
      <c r="M2519" s="181"/>
    </row>
    <row r="2520" spans="2:13" ht="9.75" customHeight="1">
      <c r="B2520" s="181"/>
      <c r="C2520" s="181"/>
      <c r="D2520" s="181"/>
      <c r="E2520" s="181"/>
      <c r="F2520" s="181"/>
      <c r="G2520" s="181"/>
      <c r="H2520" s="181"/>
      <c r="I2520" s="181"/>
      <c r="J2520" s="181"/>
      <c r="K2520" s="181"/>
      <c r="L2520" s="181"/>
      <c r="M2520" s="181"/>
    </row>
    <row r="2521" spans="2:13" ht="9.75" customHeight="1">
      <c r="B2521" s="181"/>
      <c r="C2521" s="181"/>
      <c r="D2521" s="181"/>
      <c r="E2521" s="181"/>
      <c r="F2521" s="181"/>
      <c r="G2521" s="181"/>
      <c r="H2521" s="181"/>
      <c r="I2521" s="181"/>
      <c r="J2521" s="181"/>
      <c r="K2521" s="181"/>
      <c r="L2521" s="181"/>
      <c r="M2521" s="181"/>
    </row>
    <row r="2522" spans="2:13" ht="9.75" customHeight="1">
      <c r="B2522" s="181"/>
      <c r="C2522" s="181"/>
      <c r="D2522" s="181"/>
      <c r="E2522" s="181"/>
      <c r="F2522" s="181"/>
      <c r="G2522" s="181"/>
      <c r="H2522" s="181"/>
      <c r="I2522" s="181"/>
      <c r="J2522" s="181"/>
      <c r="K2522" s="181"/>
      <c r="L2522" s="181"/>
      <c r="M2522" s="181"/>
    </row>
    <row r="2523" spans="2:13" ht="9.75" customHeight="1">
      <c r="B2523" s="181"/>
      <c r="C2523" s="181"/>
      <c r="D2523" s="181"/>
      <c r="E2523" s="181"/>
      <c r="F2523" s="181"/>
      <c r="G2523" s="181"/>
      <c r="H2523" s="181"/>
      <c r="I2523" s="181"/>
      <c r="J2523" s="181"/>
      <c r="K2523" s="181"/>
      <c r="L2523" s="181"/>
      <c r="M2523" s="181"/>
    </row>
    <row r="2524" spans="2:13" ht="9.75" customHeight="1">
      <c r="B2524" s="181"/>
      <c r="C2524" s="181"/>
      <c r="D2524" s="181"/>
      <c r="E2524" s="181"/>
      <c r="F2524" s="181"/>
      <c r="G2524" s="181"/>
      <c r="H2524" s="181"/>
      <c r="I2524" s="181"/>
      <c r="J2524" s="181"/>
      <c r="K2524" s="181"/>
      <c r="L2524" s="181"/>
      <c r="M2524" s="181"/>
    </row>
    <row r="2525" spans="2:13" ht="9.75" customHeight="1">
      <c r="B2525" s="181"/>
      <c r="C2525" s="181"/>
      <c r="D2525" s="181"/>
      <c r="E2525" s="181"/>
      <c r="F2525" s="181"/>
      <c r="G2525" s="181"/>
      <c r="H2525" s="181"/>
      <c r="I2525" s="181"/>
      <c r="J2525" s="181"/>
      <c r="K2525" s="181"/>
      <c r="L2525" s="181"/>
      <c r="M2525" s="181"/>
    </row>
    <row r="2526" spans="2:13" ht="9.75" customHeight="1">
      <c r="B2526" s="181"/>
      <c r="C2526" s="181"/>
      <c r="D2526" s="181"/>
      <c r="E2526" s="181"/>
      <c r="F2526" s="181"/>
      <c r="G2526" s="181"/>
      <c r="H2526" s="181"/>
      <c r="I2526" s="181"/>
      <c r="J2526" s="181"/>
      <c r="K2526" s="181"/>
      <c r="L2526" s="181"/>
      <c r="M2526" s="181"/>
    </row>
    <row r="2527" spans="2:13" ht="9.75" customHeight="1">
      <c r="B2527" s="181"/>
      <c r="C2527" s="181"/>
      <c r="D2527" s="181"/>
      <c r="E2527" s="181"/>
      <c r="F2527" s="181"/>
      <c r="G2527" s="181"/>
      <c r="H2527" s="181"/>
      <c r="I2527" s="181"/>
      <c r="J2527" s="181"/>
      <c r="K2527" s="181"/>
      <c r="L2527" s="181"/>
      <c r="M2527" s="181"/>
    </row>
    <row r="2528" spans="2:13" ht="15" customHeight="1">
      <c r="B2528" s="188" t="s">
        <v>1426</v>
      </c>
      <c r="C2528" s="189"/>
      <c r="D2528" s="189"/>
      <c r="E2528" s="189"/>
      <c r="F2528" s="189"/>
      <c r="G2528" s="190"/>
      <c r="H2528" s="191" t="s">
        <v>1425</v>
      </c>
      <c r="I2528" s="192"/>
      <c r="J2528" s="192"/>
      <c r="K2528" s="192"/>
      <c r="L2528" s="192"/>
      <c r="M2528" s="193"/>
    </row>
    <row r="2529" spans="2:13" ht="15.75" customHeight="1">
      <c r="B2529" s="187" t="s">
        <v>379</v>
      </c>
      <c r="C2529" s="194" t="s">
        <v>1188</v>
      </c>
      <c r="D2529" s="183" t="s">
        <v>380</v>
      </c>
      <c r="E2529" s="184"/>
      <c r="F2529" s="183" t="s">
        <v>1424</v>
      </c>
      <c r="G2529" s="184"/>
      <c r="H2529" s="183" t="s">
        <v>1423</v>
      </c>
      <c r="I2529" s="184"/>
      <c r="J2529" s="187" t="s">
        <v>1422</v>
      </c>
      <c r="K2529" s="187" t="s">
        <v>1421</v>
      </c>
      <c r="L2529" s="183" t="s">
        <v>1420</v>
      </c>
      <c r="M2529" s="184"/>
    </row>
    <row r="2530" spans="2:13" ht="15.75" customHeight="1">
      <c r="B2530" s="187"/>
      <c r="C2530" s="195"/>
      <c r="D2530" s="185"/>
      <c r="E2530" s="186"/>
      <c r="F2530" s="185"/>
      <c r="G2530" s="186"/>
      <c r="H2530" s="185"/>
      <c r="I2530" s="186"/>
      <c r="J2530" s="187"/>
      <c r="K2530" s="187"/>
      <c r="L2530" s="185"/>
      <c r="M2530" s="186"/>
    </row>
    <row r="2531" spans="2:13" ht="38.25" customHeight="1">
      <c r="B2531" s="110" t="str">
        <f>CSV!E122</f>
        <v/>
      </c>
      <c r="C2531" s="123" t="str">
        <f>IFERROR(VLOOKUP(B2531,'TABELA DE DEFEITOS'!$B$4:$I$1048576,3,0),"")</f>
        <v/>
      </c>
      <c r="D2531" s="176" t="str">
        <f>IFERROR(VLOOKUP(B2531,'TABELA DE DEFEITOS'!$B$4:$I$1048576,4,0),"")</f>
        <v/>
      </c>
      <c r="E2531" s="177"/>
      <c r="F2531" s="176" t="str">
        <f>IFERROR(VLOOKUP(B2531,'TABELA DE DEFEITOS'!$B$4:$I$1048576,5,0),"")</f>
        <v/>
      </c>
      <c r="G2531" s="177"/>
      <c r="H2531" s="178" t="str">
        <f>CSV!H122</f>
        <v/>
      </c>
      <c r="I2531" s="179"/>
      <c r="J2531" s="112" t="str">
        <f>IFERROR(VLOOKUP(B2531,'TABELA DE DEFEITOS'!$B$4:$I$1048576,8,0),"")</f>
        <v/>
      </c>
      <c r="K2531" s="109" t="str">
        <f>CSV!G122</f>
        <v/>
      </c>
      <c r="L2531" s="178"/>
      <c r="M2531" s="179"/>
    </row>
    <row r="2532" spans="2:13" ht="9.75" customHeight="1">
      <c r="B2532" s="180" t="s">
        <v>1427</v>
      </c>
      <c r="C2532" s="180"/>
      <c r="D2532" s="180"/>
      <c r="E2532" s="180"/>
      <c r="F2532" s="180"/>
      <c r="G2532" s="180"/>
      <c r="H2532" s="180" t="s">
        <v>1427</v>
      </c>
      <c r="I2532" s="180"/>
      <c r="J2532" s="180"/>
      <c r="K2532" s="180"/>
      <c r="L2532" s="180"/>
      <c r="M2532" s="180"/>
    </row>
    <row r="2533" spans="2:13" ht="9.75" customHeight="1">
      <c r="B2533" s="181"/>
      <c r="C2533" s="181"/>
      <c r="D2533" s="181"/>
      <c r="E2533" s="181"/>
      <c r="F2533" s="181"/>
      <c r="G2533" s="181"/>
      <c r="H2533" s="181"/>
      <c r="I2533" s="181"/>
      <c r="J2533" s="181"/>
      <c r="K2533" s="181"/>
      <c r="L2533" s="181"/>
      <c r="M2533" s="181"/>
    </row>
    <row r="2534" spans="2:13" ht="9.75" customHeight="1">
      <c r="B2534" s="181"/>
      <c r="C2534" s="181"/>
      <c r="D2534" s="181"/>
      <c r="E2534" s="181"/>
      <c r="F2534" s="181"/>
      <c r="G2534" s="181"/>
      <c r="H2534" s="181"/>
      <c r="I2534" s="181"/>
      <c r="J2534" s="181"/>
      <c r="K2534" s="181"/>
      <c r="L2534" s="181"/>
      <c r="M2534" s="181"/>
    </row>
    <row r="2535" spans="2:13" ht="9.75" customHeight="1">
      <c r="B2535" s="181"/>
      <c r="C2535" s="181"/>
      <c r="D2535" s="181"/>
      <c r="E2535" s="181"/>
      <c r="F2535" s="181"/>
      <c r="G2535" s="181"/>
      <c r="H2535" s="181"/>
      <c r="I2535" s="181"/>
      <c r="J2535" s="181"/>
      <c r="K2535" s="181"/>
      <c r="L2535" s="181"/>
      <c r="M2535" s="181"/>
    </row>
    <row r="2536" spans="2:13" ht="9.75" customHeight="1">
      <c r="B2536" s="181"/>
      <c r="C2536" s="181"/>
      <c r="D2536" s="181"/>
      <c r="E2536" s="181"/>
      <c r="F2536" s="181"/>
      <c r="G2536" s="181"/>
      <c r="H2536" s="181"/>
      <c r="I2536" s="181"/>
      <c r="J2536" s="181"/>
      <c r="K2536" s="181"/>
      <c r="L2536" s="181"/>
      <c r="M2536" s="181"/>
    </row>
    <row r="2537" spans="2:13" ht="9.75" customHeight="1">
      <c r="B2537" s="181"/>
      <c r="C2537" s="181"/>
      <c r="D2537" s="181"/>
      <c r="E2537" s="181"/>
      <c r="F2537" s="181"/>
      <c r="G2537" s="181"/>
      <c r="H2537" s="181"/>
      <c r="I2537" s="181"/>
      <c r="J2537" s="181"/>
      <c r="K2537" s="181"/>
      <c r="L2537" s="181"/>
      <c r="M2537" s="181"/>
    </row>
    <row r="2538" spans="2:13" ht="9.75" customHeight="1">
      <c r="B2538" s="181"/>
      <c r="C2538" s="181"/>
      <c r="D2538" s="181"/>
      <c r="E2538" s="181"/>
      <c r="F2538" s="181"/>
      <c r="G2538" s="181"/>
      <c r="H2538" s="181"/>
      <c r="I2538" s="181"/>
      <c r="J2538" s="181"/>
      <c r="K2538" s="181"/>
      <c r="L2538" s="181"/>
      <c r="M2538" s="181"/>
    </row>
    <row r="2539" spans="2:13" ht="9.75" customHeight="1">
      <c r="B2539" s="181"/>
      <c r="C2539" s="181"/>
      <c r="D2539" s="181"/>
      <c r="E2539" s="181"/>
      <c r="F2539" s="181"/>
      <c r="G2539" s="181"/>
      <c r="H2539" s="181"/>
      <c r="I2539" s="181"/>
      <c r="J2539" s="181"/>
      <c r="K2539" s="181"/>
      <c r="L2539" s="181"/>
      <c r="M2539" s="181"/>
    </row>
    <row r="2540" spans="2:13" ht="9.75" customHeight="1">
      <c r="B2540" s="181"/>
      <c r="C2540" s="181"/>
      <c r="D2540" s="181"/>
      <c r="E2540" s="181"/>
      <c r="F2540" s="181"/>
      <c r="G2540" s="181"/>
      <c r="H2540" s="181"/>
      <c r="I2540" s="181"/>
      <c r="J2540" s="181"/>
      <c r="K2540" s="181"/>
      <c r="L2540" s="181"/>
      <c r="M2540" s="181"/>
    </row>
    <row r="2541" spans="2:13" ht="9.75" customHeight="1">
      <c r="B2541" s="181"/>
      <c r="C2541" s="181"/>
      <c r="D2541" s="181"/>
      <c r="E2541" s="181"/>
      <c r="F2541" s="181"/>
      <c r="G2541" s="181"/>
      <c r="H2541" s="181"/>
      <c r="I2541" s="181"/>
      <c r="J2541" s="181"/>
      <c r="K2541" s="181"/>
      <c r="L2541" s="181"/>
      <c r="M2541" s="181"/>
    </row>
    <row r="2542" spans="2:13" ht="9.75" customHeight="1">
      <c r="B2542" s="181"/>
      <c r="C2542" s="181"/>
      <c r="D2542" s="181"/>
      <c r="E2542" s="181"/>
      <c r="F2542" s="181"/>
      <c r="G2542" s="181"/>
      <c r="H2542" s="181"/>
      <c r="I2542" s="181"/>
      <c r="J2542" s="181"/>
      <c r="K2542" s="181"/>
      <c r="L2542" s="181"/>
      <c r="M2542" s="181"/>
    </row>
    <row r="2543" spans="2:13" ht="9.75" customHeight="1">
      <c r="B2543" s="181"/>
      <c r="C2543" s="181"/>
      <c r="D2543" s="181"/>
      <c r="E2543" s="181"/>
      <c r="F2543" s="181"/>
      <c r="G2543" s="181"/>
      <c r="H2543" s="181"/>
      <c r="I2543" s="181"/>
      <c r="J2543" s="181"/>
      <c r="K2543" s="181"/>
      <c r="L2543" s="181"/>
      <c r="M2543" s="181"/>
    </row>
    <row r="2544" spans="2:13" ht="9.75" customHeight="1">
      <c r="B2544" s="181"/>
      <c r="C2544" s="181"/>
      <c r="D2544" s="181"/>
      <c r="E2544" s="181"/>
      <c r="F2544" s="181"/>
      <c r="G2544" s="181"/>
      <c r="H2544" s="181"/>
      <c r="I2544" s="181"/>
      <c r="J2544" s="181"/>
      <c r="K2544" s="181"/>
      <c r="L2544" s="181"/>
      <c r="M2544" s="181"/>
    </row>
    <row r="2545" spans="2:13" ht="9.75" customHeight="1">
      <c r="B2545" s="181"/>
      <c r="C2545" s="181"/>
      <c r="D2545" s="181"/>
      <c r="E2545" s="181"/>
      <c r="F2545" s="181"/>
      <c r="G2545" s="181"/>
      <c r="H2545" s="181"/>
      <c r="I2545" s="181"/>
      <c r="J2545" s="181"/>
      <c r="K2545" s="181"/>
      <c r="L2545" s="181"/>
      <c r="M2545" s="181"/>
    </row>
    <row r="2546" spans="2:13" ht="9.75" customHeight="1">
      <c r="B2546" s="181"/>
      <c r="C2546" s="181"/>
      <c r="D2546" s="181"/>
      <c r="E2546" s="181"/>
      <c r="F2546" s="181"/>
      <c r="G2546" s="181"/>
      <c r="H2546" s="181"/>
      <c r="I2546" s="181"/>
      <c r="J2546" s="181"/>
      <c r="K2546" s="181"/>
      <c r="L2546" s="181"/>
      <c r="M2546" s="181"/>
    </row>
    <row r="2547" spans="2:13" ht="9.75" customHeight="1">
      <c r="B2547" s="181"/>
      <c r="C2547" s="181"/>
      <c r="D2547" s="181"/>
      <c r="E2547" s="181"/>
      <c r="F2547" s="181"/>
      <c r="G2547" s="181"/>
      <c r="H2547" s="181"/>
      <c r="I2547" s="181"/>
      <c r="J2547" s="181"/>
      <c r="K2547" s="181"/>
      <c r="L2547" s="181"/>
      <c r="M2547" s="181"/>
    </row>
    <row r="2548" spans="2:13" ht="9.75" customHeight="1">
      <c r="B2548" s="181"/>
      <c r="C2548" s="181"/>
      <c r="D2548" s="181"/>
      <c r="E2548" s="181"/>
      <c r="F2548" s="181"/>
      <c r="G2548" s="181"/>
      <c r="H2548" s="181"/>
      <c r="I2548" s="181"/>
      <c r="J2548" s="181"/>
      <c r="K2548" s="181"/>
      <c r="L2548" s="181"/>
      <c r="M2548" s="181"/>
    </row>
    <row r="2549" spans="2:13" ht="15" customHeight="1">
      <c r="B2549" s="188" t="s">
        <v>1426</v>
      </c>
      <c r="C2549" s="189"/>
      <c r="D2549" s="189"/>
      <c r="E2549" s="189"/>
      <c r="F2549" s="189"/>
      <c r="G2549" s="190"/>
      <c r="H2549" s="191" t="s">
        <v>1425</v>
      </c>
      <c r="I2549" s="192"/>
      <c r="J2549" s="192"/>
      <c r="K2549" s="192"/>
      <c r="L2549" s="192"/>
      <c r="M2549" s="193"/>
    </row>
    <row r="2550" spans="2:13" ht="15.75" customHeight="1">
      <c r="B2550" s="187" t="s">
        <v>379</v>
      </c>
      <c r="C2550" s="194" t="s">
        <v>1188</v>
      </c>
      <c r="D2550" s="183" t="s">
        <v>380</v>
      </c>
      <c r="E2550" s="184"/>
      <c r="F2550" s="183" t="s">
        <v>1424</v>
      </c>
      <c r="G2550" s="184"/>
      <c r="H2550" s="183" t="s">
        <v>1423</v>
      </c>
      <c r="I2550" s="184"/>
      <c r="J2550" s="187" t="s">
        <v>1422</v>
      </c>
      <c r="K2550" s="187" t="s">
        <v>1421</v>
      </c>
      <c r="L2550" s="183" t="s">
        <v>1420</v>
      </c>
      <c r="M2550" s="184"/>
    </row>
    <row r="2551" spans="2:13" ht="15.75" customHeight="1">
      <c r="B2551" s="187"/>
      <c r="C2551" s="195"/>
      <c r="D2551" s="185"/>
      <c r="E2551" s="186"/>
      <c r="F2551" s="185"/>
      <c r="G2551" s="186"/>
      <c r="H2551" s="185"/>
      <c r="I2551" s="186"/>
      <c r="J2551" s="187"/>
      <c r="K2551" s="187"/>
      <c r="L2551" s="185"/>
      <c r="M2551" s="186"/>
    </row>
    <row r="2552" spans="2:13" ht="39" customHeight="1">
      <c r="B2552" s="110" t="str">
        <f>CSV!E123</f>
        <v/>
      </c>
      <c r="C2552" s="123" t="str">
        <f>IFERROR(VLOOKUP(B2552,'TABELA DE DEFEITOS'!$B$4:$I$1048576,3,0),"")</f>
        <v/>
      </c>
      <c r="D2552" s="176" t="str">
        <f>IFERROR(VLOOKUP(B2552,'TABELA DE DEFEITOS'!$B$4:$I$1048576,4,0),"")</f>
        <v/>
      </c>
      <c r="E2552" s="177"/>
      <c r="F2552" s="176" t="str">
        <f>IFERROR(VLOOKUP(B2552,'TABELA DE DEFEITOS'!$B$4:$I$1048576,5,0),"")</f>
        <v/>
      </c>
      <c r="G2552" s="177"/>
      <c r="H2552" s="178" t="str">
        <f>CSV!H123</f>
        <v/>
      </c>
      <c r="I2552" s="179"/>
      <c r="J2552" s="112" t="str">
        <f>IFERROR(VLOOKUP(B2552,'TABELA DE DEFEITOS'!$B$4:$I$1048576,8,0),"")</f>
        <v/>
      </c>
      <c r="K2552" s="109" t="str">
        <f>CSV!G123</f>
        <v/>
      </c>
      <c r="L2552" s="178"/>
      <c r="M2552" s="179"/>
    </row>
    <row r="2553" spans="2:13" ht="9.75" customHeight="1">
      <c r="B2553" s="180" t="s">
        <v>1427</v>
      </c>
      <c r="C2553" s="180"/>
      <c r="D2553" s="180"/>
      <c r="E2553" s="180"/>
      <c r="F2553" s="180"/>
      <c r="G2553" s="180"/>
      <c r="H2553" s="180" t="s">
        <v>1427</v>
      </c>
      <c r="I2553" s="180"/>
      <c r="J2553" s="180"/>
      <c r="K2553" s="180"/>
      <c r="L2553" s="180"/>
      <c r="M2553" s="180"/>
    </row>
    <row r="2554" spans="2:13" ht="9.75" customHeight="1">
      <c r="B2554" s="181"/>
      <c r="C2554" s="181"/>
      <c r="D2554" s="181"/>
      <c r="E2554" s="181"/>
      <c r="F2554" s="181"/>
      <c r="G2554" s="181"/>
      <c r="H2554" s="181"/>
      <c r="I2554" s="181"/>
      <c r="J2554" s="181"/>
      <c r="K2554" s="181"/>
      <c r="L2554" s="181"/>
      <c r="M2554" s="181"/>
    </row>
    <row r="2555" spans="2:13" ht="9.75" customHeight="1">
      <c r="B2555" s="181"/>
      <c r="C2555" s="181"/>
      <c r="D2555" s="181"/>
      <c r="E2555" s="181"/>
      <c r="F2555" s="181"/>
      <c r="G2555" s="181"/>
      <c r="H2555" s="181"/>
      <c r="I2555" s="181"/>
      <c r="J2555" s="181"/>
      <c r="K2555" s="181"/>
      <c r="L2555" s="181"/>
      <c r="M2555" s="181"/>
    </row>
    <row r="2556" spans="2:13" ht="9.75" customHeight="1">
      <c r="B2556" s="181"/>
      <c r="C2556" s="181"/>
      <c r="D2556" s="181"/>
      <c r="E2556" s="181"/>
      <c r="F2556" s="181"/>
      <c r="G2556" s="181"/>
      <c r="H2556" s="181"/>
      <c r="I2556" s="181"/>
      <c r="J2556" s="181"/>
      <c r="K2556" s="181"/>
      <c r="L2556" s="181"/>
      <c r="M2556" s="181"/>
    </row>
    <row r="2557" spans="2:13" ht="9.75" customHeight="1">
      <c r="B2557" s="181"/>
      <c r="C2557" s="181"/>
      <c r="D2557" s="181"/>
      <c r="E2557" s="181"/>
      <c r="F2557" s="181"/>
      <c r="G2557" s="181"/>
      <c r="H2557" s="181"/>
      <c r="I2557" s="181"/>
      <c r="J2557" s="181"/>
      <c r="K2557" s="181"/>
      <c r="L2557" s="181"/>
      <c r="M2557" s="181"/>
    </row>
    <row r="2558" spans="2:13" ht="9.75" customHeight="1">
      <c r="B2558" s="181"/>
      <c r="C2558" s="181"/>
      <c r="D2558" s="181"/>
      <c r="E2558" s="181"/>
      <c r="F2558" s="181"/>
      <c r="G2558" s="181"/>
      <c r="H2558" s="181"/>
      <c r="I2558" s="181"/>
      <c r="J2558" s="181"/>
      <c r="K2558" s="181"/>
      <c r="L2558" s="181"/>
      <c r="M2558" s="181"/>
    </row>
    <row r="2559" spans="2:13" ht="9.75" customHeight="1">
      <c r="B2559" s="181"/>
      <c r="C2559" s="181"/>
      <c r="D2559" s="181"/>
      <c r="E2559" s="181"/>
      <c r="F2559" s="181"/>
      <c r="G2559" s="181"/>
      <c r="H2559" s="181"/>
      <c r="I2559" s="181"/>
      <c r="J2559" s="181"/>
      <c r="K2559" s="181"/>
      <c r="L2559" s="181"/>
      <c r="M2559" s="181"/>
    </row>
    <row r="2560" spans="2:13" ht="9.75" customHeight="1">
      <c r="B2560" s="181"/>
      <c r="C2560" s="181"/>
      <c r="D2560" s="181"/>
      <c r="E2560" s="181"/>
      <c r="F2560" s="181"/>
      <c r="G2560" s="181"/>
      <c r="H2560" s="181"/>
      <c r="I2560" s="181"/>
      <c r="J2560" s="181"/>
      <c r="K2560" s="181"/>
      <c r="L2560" s="181"/>
      <c r="M2560" s="181"/>
    </row>
    <row r="2561" spans="2:13" ht="9.75" customHeight="1">
      <c r="B2561" s="181"/>
      <c r="C2561" s="181"/>
      <c r="D2561" s="181"/>
      <c r="E2561" s="181"/>
      <c r="F2561" s="181"/>
      <c r="G2561" s="181"/>
      <c r="H2561" s="181"/>
      <c r="I2561" s="181"/>
      <c r="J2561" s="181"/>
      <c r="K2561" s="181"/>
      <c r="L2561" s="181"/>
      <c r="M2561" s="181"/>
    </row>
    <row r="2562" spans="2:13" ht="9.75" customHeight="1">
      <c r="B2562" s="181"/>
      <c r="C2562" s="181"/>
      <c r="D2562" s="181"/>
      <c r="E2562" s="181"/>
      <c r="F2562" s="181"/>
      <c r="G2562" s="181"/>
      <c r="H2562" s="181"/>
      <c r="I2562" s="181"/>
      <c r="J2562" s="181"/>
      <c r="K2562" s="181"/>
      <c r="L2562" s="181"/>
      <c r="M2562" s="181"/>
    </row>
    <row r="2563" spans="2:13" ht="9.75" customHeight="1">
      <c r="B2563" s="181"/>
      <c r="C2563" s="181"/>
      <c r="D2563" s="181"/>
      <c r="E2563" s="181"/>
      <c r="F2563" s="181"/>
      <c r="G2563" s="181"/>
      <c r="H2563" s="181"/>
      <c r="I2563" s="181"/>
      <c r="J2563" s="181"/>
      <c r="K2563" s="181"/>
      <c r="L2563" s="181"/>
      <c r="M2563" s="181"/>
    </row>
    <row r="2564" spans="2:13" ht="9.75" customHeight="1">
      <c r="B2564" s="181"/>
      <c r="C2564" s="181"/>
      <c r="D2564" s="181"/>
      <c r="E2564" s="181"/>
      <c r="F2564" s="181"/>
      <c r="G2564" s="181"/>
      <c r="H2564" s="181"/>
      <c r="I2564" s="181"/>
      <c r="J2564" s="181"/>
      <c r="K2564" s="181"/>
      <c r="L2564" s="181"/>
      <c r="M2564" s="181"/>
    </row>
    <row r="2565" spans="2:13" ht="9.75" customHeight="1">
      <c r="B2565" s="181"/>
      <c r="C2565" s="181"/>
      <c r="D2565" s="181"/>
      <c r="E2565" s="181"/>
      <c r="F2565" s="181"/>
      <c r="G2565" s="181"/>
      <c r="H2565" s="181"/>
      <c r="I2565" s="181"/>
      <c r="J2565" s="181"/>
      <c r="K2565" s="181"/>
      <c r="L2565" s="181"/>
      <c r="M2565" s="181"/>
    </row>
    <row r="2566" spans="2:13" ht="9.75" customHeight="1">
      <c r="B2566" s="181"/>
      <c r="C2566" s="181"/>
      <c r="D2566" s="181"/>
      <c r="E2566" s="181"/>
      <c r="F2566" s="181"/>
      <c r="G2566" s="181"/>
      <c r="H2566" s="181"/>
      <c r="I2566" s="181"/>
      <c r="J2566" s="181"/>
      <c r="K2566" s="181"/>
      <c r="L2566" s="181"/>
      <c r="M2566" s="181"/>
    </row>
    <row r="2567" spans="2:13" ht="9.75" customHeight="1">
      <c r="B2567" s="181"/>
      <c r="C2567" s="181"/>
      <c r="D2567" s="181"/>
      <c r="E2567" s="181"/>
      <c r="F2567" s="181"/>
      <c r="G2567" s="181"/>
      <c r="H2567" s="181"/>
      <c r="I2567" s="181"/>
      <c r="J2567" s="181"/>
      <c r="K2567" s="181"/>
      <c r="L2567" s="181"/>
      <c r="M2567" s="181"/>
    </row>
    <row r="2568" spans="2:13" ht="9.75" customHeight="1">
      <c r="B2568" s="181"/>
      <c r="C2568" s="181"/>
      <c r="D2568" s="181"/>
      <c r="E2568" s="181"/>
      <c r="F2568" s="181"/>
      <c r="G2568" s="181"/>
      <c r="H2568" s="181"/>
      <c r="I2568" s="181"/>
      <c r="J2568" s="181"/>
      <c r="K2568" s="181"/>
      <c r="L2568" s="181"/>
      <c r="M2568" s="181"/>
    </row>
    <row r="2569" spans="2:13" ht="9.75" customHeight="1">
      <c r="B2569" s="181"/>
      <c r="C2569" s="181"/>
      <c r="D2569" s="181"/>
      <c r="E2569" s="181"/>
      <c r="F2569" s="181"/>
      <c r="G2569" s="181"/>
      <c r="H2569" s="181"/>
      <c r="I2569" s="181"/>
      <c r="J2569" s="181"/>
      <c r="K2569" s="181"/>
      <c r="L2569" s="181"/>
      <c r="M2569" s="181"/>
    </row>
    <row r="2570" spans="2:13" ht="15" customHeight="1">
      <c r="B2570" s="188" t="s">
        <v>1426</v>
      </c>
      <c r="C2570" s="189"/>
      <c r="D2570" s="189"/>
      <c r="E2570" s="189"/>
      <c r="F2570" s="189"/>
      <c r="G2570" s="190"/>
      <c r="H2570" s="191" t="s">
        <v>1425</v>
      </c>
      <c r="I2570" s="192"/>
      <c r="J2570" s="192"/>
      <c r="K2570" s="192"/>
      <c r="L2570" s="192"/>
      <c r="M2570" s="193"/>
    </row>
    <row r="2571" spans="2:13" ht="10.5" customHeight="1">
      <c r="B2571" s="187" t="s">
        <v>379</v>
      </c>
      <c r="C2571" s="194" t="s">
        <v>1188</v>
      </c>
      <c r="D2571" s="183" t="s">
        <v>380</v>
      </c>
      <c r="E2571" s="184"/>
      <c r="F2571" s="183" t="s">
        <v>1424</v>
      </c>
      <c r="G2571" s="184"/>
      <c r="H2571" s="183" t="s">
        <v>1423</v>
      </c>
      <c r="I2571" s="184"/>
      <c r="J2571" s="187" t="s">
        <v>1422</v>
      </c>
      <c r="K2571" s="187" t="s">
        <v>1421</v>
      </c>
      <c r="L2571" s="183" t="s">
        <v>1420</v>
      </c>
      <c r="M2571" s="184"/>
    </row>
    <row r="2572" spans="2:13" ht="15.75" customHeight="1">
      <c r="B2572" s="187"/>
      <c r="C2572" s="195"/>
      <c r="D2572" s="185"/>
      <c r="E2572" s="186"/>
      <c r="F2572" s="185"/>
      <c r="G2572" s="186"/>
      <c r="H2572" s="185"/>
      <c r="I2572" s="186"/>
      <c r="J2572" s="187"/>
      <c r="K2572" s="187"/>
      <c r="L2572" s="185"/>
      <c r="M2572" s="186"/>
    </row>
    <row r="2573" spans="2:13" ht="38.25" customHeight="1">
      <c r="B2573" s="110" t="str">
        <f>CSV!E124</f>
        <v/>
      </c>
      <c r="C2573" s="123" t="str">
        <f>IFERROR(VLOOKUP(B2573,'TABELA DE DEFEITOS'!$B$4:$I$1048576,3,0),"")</f>
        <v/>
      </c>
      <c r="D2573" s="176" t="str">
        <f>IFERROR(VLOOKUP(B2573,'TABELA DE DEFEITOS'!$B$4:$I$1048576,4,0),"")</f>
        <v/>
      </c>
      <c r="E2573" s="177"/>
      <c r="F2573" s="176" t="str">
        <f>IFERROR(VLOOKUP(B2573,'TABELA DE DEFEITOS'!$B$4:$I$1048576,5,0),"")</f>
        <v/>
      </c>
      <c r="G2573" s="177"/>
      <c r="H2573" s="178" t="str">
        <f>CSV!H124</f>
        <v/>
      </c>
      <c r="I2573" s="179"/>
      <c r="J2573" s="112" t="str">
        <f>IFERROR(VLOOKUP(B2573,'TABELA DE DEFEITOS'!$B$4:$I$1048576,8,0),"")</f>
        <v/>
      </c>
      <c r="K2573" s="109" t="str">
        <f>CSV!G124</f>
        <v/>
      </c>
      <c r="L2573" s="178"/>
      <c r="M2573" s="179"/>
    </row>
    <row r="2574" spans="2:13" ht="9.75" customHeight="1">
      <c r="B2574" s="180" t="s">
        <v>1427</v>
      </c>
      <c r="C2574" s="180"/>
      <c r="D2574" s="180"/>
      <c r="E2574" s="180"/>
      <c r="F2574" s="180"/>
      <c r="G2574" s="180"/>
      <c r="H2574" s="180" t="s">
        <v>1427</v>
      </c>
      <c r="I2574" s="180"/>
      <c r="J2574" s="180"/>
      <c r="K2574" s="180"/>
      <c r="L2574" s="180"/>
      <c r="M2574" s="180"/>
    </row>
    <row r="2575" spans="2:13" ht="9.75" customHeight="1">
      <c r="B2575" s="181"/>
      <c r="C2575" s="181"/>
      <c r="D2575" s="181"/>
      <c r="E2575" s="181"/>
      <c r="F2575" s="181"/>
      <c r="G2575" s="181"/>
      <c r="H2575" s="181"/>
      <c r="I2575" s="181"/>
      <c r="J2575" s="181"/>
      <c r="K2575" s="181"/>
      <c r="L2575" s="181"/>
      <c r="M2575" s="181"/>
    </row>
    <row r="2576" spans="2:13" ht="9.75" customHeight="1">
      <c r="B2576" s="181"/>
      <c r="C2576" s="181"/>
      <c r="D2576" s="181"/>
      <c r="E2576" s="181"/>
      <c r="F2576" s="181"/>
      <c r="G2576" s="181"/>
      <c r="H2576" s="181"/>
      <c r="I2576" s="181"/>
      <c r="J2576" s="181"/>
      <c r="K2576" s="181"/>
      <c r="L2576" s="181"/>
      <c r="M2576" s="181"/>
    </row>
    <row r="2577" spans="2:13" ht="9.75" customHeight="1">
      <c r="B2577" s="181"/>
      <c r="C2577" s="181"/>
      <c r="D2577" s="181"/>
      <c r="E2577" s="181"/>
      <c r="F2577" s="181"/>
      <c r="G2577" s="181"/>
      <c r="H2577" s="181"/>
      <c r="I2577" s="181"/>
      <c r="J2577" s="181"/>
      <c r="K2577" s="181"/>
      <c r="L2577" s="181"/>
      <c r="M2577" s="181"/>
    </row>
    <row r="2578" spans="2:13" ht="9.75" customHeight="1">
      <c r="B2578" s="181"/>
      <c r="C2578" s="181"/>
      <c r="D2578" s="181"/>
      <c r="E2578" s="181"/>
      <c r="F2578" s="181"/>
      <c r="G2578" s="181"/>
      <c r="H2578" s="181"/>
      <c r="I2578" s="181"/>
      <c r="J2578" s="181"/>
      <c r="K2578" s="181"/>
      <c r="L2578" s="181"/>
      <c r="M2578" s="181"/>
    </row>
    <row r="2579" spans="2:13" ht="9.75" customHeight="1">
      <c r="B2579" s="181"/>
      <c r="C2579" s="181"/>
      <c r="D2579" s="181"/>
      <c r="E2579" s="181"/>
      <c r="F2579" s="181"/>
      <c r="G2579" s="181"/>
      <c r="H2579" s="181"/>
      <c r="I2579" s="181"/>
      <c r="J2579" s="181"/>
      <c r="K2579" s="181"/>
      <c r="L2579" s="181"/>
      <c r="M2579" s="181"/>
    </row>
    <row r="2580" spans="2:13" ht="9.75" customHeight="1">
      <c r="B2580" s="181"/>
      <c r="C2580" s="181"/>
      <c r="D2580" s="181"/>
      <c r="E2580" s="181"/>
      <c r="F2580" s="181"/>
      <c r="G2580" s="181"/>
      <c r="H2580" s="181"/>
      <c r="I2580" s="181"/>
      <c r="J2580" s="181"/>
      <c r="K2580" s="181"/>
      <c r="L2580" s="181"/>
      <c r="M2580" s="181"/>
    </row>
    <row r="2581" spans="2:13" ht="9.75" customHeight="1">
      <c r="B2581" s="181"/>
      <c r="C2581" s="181"/>
      <c r="D2581" s="181"/>
      <c r="E2581" s="181"/>
      <c r="F2581" s="181"/>
      <c r="G2581" s="181"/>
      <c r="H2581" s="181"/>
      <c r="I2581" s="181"/>
      <c r="J2581" s="181"/>
      <c r="K2581" s="181"/>
      <c r="L2581" s="181"/>
      <c r="M2581" s="181"/>
    </row>
    <row r="2582" spans="2:13" ht="9.75" customHeight="1">
      <c r="B2582" s="181"/>
      <c r="C2582" s="181"/>
      <c r="D2582" s="181"/>
      <c r="E2582" s="181"/>
      <c r="F2582" s="181"/>
      <c r="G2582" s="181"/>
      <c r="H2582" s="181"/>
      <c r="I2582" s="181"/>
      <c r="J2582" s="181"/>
      <c r="K2582" s="181"/>
      <c r="L2582" s="181"/>
      <c r="M2582" s="181"/>
    </row>
    <row r="2583" spans="2:13" ht="9.75" customHeight="1">
      <c r="B2583" s="181"/>
      <c r="C2583" s="181"/>
      <c r="D2583" s="181"/>
      <c r="E2583" s="181"/>
      <c r="F2583" s="181"/>
      <c r="G2583" s="181"/>
      <c r="H2583" s="181"/>
      <c r="I2583" s="181"/>
      <c r="J2583" s="181"/>
      <c r="K2583" s="181"/>
      <c r="L2583" s="181"/>
      <c r="M2583" s="181"/>
    </row>
    <row r="2584" spans="2:13" ht="9.75" customHeight="1">
      <c r="B2584" s="181"/>
      <c r="C2584" s="181"/>
      <c r="D2584" s="181"/>
      <c r="E2584" s="181"/>
      <c r="F2584" s="181"/>
      <c r="G2584" s="181"/>
      <c r="H2584" s="181"/>
      <c r="I2584" s="181"/>
      <c r="J2584" s="181"/>
      <c r="K2584" s="181"/>
      <c r="L2584" s="181"/>
      <c r="M2584" s="181"/>
    </row>
    <row r="2585" spans="2:13" ht="9.75" customHeight="1">
      <c r="B2585" s="181"/>
      <c r="C2585" s="181"/>
      <c r="D2585" s="181"/>
      <c r="E2585" s="181"/>
      <c r="F2585" s="181"/>
      <c r="G2585" s="181"/>
      <c r="H2585" s="181"/>
      <c r="I2585" s="181"/>
      <c r="J2585" s="181"/>
      <c r="K2585" s="181"/>
      <c r="L2585" s="181"/>
      <c r="M2585" s="181"/>
    </row>
    <row r="2586" spans="2:13" ht="9.75" customHeight="1">
      <c r="B2586" s="181"/>
      <c r="C2586" s="181"/>
      <c r="D2586" s="181"/>
      <c r="E2586" s="181"/>
      <c r="F2586" s="181"/>
      <c r="G2586" s="181"/>
      <c r="H2586" s="181"/>
      <c r="I2586" s="181"/>
      <c r="J2586" s="181"/>
      <c r="K2586" s="181"/>
      <c r="L2586" s="181"/>
      <c r="M2586" s="181"/>
    </row>
    <row r="2587" spans="2:13" ht="9.75" customHeight="1">
      <c r="B2587" s="181"/>
      <c r="C2587" s="181"/>
      <c r="D2587" s="181"/>
      <c r="E2587" s="181"/>
      <c r="F2587" s="181"/>
      <c r="G2587" s="181"/>
      <c r="H2587" s="181"/>
      <c r="I2587" s="181"/>
      <c r="J2587" s="181"/>
      <c r="K2587" s="181"/>
      <c r="L2587" s="181"/>
      <c r="M2587" s="181"/>
    </row>
    <row r="2588" spans="2:13" ht="9.75" customHeight="1">
      <c r="B2588" s="181"/>
      <c r="C2588" s="181"/>
      <c r="D2588" s="181"/>
      <c r="E2588" s="181"/>
      <c r="F2588" s="181"/>
      <c r="G2588" s="181"/>
      <c r="H2588" s="181"/>
      <c r="I2588" s="181"/>
      <c r="J2588" s="181"/>
      <c r="K2588" s="181"/>
      <c r="L2588" s="181"/>
      <c r="M2588" s="181"/>
    </row>
    <row r="2589" spans="2:13" ht="9.75" customHeight="1">
      <c r="B2589" s="181"/>
      <c r="C2589" s="181"/>
      <c r="D2589" s="181"/>
      <c r="E2589" s="181"/>
      <c r="F2589" s="181"/>
      <c r="G2589" s="181"/>
      <c r="H2589" s="181"/>
      <c r="I2589" s="181"/>
      <c r="J2589" s="181"/>
      <c r="K2589" s="181"/>
      <c r="L2589" s="181"/>
      <c r="M2589" s="181"/>
    </row>
    <row r="2590" spans="2:13" ht="9.75" customHeight="1">
      <c r="B2590" s="181"/>
      <c r="C2590" s="181"/>
      <c r="D2590" s="181"/>
      <c r="E2590" s="181"/>
      <c r="F2590" s="181"/>
      <c r="G2590" s="181"/>
      <c r="H2590" s="181"/>
      <c r="I2590" s="181"/>
      <c r="J2590" s="181"/>
      <c r="K2590" s="181"/>
      <c r="L2590" s="181"/>
      <c r="M2590" s="181"/>
    </row>
    <row r="2591" spans="2:13" ht="15" customHeight="1">
      <c r="B2591" s="188" t="s">
        <v>1426</v>
      </c>
      <c r="C2591" s="189"/>
      <c r="D2591" s="189"/>
      <c r="E2591" s="189"/>
      <c r="F2591" s="189"/>
      <c r="G2591" s="190"/>
      <c r="H2591" s="191" t="s">
        <v>1425</v>
      </c>
      <c r="I2591" s="192"/>
      <c r="J2591" s="192"/>
      <c r="K2591" s="192"/>
      <c r="L2591" s="192"/>
      <c r="M2591" s="193"/>
    </row>
    <row r="2592" spans="2:13" ht="15.75" customHeight="1">
      <c r="B2592" s="187" t="s">
        <v>379</v>
      </c>
      <c r="C2592" s="194" t="s">
        <v>1188</v>
      </c>
      <c r="D2592" s="183" t="s">
        <v>380</v>
      </c>
      <c r="E2592" s="184"/>
      <c r="F2592" s="183" t="s">
        <v>1424</v>
      </c>
      <c r="G2592" s="184"/>
      <c r="H2592" s="183" t="s">
        <v>1423</v>
      </c>
      <c r="I2592" s="184"/>
      <c r="J2592" s="187" t="s">
        <v>1422</v>
      </c>
      <c r="K2592" s="187" t="s">
        <v>1421</v>
      </c>
      <c r="L2592" s="183" t="s">
        <v>1420</v>
      </c>
      <c r="M2592" s="184"/>
    </row>
    <row r="2593" spans="2:13" ht="15.75" customHeight="1">
      <c r="B2593" s="187"/>
      <c r="C2593" s="195"/>
      <c r="D2593" s="185"/>
      <c r="E2593" s="186"/>
      <c r="F2593" s="185"/>
      <c r="G2593" s="186"/>
      <c r="H2593" s="185"/>
      <c r="I2593" s="186"/>
      <c r="J2593" s="187"/>
      <c r="K2593" s="187"/>
      <c r="L2593" s="185"/>
      <c r="M2593" s="186"/>
    </row>
    <row r="2594" spans="2:13" ht="39" customHeight="1">
      <c r="B2594" s="110" t="str">
        <f>CSV!E125</f>
        <v/>
      </c>
      <c r="C2594" s="123" t="str">
        <f>IFERROR(VLOOKUP(B2594,'TABELA DE DEFEITOS'!$B$4:$I$1048576,3,0),"")</f>
        <v/>
      </c>
      <c r="D2594" s="176" t="str">
        <f>IFERROR(VLOOKUP(B2594,'TABELA DE DEFEITOS'!$B$4:$I$1048576,4,0),"")</f>
        <v/>
      </c>
      <c r="E2594" s="177"/>
      <c r="F2594" s="176" t="str">
        <f>IFERROR(VLOOKUP(B2594,'TABELA DE DEFEITOS'!$B$4:$I$1048576,5,0),"")</f>
        <v/>
      </c>
      <c r="G2594" s="177"/>
      <c r="H2594" s="178" t="str">
        <f>CSV!H125</f>
        <v/>
      </c>
      <c r="I2594" s="179"/>
      <c r="J2594" s="112" t="str">
        <f>IFERROR(VLOOKUP(B2594,'TABELA DE DEFEITOS'!$B$4:$I$1048576,8,0),"")</f>
        <v/>
      </c>
      <c r="K2594" s="109" t="str">
        <f>CSV!G125</f>
        <v/>
      </c>
      <c r="L2594" s="178"/>
      <c r="M2594" s="179"/>
    </row>
    <row r="2595" spans="2:13" ht="9.75" customHeight="1">
      <c r="B2595" s="180" t="s">
        <v>1427</v>
      </c>
      <c r="C2595" s="180"/>
      <c r="D2595" s="180"/>
      <c r="E2595" s="180"/>
      <c r="F2595" s="180"/>
      <c r="G2595" s="180"/>
      <c r="H2595" s="180" t="s">
        <v>1427</v>
      </c>
      <c r="I2595" s="180"/>
      <c r="J2595" s="180"/>
      <c r="K2595" s="180"/>
      <c r="L2595" s="180"/>
      <c r="M2595" s="180"/>
    </row>
    <row r="2596" spans="2:13" ht="9.75" customHeight="1">
      <c r="B2596" s="181"/>
      <c r="C2596" s="181"/>
      <c r="D2596" s="181"/>
      <c r="E2596" s="181"/>
      <c r="F2596" s="181"/>
      <c r="G2596" s="181"/>
      <c r="H2596" s="181"/>
      <c r="I2596" s="181"/>
      <c r="J2596" s="181"/>
      <c r="K2596" s="181"/>
      <c r="L2596" s="181"/>
      <c r="M2596" s="181"/>
    </row>
    <row r="2597" spans="2:13" ht="9.75" customHeight="1">
      <c r="B2597" s="181"/>
      <c r="C2597" s="181"/>
      <c r="D2597" s="181"/>
      <c r="E2597" s="181"/>
      <c r="F2597" s="181"/>
      <c r="G2597" s="181"/>
      <c r="H2597" s="181"/>
      <c r="I2597" s="181"/>
      <c r="J2597" s="181"/>
      <c r="K2597" s="181"/>
      <c r="L2597" s="181"/>
      <c r="M2597" s="181"/>
    </row>
    <row r="2598" spans="2:13" ht="9.75" customHeight="1">
      <c r="B2598" s="181"/>
      <c r="C2598" s="181"/>
      <c r="D2598" s="181"/>
      <c r="E2598" s="181"/>
      <c r="F2598" s="181"/>
      <c r="G2598" s="181"/>
      <c r="H2598" s="181"/>
      <c r="I2598" s="181"/>
      <c r="J2598" s="181"/>
      <c r="K2598" s="181"/>
      <c r="L2598" s="181"/>
      <c r="M2598" s="181"/>
    </row>
    <row r="2599" spans="2:13" ht="9.75" customHeight="1">
      <c r="B2599" s="181"/>
      <c r="C2599" s="181"/>
      <c r="D2599" s="181"/>
      <c r="E2599" s="181"/>
      <c r="F2599" s="181"/>
      <c r="G2599" s="181"/>
      <c r="H2599" s="181"/>
      <c r="I2599" s="181"/>
      <c r="J2599" s="181"/>
      <c r="K2599" s="181"/>
      <c r="L2599" s="181"/>
      <c r="M2599" s="181"/>
    </row>
    <row r="2600" spans="2:13" ht="9.75" customHeight="1">
      <c r="B2600" s="181"/>
      <c r="C2600" s="181"/>
      <c r="D2600" s="181"/>
      <c r="E2600" s="181"/>
      <c r="F2600" s="181"/>
      <c r="G2600" s="181"/>
      <c r="H2600" s="181"/>
      <c r="I2600" s="181"/>
      <c r="J2600" s="181"/>
      <c r="K2600" s="181"/>
      <c r="L2600" s="181"/>
      <c r="M2600" s="181"/>
    </row>
    <row r="2601" spans="2:13" ht="9.75" customHeight="1">
      <c r="B2601" s="181"/>
      <c r="C2601" s="181"/>
      <c r="D2601" s="181"/>
      <c r="E2601" s="181"/>
      <c r="F2601" s="181"/>
      <c r="G2601" s="181"/>
      <c r="H2601" s="181"/>
      <c r="I2601" s="181"/>
      <c r="J2601" s="181"/>
      <c r="K2601" s="181"/>
      <c r="L2601" s="181"/>
      <c r="M2601" s="181"/>
    </row>
    <row r="2602" spans="2:13" ht="9.75" customHeight="1">
      <c r="B2602" s="181"/>
      <c r="C2602" s="181"/>
      <c r="D2602" s="181"/>
      <c r="E2602" s="181"/>
      <c r="F2602" s="181"/>
      <c r="G2602" s="181"/>
      <c r="H2602" s="181"/>
      <c r="I2602" s="181"/>
      <c r="J2602" s="181"/>
      <c r="K2602" s="181"/>
      <c r="L2602" s="181"/>
      <c r="M2602" s="181"/>
    </row>
    <row r="2603" spans="2:13" ht="9.75" customHeight="1">
      <c r="B2603" s="181"/>
      <c r="C2603" s="181"/>
      <c r="D2603" s="181"/>
      <c r="E2603" s="181"/>
      <c r="F2603" s="181"/>
      <c r="G2603" s="181"/>
      <c r="H2603" s="181"/>
      <c r="I2603" s="181"/>
      <c r="J2603" s="181"/>
      <c r="K2603" s="181"/>
      <c r="L2603" s="181"/>
      <c r="M2603" s="181"/>
    </row>
    <row r="2604" spans="2:13" ht="9.75" customHeight="1">
      <c r="B2604" s="181"/>
      <c r="C2604" s="181"/>
      <c r="D2604" s="181"/>
      <c r="E2604" s="181"/>
      <c r="F2604" s="181"/>
      <c r="G2604" s="181"/>
      <c r="H2604" s="181"/>
      <c r="I2604" s="181"/>
      <c r="J2604" s="181"/>
      <c r="K2604" s="181"/>
      <c r="L2604" s="181"/>
      <c r="M2604" s="181"/>
    </row>
    <row r="2605" spans="2:13" ht="9.75" customHeight="1">
      <c r="B2605" s="181"/>
      <c r="C2605" s="181"/>
      <c r="D2605" s="181"/>
      <c r="E2605" s="181"/>
      <c r="F2605" s="181"/>
      <c r="G2605" s="181"/>
      <c r="H2605" s="181"/>
      <c r="I2605" s="181"/>
      <c r="J2605" s="181"/>
      <c r="K2605" s="181"/>
      <c r="L2605" s="181"/>
      <c r="M2605" s="181"/>
    </row>
    <row r="2606" spans="2:13" ht="9.75" customHeight="1">
      <c r="B2606" s="181"/>
      <c r="C2606" s="181"/>
      <c r="D2606" s="181"/>
      <c r="E2606" s="181"/>
      <c r="F2606" s="181"/>
      <c r="G2606" s="181"/>
      <c r="H2606" s="181"/>
      <c r="I2606" s="181"/>
      <c r="J2606" s="181"/>
      <c r="K2606" s="181"/>
      <c r="L2606" s="181"/>
      <c r="M2606" s="181"/>
    </row>
    <row r="2607" spans="2:13" ht="9.75" customHeight="1">
      <c r="B2607" s="181"/>
      <c r="C2607" s="181"/>
      <c r="D2607" s="181"/>
      <c r="E2607" s="181"/>
      <c r="F2607" s="181"/>
      <c r="G2607" s="181"/>
      <c r="H2607" s="181"/>
      <c r="I2607" s="181"/>
      <c r="J2607" s="181"/>
      <c r="K2607" s="181"/>
      <c r="L2607" s="181"/>
      <c r="M2607" s="181"/>
    </row>
    <row r="2608" spans="2:13" ht="9.75" customHeight="1">
      <c r="B2608" s="181"/>
      <c r="C2608" s="181"/>
      <c r="D2608" s="181"/>
      <c r="E2608" s="181"/>
      <c r="F2608" s="181"/>
      <c r="G2608" s="181"/>
      <c r="H2608" s="181"/>
      <c r="I2608" s="181"/>
      <c r="J2608" s="181"/>
      <c r="K2608" s="181"/>
      <c r="L2608" s="181"/>
      <c r="M2608" s="181"/>
    </row>
    <row r="2609" spans="2:13" ht="9.75" customHeight="1">
      <c r="B2609" s="181"/>
      <c r="C2609" s="181"/>
      <c r="D2609" s="181"/>
      <c r="E2609" s="181"/>
      <c r="F2609" s="181"/>
      <c r="G2609" s="181"/>
      <c r="H2609" s="181"/>
      <c r="I2609" s="181"/>
      <c r="J2609" s="181"/>
      <c r="K2609" s="181"/>
      <c r="L2609" s="181"/>
      <c r="M2609" s="181"/>
    </row>
    <row r="2610" spans="2:13" ht="9.75" customHeight="1">
      <c r="B2610" s="181"/>
      <c r="C2610" s="181"/>
      <c r="D2610" s="181"/>
      <c r="E2610" s="181"/>
      <c r="F2610" s="181"/>
      <c r="G2610" s="181"/>
      <c r="H2610" s="181"/>
      <c r="I2610" s="181"/>
      <c r="J2610" s="181"/>
      <c r="K2610" s="181"/>
      <c r="L2610" s="181"/>
      <c r="M2610" s="181"/>
    </row>
    <row r="2611" spans="2:13" ht="9.75" customHeight="1">
      <c r="B2611" s="181"/>
      <c r="C2611" s="181"/>
      <c r="D2611" s="181"/>
      <c r="E2611" s="181"/>
      <c r="F2611" s="181"/>
      <c r="G2611" s="181"/>
      <c r="H2611" s="181"/>
      <c r="I2611" s="181"/>
      <c r="J2611" s="181"/>
      <c r="K2611" s="181"/>
      <c r="L2611" s="181"/>
      <c r="M2611" s="181"/>
    </row>
    <row r="2612" spans="2:13" ht="15" customHeight="1">
      <c r="B2612" s="188" t="s">
        <v>1426</v>
      </c>
      <c r="C2612" s="189"/>
      <c r="D2612" s="189"/>
      <c r="E2612" s="189"/>
      <c r="F2612" s="189"/>
      <c r="G2612" s="190"/>
      <c r="H2612" s="191" t="s">
        <v>1425</v>
      </c>
      <c r="I2612" s="192"/>
      <c r="J2612" s="192"/>
      <c r="K2612" s="192"/>
      <c r="L2612" s="192"/>
      <c r="M2612" s="193"/>
    </row>
    <row r="2613" spans="2:13" ht="15.75" customHeight="1">
      <c r="B2613" s="187" t="s">
        <v>379</v>
      </c>
      <c r="C2613" s="194" t="s">
        <v>1188</v>
      </c>
      <c r="D2613" s="183" t="s">
        <v>380</v>
      </c>
      <c r="E2613" s="184"/>
      <c r="F2613" s="183" t="s">
        <v>1424</v>
      </c>
      <c r="G2613" s="184"/>
      <c r="H2613" s="183" t="s">
        <v>1423</v>
      </c>
      <c r="I2613" s="184"/>
      <c r="J2613" s="187" t="s">
        <v>1422</v>
      </c>
      <c r="K2613" s="187" t="s">
        <v>1421</v>
      </c>
      <c r="L2613" s="183" t="s">
        <v>1420</v>
      </c>
      <c r="M2613" s="184"/>
    </row>
    <row r="2614" spans="2:13" ht="15.75" customHeight="1">
      <c r="B2614" s="187"/>
      <c r="C2614" s="195"/>
      <c r="D2614" s="185"/>
      <c r="E2614" s="186"/>
      <c r="F2614" s="185"/>
      <c r="G2614" s="186"/>
      <c r="H2614" s="185"/>
      <c r="I2614" s="186"/>
      <c r="J2614" s="187"/>
      <c r="K2614" s="187"/>
      <c r="L2614" s="185"/>
      <c r="M2614" s="186"/>
    </row>
    <row r="2615" spans="2:13" ht="38.25" customHeight="1">
      <c r="B2615" s="110" t="str">
        <f>CSV!E126</f>
        <v/>
      </c>
      <c r="C2615" s="123" t="str">
        <f>IFERROR(VLOOKUP(B2615,'TABELA DE DEFEITOS'!$B$4:$I$1048576,3,0),"")</f>
        <v/>
      </c>
      <c r="D2615" s="176" t="str">
        <f>IFERROR(VLOOKUP(B2615,'TABELA DE DEFEITOS'!$B$4:$I$1048576,4,0),"")</f>
        <v/>
      </c>
      <c r="E2615" s="177"/>
      <c r="F2615" s="176" t="str">
        <f>IFERROR(VLOOKUP(B2615,'TABELA DE DEFEITOS'!$B$4:$I$1048576,5,0),"")</f>
        <v/>
      </c>
      <c r="G2615" s="177"/>
      <c r="H2615" s="178" t="str">
        <f>CSV!H126</f>
        <v/>
      </c>
      <c r="I2615" s="179"/>
      <c r="J2615" s="112" t="str">
        <f>IFERROR(VLOOKUP(B2615,'TABELA DE DEFEITOS'!$B$4:$I$1048576,8,0),"")</f>
        <v/>
      </c>
      <c r="K2615" s="109" t="str">
        <f>CSV!G126</f>
        <v/>
      </c>
      <c r="L2615" s="178"/>
      <c r="M2615" s="179"/>
    </row>
    <row r="2616" spans="2:13" ht="9.75" customHeight="1">
      <c r="B2616" s="180" t="s">
        <v>1427</v>
      </c>
      <c r="C2616" s="180"/>
      <c r="D2616" s="180"/>
      <c r="E2616" s="180"/>
      <c r="F2616" s="180"/>
      <c r="G2616" s="180"/>
      <c r="H2616" s="180" t="s">
        <v>1427</v>
      </c>
      <c r="I2616" s="180"/>
      <c r="J2616" s="180"/>
      <c r="K2616" s="180"/>
      <c r="L2616" s="180"/>
      <c r="M2616" s="180"/>
    </row>
    <row r="2617" spans="2:13" ht="9.75" customHeight="1">
      <c r="B2617" s="181"/>
      <c r="C2617" s="181"/>
      <c r="D2617" s="181"/>
      <c r="E2617" s="181"/>
      <c r="F2617" s="181"/>
      <c r="G2617" s="181"/>
      <c r="H2617" s="181"/>
      <c r="I2617" s="181"/>
      <c r="J2617" s="181"/>
      <c r="K2617" s="181"/>
      <c r="L2617" s="181"/>
      <c r="M2617" s="181"/>
    </row>
    <row r="2618" spans="2:13" ht="9.75" customHeight="1">
      <c r="B2618" s="181"/>
      <c r="C2618" s="181"/>
      <c r="D2618" s="181"/>
      <c r="E2618" s="181"/>
      <c r="F2618" s="181"/>
      <c r="G2618" s="181"/>
      <c r="H2618" s="181"/>
      <c r="I2618" s="181"/>
      <c r="J2618" s="181"/>
      <c r="K2618" s="181"/>
      <c r="L2618" s="181"/>
      <c r="M2618" s="181"/>
    </row>
    <row r="2619" spans="2:13" ht="9.75" customHeight="1">
      <c r="B2619" s="181"/>
      <c r="C2619" s="181"/>
      <c r="D2619" s="181"/>
      <c r="E2619" s="181"/>
      <c r="F2619" s="181"/>
      <c r="G2619" s="181"/>
      <c r="H2619" s="181"/>
      <c r="I2619" s="181"/>
      <c r="J2619" s="181"/>
      <c r="K2619" s="181"/>
      <c r="L2619" s="181"/>
      <c r="M2619" s="181"/>
    </row>
    <row r="2620" spans="2:13" ht="9.75" customHeight="1">
      <c r="B2620" s="181"/>
      <c r="C2620" s="181"/>
      <c r="D2620" s="181"/>
      <c r="E2620" s="181"/>
      <c r="F2620" s="181"/>
      <c r="G2620" s="181"/>
      <c r="H2620" s="181"/>
      <c r="I2620" s="181"/>
      <c r="J2620" s="181"/>
      <c r="K2620" s="181"/>
      <c r="L2620" s="181"/>
      <c r="M2620" s="181"/>
    </row>
    <row r="2621" spans="2:13" ht="9.75" customHeight="1">
      <c r="B2621" s="181"/>
      <c r="C2621" s="181"/>
      <c r="D2621" s="181"/>
      <c r="E2621" s="181"/>
      <c r="F2621" s="181"/>
      <c r="G2621" s="181"/>
      <c r="H2621" s="181"/>
      <c r="I2621" s="181"/>
      <c r="J2621" s="181"/>
      <c r="K2621" s="181"/>
      <c r="L2621" s="181"/>
      <c r="M2621" s="181"/>
    </row>
    <row r="2622" spans="2:13" ht="9.75" customHeight="1">
      <c r="B2622" s="181"/>
      <c r="C2622" s="181"/>
      <c r="D2622" s="181"/>
      <c r="E2622" s="181"/>
      <c r="F2622" s="181"/>
      <c r="G2622" s="181"/>
      <c r="H2622" s="181"/>
      <c r="I2622" s="181"/>
      <c r="J2622" s="181"/>
      <c r="K2622" s="181"/>
      <c r="L2622" s="181"/>
      <c r="M2622" s="181"/>
    </row>
    <row r="2623" spans="2:13" ht="9.75" customHeight="1">
      <c r="B2623" s="181"/>
      <c r="C2623" s="181"/>
      <c r="D2623" s="181"/>
      <c r="E2623" s="181"/>
      <c r="F2623" s="181"/>
      <c r="G2623" s="181"/>
      <c r="H2623" s="181"/>
      <c r="I2623" s="181"/>
      <c r="J2623" s="181"/>
      <c r="K2623" s="181"/>
      <c r="L2623" s="181"/>
      <c r="M2623" s="181"/>
    </row>
    <row r="2624" spans="2:13" ht="9.75" customHeight="1">
      <c r="B2624" s="181"/>
      <c r="C2624" s="181"/>
      <c r="D2624" s="181"/>
      <c r="E2624" s="181"/>
      <c r="F2624" s="181"/>
      <c r="G2624" s="181"/>
      <c r="H2624" s="181"/>
      <c r="I2624" s="181"/>
      <c r="J2624" s="181"/>
      <c r="K2624" s="181"/>
      <c r="L2624" s="181"/>
      <c r="M2624" s="181"/>
    </row>
    <row r="2625" spans="2:13" ht="9.75" customHeight="1">
      <c r="B2625" s="181"/>
      <c r="C2625" s="181"/>
      <c r="D2625" s="181"/>
      <c r="E2625" s="181"/>
      <c r="F2625" s="181"/>
      <c r="G2625" s="181"/>
      <c r="H2625" s="181"/>
      <c r="I2625" s="181"/>
      <c r="J2625" s="181"/>
      <c r="K2625" s="181"/>
      <c r="L2625" s="181"/>
      <c r="M2625" s="181"/>
    </row>
    <row r="2626" spans="2:13" ht="9.75" customHeight="1">
      <c r="B2626" s="181"/>
      <c r="C2626" s="181"/>
      <c r="D2626" s="181"/>
      <c r="E2626" s="181"/>
      <c r="F2626" s="181"/>
      <c r="G2626" s="181"/>
      <c r="H2626" s="181"/>
      <c r="I2626" s="181"/>
      <c r="J2626" s="181"/>
      <c r="K2626" s="181"/>
      <c r="L2626" s="181"/>
      <c r="M2626" s="181"/>
    </row>
    <row r="2627" spans="2:13" ht="9.75" customHeight="1">
      <c r="B2627" s="181"/>
      <c r="C2627" s="181"/>
      <c r="D2627" s="181"/>
      <c r="E2627" s="181"/>
      <c r="F2627" s="181"/>
      <c r="G2627" s="181"/>
      <c r="H2627" s="181"/>
      <c r="I2627" s="181"/>
      <c r="J2627" s="181"/>
      <c r="K2627" s="181"/>
      <c r="L2627" s="181"/>
      <c r="M2627" s="181"/>
    </row>
    <row r="2628" spans="2:13" ht="9.75" customHeight="1">
      <c r="B2628" s="181"/>
      <c r="C2628" s="181"/>
      <c r="D2628" s="181"/>
      <c r="E2628" s="181"/>
      <c r="F2628" s="181"/>
      <c r="G2628" s="181"/>
      <c r="H2628" s="181"/>
      <c r="I2628" s="181"/>
      <c r="J2628" s="181"/>
      <c r="K2628" s="181"/>
      <c r="L2628" s="181"/>
      <c r="M2628" s="181"/>
    </row>
    <row r="2629" spans="2:13" ht="9.75" customHeight="1">
      <c r="B2629" s="181"/>
      <c r="C2629" s="181"/>
      <c r="D2629" s="181"/>
      <c r="E2629" s="181"/>
      <c r="F2629" s="181"/>
      <c r="G2629" s="181"/>
      <c r="H2629" s="181"/>
      <c r="I2629" s="181"/>
      <c r="J2629" s="181"/>
      <c r="K2629" s="181"/>
      <c r="L2629" s="181"/>
      <c r="M2629" s="181"/>
    </row>
    <row r="2630" spans="2:13" ht="9.75" customHeight="1">
      <c r="B2630" s="181"/>
      <c r="C2630" s="181"/>
      <c r="D2630" s="181"/>
      <c r="E2630" s="181"/>
      <c r="F2630" s="181"/>
      <c r="G2630" s="181"/>
      <c r="H2630" s="181"/>
      <c r="I2630" s="181"/>
      <c r="J2630" s="181"/>
      <c r="K2630" s="181"/>
      <c r="L2630" s="181"/>
      <c r="M2630" s="181"/>
    </row>
    <row r="2631" spans="2:13" ht="9.75" customHeight="1">
      <c r="B2631" s="181"/>
      <c r="C2631" s="181"/>
      <c r="D2631" s="181"/>
      <c r="E2631" s="181"/>
      <c r="F2631" s="181"/>
      <c r="G2631" s="181"/>
      <c r="H2631" s="181"/>
      <c r="I2631" s="181"/>
      <c r="J2631" s="181"/>
      <c r="K2631" s="181"/>
      <c r="L2631" s="181"/>
      <c r="M2631" s="181"/>
    </row>
    <row r="2632" spans="2:13" ht="9.75" customHeight="1">
      <c r="B2632" s="181"/>
      <c r="C2632" s="181"/>
      <c r="D2632" s="181"/>
      <c r="E2632" s="181"/>
      <c r="F2632" s="181"/>
      <c r="G2632" s="181"/>
      <c r="H2632" s="181"/>
      <c r="I2632" s="181"/>
      <c r="J2632" s="181"/>
      <c r="K2632" s="181"/>
      <c r="L2632" s="181"/>
      <c r="M2632" s="181"/>
    </row>
    <row r="2633" spans="2:13" ht="15" customHeight="1">
      <c r="B2633" s="188" t="s">
        <v>1426</v>
      </c>
      <c r="C2633" s="189"/>
      <c r="D2633" s="189"/>
      <c r="E2633" s="189"/>
      <c r="F2633" s="189"/>
      <c r="G2633" s="190"/>
      <c r="H2633" s="191" t="s">
        <v>1425</v>
      </c>
      <c r="I2633" s="192"/>
      <c r="J2633" s="192"/>
      <c r="K2633" s="192"/>
      <c r="L2633" s="192"/>
      <c r="M2633" s="193"/>
    </row>
    <row r="2634" spans="2:13" ht="15.75" customHeight="1">
      <c r="B2634" s="187" t="s">
        <v>379</v>
      </c>
      <c r="C2634" s="194" t="s">
        <v>1188</v>
      </c>
      <c r="D2634" s="183" t="s">
        <v>380</v>
      </c>
      <c r="E2634" s="184"/>
      <c r="F2634" s="183" t="s">
        <v>1424</v>
      </c>
      <c r="G2634" s="184"/>
      <c r="H2634" s="183" t="s">
        <v>1423</v>
      </c>
      <c r="I2634" s="184"/>
      <c r="J2634" s="187" t="s">
        <v>1422</v>
      </c>
      <c r="K2634" s="187" t="s">
        <v>1421</v>
      </c>
      <c r="L2634" s="183" t="s">
        <v>1420</v>
      </c>
      <c r="M2634" s="184"/>
    </row>
    <row r="2635" spans="2:13" ht="15.75" customHeight="1">
      <c r="B2635" s="187"/>
      <c r="C2635" s="195"/>
      <c r="D2635" s="185"/>
      <c r="E2635" s="186"/>
      <c r="F2635" s="185"/>
      <c r="G2635" s="186"/>
      <c r="H2635" s="185"/>
      <c r="I2635" s="186"/>
      <c r="J2635" s="187"/>
      <c r="K2635" s="187"/>
      <c r="L2635" s="185"/>
      <c r="M2635" s="186"/>
    </row>
    <row r="2636" spans="2:13" ht="39" customHeight="1">
      <c r="B2636" s="110" t="str">
        <f>CSV!E127</f>
        <v/>
      </c>
      <c r="C2636" s="123" t="str">
        <f>IFERROR(VLOOKUP(B2636,'TABELA DE DEFEITOS'!$B$4:$I$1048576,3,0),"")</f>
        <v/>
      </c>
      <c r="D2636" s="176" t="str">
        <f>IFERROR(VLOOKUP(B2636,'TABELA DE DEFEITOS'!$B$4:$I$1048576,4,0),"")</f>
        <v/>
      </c>
      <c r="E2636" s="177"/>
      <c r="F2636" s="176" t="str">
        <f>IFERROR(VLOOKUP(B2636,'TABELA DE DEFEITOS'!$B$4:$I$1048576,5,0),"")</f>
        <v/>
      </c>
      <c r="G2636" s="177"/>
      <c r="H2636" s="178" t="str">
        <f>CSV!H127</f>
        <v/>
      </c>
      <c r="I2636" s="179"/>
      <c r="J2636" s="112" t="str">
        <f>IFERROR(VLOOKUP(B2636,'TABELA DE DEFEITOS'!$B$4:$I$1048576,8,0),"")</f>
        <v/>
      </c>
      <c r="K2636" s="109" t="str">
        <f>CSV!G127</f>
        <v/>
      </c>
      <c r="L2636" s="178"/>
      <c r="M2636" s="179"/>
    </row>
    <row r="2637" spans="2:13" ht="9.75" customHeight="1">
      <c r="B2637" s="180" t="s">
        <v>1427</v>
      </c>
      <c r="C2637" s="180"/>
      <c r="D2637" s="180"/>
      <c r="E2637" s="180"/>
      <c r="F2637" s="180"/>
      <c r="G2637" s="180"/>
      <c r="H2637" s="180" t="s">
        <v>1427</v>
      </c>
      <c r="I2637" s="180"/>
      <c r="J2637" s="180"/>
      <c r="K2637" s="180"/>
      <c r="L2637" s="180"/>
      <c r="M2637" s="180"/>
    </row>
    <row r="2638" spans="2:13" ht="9.75" customHeight="1">
      <c r="B2638" s="181"/>
      <c r="C2638" s="181"/>
      <c r="D2638" s="181"/>
      <c r="E2638" s="181"/>
      <c r="F2638" s="181"/>
      <c r="G2638" s="181"/>
      <c r="H2638" s="181"/>
      <c r="I2638" s="181"/>
      <c r="J2638" s="181"/>
      <c r="K2638" s="181"/>
      <c r="L2638" s="181"/>
      <c r="M2638" s="181"/>
    </row>
    <row r="2639" spans="2:13" ht="9.75" customHeight="1">
      <c r="B2639" s="181"/>
      <c r="C2639" s="181"/>
      <c r="D2639" s="181"/>
      <c r="E2639" s="181"/>
      <c r="F2639" s="181"/>
      <c r="G2639" s="181"/>
      <c r="H2639" s="181"/>
      <c r="I2639" s="181"/>
      <c r="J2639" s="181"/>
      <c r="K2639" s="181"/>
      <c r="L2639" s="181"/>
      <c r="M2639" s="181"/>
    </row>
    <row r="2640" spans="2:13" ht="9.75" customHeight="1">
      <c r="B2640" s="181"/>
      <c r="C2640" s="181"/>
      <c r="D2640" s="181"/>
      <c r="E2640" s="181"/>
      <c r="F2640" s="181"/>
      <c r="G2640" s="181"/>
      <c r="H2640" s="181"/>
      <c r="I2640" s="181"/>
      <c r="J2640" s="181"/>
      <c r="K2640" s="181"/>
      <c r="L2640" s="181"/>
      <c r="M2640" s="181"/>
    </row>
    <row r="2641" spans="2:13" ht="9.75" customHeight="1">
      <c r="B2641" s="181"/>
      <c r="C2641" s="181"/>
      <c r="D2641" s="181"/>
      <c r="E2641" s="181"/>
      <c r="F2641" s="181"/>
      <c r="G2641" s="181"/>
      <c r="H2641" s="181"/>
      <c r="I2641" s="181"/>
      <c r="J2641" s="181"/>
      <c r="K2641" s="181"/>
      <c r="L2641" s="181"/>
      <c r="M2641" s="181"/>
    </row>
    <row r="2642" spans="2:13" ht="9.75" customHeight="1">
      <c r="B2642" s="181"/>
      <c r="C2642" s="181"/>
      <c r="D2642" s="181"/>
      <c r="E2642" s="181"/>
      <c r="F2642" s="181"/>
      <c r="G2642" s="181"/>
      <c r="H2642" s="181"/>
      <c r="I2642" s="181"/>
      <c r="J2642" s="181"/>
      <c r="K2642" s="181"/>
      <c r="L2642" s="181"/>
      <c r="M2642" s="181"/>
    </row>
    <row r="2643" spans="2:13" ht="9.75" customHeight="1">
      <c r="B2643" s="181"/>
      <c r="C2643" s="181"/>
      <c r="D2643" s="181"/>
      <c r="E2643" s="181"/>
      <c r="F2643" s="181"/>
      <c r="G2643" s="181"/>
      <c r="H2643" s="181"/>
      <c r="I2643" s="181"/>
      <c r="J2643" s="181"/>
      <c r="K2643" s="181"/>
      <c r="L2643" s="181"/>
      <c r="M2643" s="181"/>
    </row>
    <row r="2644" spans="2:13" ht="9.75" customHeight="1">
      <c r="B2644" s="181"/>
      <c r="C2644" s="181"/>
      <c r="D2644" s="181"/>
      <c r="E2644" s="181"/>
      <c r="F2644" s="181"/>
      <c r="G2644" s="181"/>
      <c r="H2644" s="181"/>
      <c r="I2644" s="181"/>
      <c r="J2644" s="181"/>
      <c r="K2644" s="181"/>
      <c r="L2644" s="181"/>
      <c r="M2644" s="181"/>
    </row>
    <row r="2645" spans="2:13" ht="9.75" customHeight="1">
      <c r="B2645" s="181"/>
      <c r="C2645" s="181"/>
      <c r="D2645" s="181"/>
      <c r="E2645" s="181"/>
      <c r="F2645" s="181"/>
      <c r="G2645" s="181"/>
      <c r="H2645" s="181"/>
      <c r="I2645" s="181"/>
      <c r="J2645" s="181"/>
      <c r="K2645" s="181"/>
      <c r="L2645" s="181"/>
      <c r="M2645" s="181"/>
    </row>
    <row r="2646" spans="2:13" ht="9.75" customHeight="1">
      <c r="B2646" s="181"/>
      <c r="C2646" s="181"/>
      <c r="D2646" s="181"/>
      <c r="E2646" s="181"/>
      <c r="F2646" s="181"/>
      <c r="G2646" s="181"/>
      <c r="H2646" s="181"/>
      <c r="I2646" s="181"/>
      <c r="J2646" s="181"/>
      <c r="K2646" s="181"/>
      <c r="L2646" s="181"/>
      <c r="M2646" s="181"/>
    </row>
    <row r="2647" spans="2:13" ht="9.75" customHeight="1">
      <c r="B2647" s="181"/>
      <c r="C2647" s="181"/>
      <c r="D2647" s="181"/>
      <c r="E2647" s="181"/>
      <c r="F2647" s="181"/>
      <c r="G2647" s="181"/>
      <c r="H2647" s="181"/>
      <c r="I2647" s="181"/>
      <c r="J2647" s="181"/>
      <c r="K2647" s="181"/>
      <c r="L2647" s="181"/>
      <c r="M2647" s="181"/>
    </row>
    <row r="2648" spans="2:13" ht="9.75" customHeight="1">
      <c r="B2648" s="181"/>
      <c r="C2648" s="181"/>
      <c r="D2648" s="181"/>
      <c r="E2648" s="181"/>
      <c r="F2648" s="181"/>
      <c r="G2648" s="181"/>
      <c r="H2648" s="181"/>
      <c r="I2648" s="181"/>
      <c r="J2648" s="181"/>
      <c r="K2648" s="181"/>
      <c r="L2648" s="181"/>
      <c r="M2648" s="181"/>
    </row>
    <row r="2649" spans="2:13" ht="9.75" customHeight="1">
      <c r="B2649" s="181"/>
      <c r="C2649" s="181"/>
      <c r="D2649" s="181"/>
      <c r="E2649" s="181"/>
      <c r="F2649" s="181"/>
      <c r="G2649" s="181"/>
      <c r="H2649" s="181"/>
      <c r="I2649" s="181"/>
      <c r="J2649" s="181"/>
      <c r="K2649" s="181"/>
      <c r="L2649" s="181"/>
      <c r="M2649" s="181"/>
    </row>
    <row r="2650" spans="2:13" ht="9.75" customHeight="1">
      <c r="B2650" s="181"/>
      <c r="C2650" s="181"/>
      <c r="D2650" s="181"/>
      <c r="E2650" s="181"/>
      <c r="F2650" s="181"/>
      <c r="G2650" s="181"/>
      <c r="H2650" s="181"/>
      <c r="I2650" s="181"/>
      <c r="J2650" s="181"/>
      <c r="K2650" s="181"/>
      <c r="L2650" s="181"/>
      <c r="M2650" s="181"/>
    </row>
    <row r="2651" spans="2:13" ht="9.75" customHeight="1">
      <c r="B2651" s="181"/>
      <c r="C2651" s="181"/>
      <c r="D2651" s="181"/>
      <c r="E2651" s="181"/>
      <c r="F2651" s="181"/>
      <c r="G2651" s="181"/>
      <c r="H2651" s="181"/>
      <c r="I2651" s="181"/>
      <c r="J2651" s="181"/>
      <c r="K2651" s="181"/>
      <c r="L2651" s="181"/>
      <c r="M2651" s="181"/>
    </row>
    <row r="2652" spans="2:13" ht="9.75" customHeight="1">
      <c r="B2652" s="181"/>
      <c r="C2652" s="181"/>
      <c r="D2652" s="181"/>
      <c r="E2652" s="181"/>
      <c r="F2652" s="181"/>
      <c r="G2652" s="181"/>
      <c r="H2652" s="181"/>
      <c r="I2652" s="181"/>
      <c r="J2652" s="181"/>
      <c r="K2652" s="181"/>
      <c r="L2652" s="181"/>
      <c r="M2652" s="181"/>
    </row>
    <row r="2653" spans="2:13" ht="9.75" customHeight="1">
      <c r="B2653" s="181"/>
      <c r="C2653" s="181"/>
      <c r="D2653" s="181"/>
      <c r="E2653" s="181"/>
      <c r="F2653" s="181"/>
      <c r="G2653" s="181"/>
      <c r="H2653" s="181"/>
      <c r="I2653" s="181"/>
      <c r="J2653" s="181"/>
      <c r="K2653" s="181"/>
      <c r="L2653" s="181"/>
      <c r="M2653" s="181"/>
    </row>
    <row r="2654" spans="2:13" ht="15" customHeight="1">
      <c r="B2654" s="188" t="s">
        <v>1426</v>
      </c>
      <c r="C2654" s="189"/>
      <c r="D2654" s="189"/>
      <c r="E2654" s="189"/>
      <c r="F2654" s="189"/>
      <c r="G2654" s="190"/>
      <c r="H2654" s="191" t="s">
        <v>1425</v>
      </c>
      <c r="I2654" s="192"/>
      <c r="J2654" s="192"/>
      <c r="K2654" s="192"/>
      <c r="L2654" s="192"/>
      <c r="M2654" s="193"/>
    </row>
    <row r="2655" spans="2:13" ht="10.5" customHeight="1">
      <c r="B2655" s="187" t="s">
        <v>379</v>
      </c>
      <c r="C2655" s="194" t="s">
        <v>1188</v>
      </c>
      <c r="D2655" s="183" t="s">
        <v>380</v>
      </c>
      <c r="E2655" s="184"/>
      <c r="F2655" s="183" t="s">
        <v>1424</v>
      </c>
      <c r="G2655" s="184"/>
      <c r="H2655" s="183" t="s">
        <v>1423</v>
      </c>
      <c r="I2655" s="184"/>
      <c r="J2655" s="187" t="s">
        <v>1422</v>
      </c>
      <c r="K2655" s="187" t="s">
        <v>1421</v>
      </c>
      <c r="L2655" s="183" t="s">
        <v>1420</v>
      </c>
      <c r="M2655" s="184"/>
    </row>
    <row r="2656" spans="2:13" ht="15.75" customHeight="1">
      <c r="B2656" s="187"/>
      <c r="C2656" s="195"/>
      <c r="D2656" s="185"/>
      <c r="E2656" s="186"/>
      <c r="F2656" s="185"/>
      <c r="G2656" s="186"/>
      <c r="H2656" s="185"/>
      <c r="I2656" s="186"/>
      <c r="J2656" s="187"/>
      <c r="K2656" s="187"/>
      <c r="L2656" s="185"/>
      <c r="M2656" s="186"/>
    </row>
    <row r="2657" spans="2:13" ht="38.25" customHeight="1">
      <c r="B2657" s="110" t="str">
        <f>CSV!E148</f>
        <v/>
      </c>
      <c r="C2657" s="123" t="str">
        <f>IFERROR(VLOOKUP(B2657,'TABELA DE DEFEITOS'!$B$4:$I$1048576,3,0),"")</f>
        <v/>
      </c>
      <c r="D2657" s="176" t="str">
        <f>IFERROR(VLOOKUP(B2657,'TABELA DE DEFEITOS'!$B$4:$I$1048576,4,0),"")</f>
        <v/>
      </c>
      <c r="E2657" s="177"/>
      <c r="F2657" s="176" t="str">
        <f>IFERROR(VLOOKUP(B2657,'TABELA DE DEFEITOS'!$B$4:$I$1048576,5,0),"")</f>
        <v/>
      </c>
      <c r="G2657" s="177"/>
      <c r="H2657" s="178" t="str">
        <f>CSV!H148</f>
        <v/>
      </c>
      <c r="I2657" s="179"/>
      <c r="J2657" s="112" t="str">
        <f>IFERROR(VLOOKUP(B2657,'TABELA DE DEFEITOS'!$B$4:$I$1048576,8,0),"")</f>
        <v/>
      </c>
      <c r="K2657" s="109" t="str">
        <f>CSV!G148</f>
        <v/>
      </c>
      <c r="L2657" s="178"/>
      <c r="M2657" s="179"/>
    </row>
    <row r="2658" spans="2:13" ht="9.75" customHeight="1">
      <c r="B2658" s="180" t="s">
        <v>1427</v>
      </c>
      <c r="C2658" s="180"/>
      <c r="D2658" s="180"/>
      <c r="E2658" s="180"/>
      <c r="F2658" s="180"/>
      <c r="G2658" s="180"/>
      <c r="H2658" s="180" t="s">
        <v>1427</v>
      </c>
      <c r="I2658" s="180"/>
      <c r="J2658" s="180"/>
      <c r="K2658" s="180"/>
      <c r="L2658" s="180"/>
      <c r="M2658" s="180"/>
    </row>
    <row r="2659" spans="2:13" ht="9.75" customHeight="1">
      <c r="B2659" s="181"/>
      <c r="C2659" s="181"/>
      <c r="D2659" s="181"/>
      <c r="E2659" s="181"/>
      <c r="F2659" s="181"/>
      <c r="G2659" s="181"/>
      <c r="H2659" s="181"/>
      <c r="I2659" s="181"/>
      <c r="J2659" s="181"/>
      <c r="K2659" s="181"/>
      <c r="L2659" s="181"/>
      <c r="M2659" s="181"/>
    </row>
    <row r="2660" spans="2:13" ht="9.75" customHeight="1">
      <c r="B2660" s="181"/>
      <c r="C2660" s="181"/>
      <c r="D2660" s="181"/>
      <c r="E2660" s="181"/>
      <c r="F2660" s="181"/>
      <c r="G2660" s="181"/>
      <c r="H2660" s="181"/>
      <c r="I2660" s="181"/>
      <c r="J2660" s="181"/>
      <c r="K2660" s="181"/>
      <c r="L2660" s="181"/>
      <c r="M2660" s="181"/>
    </row>
    <row r="2661" spans="2:13" ht="9.75" customHeight="1">
      <c r="B2661" s="181"/>
      <c r="C2661" s="181"/>
      <c r="D2661" s="181"/>
      <c r="E2661" s="181"/>
      <c r="F2661" s="181"/>
      <c r="G2661" s="181"/>
      <c r="H2661" s="181"/>
      <c r="I2661" s="181"/>
      <c r="J2661" s="181"/>
      <c r="K2661" s="181"/>
      <c r="L2661" s="181"/>
      <c r="M2661" s="181"/>
    </row>
    <row r="2662" spans="2:13" ht="9.75" customHeight="1">
      <c r="B2662" s="181"/>
      <c r="C2662" s="181"/>
      <c r="D2662" s="181"/>
      <c r="E2662" s="181"/>
      <c r="F2662" s="181"/>
      <c r="G2662" s="181"/>
      <c r="H2662" s="181"/>
      <c r="I2662" s="181"/>
      <c r="J2662" s="181"/>
      <c r="K2662" s="181"/>
      <c r="L2662" s="181"/>
      <c r="M2662" s="181"/>
    </row>
    <row r="2663" spans="2:13" ht="9.75" customHeight="1">
      <c r="B2663" s="181"/>
      <c r="C2663" s="181"/>
      <c r="D2663" s="181"/>
      <c r="E2663" s="181"/>
      <c r="F2663" s="181"/>
      <c r="G2663" s="181"/>
      <c r="H2663" s="181"/>
      <c r="I2663" s="181"/>
      <c r="J2663" s="181"/>
      <c r="K2663" s="181"/>
      <c r="L2663" s="181"/>
      <c r="M2663" s="181"/>
    </row>
    <row r="2664" spans="2:13" ht="9.75" customHeight="1">
      <c r="B2664" s="181"/>
      <c r="C2664" s="181"/>
      <c r="D2664" s="181"/>
      <c r="E2664" s="181"/>
      <c r="F2664" s="181"/>
      <c r="G2664" s="181"/>
      <c r="H2664" s="181"/>
      <c r="I2664" s="181"/>
      <c r="J2664" s="181"/>
      <c r="K2664" s="181"/>
      <c r="L2664" s="181"/>
      <c r="M2664" s="181"/>
    </row>
    <row r="2665" spans="2:13" ht="9.75" customHeight="1">
      <c r="B2665" s="181"/>
      <c r="C2665" s="181"/>
      <c r="D2665" s="181"/>
      <c r="E2665" s="181"/>
      <c r="F2665" s="181"/>
      <c r="G2665" s="181"/>
      <c r="H2665" s="181"/>
      <c r="I2665" s="181"/>
      <c r="J2665" s="181"/>
      <c r="K2665" s="181"/>
      <c r="L2665" s="181"/>
      <c r="M2665" s="181"/>
    </row>
    <row r="2666" spans="2:13" ht="9.75" customHeight="1">
      <c r="B2666" s="181"/>
      <c r="C2666" s="181"/>
      <c r="D2666" s="181"/>
      <c r="E2666" s="181"/>
      <c r="F2666" s="181"/>
      <c r="G2666" s="181"/>
      <c r="H2666" s="181"/>
      <c r="I2666" s="181"/>
      <c r="J2666" s="181"/>
      <c r="K2666" s="181"/>
      <c r="L2666" s="181"/>
      <c r="M2666" s="181"/>
    </row>
    <row r="2667" spans="2:13" ht="9.75" customHeight="1">
      <c r="B2667" s="181"/>
      <c r="C2667" s="181"/>
      <c r="D2667" s="181"/>
      <c r="E2667" s="181"/>
      <c r="F2667" s="181"/>
      <c r="G2667" s="181"/>
      <c r="H2667" s="181"/>
      <c r="I2667" s="181"/>
      <c r="J2667" s="181"/>
      <c r="K2667" s="181"/>
      <c r="L2667" s="181"/>
      <c r="M2667" s="181"/>
    </row>
    <row r="2668" spans="2:13" ht="9.75" customHeight="1">
      <c r="B2668" s="181"/>
      <c r="C2668" s="181"/>
      <c r="D2668" s="181"/>
      <c r="E2668" s="181"/>
      <c r="F2668" s="181"/>
      <c r="G2668" s="181"/>
      <c r="H2668" s="181"/>
      <c r="I2668" s="181"/>
      <c r="J2668" s="181"/>
      <c r="K2668" s="181"/>
      <c r="L2668" s="181"/>
      <c r="M2668" s="181"/>
    </row>
    <row r="2669" spans="2:13" ht="9.75" customHeight="1">
      <c r="B2669" s="181"/>
      <c r="C2669" s="181"/>
      <c r="D2669" s="181"/>
      <c r="E2669" s="181"/>
      <c r="F2669" s="181"/>
      <c r="G2669" s="181"/>
      <c r="H2669" s="181"/>
      <c r="I2669" s="181"/>
      <c r="J2669" s="181"/>
      <c r="K2669" s="181"/>
      <c r="L2669" s="181"/>
      <c r="M2669" s="181"/>
    </row>
    <row r="2670" spans="2:13" ht="9.75" customHeight="1">
      <c r="B2670" s="181"/>
      <c r="C2670" s="181"/>
      <c r="D2670" s="181"/>
      <c r="E2670" s="181"/>
      <c r="F2670" s="181"/>
      <c r="G2670" s="181"/>
      <c r="H2670" s="181"/>
      <c r="I2670" s="181"/>
      <c r="J2670" s="181"/>
      <c r="K2670" s="181"/>
      <c r="L2670" s="181"/>
      <c r="M2670" s="181"/>
    </row>
    <row r="2671" spans="2:13" ht="9.75" customHeight="1">
      <c r="B2671" s="181"/>
      <c r="C2671" s="181"/>
      <c r="D2671" s="181"/>
      <c r="E2671" s="181"/>
      <c r="F2671" s="181"/>
      <c r="G2671" s="181"/>
      <c r="H2671" s="181"/>
      <c r="I2671" s="181"/>
      <c r="J2671" s="181"/>
      <c r="K2671" s="181"/>
      <c r="L2671" s="181"/>
      <c r="M2671" s="181"/>
    </row>
    <row r="2672" spans="2:13" ht="9.75" customHeight="1">
      <c r="B2672" s="181"/>
      <c r="C2672" s="181"/>
      <c r="D2672" s="181"/>
      <c r="E2672" s="181"/>
      <c r="F2672" s="181"/>
      <c r="G2672" s="181"/>
      <c r="H2672" s="181"/>
      <c r="I2672" s="181"/>
      <c r="J2672" s="181"/>
      <c r="K2672" s="181"/>
      <c r="L2672" s="181"/>
      <c r="M2672" s="181"/>
    </row>
    <row r="2673" spans="2:13" ht="9.75" customHeight="1">
      <c r="B2673" s="181"/>
      <c r="C2673" s="181"/>
      <c r="D2673" s="181"/>
      <c r="E2673" s="181"/>
      <c r="F2673" s="181"/>
      <c r="G2673" s="181"/>
      <c r="H2673" s="181"/>
      <c r="I2673" s="181"/>
      <c r="J2673" s="181"/>
      <c r="K2673" s="181"/>
      <c r="L2673" s="181"/>
      <c r="M2673" s="181"/>
    </row>
    <row r="2674" spans="2:13" ht="9.75" customHeight="1">
      <c r="B2674" s="182"/>
      <c r="C2674" s="182"/>
      <c r="D2674" s="182"/>
      <c r="E2674" s="182"/>
      <c r="F2674" s="182"/>
      <c r="G2674" s="182"/>
      <c r="H2674" s="182"/>
      <c r="I2674" s="182"/>
      <c r="J2674" s="182"/>
      <c r="K2674" s="182"/>
      <c r="L2674" s="182"/>
      <c r="M2674" s="182"/>
    </row>
  </sheetData>
  <mergeCells count="2047">
    <mergeCell ref="B8:G8"/>
    <mergeCell ref="H8:M8"/>
    <mergeCell ref="B7:M7"/>
    <mergeCell ref="B9:B10"/>
    <mergeCell ref="H9:I10"/>
    <mergeCell ref="J9:J10"/>
    <mergeCell ref="K9:K10"/>
    <mergeCell ref="D5:E5"/>
    <mergeCell ref="F5:G5"/>
    <mergeCell ref="H5:I5"/>
    <mergeCell ref="L6:M6"/>
    <mergeCell ref="D11:E11"/>
    <mergeCell ref="F11:G11"/>
    <mergeCell ref="H11:I11"/>
    <mergeCell ref="B2:D4"/>
    <mergeCell ref="E2:M4"/>
    <mergeCell ref="J5:K5"/>
    <mergeCell ref="L5:M5"/>
    <mergeCell ref="B6:C6"/>
    <mergeCell ref="D6:E6"/>
    <mergeCell ref="F6:G6"/>
    <mergeCell ref="H6:I6"/>
    <mergeCell ref="J6:K6"/>
    <mergeCell ref="B5:C5"/>
    <mergeCell ref="J30:J31"/>
    <mergeCell ref="K30:K31"/>
    <mergeCell ref="D32:E32"/>
    <mergeCell ref="F32:G32"/>
    <mergeCell ref="H32:I32"/>
    <mergeCell ref="B12:G28"/>
    <mergeCell ref="H12:M28"/>
    <mergeCell ref="B29:G29"/>
    <mergeCell ref="H29:M29"/>
    <mergeCell ref="B30:B31"/>
    <mergeCell ref="C30:C31"/>
    <mergeCell ref="D30:E31"/>
    <mergeCell ref="F30:G31"/>
    <mergeCell ref="H30:I31"/>
    <mergeCell ref="C9:C10"/>
    <mergeCell ref="D9:E10"/>
    <mergeCell ref="F9:G10"/>
    <mergeCell ref="B54:G70"/>
    <mergeCell ref="H54:M70"/>
    <mergeCell ref="B71:G71"/>
    <mergeCell ref="H71:M71"/>
    <mergeCell ref="B72:B73"/>
    <mergeCell ref="C72:C73"/>
    <mergeCell ref="D72:E73"/>
    <mergeCell ref="F72:G73"/>
    <mergeCell ref="H72:I73"/>
    <mergeCell ref="J72:J73"/>
    <mergeCell ref="K51:K52"/>
    <mergeCell ref="D53:E53"/>
    <mergeCell ref="F53:G53"/>
    <mergeCell ref="H53:I53"/>
    <mergeCell ref="B33:G49"/>
    <mergeCell ref="H33:M49"/>
    <mergeCell ref="B50:G50"/>
    <mergeCell ref="H50:M50"/>
    <mergeCell ref="B51:B52"/>
    <mergeCell ref="C51:C52"/>
    <mergeCell ref="D51:E52"/>
    <mergeCell ref="F51:G52"/>
    <mergeCell ref="H51:I52"/>
    <mergeCell ref="J51:J52"/>
    <mergeCell ref="L53:M53"/>
    <mergeCell ref="K93:K94"/>
    <mergeCell ref="D95:E95"/>
    <mergeCell ref="F95:G95"/>
    <mergeCell ref="H95:I95"/>
    <mergeCell ref="B75:G91"/>
    <mergeCell ref="H75:M91"/>
    <mergeCell ref="B92:G92"/>
    <mergeCell ref="H92:M92"/>
    <mergeCell ref="B93:B94"/>
    <mergeCell ref="C93:C94"/>
    <mergeCell ref="D93:E94"/>
    <mergeCell ref="F93:G94"/>
    <mergeCell ref="H93:I94"/>
    <mergeCell ref="J93:J94"/>
    <mergeCell ref="K72:K73"/>
    <mergeCell ref="D74:E74"/>
    <mergeCell ref="F74:G74"/>
    <mergeCell ref="H74:I74"/>
    <mergeCell ref="L95:M95"/>
    <mergeCell ref="B117:G133"/>
    <mergeCell ref="H117:M133"/>
    <mergeCell ref="B134:G134"/>
    <mergeCell ref="H134:M134"/>
    <mergeCell ref="B135:B136"/>
    <mergeCell ref="C135:C136"/>
    <mergeCell ref="D135:E136"/>
    <mergeCell ref="F135:G136"/>
    <mergeCell ref="H135:I136"/>
    <mergeCell ref="J135:J136"/>
    <mergeCell ref="K114:K115"/>
    <mergeCell ref="D116:E116"/>
    <mergeCell ref="F116:G116"/>
    <mergeCell ref="H116:I116"/>
    <mergeCell ref="B96:G112"/>
    <mergeCell ref="H96:M112"/>
    <mergeCell ref="B113:G113"/>
    <mergeCell ref="H113:M113"/>
    <mergeCell ref="B114:B115"/>
    <mergeCell ref="C114:C115"/>
    <mergeCell ref="D114:E115"/>
    <mergeCell ref="F114:G115"/>
    <mergeCell ref="H114:I115"/>
    <mergeCell ref="J114:J115"/>
    <mergeCell ref="L114:M115"/>
    <mergeCell ref="L116:M116"/>
    <mergeCell ref="K156:K157"/>
    <mergeCell ref="D158:E158"/>
    <mergeCell ref="F158:G158"/>
    <mergeCell ref="H158:I158"/>
    <mergeCell ref="B138:G154"/>
    <mergeCell ref="H138:M154"/>
    <mergeCell ref="B155:G155"/>
    <mergeCell ref="H155:M155"/>
    <mergeCell ref="B156:B157"/>
    <mergeCell ref="C156:C157"/>
    <mergeCell ref="D156:E157"/>
    <mergeCell ref="F156:G157"/>
    <mergeCell ref="H156:I157"/>
    <mergeCell ref="J156:J157"/>
    <mergeCell ref="K135:K136"/>
    <mergeCell ref="D137:E137"/>
    <mergeCell ref="F137:G137"/>
    <mergeCell ref="H137:I137"/>
    <mergeCell ref="L158:M158"/>
    <mergeCell ref="L137:M137"/>
    <mergeCell ref="L135:M136"/>
    <mergeCell ref="L156:M157"/>
    <mergeCell ref="B180:G196"/>
    <mergeCell ref="H180:M196"/>
    <mergeCell ref="B197:G197"/>
    <mergeCell ref="H197:M197"/>
    <mergeCell ref="B198:B199"/>
    <mergeCell ref="C198:C199"/>
    <mergeCell ref="D198:E199"/>
    <mergeCell ref="F198:G199"/>
    <mergeCell ref="H198:I199"/>
    <mergeCell ref="J198:J199"/>
    <mergeCell ref="K177:K178"/>
    <mergeCell ref="D179:E179"/>
    <mergeCell ref="F179:G179"/>
    <mergeCell ref="H179:I179"/>
    <mergeCell ref="B159:G175"/>
    <mergeCell ref="H159:M175"/>
    <mergeCell ref="B176:G176"/>
    <mergeCell ref="H176:M176"/>
    <mergeCell ref="B177:B178"/>
    <mergeCell ref="C177:C178"/>
    <mergeCell ref="D177:E178"/>
    <mergeCell ref="F177:G178"/>
    <mergeCell ref="H177:I178"/>
    <mergeCell ref="J177:J178"/>
    <mergeCell ref="L177:M178"/>
    <mergeCell ref="L179:M179"/>
    <mergeCell ref="K219:K220"/>
    <mergeCell ref="D221:E221"/>
    <mergeCell ref="F221:G221"/>
    <mergeCell ref="H221:I221"/>
    <mergeCell ref="B201:G217"/>
    <mergeCell ref="H201:M217"/>
    <mergeCell ref="B218:G218"/>
    <mergeCell ref="H218:M218"/>
    <mergeCell ref="B219:B220"/>
    <mergeCell ref="C219:C220"/>
    <mergeCell ref="D219:E220"/>
    <mergeCell ref="F219:G220"/>
    <mergeCell ref="H219:I220"/>
    <mergeCell ref="J219:J220"/>
    <mergeCell ref="K198:K199"/>
    <mergeCell ref="D200:E200"/>
    <mergeCell ref="F200:G200"/>
    <mergeCell ref="H200:I200"/>
    <mergeCell ref="L198:M199"/>
    <mergeCell ref="L200:M200"/>
    <mergeCell ref="L221:M221"/>
    <mergeCell ref="L219:M220"/>
    <mergeCell ref="B243:G259"/>
    <mergeCell ref="H243:M259"/>
    <mergeCell ref="B260:G260"/>
    <mergeCell ref="H260:M260"/>
    <mergeCell ref="B261:B262"/>
    <mergeCell ref="C261:C262"/>
    <mergeCell ref="D261:E262"/>
    <mergeCell ref="F261:G262"/>
    <mergeCell ref="H261:I262"/>
    <mergeCell ref="J261:J262"/>
    <mergeCell ref="K240:K241"/>
    <mergeCell ref="D242:E242"/>
    <mergeCell ref="F242:G242"/>
    <mergeCell ref="H242:I242"/>
    <mergeCell ref="L242:M242"/>
    <mergeCell ref="L240:M241"/>
    <mergeCell ref="B222:G238"/>
    <mergeCell ref="H222:M238"/>
    <mergeCell ref="B239:G239"/>
    <mergeCell ref="H239:M239"/>
    <mergeCell ref="B240:B241"/>
    <mergeCell ref="C240:C241"/>
    <mergeCell ref="D240:E241"/>
    <mergeCell ref="F240:G241"/>
    <mergeCell ref="H240:I241"/>
    <mergeCell ref="J240:J241"/>
    <mergeCell ref="L261:M262"/>
    <mergeCell ref="K282:K283"/>
    <mergeCell ref="D284:E284"/>
    <mergeCell ref="F284:G284"/>
    <mergeCell ref="H284:I284"/>
    <mergeCell ref="B264:G280"/>
    <mergeCell ref="H264:M280"/>
    <mergeCell ref="B281:G281"/>
    <mergeCell ref="H281:M281"/>
    <mergeCell ref="B282:B283"/>
    <mergeCell ref="C282:C283"/>
    <mergeCell ref="D282:E283"/>
    <mergeCell ref="F282:G283"/>
    <mergeCell ref="H282:I283"/>
    <mergeCell ref="J282:J283"/>
    <mergeCell ref="K261:K262"/>
    <mergeCell ref="D263:E263"/>
    <mergeCell ref="F263:G263"/>
    <mergeCell ref="H263:I263"/>
    <mergeCell ref="L284:M284"/>
    <mergeCell ref="L282:M283"/>
    <mergeCell ref="L263:M263"/>
    <mergeCell ref="B306:G322"/>
    <mergeCell ref="H306:M322"/>
    <mergeCell ref="B323:G323"/>
    <mergeCell ref="H323:M323"/>
    <mergeCell ref="B324:B325"/>
    <mergeCell ref="C324:C325"/>
    <mergeCell ref="D324:E325"/>
    <mergeCell ref="F324:G325"/>
    <mergeCell ref="H324:I325"/>
    <mergeCell ref="J324:J325"/>
    <mergeCell ref="K303:K304"/>
    <mergeCell ref="D305:E305"/>
    <mergeCell ref="F305:G305"/>
    <mergeCell ref="H305:I305"/>
    <mergeCell ref="B285:G301"/>
    <mergeCell ref="H285:M301"/>
    <mergeCell ref="B302:G302"/>
    <mergeCell ref="H302:M302"/>
    <mergeCell ref="B303:B304"/>
    <mergeCell ref="C303:C304"/>
    <mergeCell ref="D303:E304"/>
    <mergeCell ref="F303:G304"/>
    <mergeCell ref="H303:I304"/>
    <mergeCell ref="J303:J304"/>
    <mergeCell ref="L305:M305"/>
    <mergeCell ref="L303:M304"/>
    <mergeCell ref="L324:M325"/>
    <mergeCell ref="K345:K346"/>
    <mergeCell ref="D347:E347"/>
    <mergeCell ref="F347:G347"/>
    <mergeCell ref="H347:I347"/>
    <mergeCell ref="B327:G343"/>
    <mergeCell ref="H327:M343"/>
    <mergeCell ref="B344:G344"/>
    <mergeCell ref="H344:M344"/>
    <mergeCell ref="B345:B346"/>
    <mergeCell ref="C345:C346"/>
    <mergeCell ref="D345:E346"/>
    <mergeCell ref="F345:G346"/>
    <mergeCell ref="H345:I346"/>
    <mergeCell ref="J345:J346"/>
    <mergeCell ref="K324:K325"/>
    <mergeCell ref="D326:E326"/>
    <mergeCell ref="F326:G326"/>
    <mergeCell ref="H326:I326"/>
    <mergeCell ref="L326:M326"/>
    <mergeCell ref="B369:G385"/>
    <mergeCell ref="H369:M385"/>
    <mergeCell ref="B386:G386"/>
    <mergeCell ref="H386:M386"/>
    <mergeCell ref="B387:B388"/>
    <mergeCell ref="C387:C388"/>
    <mergeCell ref="D387:E388"/>
    <mergeCell ref="F387:G388"/>
    <mergeCell ref="H387:I388"/>
    <mergeCell ref="J387:J388"/>
    <mergeCell ref="K366:K367"/>
    <mergeCell ref="D368:E368"/>
    <mergeCell ref="F368:G368"/>
    <mergeCell ref="H368:I368"/>
    <mergeCell ref="B348:G364"/>
    <mergeCell ref="H348:M364"/>
    <mergeCell ref="B365:G365"/>
    <mergeCell ref="H365:M365"/>
    <mergeCell ref="B366:B367"/>
    <mergeCell ref="C366:C367"/>
    <mergeCell ref="D366:E367"/>
    <mergeCell ref="F366:G367"/>
    <mergeCell ref="H366:I367"/>
    <mergeCell ref="J366:J367"/>
    <mergeCell ref="K408:K409"/>
    <mergeCell ref="D410:E410"/>
    <mergeCell ref="F410:G410"/>
    <mergeCell ref="H410:I410"/>
    <mergeCell ref="B390:G406"/>
    <mergeCell ref="H390:M406"/>
    <mergeCell ref="B407:G407"/>
    <mergeCell ref="H407:M407"/>
    <mergeCell ref="B408:B409"/>
    <mergeCell ref="C408:C409"/>
    <mergeCell ref="D408:E409"/>
    <mergeCell ref="F408:G409"/>
    <mergeCell ref="H408:I409"/>
    <mergeCell ref="J408:J409"/>
    <mergeCell ref="K387:K388"/>
    <mergeCell ref="D389:E389"/>
    <mergeCell ref="F389:G389"/>
    <mergeCell ref="H389:I389"/>
    <mergeCell ref="B432:G448"/>
    <mergeCell ref="H432:M448"/>
    <mergeCell ref="B449:G449"/>
    <mergeCell ref="H449:M449"/>
    <mergeCell ref="B450:B451"/>
    <mergeCell ref="C450:C451"/>
    <mergeCell ref="D450:E451"/>
    <mergeCell ref="F450:G451"/>
    <mergeCell ref="H450:I451"/>
    <mergeCell ref="J450:J451"/>
    <mergeCell ref="K429:K430"/>
    <mergeCell ref="D431:E431"/>
    <mergeCell ref="F431:G431"/>
    <mergeCell ref="H431:I431"/>
    <mergeCell ref="B411:G427"/>
    <mergeCell ref="H411:M427"/>
    <mergeCell ref="B428:G428"/>
    <mergeCell ref="H428:M428"/>
    <mergeCell ref="B429:B430"/>
    <mergeCell ref="C429:C430"/>
    <mergeCell ref="D429:E430"/>
    <mergeCell ref="F429:G430"/>
    <mergeCell ref="H429:I430"/>
    <mergeCell ref="J429:J430"/>
    <mergeCell ref="K471:K472"/>
    <mergeCell ref="D473:E473"/>
    <mergeCell ref="F473:G473"/>
    <mergeCell ref="H473:I473"/>
    <mergeCell ref="B453:G469"/>
    <mergeCell ref="H453:M469"/>
    <mergeCell ref="B470:G470"/>
    <mergeCell ref="H470:M470"/>
    <mergeCell ref="B471:B472"/>
    <mergeCell ref="C471:C472"/>
    <mergeCell ref="D471:E472"/>
    <mergeCell ref="F471:G472"/>
    <mergeCell ref="H471:I472"/>
    <mergeCell ref="J471:J472"/>
    <mergeCell ref="K450:K451"/>
    <mergeCell ref="D452:E452"/>
    <mergeCell ref="F452:G452"/>
    <mergeCell ref="H452:I452"/>
    <mergeCell ref="L471:M472"/>
    <mergeCell ref="B495:G511"/>
    <mergeCell ref="H495:M511"/>
    <mergeCell ref="B512:G512"/>
    <mergeCell ref="H512:M512"/>
    <mergeCell ref="B513:B514"/>
    <mergeCell ref="C513:C514"/>
    <mergeCell ref="D513:E514"/>
    <mergeCell ref="F513:G514"/>
    <mergeCell ref="H513:I514"/>
    <mergeCell ref="J513:J514"/>
    <mergeCell ref="K492:K493"/>
    <mergeCell ref="D494:E494"/>
    <mergeCell ref="F494:G494"/>
    <mergeCell ref="H494:I494"/>
    <mergeCell ref="B474:G490"/>
    <mergeCell ref="H474:M490"/>
    <mergeCell ref="B491:G491"/>
    <mergeCell ref="H491:M491"/>
    <mergeCell ref="B492:B493"/>
    <mergeCell ref="C492:C493"/>
    <mergeCell ref="D492:E493"/>
    <mergeCell ref="F492:G493"/>
    <mergeCell ref="H492:I493"/>
    <mergeCell ref="J492:J493"/>
    <mergeCell ref="L494:M494"/>
    <mergeCell ref="L492:M493"/>
    <mergeCell ref="K534:K535"/>
    <mergeCell ref="D536:E536"/>
    <mergeCell ref="F536:G536"/>
    <mergeCell ref="H536:I536"/>
    <mergeCell ref="B516:G532"/>
    <mergeCell ref="H516:M532"/>
    <mergeCell ref="B533:G533"/>
    <mergeCell ref="H533:M533"/>
    <mergeCell ref="B534:B535"/>
    <mergeCell ref="C534:C535"/>
    <mergeCell ref="D534:E535"/>
    <mergeCell ref="F534:G535"/>
    <mergeCell ref="H534:I535"/>
    <mergeCell ref="J534:J535"/>
    <mergeCell ref="K513:K514"/>
    <mergeCell ref="D515:E515"/>
    <mergeCell ref="F515:G515"/>
    <mergeCell ref="H515:I515"/>
    <mergeCell ref="L515:M515"/>
    <mergeCell ref="L513:M514"/>
    <mergeCell ref="L536:M536"/>
    <mergeCell ref="L534:M535"/>
    <mergeCell ref="B558:G574"/>
    <mergeCell ref="H558:M574"/>
    <mergeCell ref="B575:G575"/>
    <mergeCell ref="H575:M575"/>
    <mergeCell ref="B576:B577"/>
    <mergeCell ref="C576:C577"/>
    <mergeCell ref="D576:E577"/>
    <mergeCell ref="F576:G577"/>
    <mergeCell ref="H576:I577"/>
    <mergeCell ref="J576:J577"/>
    <mergeCell ref="K555:K556"/>
    <mergeCell ref="D557:E557"/>
    <mergeCell ref="F557:G557"/>
    <mergeCell ref="H557:I557"/>
    <mergeCell ref="B537:G553"/>
    <mergeCell ref="H537:M553"/>
    <mergeCell ref="B554:G554"/>
    <mergeCell ref="H554:M554"/>
    <mergeCell ref="B555:B556"/>
    <mergeCell ref="C555:C556"/>
    <mergeCell ref="D555:E556"/>
    <mergeCell ref="F555:G556"/>
    <mergeCell ref="H555:I556"/>
    <mergeCell ref="J555:J556"/>
    <mergeCell ref="L557:M557"/>
    <mergeCell ref="L555:M556"/>
    <mergeCell ref="K597:K598"/>
    <mergeCell ref="D599:E599"/>
    <mergeCell ref="F599:G599"/>
    <mergeCell ref="H599:I599"/>
    <mergeCell ref="B579:G595"/>
    <mergeCell ref="H579:M595"/>
    <mergeCell ref="B596:G596"/>
    <mergeCell ref="H596:M596"/>
    <mergeCell ref="B597:B598"/>
    <mergeCell ref="C597:C598"/>
    <mergeCell ref="D597:E598"/>
    <mergeCell ref="F597:G598"/>
    <mergeCell ref="H597:I598"/>
    <mergeCell ref="J597:J598"/>
    <mergeCell ref="K576:K577"/>
    <mergeCell ref="D578:E578"/>
    <mergeCell ref="F578:G578"/>
    <mergeCell ref="H578:I578"/>
    <mergeCell ref="L578:M578"/>
    <mergeCell ref="L576:M577"/>
    <mergeCell ref="L599:M599"/>
    <mergeCell ref="L597:M598"/>
    <mergeCell ref="B621:G637"/>
    <mergeCell ref="H621:M637"/>
    <mergeCell ref="B638:G638"/>
    <mergeCell ref="H638:M638"/>
    <mergeCell ref="B639:B640"/>
    <mergeCell ref="C639:C640"/>
    <mergeCell ref="D639:E640"/>
    <mergeCell ref="F639:G640"/>
    <mergeCell ref="H639:I640"/>
    <mergeCell ref="J639:J640"/>
    <mergeCell ref="K618:K619"/>
    <mergeCell ref="D620:E620"/>
    <mergeCell ref="F620:G620"/>
    <mergeCell ref="H620:I620"/>
    <mergeCell ref="B600:G616"/>
    <mergeCell ref="H600:M616"/>
    <mergeCell ref="B617:G617"/>
    <mergeCell ref="H617:M617"/>
    <mergeCell ref="B618:B619"/>
    <mergeCell ref="C618:C619"/>
    <mergeCell ref="D618:E619"/>
    <mergeCell ref="F618:G619"/>
    <mergeCell ref="H618:I619"/>
    <mergeCell ref="J618:J619"/>
    <mergeCell ref="L620:M620"/>
    <mergeCell ref="L618:M619"/>
    <mergeCell ref="K660:K661"/>
    <mergeCell ref="D662:E662"/>
    <mergeCell ref="F662:G662"/>
    <mergeCell ref="H662:I662"/>
    <mergeCell ref="B642:G658"/>
    <mergeCell ref="H642:M658"/>
    <mergeCell ref="B659:G659"/>
    <mergeCell ref="H659:M659"/>
    <mergeCell ref="B660:B661"/>
    <mergeCell ref="C660:C661"/>
    <mergeCell ref="D660:E661"/>
    <mergeCell ref="F660:G661"/>
    <mergeCell ref="H660:I661"/>
    <mergeCell ref="J660:J661"/>
    <mergeCell ref="K639:K640"/>
    <mergeCell ref="D641:E641"/>
    <mergeCell ref="F641:G641"/>
    <mergeCell ref="H641:I641"/>
    <mergeCell ref="L641:M641"/>
    <mergeCell ref="L639:M640"/>
    <mergeCell ref="L662:M662"/>
    <mergeCell ref="L660:M661"/>
    <mergeCell ref="B684:G700"/>
    <mergeCell ref="H684:M700"/>
    <mergeCell ref="B701:G701"/>
    <mergeCell ref="H701:M701"/>
    <mergeCell ref="B702:B703"/>
    <mergeCell ref="C702:C703"/>
    <mergeCell ref="D702:E703"/>
    <mergeCell ref="F702:G703"/>
    <mergeCell ref="H702:I703"/>
    <mergeCell ref="J702:J703"/>
    <mergeCell ref="K681:K682"/>
    <mergeCell ref="D683:E683"/>
    <mergeCell ref="F683:G683"/>
    <mergeCell ref="H683:I683"/>
    <mergeCell ref="B663:G679"/>
    <mergeCell ref="H663:M679"/>
    <mergeCell ref="B680:G680"/>
    <mergeCell ref="H680:M680"/>
    <mergeCell ref="B681:B682"/>
    <mergeCell ref="C681:C682"/>
    <mergeCell ref="D681:E682"/>
    <mergeCell ref="F681:G682"/>
    <mergeCell ref="H681:I682"/>
    <mergeCell ref="J681:J682"/>
    <mergeCell ref="L683:M683"/>
    <mergeCell ref="L681:M682"/>
    <mergeCell ref="K723:K724"/>
    <mergeCell ref="D725:E725"/>
    <mergeCell ref="F725:G725"/>
    <mergeCell ref="H725:I725"/>
    <mergeCell ref="B705:G721"/>
    <mergeCell ref="H705:M721"/>
    <mergeCell ref="B722:G722"/>
    <mergeCell ref="H722:M722"/>
    <mergeCell ref="B723:B724"/>
    <mergeCell ref="C723:C724"/>
    <mergeCell ref="D723:E724"/>
    <mergeCell ref="F723:G724"/>
    <mergeCell ref="H723:I724"/>
    <mergeCell ref="J723:J724"/>
    <mergeCell ref="K702:K703"/>
    <mergeCell ref="D704:E704"/>
    <mergeCell ref="F704:G704"/>
    <mergeCell ref="H704:I704"/>
    <mergeCell ref="L704:M704"/>
    <mergeCell ref="L702:M703"/>
    <mergeCell ref="L725:M725"/>
    <mergeCell ref="L723:M724"/>
    <mergeCell ref="B747:G763"/>
    <mergeCell ref="H747:M763"/>
    <mergeCell ref="B764:G764"/>
    <mergeCell ref="H764:M764"/>
    <mergeCell ref="B765:B766"/>
    <mergeCell ref="C765:C766"/>
    <mergeCell ref="D765:E766"/>
    <mergeCell ref="F765:G766"/>
    <mergeCell ref="H765:I766"/>
    <mergeCell ref="J765:J766"/>
    <mergeCell ref="K744:K745"/>
    <mergeCell ref="D746:E746"/>
    <mergeCell ref="F746:G746"/>
    <mergeCell ref="H746:I746"/>
    <mergeCell ref="B726:G742"/>
    <mergeCell ref="H726:M742"/>
    <mergeCell ref="B743:G743"/>
    <mergeCell ref="H743:M743"/>
    <mergeCell ref="B744:B745"/>
    <mergeCell ref="C744:C745"/>
    <mergeCell ref="D744:E745"/>
    <mergeCell ref="F744:G745"/>
    <mergeCell ref="H744:I745"/>
    <mergeCell ref="J744:J745"/>
    <mergeCell ref="L746:M746"/>
    <mergeCell ref="L744:M745"/>
    <mergeCell ref="K786:K787"/>
    <mergeCell ref="D788:E788"/>
    <mergeCell ref="F788:G788"/>
    <mergeCell ref="H788:I788"/>
    <mergeCell ref="B768:G784"/>
    <mergeCell ref="H768:M784"/>
    <mergeCell ref="B785:G785"/>
    <mergeCell ref="H785:M785"/>
    <mergeCell ref="B786:B787"/>
    <mergeCell ref="C786:C787"/>
    <mergeCell ref="D786:E787"/>
    <mergeCell ref="F786:G787"/>
    <mergeCell ref="H786:I787"/>
    <mergeCell ref="J786:J787"/>
    <mergeCell ref="K765:K766"/>
    <mergeCell ref="D767:E767"/>
    <mergeCell ref="F767:G767"/>
    <mergeCell ref="H767:I767"/>
    <mergeCell ref="L767:M767"/>
    <mergeCell ref="L765:M766"/>
    <mergeCell ref="L788:M788"/>
    <mergeCell ref="L786:M787"/>
    <mergeCell ref="B810:G826"/>
    <mergeCell ref="H810:M826"/>
    <mergeCell ref="B827:G827"/>
    <mergeCell ref="H827:M827"/>
    <mergeCell ref="B828:B829"/>
    <mergeCell ref="C828:C829"/>
    <mergeCell ref="D828:E829"/>
    <mergeCell ref="F828:G829"/>
    <mergeCell ref="H828:I829"/>
    <mergeCell ref="J828:J829"/>
    <mergeCell ref="K807:K808"/>
    <mergeCell ref="D809:E809"/>
    <mergeCell ref="F809:G809"/>
    <mergeCell ref="H809:I809"/>
    <mergeCell ref="B789:G805"/>
    <mergeCell ref="H789:M805"/>
    <mergeCell ref="B806:G806"/>
    <mergeCell ref="H806:M806"/>
    <mergeCell ref="B807:B808"/>
    <mergeCell ref="C807:C808"/>
    <mergeCell ref="D807:E808"/>
    <mergeCell ref="F807:G808"/>
    <mergeCell ref="H807:I808"/>
    <mergeCell ref="J807:J808"/>
    <mergeCell ref="L809:M809"/>
    <mergeCell ref="L807:M808"/>
    <mergeCell ref="K849:K850"/>
    <mergeCell ref="D851:E851"/>
    <mergeCell ref="F851:G851"/>
    <mergeCell ref="H851:I851"/>
    <mergeCell ref="B831:G847"/>
    <mergeCell ref="H831:M847"/>
    <mergeCell ref="B848:G848"/>
    <mergeCell ref="H848:M848"/>
    <mergeCell ref="B849:B850"/>
    <mergeCell ref="C849:C850"/>
    <mergeCell ref="D849:E850"/>
    <mergeCell ref="F849:G850"/>
    <mergeCell ref="H849:I850"/>
    <mergeCell ref="J849:J850"/>
    <mergeCell ref="K828:K829"/>
    <mergeCell ref="D830:E830"/>
    <mergeCell ref="F830:G830"/>
    <mergeCell ref="H830:I830"/>
    <mergeCell ref="L830:M830"/>
    <mergeCell ref="L828:M829"/>
    <mergeCell ref="L851:M851"/>
    <mergeCell ref="L849:M850"/>
    <mergeCell ref="B873:G889"/>
    <mergeCell ref="H873:M889"/>
    <mergeCell ref="B890:G890"/>
    <mergeCell ref="H890:M890"/>
    <mergeCell ref="B891:B892"/>
    <mergeCell ref="C891:C892"/>
    <mergeCell ref="D891:E892"/>
    <mergeCell ref="F891:G892"/>
    <mergeCell ref="H891:I892"/>
    <mergeCell ref="J891:J892"/>
    <mergeCell ref="K870:K871"/>
    <mergeCell ref="D872:E872"/>
    <mergeCell ref="F872:G872"/>
    <mergeCell ref="H872:I872"/>
    <mergeCell ref="B852:G868"/>
    <mergeCell ref="H852:M868"/>
    <mergeCell ref="B869:G869"/>
    <mergeCell ref="H869:M869"/>
    <mergeCell ref="B870:B871"/>
    <mergeCell ref="C870:C871"/>
    <mergeCell ref="D870:E871"/>
    <mergeCell ref="F870:G871"/>
    <mergeCell ref="H870:I871"/>
    <mergeCell ref="J870:J871"/>
    <mergeCell ref="L872:M872"/>
    <mergeCell ref="L870:M871"/>
    <mergeCell ref="K912:K913"/>
    <mergeCell ref="D914:E914"/>
    <mergeCell ref="F914:G914"/>
    <mergeCell ref="H914:I914"/>
    <mergeCell ref="B894:G910"/>
    <mergeCell ref="H894:M910"/>
    <mergeCell ref="B911:G911"/>
    <mergeCell ref="H911:M911"/>
    <mergeCell ref="B912:B913"/>
    <mergeCell ref="C912:C913"/>
    <mergeCell ref="D912:E913"/>
    <mergeCell ref="F912:G913"/>
    <mergeCell ref="H912:I913"/>
    <mergeCell ref="J912:J913"/>
    <mergeCell ref="K891:K892"/>
    <mergeCell ref="D893:E893"/>
    <mergeCell ref="F893:G893"/>
    <mergeCell ref="H893:I893"/>
    <mergeCell ref="L893:M893"/>
    <mergeCell ref="L891:M892"/>
    <mergeCell ref="L914:M914"/>
    <mergeCell ref="L912:M913"/>
    <mergeCell ref="B936:G952"/>
    <mergeCell ref="H936:M952"/>
    <mergeCell ref="B953:G953"/>
    <mergeCell ref="H953:M953"/>
    <mergeCell ref="B954:B955"/>
    <mergeCell ref="C954:C955"/>
    <mergeCell ref="D954:E955"/>
    <mergeCell ref="F954:G955"/>
    <mergeCell ref="H954:I955"/>
    <mergeCell ref="J954:J955"/>
    <mergeCell ref="K933:K934"/>
    <mergeCell ref="D935:E935"/>
    <mergeCell ref="F935:G935"/>
    <mergeCell ref="H935:I935"/>
    <mergeCell ref="B915:G931"/>
    <mergeCell ref="H915:M931"/>
    <mergeCell ref="B932:G932"/>
    <mergeCell ref="H932:M932"/>
    <mergeCell ref="B933:B934"/>
    <mergeCell ref="C933:C934"/>
    <mergeCell ref="D933:E934"/>
    <mergeCell ref="F933:G934"/>
    <mergeCell ref="H933:I934"/>
    <mergeCell ref="J933:J934"/>
    <mergeCell ref="L935:M935"/>
    <mergeCell ref="L933:M934"/>
    <mergeCell ref="K975:K976"/>
    <mergeCell ref="D977:E977"/>
    <mergeCell ref="F977:G977"/>
    <mergeCell ref="H977:I977"/>
    <mergeCell ref="B957:G973"/>
    <mergeCell ref="H957:M973"/>
    <mergeCell ref="B974:G974"/>
    <mergeCell ref="H974:M974"/>
    <mergeCell ref="B975:B976"/>
    <mergeCell ref="C975:C976"/>
    <mergeCell ref="D975:E976"/>
    <mergeCell ref="F975:G976"/>
    <mergeCell ref="H975:I976"/>
    <mergeCell ref="J975:J976"/>
    <mergeCell ref="K954:K955"/>
    <mergeCell ref="D956:E956"/>
    <mergeCell ref="F956:G956"/>
    <mergeCell ref="H956:I956"/>
    <mergeCell ref="L956:M956"/>
    <mergeCell ref="L954:M955"/>
    <mergeCell ref="L977:M977"/>
    <mergeCell ref="L975:M976"/>
    <mergeCell ref="B999:G1015"/>
    <mergeCell ref="H999:M1015"/>
    <mergeCell ref="B1016:G1016"/>
    <mergeCell ref="H1016:M1016"/>
    <mergeCell ref="B1017:B1018"/>
    <mergeCell ref="C1017:C1018"/>
    <mergeCell ref="D1017:E1018"/>
    <mergeCell ref="F1017:G1018"/>
    <mergeCell ref="H1017:I1018"/>
    <mergeCell ref="J1017:J1018"/>
    <mergeCell ref="K996:K997"/>
    <mergeCell ref="D998:E998"/>
    <mergeCell ref="F998:G998"/>
    <mergeCell ref="H998:I998"/>
    <mergeCell ref="B978:G994"/>
    <mergeCell ref="H978:M994"/>
    <mergeCell ref="B995:G995"/>
    <mergeCell ref="H995:M995"/>
    <mergeCell ref="B996:B997"/>
    <mergeCell ref="C996:C997"/>
    <mergeCell ref="D996:E997"/>
    <mergeCell ref="F996:G997"/>
    <mergeCell ref="H996:I997"/>
    <mergeCell ref="J996:J997"/>
    <mergeCell ref="L998:M998"/>
    <mergeCell ref="L996:M997"/>
    <mergeCell ref="K1038:K1039"/>
    <mergeCell ref="D1040:E1040"/>
    <mergeCell ref="F1040:G1040"/>
    <mergeCell ref="H1040:I1040"/>
    <mergeCell ref="B1020:G1036"/>
    <mergeCell ref="H1020:M1036"/>
    <mergeCell ref="B1037:G1037"/>
    <mergeCell ref="H1037:M1037"/>
    <mergeCell ref="B1038:B1039"/>
    <mergeCell ref="C1038:C1039"/>
    <mergeCell ref="D1038:E1039"/>
    <mergeCell ref="F1038:G1039"/>
    <mergeCell ref="H1038:I1039"/>
    <mergeCell ref="J1038:J1039"/>
    <mergeCell ref="K1017:K1018"/>
    <mergeCell ref="D1019:E1019"/>
    <mergeCell ref="F1019:G1019"/>
    <mergeCell ref="H1019:I1019"/>
    <mergeCell ref="L1019:M1019"/>
    <mergeCell ref="L1017:M1018"/>
    <mergeCell ref="L1040:M1040"/>
    <mergeCell ref="L1038:M1039"/>
    <mergeCell ref="B1062:G1078"/>
    <mergeCell ref="H1062:M1078"/>
    <mergeCell ref="B1079:G1079"/>
    <mergeCell ref="H1079:M1079"/>
    <mergeCell ref="B1080:B1081"/>
    <mergeCell ref="C1080:C1081"/>
    <mergeCell ref="D1080:E1081"/>
    <mergeCell ref="F1080:G1081"/>
    <mergeCell ref="H1080:I1081"/>
    <mergeCell ref="J1080:J1081"/>
    <mergeCell ref="K1059:K1060"/>
    <mergeCell ref="D1061:E1061"/>
    <mergeCell ref="F1061:G1061"/>
    <mergeCell ref="H1061:I1061"/>
    <mergeCell ref="B1041:G1057"/>
    <mergeCell ref="H1041:M1057"/>
    <mergeCell ref="B1058:G1058"/>
    <mergeCell ref="H1058:M1058"/>
    <mergeCell ref="B1059:B1060"/>
    <mergeCell ref="C1059:C1060"/>
    <mergeCell ref="D1059:E1060"/>
    <mergeCell ref="F1059:G1060"/>
    <mergeCell ref="H1059:I1060"/>
    <mergeCell ref="J1059:J1060"/>
    <mergeCell ref="L1061:M1061"/>
    <mergeCell ref="L1059:M1060"/>
    <mergeCell ref="K1101:K1102"/>
    <mergeCell ref="D1103:E1103"/>
    <mergeCell ref="F1103:G1103"/>
    <mergeCell ref="H1103:I1103"/>
    <mergeCell ref="B1083:G1099"/>
    <mergeCell ref="H1083:M1099"/>
    <mergeCell ref="B1100:G1100"/>
    <mergeCell ref="H1100:M1100"/>
    <mergeCell ref="B1101:B1102"/>
    <mergeCell ref="C1101:C1102"/>
    <mergeCell ref="D1101:E1102"/>
    <mergeCell ref="F1101:G1102"/>
    <mergeCell ref="H1101:I1102"/>
    <mergeCell ref="J1101:J1102"/>
    <mergeCell ref="K1080:K1081"/>
    <mergeCell ref="D1082:E1082"/>
    <mergeCell ref="F1082:G1082"/>
    <mergeCell ref="H1082:I1082"/>
    <mergeCell ref="L1082:M1082"/>
    <mergeCell ref="L1080:M1081"/>
    <mergeCell ref="L1103:M1103"/>
    <mergeCell ref="L1101:M1102"/>
    <mergeCell ref="B1125:G1141"/>
    <mergeCell ref="H1125:M1141"/>
    <mergeCell ref="B1142:G1142"/>
    <mergeCell ref="H1142:M1142"/>
    <mergeCell ref="B1143:B1144"/>
    <mergeCell ref="C1143:C1144"/>
    <mergeCell ref="D1143:E1144"/>
    <mergeCell ref="F1143:G1144"/>
    <mergeCell ref="H1143:I1144"/>
    <mergeCell ref="J1143:J1144"/>
    <mergeCell ref="K1122:K1123"/>
    <mergeCell ref="D1124:E1124"/>
    <mergeCell ref="F1124:G1124"/>
    <mergeCell ref="H1124:I1124"/>
    <mergeCell ref="B1104:G1120"/>
    <mergeCell ref="H1104:M1120"/>
    <mergeCell ref="B1121:G1121"/>
    <mergeCell ref="H1121:M1121"/>
    <mergeCell ref="B1122:B1123"/>
    <mergeCell ref="C1122:C1123"/>
    <mergeCell ref="D1122:E1123"/>
    <mergeCell ref="F1122:G1123"/>
    <mergeCell ref="H1122:I1123"/>
    <mergeCell ref="J1122:J1123"/>
    <mergeCell ref="L1124:M1124"/>
    <mergeCell ref="L1122:M1123"/>
    <mergeCell ref="K1164:K1165"/>
    <mergeCell ref="D1166:E1166"/>
    <mergeCell ref="F1166:G1166"/>
    <mergeCell ref="H1166:I1166"/>
    <mergeCell ref="B1146:G1162"/>
    <mergeCell ref="H1146:M1162"/>
    <mergeCell ref="B1163:G1163"/>
    <mergeCell ref="H1163:M1163"/>
    <mergeCell ref="B1164:B1165"/>
    <mergeCell ref="C1164:C1165"/>
    <mergeCell ref="D1164:E1165"/>
    <mergeCell ref="F1164:G1165"/>
    <mergeCell ref="H1164:I1165"/>
    <mergeCell ref="J1164:J1165"/>
    <mergeCell ref="K1143:K1144"/>
    <mergeCell ref="D1145:E1145"/>
    <mergeCell ref="F1145:G1145"/>
    <mergeCell ref="H1145:I1145"/>
    <mergeCell ref="L1145:M1145"/>
    <mergeCell ref="L1143:M1144"/>
    <mergeCell ref="L1166:M1166"/>
    <mergeCell ref="L1164:M1165"/>
    <mergeCell ref="B1188:G1204"/>
    <mergeCell ref="H1188:M1204"/>
    <mergeCell ref="B1205:G1205"/>
    <mergeCell ref="H1205:M1205"/>
    <mergeCell ref="B1206:B1207"/>
    <mergeCell ref="C1206:C1207"/>
    <mergeCell ref="D1206:E1207"/>
    <mergeCell ref="F1206:G1207"/>
    <mergeCell ref="H1206:I1207"/>
    <mergeCell ref="J1206:J1207"/>
    <mergeCell ref="K1185:K1186"/>
    <mergeCell ref="D1187:E1187"/>
    <mergeCell ref="F1187:G1187"/>
    <mergeCell ref="H1187:I1187"/>
    <mergeCell ref="B1167:G1183"/>
    <mergeCell ref="H1167:M1183"/>
    <mergeCell ref="B1184:G1184"/>
    <mergeCell ref="H1184:M1184"/>
    <mergeCell ref="B1185:B1186"/>
    <mergeCell ref="C1185:C1186"/>
    <mergeCell ref="D1185:E1186"/>
    <mergeCell ref="F1185:G1186"/>
    <mergeCell ref="H1185:I1186"/>
    <mergeCell ref="J1185:J1186"/>
    <mergeCell ref="L1187:M1187"/>
    <mergeCell ref="L1185:M1186"/>
    <mergeCell ref="B1209:G1225"/>
    <mergeCell ref="H1209:M1225"/>
    <mergeCell ref="B1226:G1226"/>
    <mergeCell ref="H1226:M1226"/>
    <mergeCell ref="B1227:B1228"/>
    <mergeCell ref="C1227:C1228"/>
    <mergeCell ref="D1227:E1228"/>
    <mergeCell ref="F1227:G1228"/>
    <mergeCell ref="H1227:I1228"/>
    <mergeCell ref="J1227:J1228"/>
    <mergeCell ref="K1206:K1207"/>
    <mergeCell ref="D1208:E1208"/>
    <mergeCell ref="F1208:G1208"/>
    <mergeCell ref="H1208:I1208"/>
    <mergeCell ref="L1208:M1208"/>
    <mergeCell ref="L1206:M1207"/>
    <mergeCell ref="L1229:M1229"/>
    <mergeCell ref="L1227:M1228"/>
    <mergeCell ref="K1248:K1249"/>
    <mergeCell ref="D1250:E1250"/>
    <mergeCell ref="F1250:G1250"/>
    <mergeCell ref="H1250:I1250"/>
    <mergeCell ref="B1230:G1246"/>
    <mergeCell ref="H1230:M1246"/>
    <mergeCell ref="B1247:G1247"/>
    <mergeCell ref="H1247:M1247"/>
    <mergeCell ref="B1248:B1249"/>
    <mergeCell ref="C1248:C1249"/>
    <mergeCell ref="D1248:E1249"/>
    <mergeCell ref="F1248:G1249"/>
    <mergeCell ref="H1248:I1249"/>
    <mergeCell ref="J1248:J1249"/>
    <mergeCell ref="L1250:M1250"/>
    <mergeCell ref="L1248:M1249"/>
    <mergeCell ref="K1227:K1228"/>
    <mergeCell ref="D1229:E1229"/>
    <mergeCell ref="F1229:G1229"/>
    <mergeCell ref="H1229:I1229"/>
    <mergeCell ref="H1290:I1291"/>
    <mergeCell ref="J1290:J1291"/>
    <mergeCell ref="K1269:K1270"/>
    <mergeCell ref="D1271:E1271"/>
    <mergeCell ref="F1271:G1271"/>
    <mergeCell ref="H1271:I1271"/>
    <mergeCell ref="L1271:M1271"/>
    <mergeCell ref="L1269:M1270"/>
    <mergeCell ref="L1292:M1292"/>
    <mergeCell ref="L1290:M1291"/>
    <mergeCell ref="B1251:G1267"/>
    <mergeCell ref="H1251:M1267"/>
    <mergeCell ref="B1268:G1268"/>
    <mergeCell ref="H1268:M1268"/>
    <mergeCell ref="B1269:B1270"/>
    <mergeCell ref="C1269:C1270"/>
    <mergeCell ref="D1269:E1270"/>
    <mergeCell ref="F1269:G1270"/>
    <mergeCell ref="H1269:I1270"/>
    <mergeCell ref="J1269:J1270"/>
    <mergeCell ref="K1290:K1291"/>
    <mergeCell ref="D1292:E1292"/>
    <mergeCell ref="F1292:G1292"/>
    <mergeCell ref="H1292:I1292"/>
    <mergeCell ref="B1272:G1288"/>
    <mergeCell ref="H1272:M1288"/>
    <mergeCell ref="B1289:G1289"/>
    <mergeCell ref="H1289:M1289"/>
    <mergeCell ref="B1290:B1291"/>
    <mergeCell ref="C1290:C1291"/>
    <mergeCell ref="D1290:E1291"/>
    <mergeCell ref="F1290:G1291"/>
    <mergeCell ref="K1353:K1354"/>
    <mergeCell ref="D1355:E1355"/>
    <mergeCell ref="F1355:G1355"/>
    <mergeCell ref="H1355:I1355"/>
    <mergeCell ref="B1335:G1351"/>
    <mergeCell ref="H1335:M1351"/>
    <mergeCell ref="B1352:G1352"/>
    <mergeCell ref="H1352:M1352"/>
    <mergeCell ref="B1353:B1354"/>
    <mergeCell ref="C1353:C1354"/>
    <mergeCell ref="D1353:E1354"/>
    <mergeCell ref="F1353:G1354"/>
    <mergeCell ref="H1353:I1354"/>
    <mergeCell ref="J1353:J1354"/>
    <mergeCell ref="K1332:K1333"/>
    <mergeCell ref="D1334:E1334"/>
    <mergeCell ref="F1334:G1334"/>
    <mergeCell ref="H1334:I1334"/>
    <mergeCell ref="L1334:M1334"/>
    <mergeCell ref="L1332:M1333"/>
    <mergeCell ref="L1355:M1355"/>
    <mergeCell ref="L1353:M1354"/>
    <mergeCell ref="B1332:B1333"/>
    <mergeCell ref="C1332:C1333"/>
    <mergeCell ref="D1332:E1333"/>
    <mergeCell ref="F1332:G1333"/>
    <mergeCell ref="H1332:I1333"/>
    <mergeCell ref="J1332:J1333"/>
    <mergeCell ref="B1377:G1393"/>
    <mergeCell ref="H1377:M1393"/>
    <mergeCell ref="B1394:G1394"/>
    <mergeCell ref="H1394:M1394"/>
    <mergeCell ref="B1395:B1396"/>
    <mergeCell ref="C1395:C1396"/>
    <mergeCell ref="D1395:E1396"/>
    <mergeCell ref="F1395:G1396"/>
    <mergeCell ref="H1395:I1396"/>
    <mergeCell ref="J1395:J1396"/>
    <mergeCell ref="K1374:K1375"/>
    <mergeCell ref="D1376:E1376"/>
    <mergeCell ref="F1376:G1376"/>
    <mergeCell ref="H1376:I1376"/>
    <mergeCell ref="B1356:G1372"/>
    <mergeCell ref="H1356:M1372"/>
    <mergeCell ref="B1373:G1373"/>
    <mergeCell ref="H1373:M1373"/>
    <mergeCell ref="B1374:B1375"/>
    <mergeCell ref="C1374:C1375"/>
    <mergeCell ref="D1374:E1375"/>
    <mergeCell ref="F1374:G1375"/>
    <mergeCell ref="H1374:I1375"/>
    <mergeCell ref="J1374:J1375"/>
    <mergeCell ref="L1376:M1376"/>
    <mergeCell ref="L1374:M1375"/>
    <mergeCell ref="K1416:K1417"/>
    <mergeCell ref="D1418:E1418"/>
    <mergeCell ref="F1418:G1418"/>
    <mergeCell ref="H1418:I1418"/>
    <mergeCell ref="B1398:G1414"/>
    <mergeCell ref="H1398:M1414"/>
    <mergeCell ref="B1415:G1415"/>
    <mergeCell ref="H1415:M1415"/>
    <mergeCell ref="B1416:B1417"/>
    <mergeCell ref="C1416:C1417"/>
    <mergeCell ref="D1416:E1417"/>
    <mergeCell ref="F1416:G1417"/>
    <mergeCell ref="H1416:I1417"/>
    <mergeCell ref="J1416:J1417"/>
    <mergeCell ref="K1395:K1396"/>
    <mergeCell ref="D1397:E1397"/>
    <mergeCell ref="F1397:G1397"/>
    <mergeCell ref="H1397:I1397"/>
    <mergeCell ref="L1397:M1397"/>
    <mergeCell ref="L1395:M1396"/>
    <mergeCell ref="L1418:M1418"/>
    <mergeCell ref="L1416:M1417"/>
    <mergeCell ref="B1440:G1456"/>
    <mergeCell ref="H1440:M1456"/>
    <mergeCell ref="B1457:G1457"/>
    <mergeCell ref="H1457:M1457"/>
    <mergeCell ref="B1458:B1459"/>
    <mergeCell ref="C1458:C1459"/>
    <mergeCell ref="D1458:E1459"/>
    <mergeCell ref="F1458:G1459"/>
    <mergeCell ref="H1458:I1459"/>
    <mergeCell ref="J1458:J1459"/>
    <mergeCell ref="K1479:K1480"/>
    <mergeCell ref="L1479:M1480"/>
    <mergeCell ref="K1437:K1438"/>
    <mergeCell ref="D1439:E1439"/>
    <mergeCell ref="F1439:G1439"/>
    <mergeCell ref="H1439:I1439"/>
    <mergeCell ref="B1419:G1435"/>
    <mergeCell ref="H1419:M1435"/>
    <mergeCell ref="B1436:G1436"/>
    <mergeCell ref="H1436:M1436"/>
    <mergeCell ref="B1437:B1438"/>
    <mergeCell ref="C1437:C1438"/>
    <mergeCell ref="D1437:E1438"/>
    <mergeCell ref="F1437:G1438"/>
    <mergeCell ref="H1437:I1438"/>
    <mergeCell ref="J1437:J1438"/>
    <mergeCell ref="L1439:M1439"/>
    <mergeCell ref="L1437:M1438"/>
    <mergeCell ref="D1521:E1522"/>
    <mergeCell ref="F1521:G1522"/>
    <mergeCell ref="H1521:I1522"/>
    <mergeCell ref="J1521:J1522"/>
    <mergeCell ref="K1500:K1501"/>
    <mergeCell ref="D1502:E1502"/>
    <mergeCell ref="F1502:G1502"/>
    <mergeCell ref="H1502:I1502"/>
    <mergeCell ref="B1500:B1501"/>
    <mergeCell ref="C1500:C1501"/>
    <mergeCell ref="D1500:E1501"/>
    <mergeCell ref="F1500:G1501"/>
    <mergeCell ref="H1500:I1501"/>
    <mergeCell ref="J1500:J1501"/>
    <mergeCell ref="L1502:M1502"/>
    <mergeCell ref="L1500:M1501"/>
    <mergeCell ref="L1458:M1459"/>
    <mergeCell ref="B1479:B1480"/>
    <mergeCell ref="C1479:C1480"/>
    <mergeCell ref="D1479:E1480"/>
    <mergeCell ref="F1479:G1480"/>
    <mergeCell ref="H1479:I1480"/>
    <mergeCell ref="J1479:J1480"/>
    <mergeCell ref="D1481:E1481"/>
    <mergeCell ref="F1481:G1481"/>
    <mergeCell ref="H1481:I1481"/>
    <mergeCell ref="L1481:M1481"/>
    <mergeCell ref="B1482:G1498"/>
    <mergeCell ref="H1482:M1498"/>
    <mergeCell ref="B1499:G1499"/>
    <mergeCell ref="H1499:M1499"/>
    <mergeCell ref="K1521:K1522"/>
    <mergeCell ref="D1565:E1565"/>
    <mergeCell ref="F1565:G1565"/>
    <mergeCell ref="H1565:I1565"/>
    <mergeCell ref="L1565:M1565"/>
    <mergeCell ref="K1542:K1543"/>
    <mergeCell ref="D1544:E1544"/>
    <mergeCell ref="F1544:G1544"/>
    <mergeCell ref="H1544:I1544"/>
    <mergeCell ref="B1524:G1540"/>
    <mergeCell ref="H1524:M1540"/>
    <mergeCell ref="B1541:G1541"/>
    <mergeCell ref="H1541:M1541"/>
    <mergeCell ref="B1542:B1543"/>
    <mergeCell ref="C1542:C1543"/>
    <mergeCell ref="D1542:E1543"/>
    <mergeCell ref="F1542:G1543"/>
    <mergeCell ref="H1542:I1543"/>
    <mergeCell ref="J1542:J1543"/>
    <mergeCell ref="L1544:M1544"/>
    <mergeCell ref="L1542:M1543"/>
    <mergeCell ref="B1562:G1562"/>
    <mergeCell ref="H1562:M1562"/>
    <mergeCell ref="B1563:B1564"/>
    <mergeCell ref="C1563:C1564"/>
    <mergeCell ref="D1563:E1564"/>
    <mergeCell ref="F1563:G1564"/>
    <mergeCell ref="H1563:I1564"/>
    <mergeCell ref="J1563:J1564"/>
    <mergeCell ref="K1563:K1564"/>
    <mergeCell ref="L1563:M1564"/>
    <mergeCell ref="B1545:G1561"/>
    <mergeCell ref="H1545:M1561"/>
    <mergeCell ref="K1605:K1606"/>
    <mergeCell ref="D1607:E1607"/>
    <mergeCell ref="F1607:G1607"/>
    <mergeCell ref="H1607:I1607"/>
    <mergeCell ref="B1587:G1603"/>
    <mergeCell ref="H1587:M1603"/>
    <mergeCell ref="B1604:G1604"/>
    <mergeCell ref="H1604:M1604"/>
    <mergeCell ref="B1605:B1606"/>
    <mergeCell ref="C1605:C1606"/>
    <mergeCell ref="D1605:E1606"/>
    <mergeCell ref="F1605:G1606"/>
    <mergeCell ref="H1605:I1606"/>
    <mergeCell ref="J1605:J1606"/>
    <mergeCell ref="K1584:K1585"/>
    <mergeCell ref="D1586:E1586"/>
    <mergeCell ref="F1586:G1586"/>
    <mergeCell ref="H1586:I1586"/>
    <mergeCell ref="L1586:M1586"/>
    <mergeCell ref="L1584:M1585"/>
    <mergeCell ref="L1607:M1607"/>
    <mergeCell ref="L1605:M1606"/>
    <mergeCell ref="B1584:B1585"/>
    <mergeCell ref="C1584:C1585"/>
    <mergeCell ref="D1584:E1585"/>
    <mergeCell ref="F1584:G1585"/>
    <mergeCell ref="H1584:I1585"/>
    <mergeCell ref="J1584:J1585"/>
    <mergeCell ref="F1647:G1648"/>
    <mergeCell ref="H1647:I1648"/>
    <mergeCell ref="J1647:J1648"/>
    <mergeCell ref="K1626:K1627"/>
    <mergeCell ref="D1628:E1628"/>
    <mergeCell ref="F1628:G1628"/>
    <mergeCell ref="H1628:I1628"/>
    <mergeCell ref="B1608:G1624"/>
    <mergeCell ref="H1608:M1624"/>
    <mergeCell ref="B1625:G1625"/>
    <mergeCell ref="H1625:M1625"/>
    <mergeCell ref="B1626:B1627"/>
    <mergeCell ref="C1626:C1627"/>
    <mergeCell ref="D1626:E1627"/>
    <mergeCell ref="F1626:G1627"/>
    <mergeCell ref="H1626:I1627"/>
    <mergeCell ref="J1626:J1627"/>
    <mergeCell ref="L1628:M1628"/>
    <mergeCell ref="L1626:M1627"/>
    <mergeCell ref="B1713:G1729"/>
    <mergeCell ref="H1713:M1729"/>
    <mergeCell ref="B1730:G1730"/>
    <mergeCell ref="H1730:M1730"/>
    <mergeCell ref="B1731:B1732"/>
    <mergeCell ref="C1731:C1732"/>
    <mergeCell ref="B1692:G1708"/>
    <mergeCell ref="H1692:M1708"/>
    <mergeCell ref="K1689:K1690"/>
    <mergeCell ref="D1691:E1691"/>
    <mergeCell ref="F1691:G1691"/>
    <mergeCell ref="H1691:I1691"/>
    <mergeCell ref="B1671:G1687"/>
    <mergeCell ref="H1671:M1687"/>
    <mergeCell ref="B1688:G1688"/>
    <mergeCell ref="H1688:M1688"/>
    <mergeCell ref="B1689:B1690"/>
    <mergeCell ref="C1689:C1690"/>
    <mergeCell ref="D1689:E1690"/>
    <mergeCell ref="F1689:G1690"/>
    <mergeCell ref="H1689:I1690"/>
    <mergeCell ref="J1689:J1690"/>
    <mergeCell ref="L1691:M1691"/>
    <mergeCell ref="L1689:M1690"/>
    <mergeCell ref="D1731:E1732"/>
    <mergeCell ref="F1731:G1732"/>
    <mergeCell ref="H1731:I1732"/>
    <mergeCell ref="J1731:J1732"/>
    <mergeCell ref="K1731:K1732"/>
    <mergeCell ref="L1731:M1732"/>
    <mergeCell ref="B1710:B1711"/>
    <mergeCell ref="C1710:C1711"/>
    <mergeCell ref="B1755:G1771"/>
    <mergeCell ref="H1755:M1771"/>
    <mergeCell ref="B1772:G1772"/>
    <mergeCell ref="H1772:M1772"/>
    <mergeCell ref="B1773:B1774"/>
    <mergeCell ref="C1773:C1774"/>
    <mergeCell ref="D1773:E1774"/>
    <mergeCell ref="F1773:G1774"/>
    <mergeCell ref="H1773:I1774"/>
    <mergeCell ref="J1773:J1774"/>
    <mergeCell ref="K1752:K1753"/>
    <mergeCell ref="D1754:E1754"/>
    <mergeCell ref="F1754:G1754"/>
    <mergeCell ref="H1754:I1754"/>
    <mergeCell ref="B1752:B1753"/>
    <mergeCell ref="C1752:C1753"/>
    <mergeCell ref="D1752:E1753"/>
    <mergeCell ref="F1752:G1753"/>
    <mergeCell ref="H1752:I1753"/>
    <mergeCell ref="J1752:J1753"/>
    <mergeCell ref="L1754:M1754"/>
    <mergeCell ref="L1752:M1753"/>
    <mergeCell ref="K1794:K1795"/>
    <mergeCell ref="D1796:E1796"/>
    <mergeCell ref="F1796:G1796"/>
    <mergeCell ref="H1796:I1796"/>
    <mergeCell ref="B1776:G1792"/>
    <mergeCell ref="H1776:M1792"/>
    <mergeCell ref="B1793:G1793"/>
    <mergeCell ref="H1793:M1793"/>
    <mergeCell ref="B1794:B1795"/>
    <mergeCell ref="C1794:C1795"/>
    <mergeCell ref="D1794:E1795"/>
    <mergeCell ref="F1794:G1795"/>
    <mergeCell ref="H1794:I1795"/>
    <mergeCell ref="J1794:J1795"/>
    <mergeCell ref="K1773:K1774"/>
    <mergeCell ref="D1775:E1775"/>
    <mergeCell ref="F1775:G1775"/>
    <mergeCell ref="H1775:I1775"/>
    <mergeCell ref="L1775:M1775"/>
    <mergeCell ref="L1773:M1774"/>
    <mergeCell ref="L1796:M1796"/>
    <mergeCell ref="L1794:M1795"/>
    <mergeCell ref="B1818:G1834"/>
    <mergeCell ref="H1818:M1834"/>
    <mergeCell ref="B1836:B1837"/>
    <mergeCell ref="C1836:C1837"/>
    <mergeCell ref="D1836:E1837"/>
    <mergeCell ref="F1836:G1837"/>
    <mergeCell ref="H1836:I1837"/>
    <mergeCell ref="J1836:J1837"/>
    <mergeCell ref="K1815:K1816"/>
    <mergeCell ref="D1817:E1817"/>
    <mergeCell ref="F1817:G1817"/>
    <mergeCell ref="H1817:I1817"/>
    <mergeCell ref="B1797:G1813"/>
    <mergeCell ref="H1797:M1813"/>
    <mergeCell ref="B1814:G1814"/>
    <mergeCell ref="H1814:M1814"/>
    <mergeCell ref="B1815:B1816"/>
    <mergeCell ref="C1815:C1816"/>
    <mergeCell ref="D1815:E1816"/>
    <mergeCell ref="F1815:G1816"/>
    <mergeCell ref="H1815:I1816"/>
    <mergeCell ref="J1815:J1816"/>
    <mergeCell ref="L1817:M1817"/>
    <mergeCell ref="L1815:M1816"/>
    <mergeCell ref="K1857:K1858"/>
    <mergeCell ref="D1859:E1859"/>
    <mergeCell ref="F1859:G1859"/>
    <mergeCell ref="H1859:I1859"/>
    <mergeCell ref="B1839:G1855"/>
    <mergeCell ref="H1839:M1855"/>
    <mergeCell ref="B1856:G1856"/>
    <mergeCell ref="H1856:M1856"/>
    <mergeCell ref="B1857:B1858"/>
    <mergeCell ref="C1857:C1858"/>
    <mergeCell ref="D1857:E1858"/>
    <mergeCell ref="F1857:G1858"/>
    <mergeCell ref="H1857:I1858"/>
    <mergeCell ref="J1857:J1858"/>
    <mergeCell ref="K1836:K1837"/>
    <mergeCell ref="D1838:E1838"/>
    <mergeCell ref="F1838:G1838"/>
    <mergeCell ref="H1838:I1838"/>
    <mergeCell ref="L1838:M1838"/>
    <mergeCell ref="L1836:M1837"/>
    <mergeCell ref="L1859:M1859"/>
    <mergeCell ref="L1857:M1858"/>
    <mergeCell ref="B1881:G1897"/>
    <mergeCell ref="H1881:M1897"/>
    <mergeCell ref="B1898:G1898"/>
    <mergeCell ref="H1898:M1898"/>
    <mergeCell ref="B1899:B1900"/>
    <mergeCell ref="C1899:C1900"/>
    <mergeCell ref="D1899:E1900"/>
    <mergeCell ref="F1899:G1900"/>
    <mergeCell ref="H1899:I1900"/>
    <mergeCell ref="J1899:J1900"/>
    <mergeCell ref="K1878:K1879"/>
    <mergeCell ref="D1880:E1880"/>
    <mergeCell ref="F1880:G1880"/>
    <mergeCell ref="H1880:I1880"/>
    <mergeCell ref="B1860:G1876"/>
    <mergeCell ref="H1860:M1876"/>
    <mergeCell ref="B1877:G1877"/>
    <mergeCell ref="H1877:M1877"/>
    <mergeCell ref="B1878:B1879"/>
    <mergeCell ref="C1878:C1879"/>
    <mergeCell ref="D1878:E1879"/>
    <mergeCell ref="F1878:G1879"/>
    <mergeCell ref="H1878:I1879"/>
    <mergeCell ref="J1878:J1879"/>
    <mergeCell ref="L1880:M1880"/>
    <mergeCell ref="L1878:M1879"/>
    <mergeCell ref="B1923:G1939"/>
    <mergeCell ref="H1923:M1939"/>
    <mergeCell ref="B1940:G1940"/>
    <mergeCell ref="H1940:M1940"/>
    <mergeCell ref="B1941:B1942"/>
    <mergeCell ref="C1941:C1942"/>
    <mergeCell ref="D1941:E1942"/>
    <mergeCell ref="F1941:G1942"/>
    <mergeCell ref="H1941:I1942"/>
    <mergeCell ref="J1941:J1942"/>
    <mergeCell ref="L1943:M1943"/>
    <mergeCell ref="L1941:M1942"/>
    <mergeCell ref="K1962:K1963"/>
    <mergeCell ref="L1962:M1963"/>
    <mergeCell ref="D1964:E1964"/>
    <mergeCell ref="F1964:G1964"/>
    <mergeCell ref="K1899:K1900"/>
    <mergeCell ref="D1901:E1901"/>
    <mergeCell ref="F1901:G1901"/>
    <mergeCell ref="H1901:I1901"/>
    <mergeCell ref="L1901:M1901"/>
    <mergeCell ref="L1899:M1900"/>
    <mergeCell ref="L1922:M1922"/>
    <mergeCell ref="L1920:M1921"/>
    <mergeCell ref="B2003:G2003"/>
    <mergeCell ref="H2003:M2003"/>
    <mergeCell ref="B1986:G2002"/>
    <mergeCell ref="H1986:M2002"/>
    <mergeCell ref="B1962:B1963"/>
    <mergeCell ref="C1962:C1963"/>
    <mergeCell ref="D1962:E1963"/>
    <mergeCell ref="F1962:G1963"/>
    <mergeCell ref="H1962:I1963"/>
    <mergeCell ref="J1962:J1963"/>
    <mergeCell ref="H1964:I1964"/>
    <mergeCell ref="L1964:M1964"/>
    <mergeCell ref="B1965:G1981"/>
    <mergeCell ref="H1965:M1981"/>
    <mergeCell ref="B1982:G1982"/>
    <mergeCell ref="H1982:M1982"/>
    <mergeCell ref="B1983:B1984"/>
    <mergeCell ref="C1983:C1984"/>
    <mergeCell ref="D1983:E1984"/>
    <mergeCell ref="F1983:G1984"/>
    <mergeCell ref="H1983:I1984"/>
    <mergeCell ref="J1983:J1984"/>
    <mergeCell ref="K1983:K1984"/>
    <mergeCell ref="L1983:M1984"/>
    <mergeCell ref="D1985:E1985"/>
    <mergeCell ref="F1985:G1985"/>
    <mergeCell ref="H1985:I1985"/>
    <mergeCell ref="L1985:M1985"/>
    <mergeCell ref="D2109:E2110"/>
    <mergeCell ref="F2109:G2110"/>
    <mergeCell ref="H2109:I2110"/>
    <mergeCell ref="J2109:J2110"/>
    <mergeCell ref="L2111:M2111"/>
    <mergeCell ref="L2109:M2110"/>
    <mergeCell ref="D2132:E2132"/>
    <mergeCell ref="F2132:G2132"/>
    <mergeCell ref="H2132:I2132"/>
    <mergeCell ref="L2132:M2132"/>
    <mergeCell ref="D2069:E2069"/>
    <mergeCell ref="F2069:G2069"/>
    <mergeCell ref="H2069:I2069"/>
    <mergeCell ref="L2069:M2069"/>
    <mergeCell ref="B2028:G2044"/>
    <mergeCell ref="H2028:M2044"/>
    <mergeCell ref="K2025:K2026"/>
    <mergeCell ref="D2027:E2027"/>
    <mergeCell ref="F2027:G2027"/>
    <mergeCell ref="H2027:I2027"/>
    <mergeCell ref="L2027:M2027"/>
    <mergeCell ref="L2025:M2026"/>
    <mergeCell ref="B2046:B2047"/>
    <mergeCell ref="C2046:C2047"/>
    <mergeCell ref="D2046:E2047"/>
    <mergeCell ref="F2046:G2047"/>
    <mergeCell ref="H2046:I2047"/>
    <mergeCell ref="J2046:J2047"/>
    <mergeCell ref="B2025:B2026"/>
    <mergeCell ref="C2025:C2026"/>
    <mergeCell ref="D2025:E2026"/>
    <mergeCell ref="F2025:G2026"/>
    <mergeCell ref="L2258:M2258"/>
    <mergeCell ref="L2256:M2257"/>
    <mergeCell ref="B2234:G2234"/>
    <mergeCell ref="H2234:M2234"/>
    <mergeCell ref="B2235:B2236"/>
    <mergeCell ref="C2235:C2236"/>
    <mergeCell ref="D2235:E2236"/>
    <mergeCell ref="F2235:G2236"/>
    <mergeCell ref="B2175:G2191"/>
    <mergeCell ref="H2175:M2191"/>
    <mergeCell ref="D2195:E2195"/>
    <mergeCell ref="F2195:G2195"/>
    <mergeCell ref="H2195:I2195"/>
    <mergeCell ref="L2195:M2195"/>
    <mergeCell ref="K2172:K2173"/>
    <mergeCell ref="D2174:E2174"/>
    <mergeCell ref="F2174:G2174"/>
    <mergeCell ref="H2174:I2174"/>
    <mergeCell ref="B2172:B2173"/>
    <mergeCell ref="C2172:C2173"/>
    <mergeCell ref="D2172:E2173"/>
    <mergeCell ref="F2172:G2173"/>
    <mergeCell ref="H2172:I2173"/>
    <mergeCell ref="J2172:J2173"/>
    <mergeCell ref="L2174:M2174"/>
    <mergeCell ref="L2172:M2173"/>
    <mergeCell ref="B2193:B2194"/>
    <mergeCell ref="C2193:C2194"/>
    <mergeCell ref="D2193:E2194"/>
    <mergeCell ref="F2193:G2194"/>
    <mergeCell ref="H2193:I2194"/>
    <mergeCell ref="J2193:J2194"/>
    <mergeCell ref="B2301:G2317"/>
    <mergeCell ref="H2301:M2317"/>
    <mergeCell ref="B2318:G2318"/>
    <mergeCell ref="H2318:M2318"/>
    <mergeCell ref="B2280:G2296"/>
    <mergeCell ref="H2280:M2296"/>
    <mergeCell ref="K2277:K2278"/>
    <mergeCell ref="D2279:E2279"/>
    <mergeCell ref="F2279:G2279"/>
    <mergeCell ref="H2279:I2279"/>
    <mergeCell ref="L2279:M2279"/>
    <mergeCell ref="L2277:M2278"/>
    <mergeCell ref="D2300:E2300"/>
    <mergeCell ref="F2300:G2300"/>
    <mergeCell ref="H2300:I2300"/>
    <mergeCell ref="L2300:M2300"/>
    <mergeCell ref="B2259:G2275"/>
    <mergeCell ref="H2259:M2275"/>
    <mergeCell ref="B2276:G2276"/>
    <mergeCell ref="H2276:M2276"/>
    <mergeCell ref="B2277:B2278"/>
    <mergeCell ref="C2277:C2278"/>
    <mergeCell ref="D2277:E2278"/>
    <mergeCell ref="F2277:G2278"/>
    <mergeCell ref="H2277:I2278"/>
    <mergeCell ref="J2277:J2278"/>
    <mergeCell ref="B2297:G2297"/>
    <mergeCell ref="H2297:M2297"/>
    <mergeCell ref="B2298:B2299"/>
    <mergeCell ref="C2298:C2299"/>
    <mergeCell ref="D2298:E2299"/>
    <mergeCell ref="F2298:G2299"/>
    <mergeCell ref="K2361:K2362"/>
    <mergeCell ref="D2363:E2363"/>
    <mergeCell ref="F2363:G2363"/>
    <mergeCell ref="H2363:I2363"/>
    <mergeCell ref="B2343:G2359"/>
    <mergeCell ref="H2343:M2359"/>
    <mergeCell ref="B2360:G2360"/>
    <mergeCell ref="H2360:M2360"/>
    <mergeCell ref="B2361:B2362"/>
    <mergeCell ref="C2361:C2362"/>
    <mergeCell ref="D2361:E2362"/>
    <mergeCell ref="F2361:G2362"/>
    <mergeCell ref="H2361:I2362"/>
    <mergeCell ref="J2361:J2362"/>
    <mergeCell ref="K2340:K2341"/>
    <mergeCell ref="D2342:E2342"/>
    <mergeCell ref="F2342:G2342"/>
    <mergeCell ref="H2342:I2342"/>
    <mergeCell ref="L2342:M2342"/>
    <mergeCell ref="L2340:M2341"/>
    <mergeCell ref="L2363:M2363"/>
    <mergeCell ref="L2361:M2362"/>
    <mergeCell ref="B2340:B2341"/>
    <mergeCell ref="C2340:C2341"/>
    <mergeCell ref="D2340:E2341"/>
    <mergeCell ref="F2340:G2341"/>
    <mergeCell ref="H2340:I2341"/>
    <mergeCell ref="J2340:J2341"/>
    <mergeCell ref="B2385:G2401"/>
    <mergeCell ref="H2385:M2401"/>
    <mergeCell ref="B2402:G2402"/>
    <mergeCell ref="H2402:M2402"/>
    <mergeCell ref="B2403:B2404"/>
    <mergeCell ref="C2403:C2404"/>
    <mergeCell ref="D2403:E2404"/>
    <mergeCell ref="F2403:G2404"/>
    <mergeCell ref="H2403:I2404"/>
    <mergeCell ref="J2403:J2404"/>
    <mergeCell ref="K2382:K2383"/>
    <mergeCell ref="D2384:E2384"/>
    <mergeCell ref="F2384:G2384"/>
    <mergeCell ref="H2384:I2384"/>
    <mergeCell ref="B2364:G2380"/>
    <mergeCell ref="H2364:M2380"/>
    <mergeCell ref="B2381:G2381"/>
    <mergeCell ref="H2381:M2381"/>
    <mergeCell ref="B2382:B2383"/>
    <mergeCell ref="C2382:C2383"/>
    <mergeCell ref="D2382:E2383"/>
    <mergeCell ref="F2382:G2383"/>
    <mergeCell ref="H2382:I2383"/>
    <mergeCell ref="J2382:J2383"/>
    <mergeCell ref="L2384:M2384"/>
    <mergeCell ref="L2382:M2383"/>
    <mergeCell ref="K2424:K2425"/>
    <mergeCell ref="D2426:E2426"/>
    <mergeCell ref="F2426:G2426"/>
    <mergeCell ref="H2426:I2426"/>
    <mergeCell ref="B2406:G2422"/>
    <mergeCell ref="H2406:M2422"/>
    <mergeCell ref="B2423:G2423"/>
    <mergeCell ref="H2423:M2423"/>
    <mergeCell ref="B2424:B2425"/>
    <mergeCell ref="C2424:C2425"/>
    <mergeCell ref="D2424:E2425"/>
    <mergeCell ref="F2424:G2425"/>
    <mergeCell ref="H2424:I2425"/>
    <mergeCell ref="J2424:J2425"/>
    <mergeCell ref="K2403:K2404"/>
    <mergeCell ref="D2405:E2405"/>
    <mergeCell ref="F2405:G2405"/>
    <mergeCell ref="H2405:I2405"/>
    <mergeCell ref="L2405:M2405"/>
    <mergeCell ref="L2403:M2404"/>
    <mergeCell ref="L2426:M2426"/>
    <mergeCell ref="L2424:M2425"/>
    <mergeCell ref="B2448:G2464"/>
    <mergeCell ref="H2448:M2464"/>
    <mergeCell ref="B2465:G2465"/>
    <mergeCell ref="H2465:M2465"/>
    <mergeCell ref="B2466:B2467"/>
    <mergeCell ref="C2466:C2467"/>
    <mergeCell ref="D2466:E2467"/>
    <mergeCell ref="F2466:G2467"/>
    <mergeCell ref="H2466:I2467"/>
    <mergeCell ref="J2466:J2467"/>
    <mergeCell ref="K2445:K2446"/>
    <mergeCell ref="D2447:E2447"/>
    <mergeCell ref="F2447:G2447"/>
    <mergeCell ref="H2447:I2447"/>
    <mergeCell ref="B2427:G2443"/>
    <mergeCell ref="H2427:M2443"/>
    <mergeCell ref="B2444:G2444"/>
    <mergeCell ref="H2444:M2444"/>
    <mergeCell ref="B2445:B2446"/>
    <mergeCell ref="C2445:C2446"/>
    <mergeCell ref="D2445:E2446"/>
    <mergeCell ref="F2445:G2446"/>
    <mergeCell ref="H2445:I2446"/>
    <mergeCell ref="J2445:J2446"/>
    <mergeCell ref="L2447:M2447"/>
    <mergeCell ref="L2445:M2446"/>
    <mergeCell ref="B2469:G2485"/>
    <mergeCell ref="H2469:M2485"/>
    <mergeCell ref="B2486:G2486"/>
    <mergeCell ref="H2486:M2486"/>
    <mergeCell ref="B2487:B2488"/>
    <mergeCell ref="C2487:C2488"/>
    <mergeCell ref="D2487:E2488"/>
    <mergeCell ref="F2487:G2488"/>
    <mergeCell ref="H2487:I2488"/>
    <mergeCell ref="J2487:J2488"/>
    <mergeCell ref="K2466:K2467"/>
    <mergeCell ref="D2468:E2468"/>
    <mergeCell ref="F2468:G2468"/>
    <mergeCell ref="H2468:I2468"/>
    <mergeCell ref="L2468:M2468"/>
    <mergeCell ref="L2466:M2467"/>
    <mergeCell ref="L2489:M2489"/>
    <mergeCell ref="L2487:M2488"/>
    <mergeCell ref="K2508:K2509"/>
    <mergeCell ref="D2510:E2510"/>
    <mergeCell ref="F2510:G2510"/>
    <mergeCell ref="H2510:I2510"/>
    <mergeCell ref="B2490:G2506"/>
    <mergeCell ref="H2490:M2506"/>
    <mergeCell ref="B2507:G2507"/>
    <mergeCell ref="H2507:M2507"/>
    <mergeCell ref="B2508:B2509"/>
    <mergeCell ref="C2508:C2509"/>
    <mergeCell ref="D2508:E2509"/>
    <mergeCell ref="F2508:G2509"/>
    <mergeCell ref="H2508:I2509"/>
    <mergeCell ref="J2508:J2509"/>
    <mergeCell ref="L2510:M2510"/>
    <mergeCell ref="L2508:M2509"/>
    <mergeCell ref="K2487:K2488"/>
    <mergeCell ref="D2489:E2489"/>
    <mergeCell ref="F2489:G2489"/>
    <mergeCell ref="H2489:I2489"/>
    <mergeCell ref="K2529:K2530"/>
    <mergeCell ref="D2531:E2531"/>
    <mergeCell ref="F2531:G2531"/>
    <mergeCell ref="H2531:I2531"/>
    <mergeCell ref="L2531:M2531"/>
    <mergeCell ref="L2529:M2530"/>
    <mergeCell ref="L2552:M2552"/>
    <mergeCell ref="L2550:M2551"/>
    <mergeCell ref="B2511:G2527"/>
    <mergeCell ref="H2511:M2527"/>
    <mergeCell ref="B2528:G2528"/>
    <mergeCell ref="H2528:M2528"/>
    <mergeCell ref="B2529:B2530"/>
    <mergeCell ref="C2529:C2530"/>
    <mergeCell ref="D2529:E2530"/>
    <mergeCell ref="F2529:G2530"/>
    <mergeCell ref="H2529:I2530"/>
    <mergeCell ref="J2529:J2530"/>
    <mergeCell ref="C2571:C2572"/>
    <mergeCell ref="D2571:E2572"/>
    <mergeCell ref="F2571:G2572"/>
    <mergeCell ref="H2571:I2572"/>
    <mergeCell ref="J2571:J2572"/>
    <mergeCell ref="L2573:M2573"/>
    <mergeCell ref="L2571:M2572"/>
    <mergeCell ref="K2550:K2551"/>
    <mergeCell ref="D2552:E2552"/>
    <mergeCell ref="F2552:G2552"/>
    <mergeCell ref="H2552:I2552"/>
    <mergeCell ref="B2532:G2548"/>
    <mergeCell ref="H2532:M2548"/>
    <mergeCell ref="B2549:G2549"/>
    <mergeCell ref="H2549:M2549"/>
    <mergeCell ref="B2550:B2551"/>
    <mergeCell ref="C2550:C2551"/>
    <mergeCell ref="D2550:E2551"/>
    <mergeCell ref="F2550:G2551"/>
    <mergeCell ref="H2550:I2551"/>
    <mergeCell ref="J2550:J2551"/>
    <mergeCell ref="K2592:K2593"/>
    <mergeCell ref="D2594:E2594"/>
    <mergeCell ref="F2594:G2594"/>
    <mergeCell ref="H2594:I2594"/>
    <mergeCell ref="L2594:M2594"/>
    <mergeCell ref="L2592:M2593"/>
    <mergeCell ref="B2612:G2612"/>
    <mergeCell ref="H2612:M2612"/>
    <mergeCell ref="B2613:B2614"/>
    <mergeCell ref="C2613:C2614"/>
    <mergeCell ref="D2613:E2614"/>
    <mergeCell ref="F2613:G2614"/>
    <mergeCell ref="B2592:B2593"/>
    <mergeCell ref="C2592:C2593"/>
    <mergeCell ref="D2592:E2593"/>
    <mergeCell ref="F2592:G2593"/>
    <mergeCell ref="H2592:I2593"/>
    <mergeCell ref="J2592:J2593"/>
    <mergeCell ref="B1331:G1331"/>
    <mergeCell ref="H1331:M1331"/>
    <mergeCell ref="B1478:G1478"/>
    <mergeCell ref="H1478:M1478"/>
    <mergeCell ref="L11:M11"/>
    <mergeCell ref="L9:M10"/>
    <mergeCell ref="L30:M31"/>
    <mergeCell ref="L32:M32"/>
    <mergeCell ref="L51:M52"/>
    <mergeCell ref="L72:M73"/>
    <mergeCell ref="L74:M74"/>
    <mergeCell ref="L93:M94"/>
    <mergeCell ref="L347:M347"/>
    <mergeCell ref="L345:M346"/>
    <mergeCell ref="L368:M368"/>
    <mergeCell ref="L366:M367"/>
    <mergeCell ref="L389:M389"/>
    <mergeCell ref="L387:M388"/>
    <mergeCell ref="L410:M410"/>
    <mergeCell ref="L408:M409"/>
    <mergeCell ref="L431:M431"/>
    <mergeCell ref="L429:M430"/>
    <mergeCell ref="L452:M452"/>
    <mergeCell ref="L450:M451"/>
    <mergeCell ref="L473:M473"/>
    <mergeCell ref="B1461:G1477"/>
    <mergeCell ref="H1461:M1477"/>
    <mergeCell ref="K1458:K1459"/>
    <mergeCell ref="D1460:E1460"/>
    <mergeCell ref="F1460:G1460"/>
    <mergeCell ref="H1460:I1460"/>
    <mergeCell ref="L1460:M1460"/>
    <mergeCell ref="B1310:G1310"/>
    <mergeCell ref="H1310:M1310"/>
    <mergeCell ref="B1311:B1312"/>
    <mergeCell ref="C1311:C1312"/>
    <mergeCell ref="D1311:E1312"/>
    <mergeCell ref="F1311:G1312"/>
    <mergeCell ref="H1311:I1312"/>
    <mergeCell ref="J1311:J1312"/>
    <mergeCell ref="K1311:K1312"/>
    <mergeCell ref="L1311:M1312"/>
    <mergeCell ref="D1313:E1313"/>
    <mergeCell ref="F1313:G1313"/>
    <mergeCell ref="H1313:I1313"/>
    <mergeCell ref="L1313:M1313"/>
    <mergeCell ref="B1314:G1330"/>
    <mergeCell ref="H1314:M1330"/>
    <mergeCell ref="B1293:G1309"/>
    <mergeCell ref="H1293:M1309"/>
    <mergeCell ref="D1523:E1523"/>
    <mergeCell ref="F1523:G1523"/>
    <mergeCell ref="H1523:I1523"/>
    <mergeCell ref="L1523:M1523"/>
    <mergeCell ref="L1521:M1522"/>
    <mergeCell ref="B1503:G1519"/>
    <mergeCell ref="H1503:M1519"/>
    <mergeCell ref="B1520:G1520"/>
    <mergeCell ref="H1520:M1520"/>
    <mergeCell ref="B1521:B1522"/>
    <mergeCell ref="C1521:C1522"/>
    <mergeCell ref="B1566:G1582"/>
    <mergeCell ref="H1566:M1582"/>
    <mergeCell ref="B1583:G1583"/>
    <mergeCell ref="H1583:M1583"/>
    <mergeCell ref="B1709:G1709"/>
    <mergeCell ref="H1709:M1709"/>
    <mergeCell ref="K1647:K1648"/>
    <mergeCell ref="D1649:E1649"/>
    <mergeCell ref="F1649:G1649"/>
    <mergeCell ref="H1649:I1649"/>
    <mergeCell ref="L1649:M1649"/>
    <mergeCell ref="L1647:M1648"/>
    <mergeCell ref="L1670:M1670"/>
    <mergeCell ref="L1668:M1669"/>
    <mergeCell ref="B1629:G1645"/>
    <mergeCell ref="H1629:M1645"/>
    <mergeCell ref="B1646:G1646"/>
    <mergeCell ref="H1646:M1646"/>
    <mergeCell ref="B1647:B1648"/>
    <mergeCell ref="C1647:C1648"/>
    <mergeCell ref="D1647:E1648"/>
    <mergeCell ref="D1710:E1711"/>
    <mergeCell ref="F1710:G1711"/>
    <mergeCell ref="H1710:I1711"/>
    <mergeCell ref="J1710:J1711"/>
    <mergeCell ref="K1710:K1711"/>
    <mergeCell ref="L1710:M1711"/>
    <mergeCell ref="D1712:E1712"/>
    <mergeCell ref="F1712:G1712"/>
    <mergeCell ref="H1712:I1712"/>
    <mergeCell ref="L1712:M1712"/>
    <mergeCell ref="K1668:K1669"/>
    <mergeCell ref="D1670:E1670"/>
    <mergeCell ref="F1670:G1670"/>
    <mergeCell ref="H1670:I1670"/>
    <mergeCell ref="B1650:G1666"/>
    <mergeCell ref="H1650:M1666"/>
    <mergeCell ref="B1667:G1667"/>
    <mergeCell ref="H1667:M1667"/>
    <mergeCell ref="B1668:B1669"/>
    <mergeCell ref="C1668:C1669"/>
    <mergeCell ref="D1668:E1669"/>
    <mergeCell ref="F1668:G1669"/>
    <mergeCell ref="H1668:I1669"/>
    <mergeCell ref="J1668:J1669"/>
    <mergeCell ref="D1733:E1733"/>
    <mergeCell ref="F1733:G1733"/>
    <mergeCell ref="H1733:I1733"/>
    <mergeCell ref="L1733:M1733"/>
    <mergeCell ref="B1734:G1750"/>
    <mergeCell ref="H1734:M1750"/>
    <mergeCell ref="B1751:G1751"/>
    <mergeCell ref="H1751:M1751"/>
    <mergeCell ref="B1835:G1835"/>
    <mergeCell ref="H1835:M1835"/>
    <mergeCell ref="B1961:G1961"/>
    <mergeCell ref="H1961:M1961"/>
    <mergeCell ref="K1920:K1921"/>
    <mergeCell ref="D1922:E1922"/>
    <mergeCell ref="F1922:G1922"/>
    <mergeCell ref="H1922:I1922"/>
    <mergeCell ref="B1902:G1918"/>
    <mergeCell ref="H1902:M1918"/>
    <mergeCell ref="B1919:G1919"/>
    <mergeCell ref="H1919:M1919"/>
    <mergeCell ref="B1920:B1921"/>
    <mergeCell ref="C1920:C1921"/>
    <mergeCell ref="D1920:E1921"/>
    <mergeCell ref="F1920:G1921"/>
    <mergeCell ref="H1920:I1921"/>
    <mergeCell ref="J1920:J1921"/>
    <mergeCell ref="B1944:G1960"/>
    <mergeCell ref="H1944:M1960"/>
    <mergeCell ref="K1941:K1942"/>
    <mergeCell ref="D1943:E1943"/>
    <mergeCell ref="F1943:G1943"/>
    <mergeCell ref="H1943:I1943"/>
    <mergeCell ref="D2004:E2005"/>
    <mergeCell ref="F2004:G2005"/>
    <mergeCell ref="H2004:I2005"/>
    <mergeCell ref="J2004:J2005"/>
    <mergeCell ref="K2004:K2005"/>
    <mergeCell ref="L2004:M2005"/>
    <mergeCell ref="D2006:E2006"/>
    <mergeCell ref="F2006:G2006"/>
    <mergeCell ref="H2006:I2006"/>
    <mergeCell ref="L2006:M2006"/>
    <mergeCell ref="B2007:G2023"/>
    <mergeCell ref="H2007:M2023"/>
    <mergeCell ref="D2088:E2089"/>
    <mergeCell ref="F2088:G2089"/>
    <mergeCell ref="H2088:I2089"/>
    <mergeCell ref="J2088:J2089"/>
    <mergeCell ref="B2091:G2107"/>
    <mergeCell ref="H2091:M2107"/>
    <mergeCell ref="B2049:G2065"/>
    <mergeCell ref="H2049:M2065"/>
    <mergeCell ref="B2004:B2005"/>
    <mergeCell ref="C2004:C2005"/>
    <mergeCell ref="B2108:G2108"/>
    <mergeCell ref="H2108:M2108"/>
    <mergeCell ref="B2024:G2024"/>
    <mergeCell ref="H2024:M2024"/>
    <mergeCell ref="B2045:G2045"/>
    <mergeCell ref="H2045:M2045"/>
    <mergeCell ref="H2025:I2026"/>
    <mergeCell ref="J2025:J2026"/>
    <mergeCell ref="B2066:G2066"/>
    <mergeCell ref="H2066:M2066"/>
    <mergeCell ref="B2067:B2068"/>
    <mergeCell ref="C2067:C2068"/>
    <mergeCell ref="D2067:E2068"/>
    <mergeCell ref="F2067:G2068"/>
    <mergeCell ref="H2067:I2068"/>
    <mergeCell ref="J2067:J2068"/>
    <mergeCell ref="K2067:K2068"/>
    <mergeCell ref="L2067:M2068"/>
    <mergeCell ref="B2070:G2086"/>
    <mergeCell ref="H2070:M2086"/>
    <mergeCell ref="K2046:K2047"/>
    <mergeCell ref="L2046:M2047"/>
    <mergeCell ref="D2048:E2048"/>
    <mergeCell ref="F2048:G2048"/>
    <mergeCell ref="H2048:I2048"/>
    <mergeCell ref="L2048:M2048"/>
    <mergeCell ref="B2133:G2149"/>
    <mergeCell ref="H2133:M2149"/>
    <mergeCell ref="B2150:G2150"/>
    <mergeCell ref="H2150:M2150"/>
    <mergeCell ref="K2109:K2110"/>
    <mergeCell ref="D2111:E2111"/>
    <mergeCell ref="F2111:G2111"/>
    <mergeCell ref="H2111:I2111"/>
    <mergeCell ref="B2109:B2110"/>
    <mergeCell ref="C2109:C2110"/>
    <mergeCell ref="B2087:G2087"/>
    <mergeCell ref="H2087:M2087"/>
    <mergeCell ref="B2129:G2129"/>
    <mergeCell ref="H2129:M2129"/>
    <mergeCell ref="B2130:B2131"/>
    <mergeCell ref="C2130:C2131"/>
    <mergeCell ref="D2130:E2131"/>
    <mergeCell ref="F2130:G2131"/>
    <mergeCell ref="H2130:I2131"/>
    <mergeCell ref="J2130:J2131"/>
    <mergeCell ref="K2130:K2131"/>
    <mergeCell ref="L2130:M2131"/>
    <mergeCell ref="B2112:G2128"/>
    <mergeCell ref="H2112:M2128"/>
    <mergeCell ref="K2088:K2089"/>
    <mergeCell ref="D2090:E2090"/>
    <mergeCell ref="F2090:G2090"/>
    <mergeCell ref="H2090:I2090"/>
    <mergeCell ref="L2090:M2090"/>
    <mergeCell ref="L2088:M2089"/>
    <mergeCell ref="B2088:B2089"/>
    <mergeCell ref="C2088:C2089"/>
    <mergeCell ref="K2193:K2194"/>
    <mergeCell ref="L2193:M2194"/>
    <mergeCell ref="B2151:B2152"/>
    <mergeCell ref="C2151:C2152"/>
    <mergeCell ref="D2151:E2152"/>
    <mergeCell ref="F2151:G2152"/>
    <mergeCell ref="H2151:I2152"/>
    <mergeCell ref="J2151:J2152"/>
    <mergeCell ref="B2196:G2212"/>
    <mergeCell ref="H2196:M2212"/>
    <mergeCell ref="B2213:G2213"/>
    <mergeCell ref="H2213:M2213"/>
    <mergeCell ref="B2214:B2215"/>
    <mergeCell ref="C2214:C2215"/>
    <mergeCell ref="D2214:E2215"/>
    <mergeCell ref="F2214:G2215"/>
    <mergeCell ref="H2214:I2215"/>
    <mergeCell ref="J2214:J2215"/>
    <mergeCell ref="K2214:K2215"/>
    <mergeCell ref="L2214:M2215"/>
    <mergeCell ref="K2151:K2152"/>
    <mergeCell ref="L2151:M2152"/>
    <mergeCell ref="D2153:E2153"/>
    <mergeCell ref="F2153:G2153"/>
    <mergeCell ref="H2153:I2153"/>
    <mergeCell ref="L2153:M2153"/>
    <mergeCell ref="B2154:G2170"/>
    <mergeCell ref="H2154:M2170"/>
    <mergeCell ref="B2171:G2171"/>
    <mergeCell ref="H2171:M2171"/>
    <mergeCell ref="B2192:G2192"/>
    <mergeCell ref="H2192:M2192"/>
    <mergeCell ref="D2216:E2216"/>
    <mergeCell ref="F2216:G2216"/>
    <mergeCell ref="H2216:I2216"/>
    <mergeCell ref="L2216:M2216"/>
    <mergeCell ref="B2217:G2233"/>
    <mergeCell ref="H2217:M2233"/>
    <mergeCell ref="H2235:I2236"/>
    <mergeCell ref="J2235:J2236"/>
    <mergeCell ref="K2235:K2236"/>
    <mergeCell ref="L2235:M2236"/>
    <mergeCell ref="D2237:E2237"/>
    <mergeCell ref="F2237:G2237"/>
    <mergeCell ref="H2237:I2237"/>
    <mergeCell ref="L2237:M2237"/>
    <mergeCell ref="B2238:G2254"/>
    <mergeCell ref="H2238:M2254"/>
    <mergeCell ref="B2255:G2255"/>
    <mergeCell ref="H2255:M2255"/>
    <mergeCell ref="H2298:I2299"/>
    <mergeCell ref="J2298:J2299"/>
    <mergeCell ref="K2298:K2299"/>
    <mergeCell ref="L2298:M2299"/>
    <mergeCell ref="K2256:K2257"/>
    <mergeCell ref="D2258:E2258"/>
    <mergeCell ref="F2258:G2258"/>
    <mergeCell ref="H2258:I2258"/>
    <mergeCell ref="B2256:B2257"/>
    <mergeCell ref="C2256:C2257"/>
    <mergeCell ref="D2256:E2257"/>
    <mergeCell ref="F2256:G2257"/>
    <mergeCell ref="H2256:I2257"/>
    <mergeCell ref="J2256:J2257"/>
    <mergeCell ref="J2634:J2635"/>
    <mergeCell ref="K2634:K2635"/>
    <mergeCell ref="L2634:M2635"/>
    <mergeCell ref="B2319:B2320"/>
    <mergeCell ref="C2319:C2320"/>
    <mergeCell ref="D2319:E2320"/>
    <mergeCell ref="F2319:G2320"/>
    <mergeCell ref="H2319:I2320"/>
    <mergeCell ref="J2319:J2320"/>
    <mergeCell ref="K2319:K2320"/>
    <mergeCell ref="L2319:M2320"/>
    <mergeCell ref="D2321:E2321"/>
    <mergeCell ref="F2321:G2321"/>
    <mergeCell ref="H2321:I2321"/>
    <mergeCell ref="L2321:M2321"/>
    <mergeCell ref="B2322:G2338"/>
    <mergeCell ref="H2322:M2338"/>
    <mergeCell ref="B2339:G2339"/>
    <mergeCell ref="H2339:M2339"/>
    <mergeCell ref="B2574:G2590"/>
    <mergeCell ref="H2574:M2590"/>
    <mergeCell ref="B2591:G2591"/>
    <mergeCell ref="H2591:M2591"/>
    <mergeCell ref="K2571:K2572"/>
    <mergeCell ref="D2573:E2573"/>
    <mergeCell ref="F2573:G2573"/>
    <mergeCell ref="H2573:I2573"/>
    <mergeCell ref="B2553:G2569"/>
    <mergeCell ref="H2553:M2569"/>
    <mergeCell ref="B2570:G2570"/>
    <mergeCell ref="H2570:M2570"/>
    <mergeCell ref="B2571:B2572"/>
    <mergeCell ref="H2654:M2654"/>
    <mergeCell ref="B2655:B2656"/>
    <mergeCell ref="C2655:C2656"/>
    <mergeCell ref="D2655:E2656"/>
    <mergeCell ref="F2655:G2656"/>
    <mergeCell ref="H2655:I2656"/>
    <mergeCell ref="J2655:J2656"/>
    <mergeCell ref="K2655:K2656"/>
    <mergeCell ref="L2655:M2656"/>
    <mergeCell ref="D2636:E2636"/>
    <mergeCell ref="F2636:G2636"/>
    <mergeCell ref="H2636:I2636"/>
    <mergeCell ref="L2636:M2636"/>
    <mergeCell ref="B2637:G2653"/>
    <mergeCell ref="H2637:M2653"/>
    <mergeCell ref="B2654:G2654"/>
    <mergeCell ref="B2595:G2611"/>
    <mergeCell ref="H2595:M2611"/>
    <mergeCell ref="D2657:E2657"/>
    <mergeCell ref="F2657:G2657"/>
    <mergeCell ref="H2657:I2657"/>
    <mergeCell ref="L2657:M2657"/>
    <mergeCell ref="B2658:G2674"/>
    <mergeCell ref="H2658:M2674"/>
    <mergeCell ref="H2613:I2614"/>
    <mergeCell ref="J2613:J2614"/>
    <mergeCell ref="K2613:K2614"/>
    <mergeCell ref="L2613:M2614"/>
    <mergeCell ref="D2615:E2615"/>
    <mergeCell ref="F2615:G2615"/>
    <mergeCell ref="H2615:I2615"/>
    <mergeCell ref="L2615:M2615"/>
    <mergeCell ref="B2616:G2632"/>
    <mergeCell ref="H2616:M2632"/>
    <mergeCell ref="B2633:G2633"/>
    <mergeCell ref="H2633:M2633"/>
    <mergeCell ref="B2634:B2635"/>
    <mergeCell ref="C2634:C2635"/>
    <mergeCell ref="D2634:E2635"/>
    <mergeCell ref="F2634:G2635"/>
    <mergeCell ref="H2634:I2635"/>
  </mergeCells>
  <conditionalFormatting sqref="D5">
    <cfRule type="notContainsBlanks" dxfId="12" priority="11">
      <formula>LEN(TRIM(D5))&gt;0</formula>
    </cfRule>
    <cfRule type="containsBlanks" dxfId="11" priority="12">
      <formula>LEN(TRIM(D5))=0</formula>
    </cfRule>
  </conditionalFormatting>
  <conditionalFormatting sqref="H5">
    <cfRule type="notContainsBlanks" dxfId="10" priority="9">
      <formula>LEN(TRIM(H5))&gt;0</formula>
    </cfRule>
    <cfRule type="containsBlanks" dxfId="9" priority="10">
      <formula>LEN(TRIM(H5))=0</formula>
    </cfRule>
  </conditionalFormatting>
  <conditionalFormatting sqref="L5">
    <cfRule type="notContainsBlanks" dxfId="8" priority="7">
      <formula>LEN(TRIM(L5))&gt;0</formula>
    </cfRule>
    <cfRule type="containsBlanks" dxfId="7" priority="8">
      <formula>LEN(TRIM(L5))=0</formula>
    </cfRule>
  </conditionalFormatting>
  <conditionalFormatting sqref="D6">
    <cfRule type="notContainsBlanks" dxfId="6" priority="5">
      <formula>LEN(TRIM(D6))&gt;0</formula>
    </cfRule>
    <cfRule type="containsBlanks" dxfId="5" priority="6">
      <formula>LEN(TRIM(D6))=0</formula>
    </cfRule>
  </conditionalFormatting>
  <conditionalFormatting sqref="H6">
    <cfRule type="notContainsBlanks" dxfId="4" priority="3">
      <formula>LEN(TRIM(H6))&gt;0</formula>
    </cfRule>
    <cfRule type="containsBlanks" dxfId="3" priority="4">
      <formula>LEN(TRIM(H6))=0</formula>
    </cfRule>
  </conditionalFormatting>
  <conditionalFormatting sqref="L6">
    <cfRule type="notContainsBlanks" dxfId="2" priority="1">
      <formula>LEN(TRIM(L6))&gt;0</formula>
    </cfRule>
    <cfRule type="containsBlanks" dxfId="1" priority="2">
      <formula>LEN(TRIM(L6))=0</formula>
    </cfRule>
  </conditionalFormatting>
  <pageMargins left="0.511811024" right="0.511811024" top="0.78740157499999996" bottom="0.78740157499999996" header="0.31496062000000002" footer="0.31496062000000002"/>
  <pageSetup paperSize="9" scale="76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AU1446"/>
  <sheetViews>
    <sheetView showGridLines="0" topLeftCell="G1" zoomScale="85" zoomScaleNormal="85" workbookViewId="0">
      <pane ySplit="4" topLeftCell="A5" activePane="bottomLeft" state="frozen"/>
      <selection activeCell="B138" sqref="B138"/>
      <selection pane="bottomLeft" activeCell="P9" sqref="P9"/>
    </sheetView>
  </sheetViews>
  <sheetFormatPr defaultColWidth="10.6640625" defaultRowHeight="11.25"/>
  <cols>
    <col min="1" max="1" width="5.1640625" style="6" customWidth="1"/>
    <col min="2" max="2" width="19" style="6" customWidth="1"/>
    <col min="3" max="5" width="37.6640625" style="7" customWidth="1"/>
    <col min="6" max="7" width="9.33203125" style="6" customWidth="1"/>
    <col min="8" max="8" width="6.1640625" style="6" bestFit="1" customWidth="1"/>
    <col min="9" max="9" width="7.83203125" style="6" bestFit="1" customWidth="1"/>
    <col min="10" max="10" width="16.33203125" style="8" customWidth="1"/>
    <col min="11" max="11" width="15.5" style="6" bestFit="1" customWidth="1"/>
    <col min="12" max="12" width="13" style="7" customWidth="1"/>
    <col min="13" max="15" width="10.6640625" style="6"/>
    <col min="16" max="16" width="16.6640625" style="6" bestFit="1" customWidth="1"/>
    <col min="17" max="21" width="10.6640625" style="6"/>
    <col min="22" max="22" width="13.6640625" style="6" bestFit="1" customWidth="1"/>
    <col min="23" max="25" width="10.6640625" style="6"/>
    <col min="26" max="26" width="21.1640625" style="6" bestFit="1" customWidth="1"/>
    <col min="27" max="27" width="10.6640625" style="6"/>
    <col min="28" max="28" width="28.33203125" style="6" bestFit="1" customWidth="1"/>
    <col min="29" max="29" width="28.33203125" style="6" customWidth="1"/>
    <col min="30" max="30" width="10.6640625" style="6"/>
    <col min="31" max="31" width="23.6640625" style="6" bestFit="1" customWidth="1"/>
    <col min="32" max="32" width="24.1640625" style="6" bestFit="1" customWidth="1"/>
    <col min="33" max="33" width="10.6640625" style="6"/>
    <col min="34" max="34" width="18.33203125" style="6" bestFit="1" customWidth="1"/>
    <col min="35" max="35" width="20.5" style="6" bestFit="1" customWidth="1"/>
    <col min="36" max="36" width="40.5" style="6" bestFit="1" customWidth="1"/>
    <col min="37" max="37" width="38.33203125" style="6" bestFit="1" customWidth="1"/>
    <col min="38" max="38" width="13.6640625" style="6" bestFit="1" customWidth="1"/>
    <col min="39" max="45" width="10.6640625" style="6"/>
    <col min="46" max="46" width="12.33203125" style="6" bestFit="1" customWidth="1"/>
    <col min="47" max="16384" width="10.6640625" style="6"/>
  </cols>
  <sheetData>
    <row r="1" spans="2:47" ht="0.75" customHeight="1"/>
    <row r="2" spans="2:47">
      <c r="C2" s="11"/>
      <c r="D2" s="11"/>
      <c r="E2" s="11"/>
      <c r="F2" s="8"/>
    </row>
    <row r="3" spans="2:47" ht="44.25" customHeight="1">
      <c r="B3" s="9" t="s">
        <v>21</v>
      </c>
      <c r="C3" s="9" t="s">
        <v>31</v>
      </c>
      <c r="D3" s="9" t="s">
        <v>889</v>
      </c>
      <c r="E3" s="9" t="s">
        <v>360</v>
      </c>
      <c r="F3" s="10" t="s">
        <v>0</v>
      </c>
      <c r="G3" s="10" t="s">
        <v>4</v>
      </c>
      <c r="H3" s="10" t="s">
        <v>14</v>
      </c>
      <c r="I3" s="10" t="s">
        <v>32</v>
      </c>
      <c r="J3" s="9" t="s">
        <v>33</v>
      </c>
      <c r="K3" s="10" t="s">
        <v>34</v>
      </c>
      <c r="L3" s="10" t="s">
        <v>35</v>
      </c>
    </row>
    <row r="4" spans="2:47">
      <c r="B4" s="16"/>
      <c r="C4" s="16"/>
      <c r="D4" s="16"/>
      <c r="E4" s="16"/>
      <c r="F4" s="16"/>
      <c r="G4" s="16"/>
      <c r="H4" s="16"/>
      <c r="I4" s="16"/>
      <c r="J4" s="17"/>
      <c r="K4" s="16"/>
      <c r="L4" s="16"/>
    </row>
    <row r="5" spans="2:47" ht="16.5" customHeight="1">
      <c r="B5" s="18" t="s">
        <v>36</v>
      </c>
      <c r="C5" s="19" t="s">
        <v>37</v>
      </c>
      <c r="D5" s="19" t="s">
        <v>890</v>
      </c>
      <c r="E5" s="20" t="s">
        <v>1029</v>
      </c>
      <c r="F5" s="21" t="s">
        <v>38</v>
      </c>
      <c r="G5" s="18" t="s">
        <v>39</v>
      </c>
      <c r="H5" s="18">
        <v>5.0999999999999996</v>
      </c>
      <c r="I5" s="18" t="s">
        <v>6</v>
      </c>
      <c r="J5" s="22" t="s">
        <v>40</v>
      </c>
      <c r="K5" s="18" t="s">
        <v>41</v>
      </c>
      <c r="L5" s="18"/>
      <c r="N5" s="12"/>
      <c r="P5" s="12" t="s">
        <v>363</v>
      </c>
      <c r="R5" s="12" t="s">
        <v>20</v>
      </c>
      <c r="S5" s="12" t="s">
        <v>367</v>
      </c>
      <c r="T5" s="12" t="s">
        <v>368</v>
      </c>
      <c r="U5" s="12" t="s">
        <v>362</v>
      </c>
      <c r="V5" s="12" t="s">
        <v>373</v>
      </c>
      <c r="W5" s="12" t="s">
        <v>381</v>
      </c>
      <c r="X5" s="12" t="s">
        <v>388</v>
      </c>
      <c r="Y5" s="12" t="s">
        <v>392</v>
      </c>
      <c r="Z5" s="12" t="s">
        <v>398</v>
      </c>
      <c r="AB5" s="12" t="s">
        <v>397</v>
      </c>
      <c r="AC5" s="23"/>
      <c r="AE5" s="12" t="s">
        <v>397</v>
      </c>
      <c r="AF5" s="12" t="s">
        <v>452</v>
      </c>
      <c r="AH5" s="12" t="s">
        <v>1302</v>
      </c>
      <c r="AI5" s="12" t="s">
        <v>377</v>
      </c>
      <c r="AJ5" s="12" t="s">
        <v>1190</v>
      </c>
      <c r="AK5" s="12" t="s">
        <v>1191</v>
      </c>
      <c r="AL5" s="12" t="s">
        <v>1307</v>
      </c>
      <c r="AT5" s="6" t="s">
        <v>21</v>
      </c>
      <c r="AU5" s="6" t="s">
        <v>1392</v>
      </c>
    </row>
    <row r="6" spans="2:47" ht="12.75">
      <c r="B6" s="18" t="s">
        <v>36</v>
      </c>
      <c r="C6" s="19" t="s">
        <v>42</v>
      </c>
      <c r="D6" s="19" t="s">
        <v>891</v>
      </c>
      <c r="E6" s="20" t="s">
        <v>1030</v>
      </c>
      <c r="F6" s="18" t="s">
        <v>38</v>
      </c>
      <c r="G6" s="18" t="s">
        <v>43</v>
      </c>
      <c r="H6" s="18">
        <v>5.19</v>
      </c>
      <c r="I6" s="18" t="s">
        <v>44</v>
      </c>
      <c r="J6" s="22" t="s">
        <v>45</v>
      </c>
      <c r="K6" s="18" t="s">
        <v>46</v>
      </c>
      <c r="L6" s="18"/>
      <c r="P6" s="13" t="s">
        <v>364</v>
      </c>
      <c r="R6" s="8">
        <v>1</v>
      </c>
      <c r="S6" s="8">
        <v>1</v>
      </c>
      <c r="T6" s="8">
        <v>2018</v>
      </c>
      <c r="U6" s="14">
        <v>0</v>
      </c>
      <c r="V6" s="6" t="s">
        <v>374</v>
      </c>
      <c r="W6" s="6" t="s">
        <v>6</v>
      </c>
      <c r="X6" s="8" t="s">
        <v>390</v>
      </c>
      <c r="Y6" s="6" t="s">
        <v>393</v>
      </c>
      <c r="Z6" s="6" t="s">
        <v>399</v>
      </c>
      <c r="AB6" s="6" t="s">
        <v>442</v>
      </c>
      <c r="AC6" s="6" t="s">
        <v>442</v>
      </c>
      <c r="AE6" t="s">
        <v>442</v>
      </c>
      <c r="AF6" t="s">
        <v>886</v>
      </c>
      <c r="AH6" s="13" t="s">
        <v>1303</v>
      </c>
      <c r="AI6" s="13" t="s">
        <v>1192</v>
      </c>
      <c r="AJ6" s="13" t="s">
        <v>1193</v>
      </c>
      <c r="AK6" s="13" t="s">
        <v>1194</v>
      </c>
      <c r="AL6" s="13" t="s">
        <v>1308</v>
      </c>
      <c r="AN6" s="228" t="s">
        <v>1339</v>
      </c>
      <c r="AO6" s="229"/>
      <c r="AP6" s="229"/>
      <c r="AQ6" s="229"/>
      <c r="AR6" s="230"/>
      <c r="AT6" s="6" t="s">
        <v>36</v>
      </c>
      <c r="AU6" s="6" t="s">
        <v>1380</v>
      </c>
    </row>
    <row r="7" spans="2:47" ht="12.75">
      <c r="B7" s="18" t="s">
        <v>36</v>
      </c>
      <c r="C7" s="19" t="s">
        <v>47</v>
      </c>
      <c r="D7" s="19" t="s">
        <v>892</v>
      </c>
      <c r="E7" s="20" t="s">
        <v>1031</v>
      </c>
      <c r="F7" s="18" t="s">
        <v>38</v>
      </c>
      <c r="G7" s="18" t="s">
        <v>48</v>
      </c>
      <c r="H7" s="18">
        <v>6.2</v>
      </c>
      <c r="I7" s="18" t="s">
        <v>44</v>
      </c>
      <c r="J7" s="22" t="s">
        <v>45</v>
      </c>
      <c r="K7" s="18" t="s">
        <v>49</v>
      </c>
      <c r="L7" s="18"/>
      <c r="P7" s="13" t="s">
        <v>365</v>
      </c>
      <c r="R7" s="8">
        <v>2</v>
      </c>
      <c r="S7" s="8">
        <v>2</v>
      </c>
      <c r="T7" s="8">
        <v>2019</v>
      </c>
      <c r="U7" s="14">
        <v>6.9444444444444447E-4</v>
      </c>
      <c r="V7" s="6" t="s">
        <v>375</v>
      </c>
      <c r="W7" s="6" t="s">
        <v>24</v>
      </c>
      <c r="X7" s="8" t="s">
        <v>391</v>
      </c>
      <c r="Y7" s="6" t="s">
        <v>394</v>
      </c>
      <c r="Z7" s="6" t="s">
        <v>400</v>
      </c>
      <c r="AB7" s="6" t="s">
        <v>1174</v>
      </c>
      <c r="AC7" s="6" t="s">
        <v>1169</v>
      </c>
      <c r="AE7" t="s">
        <v>443</v>
      </c>
      <c r="AF7" t="s">
        <v>462</v>
      </c>
      <c r="AH7" s="13" t="s">
        <v>1303</v>
      </c>
      <c r="AI7" s="13" t="s">
        <v>1195</v>
      </c>
      <c r="AJ7" s="13" t="s">
        <v>1196</v>
      </c>
      <c r="AK7" s="13" t="s">
        <v>1194</v>
      </c>
      <c r="AL7" s="13" t="s">
        <v>1308</v>
      </c>
      <c r="AN7" s="231"/>
      <c r="AO7" s="232"/>
      <c r="AP7" s="232"/>
      <c r="AQ7" s="232"/>
      <c r="AR7" s="233"/>
      <c r="AT7" s="6" t="s">
        <v>36</v>
      </c>
      <c r="AU7" s="6" t="s">
        <v>1381</v>
      </c>
    </row>
    <row r="8" spans="2:47" ht="12.75">
      <c r="B8" s="18" t="s">
        <v>36</v>
      </c>
      <c r="C8" s="19" t="s">
        <v>50</v>
      </c>
      <c r="D8" s="19" t="s">
        <v>893</v>
      </c>
      <c r="E8" s="20" t="s">
        <v>1032</v>
      </c>
      <c r="F8" s="18" t="s">
        <v>38</v>
      </c>
      <c r="G8" s="18" t="s">
        <v>51</v>
      </c>
      <c r="H8" s="18">
        <v>5.69</v>
      </c>
      <c r="I8" s="18" t="s">
        <v>44</v>
      </c>
      <c r="J8" s="22" t="s">
        <v>45</v>
      </c>
      <c r="K8" s="18" t="s">
        <v>46</v>
      </c>
      <c r="L8" s="18"/>
      <c r="P8" s="13" t="s">
        <v>366</v>
      </c>
      <c r="R8" s="8">
        <v>3</v>
      </c>
      <c r="S8" s="8">
        <v>3</v>
      </c>
      <c r="T8" s="8">
        <v>2020</v>
      </c>
      <c r="U8" s="14">
        <v>1.3888888888888889E-3</v>
      </c>
      <c r="V8" s="6" t="s">
        <v>446</v>
      </c>
      <c r="W8" s="6" t="s">
        <v>44</v>
      </c>
      <c r="X8" s="8" t="s">
        <v>389</v>
      </c>
      <c r="Z8" s="6" t="s">
        <v>401</v>
      </c>
      <c r="AB8" s="6" t="s">
        <v>405</v>
      </c>
      <c r="AC8" s="6" t="s">
        <v>405</v>
      </c>
      <c r="AE8" t="s">
        <v>443</v>
      </c>
      <c r="AF8" t="s">
        <v>467</v>
      </c>
      <c r="AH8" s="13" t="s">
        <v>1303</v>
      </c>
      <c r="AI8" s="13" t="s">
        <v>1197</v>
      </c>
      <c r="AJ8" s="13" t="s">
        <v>1198</v>
      </c>
      <c r="AK8" s="13" t="s">
        <v>1199</v>
      </c>
      <c r="AL8" s="13" t="s">
        <v>1309</v>
      </c>
      <c r="AN8" s="231"/>
      <c r="AO8" s="232"/>
      <c r="AP8" s="232"/>
      <c r="AQ8" s="232"/>
      <c r="AR8" s="233"/>
      <c r="AT8" s="6" t="s">
        <v>36</v>
      </c>
      <c r="AU8" s="6" t="s">
        <v>1382</v>
      </c>
    </row>
    <row r="9" spans="2:47" ht="12.75">
      <c r="B9" s="18" t="s">
        <v>36</v>
      </c>
      <c r="C9" s="19" t="s">
        <v>52</v>
      </c>
      <c r="D9" s="19" t="s">
        <v>894</v>
      </c>
      <c r="E9" s="20" t="s">
        <v>1033</v>
      </c>
      <c r="F9" s="18" t="s">
        <v>38</v>
      </c>
      <c r="G9" s="18" t="s">
        <v>53</v>
      </c>
      <c r="H9" s="18">
        <v>5.4799999999999986</v>
      </c>
      <c r="I9" s="18" t="s">
        <v>44</v>
      </c>
      <c r="J9" s="22" t="s">
        <v>45</v>
      </c>
      <c r="K9" s="18" t="s">
        <v>10</v>
      </c>
      <c r="L9" s="18"/>
      <c r="P9" s="13" t="s">
        <v>1401</v>
      </c>
      <c r="R9" s="8">
        <v>4</v>
      </c>
      <c r="S9" s="8">
        <v>4</v>
      </c>
      <c r="T9" s="8"/>
      <c r="U9" s="14">
        <v>2.0833333333333333E-3</v>
      </c>
      <c r="V9" s="6" t="s">
        <v>609</v>
      </c>
      <c r="W9" s="6" t="s">
        <v>382</v>
      </c>
      <c r="X9" s="8">
        <v>336.4</v>
      </c>
      <c r="Z9" s="6" t="s">
        <v>402</v>
      </c>
      <c r="AB9" s="6" t="s">
        <v>1178</v>
      </c>
      <c r="AC9" s="6" t="s">
        <v>1170</v>
      </c>
      <c r="AE9" t="s">
        <v>405</v>
      </c>
      <c r="AF9" t="s">
        <v>16</v>
      </c>
      <c r="AH9" s="13" t="s">
        <v>1303</v>
      </c>
      <c r="AI9" s="13" t="s">
        <v>1200</v>
      </c>
      <c r="AJ9" s="13" t="s">
        <v>1196</v>
      </c>
      <c r="AK9" s="13" t="s">
        <v>1199</v>
      </c>
      <c r="AL9" s="13" t="s">
        <v>1309</v>
      </c>
      <c r="AN9" s="231"/>
      <c r="AO9" s="232"/>
      <c r="AP9" s="232"/>
      <c r="AQ9" s="232"/>
      <c r="AR9" s="233"/>
      <c r="AT9" s="6" t="s">
        <v>22</v>
      </c>
      <c r="AU9" s="6" t="s">
        <v>1383</v>
      </c>
    </row>
    <row r="10" spans="2:47" ht="12.75">
      <c r="B10" s="18" t="s">
        <v>36</v>
      </c>
      <c r="C10" s="19" t="s">
        <v>54</v>
      </c>
      <c r="D10" s="19" t="s">
        <v>895</v>
      </c>
      <c r="E10" s="20" t="s">
        <v>1034</v>
      </c>
      <c r="F10" s="18" t="s">
        <v>38</v>
      </c>
      <c r="G10" s="18" t="s">
        <v>55</v>
      </c>
      <c r="H10" s="18">
        <v>8.3620000000000001</v>
      </c>
      <c r="I10" s="18" t="s">
        <v>6</v>
      </c>
      <c r="J10" s="22" t="s">
        <v>40</v>
      </c>
      <c r="K10" s="18" t="s">
        <v>41</v>
      </c>
      <c r="L10" s="18"/>
      <c r="P10" s="13" t="s">
        <v>610</v>
      </c>
      <c r="R10" s="8">
        <v>5</v>
      </c>
      <c r="S10" s="8">
        <v>5</v>
      </c>
      <c r="T10" s="8"/>
      <c r="U10" s="14">
        <v>2.7777777777777779E-3</v>
      </c>
      <c r="W10" s="6" t="s">
        <v>383</v>
      </c>
      <c r="X10" s="8">
        <v>394.5</v>
      </c>
      <c r="Z10" s="6" t="s">
        <v>403</v>
      </c>
      <c r="AB10" s="6" t="s">
        <v>406</v>
      </c>
      <c r="AC10" s="6" t="s">
        <v>406</v>
      </c>
      <c r="AE10" t="s">
        <v>405</v>
      </c>
      <c r="AF10" t="s">
        <v>2</v>
      </c>
      <c r="AH10" s="13" t="s">
        <v>1303</v>
      </c>
      <c r="AI10" s="13" t="s">
        <v>1201</v>
      </c>
      <c r="AJ10" s="13" t="s">
        <v>1198</v>
      </c>
      <c r="AK10" s="13" t="s">
        <v>1199</v>
      </c>
      <c r="AL10" s="13" t="s">
        <v>1310</v>
      </c>
      <c r="AN10" s="231"/>
      <c r="AO10" s="232"/>
      <c r="AP10" s="232"/>
      <c r="AQ10" s="232"/>
      <c r="AR10" s="233"/>
      <c r="AT10" s="6" t="s">
        <v>22</v>
      </c>
      <c r="AU10" s="6" t="s">
        <v>1384</v>
      </c>
    </row>
    <row r="11" spans="2:47" ht="12.75">
      <c r="B11" s="18" t="s">
        <v>36</v>
      </c>
      <c r="C11" s="19" t="s">
        <v>56</v>
      </c>
      <c r="D11" s="19" t="s">
        <v>896</v>
      </c>
      <c r="E11" s="20" t="s">
        <v>1035</v>
      </c>
      <c r="F11" s="18" t="s">
        <v>38</v>
      </c>
      <c r="G11" s="18" t="s">
        <v>57</v>
      </c>
      <c r="H11" s="18">
        <v>4.93</v>
      </c>
      <c r="I11" s="18" t="s">
        <v>44</v>
      </c>
      <c r="J11" s="22" t="s">
        <v>45</v>
      </c>
      <c r="K11" s="18" t="s">
        <v>58</v>
      </c>
      <c r="L11" s="18"/>
      <c r="R11" s="8">
        <v>6</v>
      </c>
      <c r="S11" s="8">
        <v>6</v>
      </c>
      <c r="T11" s="8"/>
      <c r="U11" s="14">
        <v>3.4722222222222225E-3</v>
      </c>
      <c r="W11" s="6" t="s">
        <v>384</v>
      </c>
      <c r="X11" s="8">
        <v>740.8</v>
      </c>
      <c r="Z11" s="6" t="s">
        <v>404</v>
      </c>
      <c r="AB11" s="6" t="s">
        <v>1179</v>
      </c>
      <c r="AC11" s="6" t="s">
        <v>1171</v>
      </c>
      <c r="AE11" t="s">
        <v>405</v>
      </c>
      <c r="AF11" t="s">
        <v>446</v>
      </c>
      <c r="AH11" s="13" t="s">
        <v>1303</v>
      </c>
      <c r="AI11" s="13" t="s">
        <v>1202</v>
      </c>
      <c r="AJ11" s="13" t="s">
        <v>1196</v>
      </c>
      <c r="AK11" s="13" t="s">
        <v>1199</v>
      </c>
      <c r="AL11" s="13" t="s">
        <v>1310</v>
      </c>
      <c r="AN11" s="231"/>
      <c r="AO11" s="232"/>
      <c r="AP11" s="232"/>
      <c r="AQ11" s="232"/>
      <c r="AR11" s="233"/>
      <c r="AT11" s="6" t="s">
        <v>10</v>
      </c>
      <c r="AU11" s="6" t="s">
        <v>1385</v>
      </c>
    </row>
    <row r="12" spans="2:47" ht="12.75">
      <c r="B12" s="18" t="s">
        <v>36</v>
      </c>
      <c r="C12" s="19" t="s">
        <v>59</v>
      </c>
      <c r="D12" s="19" t="s">
        <v>897</v>
      </c>
      <c r="E12" s="20" t="s">
        <v>1036</v>
      </c>
      <c r="F12" s="18" t="s">
        <v>38</v>
      </c>
      <c r="G12" s="18" t="s">
        <v>60</v>
      </c>
      <c r="H12" s="18">
        <v>0.05</v>
      </c>
      <c r="I12" s="18" t="s">
        <v>6</v>
      </c>
      <c r="J12" s="22" t="s">
        <v>45</v>
      </c>
      <c r="K12" s="18" t="s">
        <v>10</v>
      </c>
      <c r="L12" s="18"/>
      <c r="R12" s="8">
        <v>7</v>
      </c>
      <c r="S12" s="8">
        <v>7</v>
      </c>
      <c r="T12" s="8"/>
      <c r="U12" s="14">
        <v>4.1666666666666666E-3</v>
      </c>
      <c r="W12" s="6" t="s">
        <v>385</v>
      </c>
      <c r="X12" s="8">
        <v>636</v>
      </c>
      <c r="Z12" s="6" t="s">
        <v>1340</v>
      </c>
      <c r="AB12" s="6" t="s">
        <v>1175</v>
      </c>
      <c r="AC12" s="6" t="s">
        <v>1172</v>
      </c>
      <c r="AE12" t="s">
        <v>481</v>
      </c>
      <c r="AF12" t="s">
        <v>504</v>
      </c>
      <c r="AH12" s="13" t="s">
        <v>1303</v>
      </c>
      <c r="AI12" s="13" t="s">
        <v>1203</v>
      </c>
      <c r="AJ12" s="13" t="s">
        <v>1204</v>
      </c>
      <c r="AK12" s="13" t="s">
        <v>1205</v>
      </c>
      <c r="AL12" s="13" t="s">
        <v>1204</v>
      </c>
      <c r="AN12" s="231"/>
      <c r="AO12" s="232"/>
      <c r="AP12" s="232"/>
      <c r="AQ12" s="232"/>
      <c r="AR12" s="233"/>
      <c r="AT12" s="6" t="s">
        <v>10</v>
      </c>
      <c r="AU12" s="6" t="s">
        <v>1386</v>
      </c>
    </row>
    <row r="13" spans="2:47" ht="12.75">
      <c r="B13" s="18" t="s">
        <v>36</v>
      </c>
      <c r="C13" s="19" t="s">
        <v>61</v>
      </c>
      <c r="D13" s="19" t="s">
        <v>898</v>
      </c>
      <c r="E13" s="20" t="s">
        <v>1037</v>
      </c>
      <c r="F13" s="18" t="s">
        <v>38</v>
      </c>
      <c r="G13" s="18" t="s">
        <v>62</v>
      </c>
      <c r="H13" s="18">
        <v>1.3</v>
      </c>
      <c r="I13" s="18" t="s">
        <v>6</v>
      </c>
      <c r="J13" s="22" t="s">
        <v>45</v>
      </c>
      <c r="K13" s="18" t="s">
        <v>10</v>
      </c>
      <c r="L13" s="18"/>
      <c r="R13" s="8">
        <v>8</v>
      </c>
      <c r="S13" s="8">
        <v>8</v>
      </c>
      <c r="T13" s="8"/>
      <c r="U13" s="14">
        <v>4.8611111111111112E-3</v>
      </c>
      <c r="AB13" s="6" t="s">
        <v>1184</v>
      </c>
      <c r="AC13" s="6" t="s">
        <v>1176</v>
      </c>
      <c r="AE13" t="s">
        <v>481</v>
      </c>
      <c r="AF13" t="s">
        <v>482</v>
      </c>
      <c r="AH13" s="13" t="s">
        <v>1303</v>
      </c>
      <c r="AI13" s="13" t="s">
        <v>1206</v>
      </c>
      <c r="AJ13" s="13" t="s">
        <v>1207</v>
      </c>
      <c r="AK13" s="13" t="s">
        <v>1205</v>
      </c>
      <c r="AL13" s="13" t="s">
        <v>1204</v>
      </c>
      <c r="AN13" s="231"/>
      <c r="AO13" s="232"/>
      <c r="AP13" s="232"/>
      <c r="AQ13" s="232"/>
      <c r="AR13" s="233"/>
      <c r="AT13" s="6" t="s">
        <v>10</v>
      </c>
      <c r="AU13" s="6" t="s">
        <v>1387</v>
      </c>
    </row>
    <row r="14" spans="2:47" ht="12.75">
      <c r="B14" s="18" t="s">
        <v>36</v>
      </c>
      <c r="C14" s="19" t="s">
        <v>63</v>
      </c>
      <c r="D14" s="19" t="s">
        <v>899</v>
      </c>
      <c r="E14" s="20" t="s">
        <v>1038</v>
      </c>
      <c r="F14" s="18" t="s">
        <v>38</v>
      </c>
      <c r="G14" s="18" t="s">
        <v>64</v>
      </c>
      <c r="H14" s="18">
        <v>0.4</v>
      </c>
      <c r="I14" s="18" t="s">
        <v>6</v>
      </c>
      <c r="J14" s="22" t="s">
        <v>68</v>
      </c>
      <c r="K14" s="18" t="s">
        <v>65</v>
      </c>
      <c r="L14" s="18"/>
      <c r="R14" s="8">
        <v>9</v>
      </c>
      <c r="S14" s="8">
        <v>9</v>
      </c>
      <c r="U14" s="14">
        <v>5.5555555555555558E-3</v>
      </c>
      <c r="AB14" s="6" t="s">
        <v>449</v>
      </c>
      <c r="AC14" s="6" t="s">
        <v>449</v>
      </c>
      <c r="AE14" t="s">
        <v>481</v>
      </c>
      <c r="AF14" t="s">
        <v>1180</v>
      </c>
      <c r="AH14" s="13" t="s">
        <v>1303</v>
      </c>
      <c r="AI14" s="13" t="s">
        <v>1208</v>
      </c>
      <c r="AJ14" s="13" t="s">
        <v>1209</v>
      </c>
      <c r="AK14" s="13" t="s">
        <v>1199</v>
      </c>
      <c r="AL14" s="13" t="s">
        <v>1311</v>
      </c>
      <c r="AN14" s="231"/>
      <c r="AO14" s="232"/>
      <c r="AP14" s="232"/>
      <c r="AQ14" s="232"/>
      <c r="AR14" s="233"/>
      <c r="AT14" s="6" t="s">
        <v>9</v>
      </c>
      <c r="AU14" s="6" t="s">
        <v>1388</v>
      </c>
    </row>
    <row r="15" spans="2:47" ht="12.75">
      <c r="B15" s="18" t="s">
        <v>36</v>
      </c>
      <c r="C15" s="19" t="s">
        <v>66</v>
      </c>
      <c r="D15" s="19" t="s">
        <v>900</v>
      </c>
      <c r="E15" s="20" t="s">
        <v>1039</v>
      </c>
      <c r="F15" s="18" t="s">
        <v>38</v>
      </c>
      <c r="G15" s="18" t="s">
        <v>67</v>
      </c>
      <c r="H15" s="18">
        <v>6.46</v>
      </c>
      <c r="I15" s="18" t="s">
        <v>6</v>
      </c>
      <c r="J15" s="22" t="s">
        <v>68</v>
      </c>
      <c r="K15" s="18" t="s">
        <v>69</v>
      </c>
      <c r="L15" s="18"/>
      <c r="R15" s="8">
        <v>10</v>
      </c>
      <c r="S15" s="8">
        <v>10</v>
      </c>
      <c r="U15" s="14">
        <v>6.2500000000000003E-3</v>
      </c>
      <c r="AB15" s="6" t="s">
        <v>1173</v>
      </c>
      <c r="AC15" s="6" t="s">
        <v>1177</v>
      </c>
      <c r="AE15" t="s">
        <v>481</v>
      </c>
      <c r="AF15" t="s">
        <v>17</v>
      </c>
      <c r="AH15" s="13" t="s">
        <v>1303</v>
      </c>
      <c r="AI15" s="13" t="s">
        <v>1210</v>
      </c>
      <c r="AJ15" s="13" t="s">
        <v>1211</v>
      </c>
      <c r="AK15" s="13" t="s">
        <v>1199</v>
      </c>
      <c r="AL15" s="13" t="s">
        <v>1311</v>
      </c>
      <c r="AN15" s="231"/>
      <c r="AO15" s="232"/>
      <c r="AP15" s="232"/>
      <c r="AQ15" s="232"/>
      <c r="AR15" s="233"/>
      <c r="AT15" s="6" t="s">
        <v>9</v>
      </c>
      <c r="AU15" s="6" t="s">
        <v>1389</v>
      </c>
    </row>
    <row r="16" spans="2:47" ht="12.75">
      <c r="B16" s="18" t="s">
        <v>36</v>
      </c>
      <c r="C16" s="19" t="s">
        <v>70</v>
      </c>
      <c r="D16" s="19" t="s">
        <v>901</v>
      </c>
      <c r="E16" s="20" t="s">
        <v>1040</v>
      </c>
      <c r="F16" s="18" t="s">
        <v>38</v>
      </c>
      <c r="G16" s="18" t="s">
        <v>71</v>
      </c>
      <c r="H16" s="18">
        <v>3.6179999999999999</v>
      </c>
      <c r="I16" s="18" t="s">
        <v>44</v>
      </c>
      <c r="J16" s="22" t="s">
        <v>45</v>
      </c>
      <c r="K16" s="18" t="s">
        <v>69</v>
      </c>
      <c r="L16" s="18"/>
      <c r="R16" s="8">
        <v>11</v>
      </c>
      <c r="S16" s="8">
        <v>11</v>
      </c>
      <c r="U16" s="14">
        <v>6.9444444444444449E-3</v>
      </c>
      <c r="AE16" s="6" t="s">
        <v>481</v>
      </c>
      <c r="AF16" s="6" t="s">
        <v>18</v>
      </c>
      <c r="AH16" s="13" t="s">
        <v>1303</v>
      </c>
      <c r="AI16" s="13" t="s">
        <v>1212</v>
      </c>
      <c r="AJ16" s="13" t="s">
        <v>1213</v>
      </c>
      <c r="AK16" s="13" t="s">
        <v>1214</v>
      </c>
      <c r="AL16" s="13" t="s">
        <v>1312</v>
      </c>
      <c r="AN16" s="231"/>
      <c r="AO16" s="232"/>
      <c r="AP16" s="232"/>
      <c r="AQ16" s="232"/>
      <c r="AR16" s="233"/>
      <c r="AT16" s="6" t="s">
        <v>11</v>
      </c>
      <c r="AU16" s="6" t="s">
        <v>1390</v>
      </c>
    </row>
    <row r="17" spans="2:47" ht="12.75">
      <c r="B17" s="18" t="s">
        <v>36</v>
      </c>
      <c r="C17" s="19" t="s">
        <v>72</v>
      </c>
      <c r="D17" s="19" t="s">
        <v>902</v>
      </c>
      <c r="E17" s="20" t="s">
        <v>1041</v>
      </c>
      <c r="F17" s="18" t="s">
        <v>38</v>
      </c>
      <c r="G17" s="18" t="s">
        <v>73</v>
      </c>
      <c r="H17" s="18">
        <v>3.2600000000000007</v>
      </c>
      <c r="I17" s="18" t="s">
        <v>6</v>
      </c>
      <c r="J17" s="22" t="s">
        <v>68</v>
      </c>
      <c r="K17" s="18" t="s">
        <v>74</v>
      </c>
      <c r="L17" s="18"/>
      <c r="R17" s="8">
        <v>12</v>
      </c>
      <c r="S17" s="8">
        <v>12</v>
      </c>
      <c r="U17" s="14">
        <v>7.6388888888888895E-3</v>
      </c>
      <c r="AE17" s="6" t="s">
        <v>406</v>
      </c>
      <c r="AF17" s="6" t="s">
        <v>1185</v>
      </c>
      <c r="AH17" s="13" t="s">
        <v>1303</v>
      </c>
      <c r="AI17" s="13" t="s">
        <v>1215</v>
      </c>
      <c r="AJ17" s="13" t="s">
        <v>1213</v>
      </c>
      <c r="AK17" s="13" t="s">
        <v>1214</v>
      </c>
      <c r="AL17" s="13" t="s">
        <v>1313</v>
      </c>
      <c r="AN17" s="231"/>
      <c r="AO17" s="232"/>
      <c r="AP17" s="232"/>
      <c r="AQ17" s="232"/>
      <c r="AR17" s="233"/>
      <c r="AT17" s="6" t="s">
        <v>11</v>
      </c>
      <c r="AU17" s="6" t="s">
        <v>1391</v>
      </c>
    </row>
    <row r="18" spans="2:47" ht="12.75">
      <c r="B18" s="18" t="s">
        <v>36</v>
      </c>
      <c r="C18" s="19" t="s">
        <v>75</v>
      </c>
      <c r="D18" s="19" t="s">
        <v>903</v>
      </c>
      <c r="E18" s="20" t="s">
        <v>1042</v>
      </c>
      <c r="F18" s="18" t="s">
        <v>38</v>
      </c>
      <c r="G18" s="18" t="s">
        <v>76</v>
      </c>
      <c r="H18" s="18">
        <v>63.94</v>
      </c>
      <c r="I18" s="18" t="s">
        <v>44</v>
      </c>
      <c r="J18" s="22" t="s">
        <v>45</v>
      </c>
      <c r="K18" s="18" t="s">
        <v>77</v>
      </c>
      <c r="L18" s="18"/>
      <c r="R18" s="8">
        <v>13</v>
      </c>
      <c r="S18" s="8"/>
      <c r="U18" s="14">
        <v>8.3333333333333332E-3</v>
      </c>
      <c r="AE18" s="6" t="s">
        <v>406</v>
      </c>
      <c r="AF18" s="6" t="s">
        <v>521</v>
      </c>
      <c r="AH18" s="13" t="s">
        <v>1303</v>
      </c>
      <c r="AI18" s="13" t="s">
        <v>1216</v>
      </c>
      <c r="AJ18" s="13" t="s">
        <v>1217</v>
      </c>
      <c r="AK18" s="13" t="s">
        <v>1218</v>
      </c>
      <c r="AL18" s="13" t="s">
        <v>1314</v>
      </c>
      <c r="AN18" s="231"/>
      <c r="AO18" s="232"/>
      <c r="AP18" s="232"/>
      <c r="AQ18" s="232"/>
      <c r="AR18" s="233"/>
    </row>
    <row r="19" spans="2:47" ht="15" customHeight="1">
      <c r="B19" s="18" t="s">
        <v>36</v>
      </c>
      <c r="C19" s="19" t="s">
        <v>78</v>
      </c>
      <c r="D19" s="19" t="s">
        <v>904</v>
      </c>
      <c r="E19" s="20" t="s">
        <v>1043</v>
      </c>
      <c r="F19" s="18" t="s">
        <v>38</v>
      </c>
      <c r="G19" s="18" t="s">
        <v>79</v>
      </c>
      <c r="H19" s="18">
        <v>34.299999999999997</v>
      </c>
      <c r="I19" s="18" t="s">
        <v>44</v>
      </c>
      <c r="J19" s="22" t="s">
        <v>68</v>
      </c>
      <c r="K19" s="18" t="s">
        <v>77</v>
      </c>
      <c r="L19" s="18"/>
      <c r="R19" s="8">
        <v>14</v>
      </c>
      <c r="U19" s="14">
        <v>9.0277777777777769E-3</v>
      </c>
      <c r="AE19" s="6" t="s">
        <v>406</v>
      </c>
      <c r="AF19" s="6" t="s">
        <v>19</v>
      </c>
      <c r="AH19" s="13" t="s">
        <v>1303</v>
      </c>
      <c r="AI19" s="13" t="s">
        <v>1219</v>
      </c>
      <c r="AJ19" s="13" t="s">
        <v>1217</v>
      </c>
      <c r="AK19" s="13" t="s">
        <v>1199</v>
      </c>
      <c r="AL19" s="13" t="s">
        <v>1315</v>
      </c>
      <c r="AN19" s="231"/>
      <c r="AO19" s="232"/>
      <c r="AP19" s="232"/>
      <c r="AQ19" s="232"/>
      <c r="AR19" s="233"/>
    </row>
    <row r="20" spans="2:47" ht="15" customHeight="1">
      <c r="B20" s="18" t="s">
        <v>36</v>
      </c>
      <c r="C20" s="19" t="s">
        <v>80</v>
      </c>
      <c r="D20" s="19" t="s">
        <v>905</v>
      </c>
      <c r="E20" s="20" t="s">
        <v>1044</v>
      </c>
      <c r="F20" s="18" t="s">
        <v>38</v>
      </c>
      <c r="G20" s="18" t="s">
        <v>81</v>
      </c>
      <c r="H20" s="18">
        <v>0.85</v>
      </c>
      <c r="I20" s="18" t="s">
        <v>6</v>
      </c>
      <c r="J20" s="22" t="s">
        <v>40</v>
      </c>
      <c r="K20" s="18" t="s">
        <v>46</v>
      </c>
      <c r="L20" s="18"/>
      <c r="R20" s="8">
        <v>15</v>
      </c>
      <c r="U20" s="14">
        <v>9.7222222222222206E-3</v>
      </c>
      <c r="AE20" s="6" t="s">
        <v>406</v>
      </c>
      <c r="AF20" s="6" t="s">
        <v>887</v>
      </c>
      <c r="AH20" s="13" t="s">
        <v>1303</v>
      </c>
      <c r="AI20" s="13" t="s">
        <v>1220</v>
      </c>
      <c r="AJ20" s="13" t="s">
        <v>1217</v>
      </c>
      <c r="AK20" s="13" t="s">
        <v>1199</v>
      </c>
      <c r="AL20" s="13" t="s">
        <v>1316</v>
      </c>
      <c r="AN20" s="234"/>
      <c r="AO20" s="235"/>
      <c r="AP20" s="235"/>
      <c r="AQ20" s="235"/>
      <c r="AR20" s="236"/>
    </row>
    <row r="21" spans="2:47" ht="12.75">
      <c r="B21" s="18" t="s">
        <v>36</v>
      </c>
      <c r="C21" s="19" t="s">
        <v>82</v>
      </c>
      <c r="D21" s="19" t="s">
        <v>906</v>
      </c>
      <c r="E21" s="20" t="s">
        <v>1045</v>
      </c>
      <c r="F21" s="18" t="s">
        <v>38</v>
      </c>
      <c r="G21" s="18" t="s">
        <v>83</v>
      </c>
      <c r="H21" s="18">
        <v>11.24</v>
      </c>
      <c r="I21" s="18" t="s">
        <v>6</v>
      </c>
      <c r="J21" s="22" t="s">
        <v>68</v>
      </c>
      <c r="K21" s="18" t="s">
        <v>46</v>
      </c>
      <c r="L21" s="18"/>
      <c r="R21" s="8">
        <v>16</v>
      </c>
      <c r="U21" s="14">
        <v>1.0416666666666664E-2</v>
      </c>
      <c r="AE21" s="6" t="s">
        <v>406</v>
      </c>
      <c r="AF21" s="6" t="s">
        <v>888</v>
      </c>
      <c r="AH21" s="13" t="s">
        <v>1303</v>
      </c>
      <c r="AI21" s="13" t="s">
        <v>1221</v>
      </c>
      <c r="AJ21" s="13" t="s">
        <v>1222</v>
      </c>
      <c r="AK21" s="13" t="s">
        <v>1194</v>
      </c>
      <c r="AL21" s="13" t="s">
        <v>1308</v>
      </c>
    </row>
    <row r="22" spans="2:47" ht="12.75">
      <c r="B22" s="18" t="s">
        <v>36</v>
      </c>
      <c r="C22" s="19" t="s">
        <v>84</v>
      </c>
      <c r="D22" s="19" t="s">
        <v>907</v>
      </c>
      <c r="E22" s="20" t="s">
        <v>1046</v>
      </c>
      <c r="F22" s="18" t="s">
        <v>38</v>
      </c>
      <c r="G22" s="18" t="s">
        <v>85</v>
      </c>
      <c r="H22" s="18">
        <v>8.56</v>
      </c>
      <c r="I22" s="18" t="s">
        <v>6</v>
      </c>
      <c r="J22" s="22" t="s">
        <v>40</v>
      </c>
      <c r="K22" s="18" t="s">
        <v>86</v>
      </c>
      <c r="L22" s="18"/>
      <c r="R22" s="8">
        <v>17</v>
      </c>
      <c r="U22" s="14">
        <v>1.1111111111111108E-2</v>
      </c>
      <c r="AE22" s="6" t="s">
        <v>410</v>
      </c>
      <c r="AF22" s="6" t="s">
        <v>546</v>
      </c>
      <c r="AH22" s="13" t="s">
        <v>1303</v>
      </c>
      <c r="AI22" s="13" t="s">
        <v>1223</v>
      </c>
      <c r="AJ22" s="13" t="s">
        <v>1224</v>
      </c>
      <c r="AK22" s="13" t="s">
        <v>1194</v>
      </c>
      <c r="AL22" s="13" t="s">
        <v>1308</v>
      </c>
    </row>
    <row r="23" spans="2:47" ht="12.75">
      <c r="B23" s="18" t="s">
        <v>36</v>
      </c>
      <c r="C23" s="19" t="s">
        <v>87</v>
      </c>
      <c r="D23" s="19" t="s">
        <v>908</v>
      </c>
      <c r="E23" s="20" t="s">
        <v>1047</v>
      </c>
      <c r="F23" s="18" t="s">
        <v>38</v>
      </c>
      <c r="G23" s="18" t="s">
        <v>88</v>
      </c>
      <c r="H23" s="18">
        <v>9.89</v>
      </c>
      <c r="I23" s="18" t="s">
        <v>6</v>
      </c>
      <c r="J23" s="22" t="s">
        <v>40</v>
      </c>
      <c r="K23" s="18" t="s">
        <v>86</v>
      </c>
      <c r="L23" s="18"/>
      <c r="R23" s="8">
        <v>18</v>
      </c>
      <c r="U23" s="14">
        <v>1.1805555555555552E-2</v>
      </c>
      <c r="AE23" s="6" t="s">
        <v>410</v>
      </c>
      <c r="AF23" s="6" t="s">
        <v>1359</v>
      </c>
      <c r="AH23" s="13" t="s">
        <v>1303</v>
      </c>
      <c r="AI23" s="13" t="s">
        <v>1225</v>
      </c>
      <c r="AJ23" s="13" t="s">
        <v>1226</v>
      </c>
      <c r="AK23" s="13" t="s">
        <v>1199</v>
      </c>
      <c r="AL23" s="13" t="s">
        <v>1309</v>
      </c>
    </row>
    <row r="24" spans="2:47" ht="12.75">
      <c r="B24" s="18" t="s">
        <v>36</v>
      </c>
      <c r="C24" s="19" t="s">
        <v>89</v>
      </c>
      <c r="D24" s="19" t="s">
        <v>909</v>
      </c>
      <c r="E24" s="20" t="s">
        <v>1048</v>
      </c>
      <c r="F24" s="18" t="s">
        <v>38</v>
      </c>
      <c r="G24" s="18" t="s">
        <v>90</v>
      </c>
      <c r="H24" s="18">
        <v>8.5</v>
      </c>
      <c r="I24" s="18" t="s">
        <v>6</v>
      </c>
      <c r="J24" s="22" t="s">
        <v>40</v>
      </c>
      <c r="K24" s="18" t="s">
        <v>41</v>
      </c>
      <c r="L24" s="18"/>
      <c r="R24" s="8">
        <v>19</v>
      </c>
      <c r="U24" s="14">
        <v>1.2499999999999995E-2</v>
      </c>
      <c r="AE24" s="6" t="s">
        <v>410</v>
      </c>
      <c r="AF24" s="6" t="s">
        <v>1182</v>
      </c>
      <c r="AH24" s="13" t="s">
        <v>1303</v>
      </c>
      <c r="AI24" s="13" t="s">
        <v>1227</v>
      </c>
      <c r="AJ24" s="13" t="s">
        <v>1224</v>
      </c>
      <c r="AK24" s="13" t="s">
        <v>1199</v>
      </c>
      <c r="AL24" s="13" t="s">
        <v>1309</v>
      </c>
    </row>
    <row r="25" spans="2:47" ht="12.75">
      <c r="B25" s="18" t="s">
        <v>36</v>
      </c>
      <c r="C25" s="19" t="s">
        <v>91</v>
      </c>
      <c r="D25" s="19" t="s">
        <v>910</v>
      </c>
      <c r="E25" s="20" t="s">
        <v>1049</v>
      </c>
      <c r="F25" s="18" t="s">
        <v>38</v>
      </c>
      <c r="G25" s="18" t="s">
        <v>92</v>
      </c>
      <c r="H25" s="18">
        <v>30.18</v>
      </c>
      <c r="I25" s="18" t="s">
        <v>44</v>
      </c>
      <c r="J25" s="22" t="s">
        <v>68</v>
      </c>
      <c r="K25" s="18" t="s">
        <v>93</v>
      </c>
      <c r="L25" s="18"/>
      <c r="R25" s="8">
        <v>20</v>
      </c>
      <c r="U25" s="14">
        <v>1.3194444444444439E-2</v>
      </c>
      <c r="AE25" s="6" t="s">
        <v>410</v>
      </c>
      <c r="AF25" s="6" t="s">
        <v>670</v>
      </c>
      <c r="AH25" s="13" t="s">
        <v>1303</v>
      </c>
      <c r="AI25" s="13" t="s">
        <v>1228</v>
      </c>
      <c r="AJ25" s="13" t="s">
        <v>1226</v>
      </c>
      <c r="AK25" s="13" t="s">
        <v>1199</v>
      </c>
      <c r="AL25" s="13" t="s">
        <v>1317</v>
      </c>
    </row>
    <row r="26" spans="2:47" ht="12.75">
      <c r="B26" s="18" t="s">
        <v>36</v>
      </c>
      <c r="C26" s="19" t="s">
        <v>94</v>
      </c>
      <c r="D26" s="19" t="s">
        <v>911</v>
      </c>
      <c r="E26" s="20" t="s">
        <v>1050</v>
      </c>
      <c r="F26" s="18" t="s">
        <v>38</v>
      </c>
      <c r="G26" s="18" t="s">
        <v>95</v>
      </c>
      <c r="H26" s="18">
        <v>30.52</v>
      </c>
      <c r="I26" s="18" t="s">
        <v>44</v>
      </c>
      <c r="J26" s="22" t="s">
        <v>68</v>
      </c>
      <c r="K26" s="18" t="s">
        <v>93</v>
      </c>
      <c r="L26" s="18"/>
      <c r="R26" s="8">
        <v>21</v>
      </c>
      <c r="U26" s="14">
        <v>1.3888888888888883E-2</v>
      </c>
      <c r="AE26" s="6" t="s">
        <v>410</v>
      </c>
      <c r="AF26" s="6" t="s">
        <v>1183</v>
      </c>
      <c r="AH26" s="13" t="s">
        <v>1303</v>
      </c>
      <c r="AI26" s="13" t="s">
        <v>1229</v>
      </c>
      <c r="AJ26" s="13" t="s">
        <v>1224</v>
      </c>
      <c r="AK26" s="13" t="s">
        <v>1199</v>
      </c>
      <c r="AL26" s="13" t="s">
        <v>1317</v>
      </c>
    </row>
    <row r="27" spans="2:47" ht="12.75">
      <c r="B27" s="18" t="s">
        <v>36</v>
      </c>
      <c r="C27" s="19" t="s">
        <v>96</v>
      </c>
      <c r="D27" s="19" t="s">
        <v>912</v>
      </c>
      <c r="E27" s="20" t="s">
        <v>1051</v>
      </c>
      <c r="F27" s="18" t="s">
        <v>38</v>
      </c>
      <c r="G27" s="18" t="s">
        <v>97</v>
      </c>
      <c r="H27" s="18">
        <v>5.0999999999999996</v>
      </c>
      <c r="I27" s="18" t="s">
        <v>6</v>
      </c>
      <c r="J27" s="22" t="s">
        <v>68</v>
      </c>
      <c r="K27" s="18" t="s">
        <v>98</v>
      </c>
      <c r="L27" s="18"/>
      <c r="R27" s="8">
        <v>22</v>
      </c>
      <c r="U27" s="14">
        <v>1.4583333333333327E-2</v>
      </c>
      <c r="AE27" s="6" t="s">
        <v>410</v>
      </c>
      <c r="AF27" s="6" t="s">
        <v>535</v>
      </c>
      <c r="AH27" s="13" t="s">
        <v>1303</v>
      </c>
      <c r="AI27" s="13" t="s">
        <v>1230</v>
      </c>
      <c r="AJ27" s="13" t="s">
        <v>1222</v>
      </c>
      <c r="AK27" s="13" t="s">
        <v>1231</v>
      </c>
      <c r="AL27" s="13" t="s">
        <v>1316</v>
      </c>
    </row>
    <row r="28" spans="2:47" ht="12.75">
      <c r="B28" s="18" t="s">
        <v>36</v>
      </c>
      <c r="C28" s="19" t="s">
        <v>99</v>
      </c>
      <c r="D28" s="19" t="s">
        <v>913</v>
      </c>
      <c r="E28" s="20" t="s">
        <v>1052</v>
      </c>
      <c r="F28" s="18" t="s">
        <v>38</v>
      </c>
      <c r="G28" s="18" t="s">
        <v>100</v>
      </c>
      <c r="H28" s="18">
        <v>27.3</v>
      </c>
      <c r="I28" s="18" t="s">
        <v>44</v>
      </c>
      <c r="J28" s="22" t="s">
        <v>45</v>
      </c>
      <c r="K28" s="18" t="s">
        <v>77</v>
      </c>
      <c r="L28" s="18"/>
      <c r="R28" s="8">
        <v>23</v>
      </c>
      <c r="U28" s="14">
        <v>1.527777777777777E-2</v>
      </c>
      <c r="AE28" s="6" t="s">
        <v>410</v>
      </c>
      <c r="AF28" s="6" t="s">
        <v>531</v>
      </c>
      <c r="AH28" s="13" t="s">
        <v>1303</v>
      </c>
      <c r="AI28" s="13" t="s">
        <v>1232</v>
      </c>
      <c r="AJ28" s="13" t="s">
        <v>1224</v>
      </c>
      <c r="AK28" s="13" t="s">
        <v>1231</v>
      </c>
      <c r="AL28" s="13" t="s">
        <v>1316</v>
      </c>
    </row>
    <row r="29" spans="2:47" ht="12.75">
      <c r="B29" s="18" t="s">
        <v>36</v>
      </c>
      <c r="C29" s="19" t="s">
        <v>101</v>
      </c>
      <c r="D29" s="19" t="s">
        <v>914</v>
      </c>
      <c r="E29" s="20" t="s">
        <v>1053</v>
      </c>
      <c r="F29" s="18" t="s">
        <v>38</v>
      </c>
      <c r="G29" s="18" t="s">
        <v>102</v>
      </c>
      <c r="H29" s="18">
        <v>4.8180000000000005</v>
      </c>
      <c r="I29" s="18" t="s">
        <v>44</v>
      </c>
      <c r="J29" s="22" t="s">
        <v>45</v>
      </c>
      <c r="K29" s="18" t="s">
        <v>86</v>
      </c>
      <c r="L29" s="18"/>
      <c r="R29" s="8">
        <v>24</v>
      </c>
      <c r="U29" s="14">
        <v>1.5972222222222214E-2</v>
      </c>
      <c r="AE29" s="6" t="s">
        <v>410</v>
      </c>
      <c r="AF29" s="6" t="s">
        <v>1369</v>
      </c>
      <c r="AH29" s="13" t="s">
        <v>1303</v>
      </c>
      <c r="AI29" s="13" t="s">
        <v>1233</v>
      </c>
      <c r="AJ29" s="13" t="s">
        <v>1198</v>
      </c>
      <c r="AK29" s="13" t="s">
        <v>1205</v>
      </c>
      <c r="AL29" s="13" t="s">
        <v>1204</v>
      </c>
    </row>
    <row r="30" spans="2:47" ht="12.75">
      <c r="B30" s="18" t="s">
        <v>36</v>
      </c>
      <c r="C30" s="19" t="s">
        <v>103</v>
      </c>
      <c r="D30" s="19" t="s">
        <v>915</v>
      </c>
      <c r="E30" s="20" t="s">
        <v>1054</v>
      </c>
      <c r="F30" s="18" t="s">
        <v>38</v>
      </c>
      <c r="G30" s="18" t="s">
        <v>104</v>
      </c>
      <c r="H30" s="18">
        <v>4.2</v>
      </c>
      <c r="I30" s="18" t="s">
        <v>6</v>
      </c>
      <c r="J30" s="22" t="s">
        <v>68</v>
      </c>
      <c r="K30" s="18" t="s">
        <v>98</v>
      </c>
      <c r="L30" s="18"/>
      <c r="R30" s="8">
        <v>25</v>
      </c>
      <c r="U30" s="14">
        <v>1.6666666666666659E-2</v>
      </c>
      <c r="AE30" s="6" t="s">
        <v>407</v>
      </c>
      <c r="AF30" s="6" t="s">
        <v>572</v>
      </c>
      <c r="AH30" s="13" t="s">
        <v>1303</v>
      </c>
      <c r="AI30" s="13" t="s">
        <v>1234</v>
      </c>
      <c r="AJ30" s="13" t="s">
        <v>1235</v>
      </c>
      <c r="AK30" s="13" t="s">
        <v>1205</v>
      </c>
      <c r="AL30" s="13" t="s">
        <v>1204</v>
      </c>
    </row>
    <row r="31" spans="2:47" ht="12.75">
      <c r="B31" s="18" t="s">
        <v>36</v>
      </c>
      <c r="C31" s="19" t="s">
        <v>105</v>
      </c>
      <c r="D31" s="19" t="s">
        <v>916</v>
      </c>
      <c r="E31" s="20" t="s">
        <v>1055</v>
      </c>
      <c r="F31" s="18" t="s">
        <v>38</v>
      </c>
      <c r="G31" s="18" t="s">
        <v>106</v>
      </c>
      <c r="H31" s="18">
        <v>7.2</v>
      </c>
      <c r="I31" s="18" t="s">
        <v>44</v>
      </c>
      <c r="J31" s="22" t="s">
        <v>45</v>
      </c>
      <c r="K31" s="18" t="s">
        <v>58</v>
      </c>
      <c r="L31" s="18"/>
      <c r="R31" s="8">
        <v>26</v>
      </c>
      <c r="U31" s="14">
        <v>1.7361111111111105E-2</v>
      </c>
      <c r="AE31" s="6" t="s">
        <v>407</v>
      </c>
      <c r="AF31" s="6" t="s">
        <v>568</v>
      </c>
      <c r="AH31" s="13" t="s">
        <v>1303</v>
      </c>
      <c r="AI31" s="13" t="s">
        <v>1236</v>
      </c>
      <c r="AJ31" s="13" t="s">
        <v>1237</v>
      </c>
      <c r="AK31" s="13" t="s">
        <v>1199</v>
      </c>
      <c r="AL31" s="13" t="s">
        <v>1315</v>
      </c>
    </row>
    <row r="32" spans="2:47" ht="12.75">
      <c r="B32" s="18" t="s">
        <v>36</v>
      </c>
      <c r="C32" s="19" t="s">
        <v>107</v>
      </c>
      <c r="D32" s="19" t="s">
        <v>917</v>
      </c>
      <c r="E32" s="20" t="s">
        <v>1056</v>
      </c>
      <c r="F32" s="18" t="s">
        <v>38</v>
      </c>
      <c r="G32" s="18" t="s">
        <v>108</v>
      </c>
      <c r="H32" s="18">
        <v>4.62</v>
      </c>
      <c r="I32" s="18" t="s">
        <v>44</v>
      </c>
      <c r="J32" s="22" t="s">
        <v>45</v>
      </c>
      <c r="K32" s="18" t="s">
        <v>10</v>
      </c>
      <c r="L32" s="18"/>
      <c r="R32" s="8">
        <v>27</v>
      </c>
      <c r="U32" s="14">
        <v>1.805555555555555E-2</v>
      </c>
      <c r="AE32" s="6" t="s">
        <v>407</v>
      </c>
      <c r="AF32" s="6" t="s">
        <v>1181</v>
      </c>
      <c r="AH32" s="13" t="s">
        <v>1303</v>
      </c>
      <c r="AI32" s="13" t="s">
        <v>1238</v>
      </c>
      <c r="AJ32" s="13" t="s">
        <v>1239</v>
      </c>
      <c r="AK32" s="13" t="s">
        <v>1199</v>
      </c>
      <c r="AL32" s="13" t="s">
        <v>1315</v>
      </c>
    </row>
    <row r="33" spans="2:38" ht="12.75" customHeight="1">
      <c r="B33" s="18" t="s">
        <v>36</v>
      </c>
      <c r="C33" s="19" t="s">
        <v>109</v>
      </c>
      <c r="D33" s="19" t="s">
        <v>918</v>
      </c>
      <c r="E33" s="20" t="s">
        <v>1057</v>
      </c>
      <c r="F33" s="18" t="s">
        <v>38</v>
      </c>
      <c r="G33" s="18" t="s">
        <v>110</v>
      </c>
      <c r="H33" s="18">
        <v>4.62</v>
      </c>
      <c r="I33" s="18" t="s">
        <v>44</v>
      </c>
      <c r="J33" s="22" t="s">
        <v>45</v>
      </c>
      <c r="K33" s="18" t="s">
        <v>10</v>
      </c>
      <c r="L33" s="18"/>
      <c r="R33" s="8">
        <v>28</v>
      </c>
      <c r="U33" s="14">
        <v>1.8749999999999996E-2</v>
      </c>
      <c r="AE33" s="6" t="s">
        <v>407</v>
      </c>
      <c r="AF33" s="6" t="s">
        <v>560</v>
      </c>
      <c r="AH33" s="13" t="s">
        <v>1303</v>
      </c>
      <c r="AI33" s="13" t="s">
        <v>1240</v>
      </c>
      <c r="AJ33" s="13" t="s">
        <v>1237</v>
      </c>
      <c r="AK33" s="13" t="s">
        <v>1199</v>
      </c>
      <c r="AL33" s="13" t="s">
        <v>1315</v>
      </c>
    </row>
    <row r="34" spans="2:38" ht="12.75">
      <c r="B34" s="18" t="s">
        <v>36</v>
      </c>
      <c r="C34" s="19" t="s">
        <v>111</v>
      </c>
      <c r="D34" s="19" t="s">
        <v>919</v>
      </c>
      <c r="E34" s="20" t="s">
        <v>1058</v>
      </c>
      <c r="F34" s="18" t="s">
        <v>38</v>
      </c>
      <c r="G34" s="18" t="s">
        <v>112</v>
      </c>
      <c r="H34" s="18">
        <v>5.67</v>
      </c>
      <c r="I34" s="18" t="s">
        <v>24</v>
      </c>
      <c r="J34" s="22" t="s">
        <v>68</v>
      </c>
      <c r="K34" s="18" t="s">
        <v>69</v>
      </c>
      <c r="L34" s="18"/>
      <c r="R34" s="8">
        <v>29</v>
      </c>
      <c r="U34" s="14">
        <v>1.9444444444444441E-2</v>
      </c>
      <c r="AE34" s="6" t="s">
        <v>1176</v>
      </c>
      <c r="AF34" s="6" t="s">
        <v>578</v>
      </c>
      <c r="AH34" s="13" t="s">
        <v>1322</v>
      </c>
      <c r="AI34" s="13" t="s">
        <v>1241</v>
      </c>
      <c r="AJ34" s="13" t="s">
        <v>1237</v>
      </c>
      <c r="AK34" s="13" t="s">
        <v>1199</v>
      </c>
      <c r="AL34" s="13" t="s">
        <v>1315</v>
      </c>
    </row>
    <row r="35" spans="2:38" ht="12.75">
      <c r="B35" s="18" t="s">
        <v>36</v>
      </c>
      <c r="C35" s="19" t="s">
        <v>113</v>
      </c>
      <c r="D35" s="19" t="s">
        <v>920</v>
      </c>
      <c r="E35" s="20" t="s">
        <v>1059</v>
      </c>
      <c r="F35" s="18" t="s">
        <v>38</v>
      </c>
      <c r="G35" s="18" t="s">
        <v>114</v>
      </c>
      <c r="H35" s="18">
        <v>5.22</v>
      </c>
      <c r="I35" s="18" t="s">
        <v>44</v>
      </c>
      <c r="J35" s="22" t="s">
        <v>45</v>
      </c>
      <c r="K35" s="18" t="s">
        <v>69</v>
      </c>
      <c r="L35" s="18"/>
      <c r="R35" s="8">
        <v>30</v>
      </c>
      <c r="U35" s="14">
        <v>2.0138888888888887E-2</v>
      </c>
      <c r="AE35" s="6" t="s">
        <v>1176</v>
      </c>
      <c r="AF35" s="6" t="s">
        <v>606</v>
      </c>
      <c r="AH35" s="13" t="s">
        <v>1323</v>
      </c>
      <c r="AI35" s="13" t="s">
        <v>1242</v>
      </c>
      <c r="AJ35" s="13" t="s">
        <v>1243</v>
      </c>
      <c r="AK35" s="13" t="s">
        <v>1244</v>
      </c>
      <c r="AL35" s="13" t="s">
        <v>1318</v>
      </c>
    </row>
    <row r="36" spans="2:38" ht="12.75">
      <c r="B36" s="18" t="s">
        <v>36</v>
      </c>
      <c r="C36" s="19" t="s">
        <v>115</v>
      </c>
      <c r="D36" s="19" t="s">
        <v>921</v>
      </c>
      <c r="E36" s="20" t="s">
        <v>1060</v>
      </c>
      <c r="F36" s="18" t="s">
        <v>38</v>
      </c>
      <c r="G36" s="18" t="s">
        <v>116</v>
      </c>
      <c r="H36" s="18">
        <v>5.14</v>
      </c>
      <c r="I36" s="18" t="s">
        <v>24</v>
      </c>
      <c r="J36" s="22" t="s">
        <v>68</v>
      </c>
      <c r="K36" s="18" t="s">
        <v>74</v>
      </c>
      <c r="L36" s="18"/>
      <c r="R36" s="8">
        <v>31</v>
      </c>
      <c r="U36" s="14">
        <v>2.0833333333333332E-2</v>
      </c>
      <c r="AE36" s="6" t="s">
        <v>408</v>
      </c>
      <c r="AF36" s="6" t="s">
        <v>1186</v>
      </c>
      <c r="AH36" s="13" t="s">
        <v>1323</v>
      </c>
      <c r="AI36" s="13" t="s">
        <v>1245</v>
      </c>
      <c r="AJ36" s="13" t="s">
        <v>1243</v>
      </c>
      <c r="AK36" s="13" t="s">
        <v>1205</v>
      </c>
      <c r="AL36" s="13" t="s">
        <v>1204</v>
      </c>
    </row>
    <row r="37" spans="2:38" ht="12.75">
      <c r="B37" s="18" t="s">
        <v>36</v>
      </c>
      <c r="C37" s="19" t="s">
        <v>117</v>
      </c>
      <c r="D37" s="19" t="s">
        <v>922</v>
      </c>
      <c r="E37" s="20" t="s">
        <v>1061</v>
      </c>
      <c r="F37" s="18" t="s">
        <v>38</v>
      </c>
      <c r="G37" s="18" t="s">
        <v>118</v>
      </c>
      <c r="H37" s="18">
        <v>15.48</v>
      </c>
      <c r="I37" s="18" t="s">
        <v>24</v>
      </c>
      <c r="J37" s="22" t="s">
        <v>68</v>
      </c>
      <c r="K37" s="18" t="s">
        <v>46</v>
      </c>
      <c r="L37" s="18"/>
      <c r="R37" s="8"/>
      <c r="U37" s="14">
        <v>2.1527777777777778E-2</v>
      </c>
      <c r="AE37" s="6" t="s">
        <v>1173</v>
      </c>
      <c r="AF37" s="6" t="s">
        <v>1187</v>
      </c>
      <c r="AH37" s="13" t="s">
        <v>1323</v>
      </c>
      <c r="AI37" s="13" t="s">
        <v>1246</v>
      </c>
      <c r="AJ37" s="13" t="s">
        <v>1198</v>
      </c>
      <c r="AK37" s="13" t="s">
        <v>1194</v>
      </c>
      <c r="AL37" s="13" t="s">
        <v>1308</v>
      </c>
    </row>
    <row r="38" spans="2:38" ht="12.75">
      <c r="B38" s="18" t="s">
        <v>36</v>
      </c>
      <c r="C38" s="19" t="s">
        <v>119</v>
      </c>
      <c r="D38" s="19" t="s">
        <v>923</v>
      </c>
      <c r="E38" s="20" t="s">
        <v>1062</v>
      </c>
      <c r="F38" s="18" t="s">
        <v>38</v>
      </c>
      <c r="G38" s="18" t="s">
        <v>120</v>
      </c>
      <c r="H38" s="18">
        <v>11.29</v>
      </c>
      <c r="I38" s="18" t="s">
        <v>44</v>
      </c>
      <c r="J38" s="22" t="s">
        <v>68</v>
      </c>
      <c r="K38" s="18" t="s">
        <v>41</v>
      </c>
      <c r="L38" s="18"/>
      <c r="R38" s="8"/>
      <c r="U38" s="14">
        <v>2.2222222222222223E-2</v>
      </c>
      <c r="AH38" s="13" t="s">
        <v>1323</v>
      </c>
      <c r="AI38" s="13" t="s">
        <v>1247</v>
      </c>
      <c r="AJ38" s="13" t="s">
        <v>1198</v>
      </c>
      <c r="AK38" s="13" t="s">
        <v>1199</v>
      </c>
      <c r="AL38" s="13" t="s">
        <v>1309</v>
      </c>
    </row>
    <row r="39" spans="2:38" ht="12.75">
      <c r="B39" s="18" t="s">
        <v>36</v>
      </c>
      <c r="C39" s="19" t="s">
        <v>121</v>
      </c>
      <c r="D39" s="19" t="s">
        <v>924</v>
      </c>
      <c r="E39" s="20" t="s">
        <v>1063</v>
      </c>
      <c r="F39" s="18" t="s">
        <v>38</v>
      </c>
      <c r="G39" s="18" t="s">
        <v>122</v>
      </c>
      <c r="H39" s="18">
        <v>11.7</v>
      </c>
      <c r="I39" s="18" t="s">
        <v>44</v>
      </c>
      <c r="J39" s="22" t="s">
        <v>68</v>
      </c>
      <c r="K39" s="18" t="s">
        <v>10</v>
      </c>
      <c r="L39" s="18"/>
      <c r="R39" s="8"/>
      <c r="U39" s="14">
        <v>2.2916666666666669E-2</v>
      </c>
      <c r="AH39" s="13" t="s">
        <v>1323</v>
      </c>
      <c r="AI39" s="13" t="s">
        <v>1248</v>
      </c>
      <c r="AJ39" s="13" t="s">
        <v>1198</v>
      </c>
      <c r="AK39" s="13" t="s">
        <v>1199</v>
      </c>
      <c r="AL39" s="13" t="s">
        <v>1310</v>
      </c>
    </row>
    <row r="40" spans="2:38" ht="12.75">
      <c r="B40" s="18" t="s">
        <v>36</v>
      </c>
      <c r="C40" s="19" t="s">
        <v>123</v>
      </c>
      <c r="D40" s="19" t="s">
        <v>925</v>
      </c>
      <c r="E40" s="20" t="s">
        <v>1064</v>
      </c>
      <c r="F40" s="18" t="s">
        <v>38</v>
      </c>
      <c r="G40" s="18" t="s">
        <v>124</v>
      </c>
      <c r="H40" s="18">
        <v>1.3</v>
      </c>
      <c r="I40" s="18" t="s">
        <v>44</v>
      </c>
      <c r="J40" s="22" t="s">
        <v>45</v>
      </c>
      <c r="K40" s="18" t="s">
        <v>41</v>
      </c>
      <c r="L40" s="18"/>
      <c r="R40" s="8"/>
      <c r="U40" s="14">
        <v>2.3611111111111114E-2</v>
      </c>
      <c r="AH40" s="13" t="s">
        <v>1323</v>
      </c>
      <c r="AI40" s="13" t="s">
        <v>1249</v>
      </c>
      <c r="AJ40" s="13" t="s">
        <v>1198</v>
      </c>
      <c r="AK40" s="13" t="s">
        <v>1205</v>
      </c>
      <c r="AL40" s="13" t="s">
        <v>1204</v>
      </c>
    </row>
    <row r="41" spans="2:38" ht="12.75">
      <c r="B41" s="18" t="s">
        <v>36</v>
      </c>
      <c r="C41" s="19" t="s">
        <v>125</v>
      </c>
      <c r="D41" s="19" t="s">
        <v>926</v>
      </c>
      <c r="E41" s="20" t="s">
        <v>1065</v>
      </c>
      <c r="F41" s="18" t="s">
        <v>38</v>
      </c>
      <c r="G41" s="18" t="s">
        <v>126</v>
      </c>
      <c r="H41" s="18">
        <v>6.2</v>
      </c>
      <c r="I41" s="18" t="s">
        <v>44</v>
      </c>
      <c r="J41" s="22" t="s">
        <v>45</v>
      </c>
      <c r="K41" s="18" t="s">
        <v>49</v>
      </c>
      <c r="L41" s="18"/>
      <c r="R41" s="8"/>
      <c r="U41" s="14">
        <v>2.4305555555555559E-2</v>
      </c>
      <c r="AH41" s="13" t="s">
        <v>1304</v>
      </c>
      <c r="AI41" s="13" t="s">
        <v>1250</v>
      </c>
      <c r="AJ41" s="13" t="s">
        <v>1198</v>
      </c>
      <c r="AK41" s="13" t="s">
        <v>1194</v>
      </c>
      <c r="AL41" s="13" t="s">
        <v>1308</v>
      </c>
    </row>
    <row r="42" spans="2:38" ht="12.75">
      <c r="B42" s="18" t="s">
        <v>36</v>
      </c>
      <c r="C42" s="19" t="s">
        <v>127</v>
      </c>
      <c r="D42" s="19" t="s">
        <v>927</v>
      </c>
      <c r="E42" s="20" t="s">
        <v>1066</v>
      </c>
      <c r="F42" s="18" t="s">
        <v>38</v>
      </c>
      <c r="G42" s="18" t="s">
        <v>128</v>
      </c>
      <c r="H42" s="18">
        <v>2.8</v>
      </c>
      <c r="I42" s="18" t="s">
        <v>44</v>
      </c>
      <c r="J42" s="22" t="s">
        <v>68</v>
      </c>
      <c r="K42" s="18" t="s">
        <v>129</v>
      </c>
      <c r="L42" s="18"/>
      <c r="R42" s="8"/>
      <c r="U42" s="14">
        <v>2.5000000000000005E-2</v>
      </c>
      <c r="AH42" s="13" t="s">
        <v>1304</v>
      </c>
      <c r="AI42" s="13" t="s">
        <v>1251</v>
      </c>
      <c r="AJ42" s="13" t="s">
        <v>1235</v>
      </c>
      <c r="AK42" s="13" t="s">
        <v>1194</v>
      </c>
      <c r="AL42" s="13" t="s">
        <v>1308</v>
      </c>
    </row>
    <row r="43" spans="2:38" ht="12.75">
      <c r="B43" s="18" t="s">
        <v>36</v>
      </c>
      <c r="C43" s="19" t="s">
        <v>130</v>
      </c>
      <c r="D43" s="19" t="s">
        <v>928</v>
      </c>
      <c r="E43" s="20" t="s">
        <v>1067</v>
      </c>
      <c r="F43" s="18" t="s">
        <v>38</v>
      </c>
      <c r="G43" s="18" t="s">
        <v>131</v>
      </c>
      <c r="H43" s="18">
        <v>4.6399999999999997</v>
      </c>
      <c r="I43" s="18" t="s">
        <v>44</v>
      </c>
      <c r="J43" s="22" t="s">
        <v>45</v>
      </c>
      <c r="K43" s="18" t="s">
        <v>86</v>
      </c>
      <c r="L43" s="18"/>
      <c r="R43" s="8"/>
      <c r="U43" s="14">
        <v>2.569444444444445E-2</v>
      </c>
      <c r="AH43" s="13" t="s">
        <v>1304</v>
      </c>
      <c r="AI43" s="13" t="s">
        <v>1252</v>
      </c>
      <c r="AJ43" s="13" t="s">
        <v>1237</v>
      </c>
      <c r="AK43" s="13" t="s">
        <v>1194</v>
      </c>
      <c r="AL43" s="13" t="s">
        <v>1308</v>
      </c>
    </row>
    <row r="44" spans="2:38" ht="12.75">
      <c r="B44" s="18" t="s">
        <v>36</v>
      </c>
      <c r="C44" s="19" t="s">
        <v>132</v>
      </c>
      <c r="D44" s="19" t="s">
        <v>929</v>
      </c>
      <c r="E44" s="20" t="s">
        <v>1068</v>
      </c>
      <c r="F44" s="18" t="s">
        <v>38</v>
      </c>
      <c r="G44" s="18" t="s">
        <v>133</v>
      </c>
      <c r="H44" s="18">
        <v>5.91</v>
      </c>
      <c r="I44" s="18" t="s">
        <v>44</v>
      </c>
      <c r="J44" s="22" t="s">
        <v>68</v>
      </c>
      <c r="K44" s="18" t="s">
        <v>58</v>
      </c>
      <c r="L44" s="18"/>
      <c r="R44" s="8"/>
      <c r="U44" s="14">
        <v>2.6388888888888896E-2</v>
      </c>
      <c r="AH44" s="13" t="s">
        <v>1304</v>
      </c>
      <c r="AI44" s="13" t="s">
        <v>1253</v>
      </c>
      <c r="AJ44" s="13" t="s">
        <v>1239</v>
      </c>
      <c r="AK44" s="13" t="s">
        <v>1194</v>
      </c>
      <c r="AL44" s="13" t="s">
        <v>1308</v>
      </c>
    </row>
    <row r="45" spans="2:38" ht="12.75">
      <c r="B45" s="18" t="s">
        <v>36</v>
      </c>
      <c r="C45" s="19" t="s">
        <v>134</v>
      </c>
      <c r="D45" s="19" t="s">
        <v>930</v>
      </c>
      <c r="E45" s="20" t="s">
        <v>1069</v>
      </c>
      <c r="F45" s="18" t="s">
        <v>38</v>
      </c>
      <c r="G45" s="18" t="s">
        <v>135</v>
      </c>
      <c r="H45" s="18">
        <v>0.81200000000000006</v>
      </c>
      <c r="I45" s="18" t="s">
        <v>6</v>
      </c>
      <c r="J45" s="22" t="s">
        <v>40</v>
      </c>
      <c r="K45" s="18" t="s">
        <v>41</v>
      </c>
      <c r="L45" s="18"/>
      <c r="R45" s="8"/>
      <c r="U45" s="14">
        <v>2.7083333333333341E-2</v>
      </c>
      <c r="AH45" s="13" t="s">
        <v>1304</v>
      </c>
      <c r="AI45" s="13" t="s">
        <v>1254</v>
      </c>
      <c r="AJ45" s="13" t="s">
        <v>1237</v>
      </c>
      <c r="AK45" s="13" t="s">
        <v>1194</v>
      </c>
      <c r="AL45" s="13" t="s">
        <v>1308</v>
      </c>
    </row>
    <row r="46" spans="2:38" ht="12.75">
      <c r="B46" s="18" t="s">
        <v>36</v>
      </c>
      <c r="C46" s="19" t="s">
        <v>136</v>
      </c>
      <c r="D46" s="19" t="s">
        <v>931</v>
      </c>
      <c r="E46" s="20" t="s">
        <v>1070</v>
      </c>
      <c r="F46" s="18" t="s">
        <v>38</v>
      </c>
      <c r="G46" s="18" t="s">
        <v>137</v>
      </c>
      <c r="H46" s="18">
        <v>85</v>
      </c>
      <c r="I46" s="18" t="s">
        <v>6</v>
      </c>
      <c r="J46" s="22" t="s">
        <v>40</v>
      </c>
      <c r="K46" s="18" t="s">
        <v>138</v>
      </c>
      <c r="L46" s="18"/>
      <c r="R46" s="8"/>
      <c r="U46" s="14">
        <v>2.7777777777777787E-2</v>
      </c>
      <c r="AH46" s="13" t="s">
        <v>1304</v>
      </c>
      <c r="AI46" s="13" t="s">
        <v>1255</v>
      </c>
      <c r="AJ46" s="13" t="s">
        <v>1198</v>
      </c>
      <c r="AK46" s="13" t="s">
        <v>1199</v>
      </c>
      <c r="AL46" s="13" t="s">
        <v>1311</v>
      </c>
    </row>
    <row r="47" spans="2:38" ht="12.75">
      <c r="B47" s="18" t="s">
        <v>22</v>
      </c>
      <c r="C47" s="19" t="s">
        <v>139</v>
      </c>
      <c r="D47" s="19" t="s">
        <v>932</v>
      </c>
      <c r="E47" s="20" t="s">
        <v>1071</v>
      </c>
      <c r="F47" s="18" t="s">
        <v>38</v>
      </c>
      <c r="G47" s="18" t="s">
        <v>140</v>
      </c>
      <c r="H47" s="18">
        <v>42.4</v>
      </c>
      <c r="I47" s="18" t="s">
        <v>6</v>
      </c>
      <c r="J47" s="22" t="s">
        <v>40</v>
      </c>
      <c r="K47" s="18" t="s">
        <v>25</v>
      </c>
      <c r="L47" s="18"/>
      <c r="R47" s="8"/>
      <c r="U47" s="14">
        <v>2.8472222222222232E-2</v>
      </c>
      <c r="AH47" s="13" t="s">
        <v>1304</v>
      </c>
      <c r="AI47" s="13" t="s">
        <v>1256</v>
      </c>
      <c r="AJ47" s="13" t="s">
        <v>1235</v>
      </c>
      <c r="AK47" s="13" t="s">
        <v>1199</v>
      </c>
      <c r="AL47" s="13" t="s">
        <v>1311</v>
      </c>
    </row>
    <row r="48" spans="2:38" ht="12.75">
      <c r="B48" s="18" t="s">
        <v>22</v>
      </c>
      <c r="C48" s="19" t="s">
        <v>141</v>
      </c>
      <c r="D48" s="19" t="s">
        <v>933</v>
      </c>
      <c r="E48" s="20" t="s">
        <v>1072</v>
      </c>
      <c r="F48" s="18" t="s">
        <v>38</v>
      </c>
      <c r="G48" s="18" t="s">
        <v>142</v>
      </c>
      <c r="H48" s="18">
        <v>61.57</v>
      </c>
      <c r="I48" s="18" t="s">
        <v>6</v>
      </c>
      <c r="J48" s="22" t="s">
        <v>68</v>
      </c>
      <c r="K48" s="18" t="s">
        <v>143</v>
      </c>
      <c r="L48" s="18"/>
      <c r="R48" s="8"/>
      <c r="U48" s="14">
        <v>2.9166666666666678E-2</v>
      </c>
      <c r="AH48" s="13" t="s">
        <v>1304</v>
      </c>
      <c r="AI48" s="13" t="s">
        <v>1257</v>
      </c>
      <c r="AJ48" s="13" t="s">
        <v>1198</v>
      </c>
      <c r="AK48" s="13" t="s">
        <v>1199</v>
      </c>
      <c r="AL48" s="13" t="s">
        <v>1311</v>
      </c>
    </row>
    <row r="49" spans="2:38" ht="12.75">
      <c r="B49" s="18" t="s">
        <v>22</v>
      </c>
      <c r="C49" s="19" t="s">
        <v>144</v>
      </c>
      <c r="D49" s="19" t="s">
        <v>934</v>
      </c>
      <c r="E49" s="20" t="s">
        <v>1073</v>
      </c>
      <c r="F49" s="18" t="s">
        <v>38</v>
      </c>
      <c r="G49" s="18" t="s">
        <v>145</v>
      </c>
      <c r="H49" s="18">
        <v>10</v>
      </c>
      <c r="I49" s="18" t="s">
        <v>44</v>
      </c>
      <c r="J49" s="22" t="s">
        <v>45</v>
      </c>
      <c r="K49" s="18" t="s">
        <v>146</v>
      </c>
      <c r="L49" s="18"/>
      <c r="R49" s="8"/>
      <c r="U49" s="14">
        <v>2.9861111111111123E-2</v>
      </c>
      <c r="AH49" s="13" t="s">
        <v>1304</v>
      </c>
      <c r="AI49" s="13" t="s">
        <v>1258</v>
      </c>
      <c r="AJ49" s="13" t="s">
        <v>1237</v>
      </c>
      <c r="AK49" s="13" t="s">
        <v>1199</v>
      </c>
      <c r="AL49" s="13" t="s">
        <v>1315</v>
      </c>
    </row>
    <row r="50" spans="2:38" ht="12.75">
      <c r="B50" s="18" t="s">
        <v>22</v>
      </c>
      <c r="C50" s="19" t="s">
        <v>147</v>
      </c>
      <c r="D50" s="19" t="s">
        <v>935</v>
      </c>
      <c r="E50" s="20" t="s">
        <v>1074</v>
      </c>
      <c r="F50" s="18" t="s">
        <v>38</v>
      </c>
      <c r="G50" s="18" t="s">
        <v>148</v>
      </c>
      <c r="H50" s="18">
        <v>10.4</v>
      </c>
      <c r="I50" s="18" t="s">
        <v>44</v>
      </c>
      <c r="J50" s="22" t="s">
        <v>45</v>
      </c>
      <c r="K50" s="18" t="s">
        <v>146</v>
      </c>
      <c r="L50" s="18"/>
      <c r="R50" s="8"/>
      <c r="U50" s="14">
        <v>3.0555555555555568E-2</v>
      </c>
      <c r="AH50" s="13" t="s">
        <v>1304</v>
      </c>
      <c r="AI50" s="13" t="s">
        <v>1259</v>
      </c>
      <c r="AJ50" s="13" t="s">
        <v>1239</v>
      </c>
      <c r="AK50" s="13" t="s">
        <v>1199</v>
      </c>
      <c r="AL50" s="13" t="s">
        <v>1315</v>
      </c>
    </row>
    <row r="51" spans="2:38" ht="12.75">
      <c r="B51" s="18" t="s">
        <v>22</v>
      </c>
      <c r="C51" s="19" t="s">
        <v>149</v>
      </c>
      <c r="D51" s="19" t="s">
        <v>936</v>
      </c>
      <c r="E51" s="20" t="s">
        <v>1075</v>
      </c>
      <c r="F51" s="18" t="s">
        <v>38</v>
      </c>
      <c r="G51" s="18" t="s">
        <v>150</v>
      </c>
      <c r="H51" s="18">
        <v>67.2</v>
      </c>
      <c r="I51" s="18" t="s">
        <v>44</v>
      </c>
      <c r="J51" s="22" t="s">
        <v>45</v>
      </c>
      <c r="K51" s="18" t="s">
        <v>146</v>
      </c>
      <c r="L51" s="18"/>
      <c r="R51" s="8"/>
      <c r="U51" s="14">
        <v>3.1250000000000014E-2</v>
      </c>
      <c r="AH51" s="13" t="s">
        <v>1304</v>
      </c>
      <c r="AI51" s="13" t="s">
        <v>1260</v>
      </c>
      <c r="AJ51" s="13" t="s">
        <v>1222</v>
      </c>
      <c r="AK51" s="13" t="s">
        <v>1194</v>
      </c>
      <c r="AL51" s="13" t="s">
        <v>1308</v>
      </c>
    </row>
    <row r="52" spans="2:38" ht="12.75">
      <c r="B52" s="18" t="s">
        <v>22</v>
      </c>
      <c r="C52" s="19" t="s">
        <v>151</v>
      </c>
      <c r="D52" s="19" t="s">
        <v>937</v>
      </c>
      <c r="E52" s="20" t="s">
        <v>1076</v>
      </c>
      <c r="F52" s="18" t="s">
        <v>38</v>
      </c>
      <c r="G52" s="18" t="s">
        <v>152</v>
      </c>
      <c r="H52" s="18">
        <v>81.94</v>
      </c>
      <c r="I52" s="18" t="s">
        <v>44</v>
      </c>
      <c r="J52" s="22" t="s">
        <v>45</v>
      </c>
      <c r="K52" s="18" t="s">
        <v>146</v>
      </c>
      <c r="L52" s="18"/>
      <c r="R52" s="8"/>
      <c r="U52" s="14">
        <v>3.1944444444444456E-2</v>
      </c>
      <c r="AH52" s="13" t="s">
        <v>1304</v>
      </c>
      <c r="AI52" s="13" t="s">
        <v>1261</v>
      </c>
      <c r="AJ52" s="13" t="s">
        <v>1222</v>
      </c>
      <c r="AK52" s="13" t="s">
        <v>1194</v>
      </c>
      <c r="AL52" s="13" t="s">
        <v>1308</v>
      </c>
    </row>
    <row r="53" spans="2:38" ht="12.75">
      <c r="B53" s="18" t="s">
        <v>22</v>
      </c>
      <c r="C53" s="19" t="s">
        <v>153</v>
      </c>
      <c r="D53" s="19" t="s">
        <v>938</v>
      </c>
      <c r="E53" s="20" t="s">
        <v>1077</v>
      </c>
      <c r="F53" s="18" t="s">
        <v>38</v>
      </c>
      <c r="G53" s="18" t="s">
        <v>154</v>
      </c>
      <c r="H53" s="18">
        <v>46.53</v>
      </c>
      <c r="I53" s="18" t="s">
        <v>6</v>
      </c>
      <c r="J53" s="22" t="s">
        <v>45</v>
      </c>
      <c r="K53" s="18" t="s">
        <v>146</v>
      </c>
      <c r="L53" s="18"/>
      <c r="R53" s="8"/>
      <c r="U53" s="14">
        <v>3.2638888888888898E-2</v>
      </c>
      <c r="AH53" s="13" t="s">
        <v>1304</v>
      </c>
      <c r="AI53" s="13" t="s">
        <v>1262</v>
      </c>
      <c r="AJ53" s="13" t="s">
        <v>1222</v>
      </c>
      <c r="AK53" s="13" t="s">
        <v>1199</v>
      </c>
      <c r="AL53" s="13" t="s">
        <v>1311</v>
      </c>
    </row>
    <row r="54" spans="2:38" ht="12.75">
      <c r="B54" s="18" t="s">
        <v>22</v>
      </c>
      <c r="C54" s="19" t="s">
        <v>155</v>
      </c>
      <c r="D54" s="19" t="s">
        <v>939</v>
      </c>
      <c r="E54" s="20" t="s">
        <v>1078</v>
      </c>
      <c r="F54" s="18" t="s">
        <v>38</v>
      </c>
      <c r="G54" s="18" t="s">
        <v>156</v>
      </c>
      <c r="H54" s="18">
        <v>34.869999999999997</v>
      </c>
      <c r="I54" s="18" t="s">
        <v>24</v>
      </c>
      <c r="J54" s="22" t="s">
        <v>45</v>
      </c>
      <c r="K54" s="18" t="s">
        <v>28</v>
      </c>
      <c r="L54" s="18"/>
      <c r="R54" s="8"/>
      <c r="U54" s="14">
        <v>3.333333333333334E-2</v>
      </c>
      <c r="AH54" s="13" t="s">
        <v>1304</v>
      </c>
      <c r="AI54" s="13" t="s">
        <v>1263</v>
      </c>
      <c r="AJ54" s="13" t="s">
        <v>1264</v>
      </c>
      <c r="AK54" s="13" t="s">
        <v>1199</v>
      </c>
      <c r="AL54" s="13" t="s">
        <v>1311</v>
      </c>
    </row>
    <row r="55" spans="2:38" ht="12.75">
      <c r="B55" s="18" t="s">
        <v>22</v>
      </c>
      <c r="C55" s="19" t="s">
        <v>157</v>
      </c>
      <c r="D55" s="19" t="s">
        <v>940</v>
      </c>
      <c r="E55" s="20" t="s">
        <v>1079</v>
      </c>
      <c r="F55" s="18" t="s">
        <v>158</v>
      </c>
      <c r="G55" s="18" t="s">
        <v>159</v>
      </c>
      <c r="H55" s="18">
        <v>155.5</v>
      </c>
      <c r="I55" s="18" t="s">
        <v>6</v>
      </c>
      <c r="J55" s="22" t="s">
        <v>40</v>
      </c>
      <c r="K55" s="18" t="s">
        <v>28</v>
      </c>
      <c r="L55" s="18"/>
      <c r="R55" s="8"/>
      <c r="U55" s="14">
        <v>3.4027777777777782E-2</v>
      </c>
      <c r="AH55" s="13" t="s">
        <v>1304</v>
      </c>
      <c r="AI55" s="13" t="s">
        <v>1265</v>
      </c>
      <c r="AJ55" s="13" t="s">
        <v>1222</v>
      </c>
      <c r="AK55" s="13" t="s">
        <v>1199</v>
      </c>
      <c r="AL55" s="13" t="s">
        <v>1315</v>
      </c>
    </row>
    <row r="56" spans="2:38" ht="12.75">
      <c r="B56" s="18" t="s">
        <v>22</v>
      </c>
      <c r="C56" s="19" t="s">
        <v>160</v>
      </c>
      <c r="D56" s="19" t="s">
        <v>941</v>
      </c>
      <c r="E56" s="20" t="s">
        <v>1080</v>
      </c>
      <c r="F56" s="18" t="s">
        <v>158</v>
      </c>
      <c r="G56" s="18" t="s">
        <v>161</v>
      </c>
      <c r="H56" s="18">
        <v>64</v>
      </c>
      <c r="I56" s="18" t="s">
        <v>6</v>
      </c>
      <c r="J56" s="22" t="s">
        <v>68</v>
      </c>
      <c r="K56" s="18" t="s">
        <v>28</v>
      </c>
      <c r="L56" s="18"/>
      <c r="R56" s="8"/>
      <c r="U56" s="14">
        <v>3.4722222222222224E-2</v>
      </c>
      <c r="AH56" s="13" t="s">
        <v>1304</v>
      </c>
      <c r="AI56" s="13" t="s">
        <v>1266</v>
      </c>
      <c r="AJ56" s="13" t="s">
        <v>1264</v>
      </c>
      <c r="AK56" s="13" t="s">
        <v>1199</v>
      </c>
      <c r="AL56" s="13" t="s">
        <v>1315</v>
      </c>
    </row>
    <row r="57" spans="2:38" ht="12.75">
      <c r="B57" s="18" t="s">
        <v>22</v>
      </c>
      <c r="C57" s="19" t="s">
        <v>162</v>
      </c>
      <c r="D57" s="19" t="s">
        <v>942</v>
      </c>
      <c r="E57" s="20" t="s">
        <v>1081</v>
      </c>
      <c r="F57" s="18" t="s">
        <v>38</v>
      </c>
      <c r="G57" s="18" t="s">
        <v>163</v>
      </c>
      <c r="H57" s="18">
        <v>74.97</v>
      </c>
      <c r="I57" s="18" t="s">
        <v>6</v>
      </c>
      <c r="J57" s="22" t="s">
        <v>68</v>
      </c>
      <c r="K57" s="18" t="s">
        <v>164</v>
      </c>
      <c r="L57" s="18"/>
      <c r="R57" s="8"/>
      <c r="U57" s="14">
        <v>3.5416666666666666E-2</v>
      </c>
      <c r="AH57" s="13" t="s">
        <v>1304</v>
      </c>
      <c r="AI57" s="13" t="s">
        <v>1267</v>
      </c>
      <c r="AJ57" s="13" t="s">
        <v>1268</v>
      </c>
      <c r="AK57" s="13" t="s">
        <v>1199</v>
      </c>
      <c r="AL57" s="13" t="s">
        <v>1315</v>
      </c>
    </row>
    <row r="58" spans="2:38" ht="12.75">
      <c r="B58" s="18" t="s">
        <v>22</v>
      </c>
      <c r="C58" s="19" t="s">
        <v>165</v>
      </c>
      <c r="D58" s="19" t="s">
        <v>943</v>
      </c>
      <c r="E58" s="20" t="s">
        <v>1082</v>
      </c>
      <c r="F58" s="18" t="s">
        <v>38</v>
      </c>
      <c r="G58" s="18" t="s">
        <v>166</v>
      </c>
      <c r="H58" s="18">
        <v>28.35</v>
      </c>
      <c r="I58" s="18" t="s">
        <v>6</v>
      </c>
      <c r="J58" s="22" t="s">
        <v>68</v>
      </c>
      <c r="K58" s="18" t="s">
        <v>143</v>
      </c>
      <c r="L58" s="18"/>
      <c r="R58" s="8"/>
      <c r="U58" s="14">
        <v>3.6111111111111108E-2</v>
      </c>
      <c r="AH58" s="13" t="s">
        <v>1324</v>
      </c>
      <c r="AI58" s="13" t="s">
        <v>1269</v>
      </c>
      <c r="AJ58" s="13" t="s">
        <v>1237</v>
      </c>
      <c r="AK58" s="13" t="s">
        <v>1194</v>
      </c>
      <c r="AL58" s="13" t="s">
        <v>1308</v>
      </c>
    </row>
    <row r="59" spans="2:38" ht="12.75">
      <c r="B59" s="18" t="s">
        <v>22</v>
      </c>
      <c r="C59" s="19" t="s">
        <v>167</v>
      </c>
      <c r="D59" s="19" t="s">
        <v>944</v>
      </c>
      <c r="E59" s="20" t="s">
        <v>1083</v>
      </c>
      <c r="F59" s="18" t="s">
        <v>38</v>
      </c>
      <c r="G59" s="18" t="s">
        <v>168</v>
      </c>
      <c r="H59" s="18">
        <v>13.6</v>
      </c>
      <c r="I59" s="18" t="s">
        <v>6</v>
      </c>
      <c r="J59" s="22" t="s">
        <v>40</v>
      </c>
      <c r="K59" s="18" t="s">
        <v>164</v>
      </c>
      <c r="L59" s="18"/>
      <c r="R59" s="8"/>
      <c r="U59" s="14">
        <v>3.680555555555555E-2</v>
      </c>
      <c r="AH59" s="13" t="s">
        <v>1324</v>
      </c>
      <c r="AI59" s="13" t="s">
        <v>1270</v>
      </c>
      <c r="AJ59" s="13" t="s">
        <v>1271</v>
      </c>
      <c r="AK59" s="13" t="s">
        <v>1194</v>
      </c>
      <c r="AL59" s="13" t="s">
        <v>1308</v>
      </c>
    </row>
    <row r="60" spans="2:38" ht="12.75">
      <c r="B60" s="18" t="s">
        <v>22</v>
      </c>
      <c r="C60" s="19" t="s">
        <v>169</v>
      </c>
      <c r="D60" s="19" t="s">
        <v>945</v>
      </c>
      <c r="E60" s="20" t="s">
        <v>1084</v>
      </c>
      <c r="F60" s="18" t="s">
        <v>38</v>
      </c>
      <c r="G60" s="18" t="s">
        <v>170</v>
      </c>
      <c r="H60" s="18">
        <v>44</v>
      </c>
      <c r="I60" s="18" t="s">
        <v>6</v>
      </c>
      <c r="J60" s="22" t="s">
        <v>45</v>
      </c>
      <c r="K60" s="18" t="s">
        <v>143</v>
      </c>
      <c r="L60" s="18"/>
      <c r="R60" s="8"/>
      <c r="U60" s="14">
        <v>3.7499999999999992E-2</v>
      </c>
      <c r="AH60" s="13" t="s">
        <v>1324</v>
      </c>
      <c r="AI60" s="13" t="s">
        <v>1272</v>
      </c>
      <c r="AJ60" s="13" t="s">
        <v>1273</v>
      </c>
      <c r="AK60" s="13" t="s">
        <v>1199</v>
      </c>
      <c r="AL60" s="13" t="s">
        <v>1311</v>
      </c>
    </row>
    <row r="61" spans="2:38" ht="12.75">
      <c r="B61" s="18" t="s">
        <v>22</v>
      </c>
      <c r="C61" s="19" t="s">
        <v>171</v>
      </c>
      <c r="D61" s="19" t="s">
        <v>946</v>
      </c>
      <c r="E61" s="20" t="s">
        <v>1085</v>
      </c>
      <c r="F61" s="18" t="s">
        <v>38</v>
      </c>
      <c r="G61" s="18" t="s">
        <v>172</v>
      </c>
      <c r="H61" s="18">
        <v>58.2</v>
      </c>
      <c r="I61" s="18" t="s">
        <v>44</v>
      </c>
      <c r="J61" s="22" t="s">
        <v>68</v>
      </c>
      <c r="K61" s="18" t="s">
        <v>173</v>
      </c>
      <c r="L61" s="18"/>
      <c r="R61" s="8"/>
      <c r="U61" s="14">
        <v>3.8194444444444434E-2</v>
      </c>
      <c r="AH61" s="13" t="s">
        <v>1324</v>
      </c>
      <c r="AI61" s="13" t="s">
        <v>1274</v>
      </c>
      <c r="AJ61" s="13" t="s">
        <v>1275</v>
      </c>
      <c r="AK61" s="13" t="s">
        <v>1199</v>
      </c>
      <c r="AL61" s="13" t="s">
        <v>1315</v>
      </c>
    </row>
    <row r="62" spans="2:38" ht="12.75">
      <c r="B62" s="18" t="s">
        <v>10</v>
      </c>
      <c r="C62" s="19" t="s">
        <v>174</v>
      </c>
      <c r="D62" s="19" t="s">
        <v>947</v>
      </c>
      <c r="E62" s="20" t="s">
        <v>1086</v>
      </c>
      <c r="F62" s="18" t="s">
        <v>38</v>
      </c>
      <c r="G62" s="18" t="s">
        <v>175</v>
      </c>
      <c r="H62" s="18">
        <v>78.5</v>
      </c>
      <c r="I62" s="18" t="s">
        <v>44</v>
      </c>
      <c r="J62" s="22" t="s">
        <v>45</v>
      </c>
      <c r="K62" s="18" t="s">
        <v>173</v>
      </c>
      <c r="L62" s="18"/>
      <c r="R62" s="8"/>
      <c r="U62" s="14">
        <v>3.8888888888888876E-2</v>
      </c>
      <c r="AH62" s="13" t="s">
        <v>1303</v>
      </c>
      <c r="AI62" s="13" t="s">
        <v>1276</v>
      </c>
      <c r="AJ62" s="13" t="s">
        <v>1198</v>
      </c>
      <c r="AK62" s="13" t="s">
        <v>1194</v>
      </c>
      <c r="AL62" s="13" t="s">
        <v>1308</v>
      </c>
    </row>
    <row r="63" spans="2:38" ht="12.75">
      <c r="B63" s="18" t="s">
        <v>10</v>
      </c>
      <c r="C63" s="19" t="s">
        <v>176</v>
      </c>
      <c r="D63" s="19" t="s">
        <v>948</v>
      </c>
      <c r="E63" s="20" t="s">
        <v>1087</v>
      </c>
      <c r="F63" s="18" t="s">
        <v>38</v>
      </c>
      <c r="G63" s="18" t="s">
        <v>177</v>
      </c>
      <c r="H63" s="18">
        <v>52.48</v>
      </c>
      <c r="I63" s="18" t="s">
        <v>6</v>
      </c>
      <c r="J63" s="22" t="s">
        <v>40</v>
      </c>
      <c r="K63" s="18" t="s">
        <v>178</v>
      </c>
      <c r="L63" s="18"/>
      <c r="R63" s="8"/>
      <c r="U63" s="14">
        <v>3.9583333333333318E-2</v>
      </c>
      <c r="AH63" s="13" t="s">
        <v>1325</v>
      </c>
      <c r="AI63" s="13" t="s">
        <v>1277</v>
      </c>
      <c r="AJ63" s="13" t="s">
        <v>1198</v>
      </c>
      <c r="AK63" s="13" t="s">
        <v>1194</v>
      </c>
      <c r="AL63" s="13" t="s">
        <v>1319</v>
      </c>
    </row>
    <row r="64" spans="2:38" ht="12.75">
      <c r="B64" s="18" t="s">
        <v>10</v>
      </c>
      <c r="C64" s="19" t="s">
        <v>179</v>
      </c>
      <c r="D64" s="19" t="s">
        <v>949</v>
      </c>
      <c r="E64" s="20" t="s">
        <v>1088</v>
      </c>
      <c r="F64" s="18" t="s">
        <v>38</v>
      </c>
      <c r="G64" s="18" t="s">
        <v>180</v>
      </c>
      <c r="H64" s="18">
        <v>54</v>
      </c>
      <c r="I64" s="18" t="s">
        <v>44</v>
      </c>
      <c r="J64" s="22" t="s">
        <v>45</v>
      </c>
      <c r="K64" s="18" t="s">
        <v>178</v>
      </c>
      <c r="L64" s="18"/>
      <c r="R64" s="8"/>
      <c r="U64" s="14">
        <v>4.027777777777776E-2</v>
      </c>
      <c r="AH64" s="13" t="s">
        <v>1326</v>
      </c>
      <c r="AI64" s="13" t="s">
        <v>1278</v>
      </c>
      <c r="AJ64" s="13" t="s">
        <v>1198</v>
      </c>
      <c r="AK64" s="13" t="s">
        <v>1199</v>
      </c>
      <c r="AL64" s="13" t="s">
        <v>1320</v>
      </c>
    </row>
    <row r="65" spans="2:38" ht="12.75">
      <c r="B65" s="18" t="s">
        <v>10</v>
      </c>
      <c r="C65" s="19" t="s">
        <v>181</v>
      </c>
      <c r="D65" s="19" t="s">
        <v>950</v>
      </c>
      <c r="E65" s="20" t="s">
        <v>1089</v>
      </c>
      <c r="F65" s="18" t="s">
        <v>38</v>
      </c>
      <c r="G65" s="18" t="s">
        <v>182</v>
      </c>
      <c r="H65" s="18">
        <v>31</v>
      </c>
      <c r="I65" s="18" t="s">
        <v>6</v>
      </c>
      <c r="J65" s="22" t="s">
        <v>68</v>
      </c>
      <c r="K65" s="18" t="s">
        <v>183</v>
      </c>
      <c r="L65" s="18"/>
      <c r="R65" s="8"/>
      <c r="U65" s="14">
        <v>4.0972222222222202E-2</v>
      </c>
      <c r="AH65" s="13" t="s">
        <v>1327</v>
      </c>
      <c r="AI65" s="13" t="s">
        <v>1279</v>
      </c>
      <c r="AJ65" s="13" t="s">
        <v>1198</v>
      </c>
      <c r="AK65" s="13" t="s">
        <v>1199</v>
      </c>
      <c r="AL65" s="13" t="s">
        <v>1321</v>
      </c>
    </row>
    <row r="66" spans="2:38" ht="12.75">
      <c r="B66" s="18" t="s">
        <v>10</v>
      </c>
      <c r="C66" s="19" t="s">
        <v>184</v>
      </c>
      <c r="D66" s="19" t="s">
        <v>951</v>
      </c>
      <c r="E66" s="20" t="s">
        <v>1090</v>
      </c>
      <c r="F66" s="18" t="s">
        <v>38</v>
      </c>
      <c r="G66" s="18" t="s">
        <v>185</v>
      </c>
      <c r="H66" s="18">
        <v>25.7</v>
      </c>
      <c r="I66" s="18" t="s">
        <v>6</v>
      </c>
      <c r="J66" s="22" t="s">
        <v>45</v>
      </c>
      <c r="K66" s="18" t="s">
        <v>26</v>
      </c>
      <c r="L66" s="18"/>
      <c r="R66" s="8"/>
      <c r="U66" s="14">
        <v>4.1666666666666644E-2</v>
      </c>
      <c r="AH66" s="13" t="s">
        <v>1328</v>
      </c>
      <c r="AI66" s="13" t="s">
        <v>1280</v>
      </c>
      <c r="AJ66" s="13" t="s">
        <v>1198</v>
      </c>
      <c r="AK66" s="13" t="s">
        <v>1199</v>
      </c>
      <c r="AL66" s="13" t="s">
        <v>1321</v>
      </c>
    </row>
    <row r="67" spans="2:38" ht="12.75">
      <c r="B67" s="18" t="s">
        <v>10</v>
      </c>
      <c r="C67" s="19" t="s">
        <v>186</v>
      </c>
      <c r="D67" s="19" t="s">
        <v>952</v>
      </c>
      <c r="E67" s="20" t="s">
        <v>1091</v>
      </c>
      <c r="F67" s="18" t="s">
        <v>38</v>
      </c>
      <c r="G67" s="18" t="s">
        <v>187</v>
      </c>
      <c r="H67" s="18">
        <v>0.27</v>
      </c>
      <c r="I67" s="18" t="s">
        <v>6</v>
      </c>
      <c r="J67" s="22" t="s">
        <v>45</v>
      </c>
      <c r="K67" s="18" t="s">
        <v>27</v>
      </c>
      <c r="L67" s="18"/>
      <c r="R67" s="8"/>
      <c r="U67" s="14">
        <v>4.2361111111111086E-2</v>
      </c>
      <c r="AH67" s="13" t="s">
        <v>1305</v>
      </c>
      <c r="AI67" s="13" t="s">
        <v>1281</v>
      </c>
      <c r="AJ67" s="13" t="s">
        <v>1198</v>
      </c>
      <c r="AK67" s="13" t="s">
        <v>1194</v>
      </c>
      <c r="AL67" s="13" t="s">
        <v>1308</v>
      </c>
    </row>
    <row r="68" spans="2:38" ht="12.75">
      <c r="B68" s="18" t="s">
        <v>10</v>
      </c>
      <c r="C68" s="19" t="s">
        <v>188</v>
      </c>
      <c r="D68" s="19" t="s">
        <v>953</v>
      </c>
      <c r="E68" s="20" t="s">
        <v>1092</v>
      </c>
      <c r="F68" s="18" t="s">
        <v>38</v>
      </c>
      <c r="G68" s="18" t="s">
        <v>189</v>
      </c>
      <c r="H68" s="18">
        <v>35.130000000000003</v>
      </c>
      <c r="I68" s="18" t="s">
        <v>6</v>
      </c>
      <c r="J68" s="22" t="s">
        <v>40</v>
      </c>
      <c r="K68" s="18" t="s">
        <v>190</v>
      </c>
      <c r="L68" s="18"/>
      <c r="R68" s="8"/>
      <c r="U68" s="14">
        <v>4.3055555555555527E-2</v>
      </c>
      <c r="AH68" s="13" t="s">
        <v>1329</v>
      </c>
      <c r="AI68" s="13" t="s">
        <v>1282</v>
      </c>
      <c r="AJ68" s="13" t="s">
        <v>1198</v>
      </c>
      <c r="AK68" s="13" t="s">
        <v>1194</v>
      </c>
      <c r="AL68" s="13" t="s">
        <v>1319</v>
      </c>
    </row>
    <row r="69" spans="2:38" ht="12.75">
      <c r="B69" s="18" t="s">
        <v>10</v>
      </c>
      <c r="C69" s="19" t="s">
        <v>191</v>
      </c>
      <c r="D69" s="19" t="s">
        <v>954</v>
      </c>
      <c r="E69" s="20" t="s">
        <v>1093</v>
      </c>
      <c r="F69" s="18" t="s">
        <v>38</v>
      </c>
      <c r="G69" s="18" t="s">
        <v>192</v>
      </c>
      <c r="H69" s="18">
        <v>54</v>
      </c>
      <c r="I69" s="18" t="s">
        <v>6</v>
      </c>
      <c r="J69" s="22" t="s">
        <v>68</v>
      </c>
      <c r="K69" s="18" t="s">
        <v>193</v>
      </c>
      <c r="L69" s="18"/>
      <c r="R69" s="8"/>
      <c r="U69" s="14">
        <v>4.3749999999999969E-2</v>
      </c>
      <c r="AH69" s="13" t="s">
        <v>1330</v>
      </c>
      <c r="AI69" s="13" t="s">
        <v>1283</v>
      </c>
      <c r="AJ69" s="13" t="s">
        <v>1198</v>
      </c>
      <c r="AK69" s="13" t="s">
        <v>1199</v>
      </c>
      <c r="AL69" s="13" t="s">
        <v>1320</v>
      </c>
    </row>
    <row r="70" spans="2:38" ht="12.75">
      <c r="B70" s="18" t="s">
        <v>10</v>
      </c>
      <c r="C70" s="19" t="s">
        <v>194</v>
      </c>
      <c r="D70" s="19" t="s">
        <v>955</v>
      </c>
      <c r="E70" s="20" t="s">
        <v>1094</v>
      </c>
      <c r="F70" s="18" t="s">
        <v>158</v>
      </c>
      <c r="G70" s="18" t="s">
        <v>195</v>
      </c>
      <c r="H70" s="18">
        <v>98.04</v>
      </c>
      <c r="I70" s="18" t="s">
        <v>24</v>
      </c>
      <c r="J70" s="22" t="s">
        <v>68</v>
      </c>
      <c r="K70" s="18" t="s">
        <v>173</v>
      </c>
      <c r="L70" s="18"/>
      <c r="R70" s="8"/>
      <c r="U70" s="14">
        <v>4.4444444444444411E-2</v>
      </c>
      <c r="AH70" s="13" t="s">
        <v>1331</v>
      </c>
      <c r="AI70" s="13" t="s">
        <v>1284</v>
      </c>
      <c r="AJ70" s="13" t="s">
        <v>1198</v>
      </c>
      <c r="AK70" s="13" t="s">
        <v>1199</v>
      </c>
      <c r="AL70" s="13" t="s">
        <v>1321</v>
      </c>
    </row>
    <row r="71" spans="2:38" ht="12.75">
      <c r="B71" s="18" t="s">
        <v>10</v>
      </c>
      <c r="C71" s="19" t="s">
        <v>196</v>
      </c>
      <c r="D71" s="19" t="s">
        <v>956</v>
      </c>
      <c r="E71" s="20" t="s">
        <v>1095</v>
      </c>
      <c r="F71" s="18" t="s">
        <v>38</v>
      </c>
      <c r="G71" s="18" t="s">
        <v>197</v>
      </c>
      <c r="H71" s="18">
        <v>33.409999999999997</v>
      </c>
      <c r="I71" s="18" t="s">
        <v>44</v>
      </c>
      <c r="J71" s="22" t="s">
        <v>68</v>
      </c>
      <c r="K71" s="18" t="s">
        <v>190</v>
      </c>
      <c r="L71" s="18"/>
      <c r="R71" s="8"/>
      <c r="U71" s="14">
        <v>4.5138888888888853E-2</v>
      </c>
      <c r="AH71" s="13" t="s">
        <v>1332</v>
      </c>
      <c r="AI71" s="13" t="s">
        <v>1285</v>
      </c>
      <c r="AJ71" s="13" t="s">
        <v>1198</v>
      </c>
      <c r="AK71" s="13" t="s">
        <v>1199</v>
      </c>
      <c r="AL71" s="13" t="s">
        <v>1321</v>
      </c>
    </row>
    <row r="72" spans="2:38" ht="12.75">
      <c r="B72" s="18" t="s">
        <v>10</v>
      </c>
      <c r="C72" s="19" t="s">
        <v>198</v>
      </c>
      <c r="D72" s="19" t="s">
        <v>957</v>
      </c>
      <c r="E72" s="20" t="s">
        <v>1096</v>
      </c>
      <c r="F72" s="18" t="s">
        <v>38</v>
      </c>
      <c r="G72" s="18" t="s">
        <v>199</v>
      </c>
      <c r="H72" s="18">
        <v>33.56</v>
      </c>
      <c r="I72" s="18" t="s">
        <v>44</v>
      </c>
      <c r="J72" s="22" t="s">
        <v>45</v>
      </c>
      <c r="K72" s="18" t="s">
        <v>190</v>
      </c>
      <c r="L72" s="18"/>
      <c r="R72" s="8"/>
      <c r="U72" s="14">
        <v>4.5833333333333295E-2</v>
      </c>
      <c r="AH72" s="13" t="s">
        <v>1304</v>
      </c>
      <c r="AI72" s="13" t="s">
        <v>1286</v>
      </c>
      <c r="AJ72" s="13" t="s">
        <v>1275</v>
      </c>
      <c r="AK72" s="13" t="s">
        <v>1194</v>
      </c>
      <c r="AL72" s="13" t="s">
        <v>1319</v>
      </c>
    </row>
    <row r="73" spans="2:38" ht="12.75">
      <c r="B73" s="18" t="s">
        <v>10</v>
      </c>
      <c r="C73" s="19" t="s">
        <v>200</v>
      </c>
      <c r="D73" s="19" t="s">
        <v>958</v>
      </c>
      <c r="E73" s="20" t="s">
        <v>1097</v>
      </c>
      <c r="F73" s="18" t="s">
        <v>38</v>
      </c>
      <c r="G73" s="18" t="s">
        <v>201</v>
      </c>
      <c r="H73" s="18">
        <v>19</v>
      </c>
      <c r="I73" s="18" t="s">
        <v>6</v>
      </c>
      <c r="J73" s="22" t="s">
        <v>45</v>
      </c>
      <c r="K73" s="18" t="s">
        <v>202</v>
      </c>
      <c r="L73" s="18"/>
      <c r="R73" s="8"/>
      <c r="U73" s="14">
        <v>4.6527777777777737E-2</v>
      </c>
      <c r="AH73" s="13" t="s">
        <v>1333</v>
      </c>
      <c r="AI73" s="13" t="s">
        <v>1287</v>
      </c>
      <c r="AJ73" s="13" t="s">
        <v>1275</v>
      </c>
      <c r="AK73" s="13" t="s">
        <v>1199</v>
      </c>
      <c r="AL73" s="13" t="s">
        <v>1321</v>
      </c>
    </row>
    <row r="74" spans="2:38" ht="12.75">
      <c r="B74" s="18" t="s">
        <v>10</v>
      </c>
      <c r="C74" s="19" t="s">
        <v>203</v>
      </c>
      <c r="D74" s="19" t="s">
        <v>959</v>
      </c>
      <c r="E74" s="20" t="s">
        <v>1098</v>
      </c>
      <c r="F74" s="18" t="s">
        <v>38</v>
      </c>
      <c r="G74" s="18" t="s">
        <v>204</v>
      </c>
      <c r="H74" s="18">
        <v>53.75</v>
      </c>
      <c r="I74" s="18" t="s">
        <v>44</v>
      </c>
      <c r="J74" s="22" t="s">
        <v>68</v>
      </c>
      <c r="K74" s="18" t="s">
        <v>178</v>
      </c>
      <c r="L74" s="18"/>
      <c r="R74" s="8"/>
      <c r="U74" s="14">
        <v>4.7222222222222179E-2</v>
      </c>
      <c r="AH74" s="13" t="s">
        <v>1334</v>
      </c>
      <c r="AI74" s="13" t="s">
        <v>1288</v>
      </c>
      <c r="AJ74" s="13" t="s">
        <v>1275</v>
      </c>
      <c r="AK74" s="13" t="s">
        <v>1199</v>
      </c>
      <c r="AL74" s="13" t="s">
        <v>1321</v>
      </c>
    </row>
    <row r="75" spans="2:38" ht="12.75">
      <c r="B75" s="18" t="s">
        <v>10</v>
      </c>
      <c r="C75" s="19" t="s">
        <v>205</v>
      </c>
      <c r="D75" s="19" t="s">
        <v>960</v>
      </c>
      <c r="E75" s="20" t="s">
        <v>1099</v>
      </c>
      <c r="F75" s="18" t="s">
        <v>38</v>
      </c>
      <c r="G75" s="18" t="s">
        <v>206</v>
      </c>
      <c r="H75" s="18">
        <v>63</v>
      </c>
      <c r="I75" s="18" t="s">
        <v>44</v>
      </c>
      <c r="J75" s="22" t="s">
        <v>45</v>
      </c>
      <c r="K75" s="18" t="s">
        <v>178</v>
      </c>
      <c r="L75" s="18"/>
      <c r="R75" s="8"/>
      <c r="U75" s="14">
        <v>4.7916666666666621E-2</v>
      </c>
      <c r="AH75" s="13" t="s">
        <v>1335</v>
      </c>
      <c r="AI75" s="13" t="s">
        <v>1289</v>
      </c>
      <c r="AJ75" s="13" t="s">
        <v>1275</v>
      </c>
      <c r="AK75" s="13" t="s">
        <v>1199</v>
      </c>
      <c r="AL75" s="13" t="s">
        <v>1320</v>
      </c>
    </row>
    <row r="76" spans="2:38" ht="12.75">
      <c r="B76" s="18" t="s">
        <v>10</v>
      </c>
      <c r="C76" s="19" t="s">
        <v>207</v>
      </c>
      <c r="D76" s="19" t="s">
        <v>961</v>
      </c>
      <c r="E76" s="20" t="s">
        <v>1100</v>
      </c>
      <c r="F76" s="18" t="s">
        <v>38</v>
      </c>
      <c r="G76" s="18" t="s">
        <v>208</v>
      </c>
      <c r="H76" s="18">
        <v>34.380000000000003</v>
      </c>
      <c r="I76" s="18" t="s">
        <v>6</v>
      </c>
      <c r="J76" s="22" t="s">
        <v>40</v>
      </c>
      <c r="K76" s="18" t="s">
        <v>209</v>
      </c>
      <c r="L76" s="18"/>
      <c r="R76" s="8"/>
      <c r="U76" s="14">
        <v>4.8611111111111063E-2</v>
      </c>
      <c r="AH76" s="13" t="s">
        <v>1306</v>
      </c>
      <c r="AI76" s="13" t="s">
        <v>1290</v>
      </c>
      <c r="AJ76" s="13" t="s">
        <v>1275</v>
      </c>
      <c r="AK76" s="13" t="s">
        <v>1194</v>
      </c>
      <c r="AL76" s="13" t="s">
        <v>1319</v>
      </c>
    </row>
    <row r="77" spans="2:38" ht="12.75">
      <c r="B77" s="18" t="s">
        <v>10</v>
      </c>
      <c r="C77" s="19" t="s">
        <v>210</v>
      </c>
      <c r="D77" s="19" t="s">
        <v>962</v>
      </c>
      <c r="E77" s="20" t="s">
        <v>1101</v>
      </c>
      <c r="F77" s="18" t="s">
        <v>38</v>
      </c>
      <c r="G77" s="18" t="s">
        <v>211</v>
      </c>
      <c r="H77" s="18">
        <v>40.19</v>
      </c>
      <c r="I77" s="18" t="s">
        <v>44</v>
      </c>
      <c r="J77" s="22" t="s">
        <v>45</v>
      </c>
      <c r="K77" s="18" t="s">
        <v>209</v>
      </c>
      <c r="L77" s="18"/>
      <c r="R77" s="8"/>
      <c r="U77" s="14">
        <v>4.9305555555555505E-2</v>
      </c>
      <c r="AH77" s="13" t="s">
        <v>1336</v>
      </c>
      <c r="AI77" s="13" t="s">
        <v>1291</v>
      </c>
      <c r="AJ77" s="13" t="s">
        <v>1275</v>
      </c>
      <c r="AK77" s="13" t="s">
        <v>1199</v>
      </c>
      <c r="AL77" s="13" t="s">
        <v>1321</v>
      </c>
    </row>
    <row r="78" spans="2:38" ht="12.75">
      <c r="B78" s="18" t="s">
        <v>10</v>
      </c>
      <c r="C78" s="19" t="s">
        <v>212</v>
      </c>
      <c r="D78" s="19" t="s">
        <v>963</v>
      </c>
      <c r="E78" s="20" t="s">
        <v>1102</v>
      </c>
      <c r="F78" s="18" t="s">
        <v>38</v>
      </c>
      <c r="G78" s="18" t="s">
        <v>213</v>
      </c>
      <c r="H78" s="18">
        <v>48</v>
      </c>
      <c r="I78" s="18" t="s">
        <v>44</v>
      </c>
      <c r="J78" s="22" t="s">
        <v>45</v>
      </c>
      <c r="K78" s="18" t="s">
        <v>209</v>
      </c>
      <c r="L78" s="18"/>
      <c r="R78" s="8"/>
      <c r="U78" s="14">
        <v>4.9999999999999947E-2</v>
      </c>
      <c r="AH78" s="13" t="s">
        <v>1337</v>
      </c>
      <c r="AI78" s="13" t="s">
        <v>1292</v>
      </c>
      <c r="AJ78" s="13" t="s">
        <v>1275</v>
      </c>
      <c r="AK78" s="13" t="s">
        <v>1199</v>
      </c>
      <c r="AL78" s="13" t="s">
        <v>1321</v>
      </c>
    </row>
    <row r="79" spans="2:38" ht="12.75">
      <c r="B79" s="18" t="s">
        <v>10</v>
      </c>
      <c r="C79" s="19" t="s">
        <v>214</v>
      </c>
      <c r="D79" s="19" t="s">
        <v>964</v>
      </c>
      <c r="E79" s="20" t="s">
        <v>1103</v>
      </c>
      <c r="F79" s="18" t="s">
        <v>38</v>
      </c>
      <c r="G79" s="18" t="s">
        <v>215</v>
      </c>
      <c r="H79" s="18">
        <v>43.92</v>
      </c>
      <c r="I79" s="18" t="s">
        <v>6</v>
      </c>
      <c r="J79" s="22" t="s">
        <v>40</v>
      </c>
      <c r="K79" s="18" t="s">
        <v>209</v>
      </c>
      <c r="L79" s="18"/>
      <c r="R79" s="8"/>
      <c r="U79" s="14">
        <v>5.0694444444444389E-2</v>
      </c>
      <c r="AH79" s="13" t="s">
        <v>1338</v>
      </c>
      <c r="AI79" s="13" t="s">
        <v>1293</v>
      </c>
      <c r="AJ79" s="13" t="s">
        <v>1275</v>
      </c>
      <c r="AK79" s="13" t="s">
        <v>1199</v>
      </c>
      <c r="AL79" s="13" t="s">
        <v>1320</v>
      </c>
    </row>
    <row r="80" spans="2:38" ht="12.75">
      <c r="B80" s="18" t="s">
        <v>10</v>
      </c>
      <c r="C80" s="19" t="s">
        <v>216</v>
      </c>
      <c r="D80" s="19" t="s">
        <v>965</v>
      </c>
      <c r="E80" s="20" t="s">
        <v>1104</v>
      </c>
      <c r="F80" s="18" t="s">
        <v>38</v>
      </c>
      <c r="G80" s="18" t="s">
        <v>217</v>
      </c>
      <c r="H80" s="18">
        <v>89.46</v>
      </c>
      <c r="I80" s="18" t="s">
        <v>6</v>
      </c>
      <c r="J80" s="22" t="s">
        <v>40</v>
      </c>
      <c r="K80" s="18" t="s">
        <v>218</v>
      </c>
      <c r="L80" s="18"/>
      <c r="R80" s="8"/>
      <c r="U80" s="14">
        <v>5.1388888888888831E-2</v>
      </c>
      <c r="AH80" s="13" t="s">
        <v>1303</v>
      </c>
      <c r="AI80" s="13" t="s">
        <v>1294</v>
      </c>
      <c r="AJ80" s="13" t="s">
        <v>1222</v>
      </c>
      <c r="AK80" s="13" t="s">
        <v>1194</v>
      </c>
      <c r="AL80" s="13" t="s">
        <v>1319</v>
      </c>
    </row>
    <row r="81" spans="2:38" ht="12.75">
      <c r="B81" s="18" t="s">
        <v>10</v>
      </c>
      <c r="C81" s="19" t="s">
        <v>219</v>
      </c>
      <c r="D81" s="19" t="s">
        <v>966</v>
      </c>
      <c r="E81" s="20" t="s">
        <v>1105</v>
      </c>
      <c r="F81" s="18" t="s">
        <v>38</v>
      </c>
      <c r="G81" s="18" t="s">
        <v>220</v>
      </c>
      <c r="H81" s="18">
        <v>3.07</v>
      </c>
      <c r="I81" s="18" t="s">
        <v>24</v>
      </c>
      <c r="J81" s="22" t="s">
        <v>45</v>
      </c>
      <c r="K81" s="18" t="s">
        <v>218</v>
      </c>
      <c r="L81" s="18"/>
      <c r="R81" s="8"/>
      <c r="U81" s="14">
        <v>5.2083333333333273E-2</v>
      </c>
      <c r="AH81" s="13" t="s">
        <v>1325</v>
      </c>
      <c r="AI81" s="13" t="s">
        <v>1295</v>
      </c>
      <c r="AJ81" s="13" t="s">
        <v>1222</v>
      </c>
      <c r="AK81" s="13" t="s">
        <v>1199</v>
      </c>
      <c r="AL81" s="13" t="s">
        <v>1320</v>
      </c>
    </row>
    <row r="82" spans="2:38" ht="12.75">
      <c r="B82" s="18" t="s">
        <v>10</v>
      </c>
      <c r="C82" s="19" t="s">
        <v>221</v>
      </c>
      <c r="D82" s="19" t="s">
        <v>967</v>
      </c>
      <c r="E82" s="20" t="s">
        <v>1106</v>
      </c>
      <c r="F82" s="18" t="s">
        <v>38</v>
      </c>
      <c r="G82" s="18" t="s">
        <v>222</v>
      </c>
      <c r="H82" s="18">
        <v>3.2</v>
      </c>
      <c r="I82" s="18" t="s">
        <v>44</v>
      </c>
      <c r="J82" s="22" t="s">
        <v>45</v>
      </c>
      <c r="K82" s="18" t="s">
        <v>218</v>
      </c>
      <c r="L82" s="18"/>
      <c r="R82" s="8"/>
      <c r="U82" s="14">
        <v>5.2777777777777715E-2</v>
      </c>
      <c r="AH82" s="13" t="s">
        <v>1326</v>
      </c>
      <c r="AI82" s="13" t="s">
        <v>1296</v>
      </c>
      <c r="AJ82" s="13" t="s">
        <v>1222</v>
      </c>
      <c r="AK82" s="13" t="s">
        <v>1199</v>
      </c>
      <c r="AL82" s="13" t="s">
        <v>1321</v>
      </c>
    </row>
    <row r="83" spans="2:38" ht="12.75">
      <c r="B83" s="18" t="s">
        <v>10</v>
      </c>
      <c r="C83" s="19" t="s">
        <v>223</v>
      </c>
      <c r="D83" s="19" t="s">
        <v>968</v>
      </c>
      <c r="E83" s="20" t="s">
        <v>1107</v>
      </c>
      <c r="F83" s="18" t="s">
        <v>38</v>
      </c>
      <c r="G83" s="18" t="s">
        <v>224</v>
      </c>
      <c r="H83" s="18">
        <v>29</v>
      </c>
      <c r="I83" s="18" t="s">
        <v>6</v>
      </c>
      <c r="J83" s="22" t="s">
        <v>40</v>
      </c>
      <c r="K83" s="18" t="s">
        <v>26</v>
      </c>
      <c r="L83" s="18"/>
      <c r="R83" s="8"/>
      <c r="U83" s="14">
        <v>5.3472222222222157E-2</v>
      </c>
      <c r="AH83" s="13" t="s">
        <v>1327</v>
      </c>
      <c r="AI83" s="13" t="s">
        <v>1297</v>
      </c>
      <c r="AJ83" s="13" t="s">
        <v>1222</v>
      </c>
      <c r="AK83" s="13" t="s">
        <v>1199</v>
      </c>
      <c r="AL83" s="13" t="s">
        <v>1321</v>
      </c>
    </row>
    <row r="84" spans="2:38" ht="12.75">
      <c r="B84" s="18" t="s">
        <v>10</v>
      </c>
      <c r="C84" s="19" t="s">
        <v>225</v>
      </c>
      <c r="D84" s="19" t="s">
        <v>969</v>
      </c>
      <c r="E84" s="20" t="s">
        <v>1108</v>
      </c>
      <c r="F84" s="18" t="s">
        <v>38</v>
      </c>
      <c r="G84" s="18" t="s">
        <v>226</v>
      </c>
      <c r="H84" s="18">
        <v>39.97</v>
      </c>
      <c r="I84" s="18" t="s">
        <v>6</v>
      </c>
      <c r="J84" s="22" t="s">
        <v>68</v>
      </c>
      <c r="K84" s="18" t="s">
        <v>218</v>
      </c>
      <c r="L84" s="18"/>
      <c r="R84" s="8"/>
      <c r="U84" s="14">
        <v>5.4166666666666599E-2</v>
      </c>
      <c r="AH84" s="13" t="s">
        <v>1305</v>
      </c>
      <c r="AI84" s="13" t="s">
        <v>1298</v>
      </c>
      <c r="AJ84" s="13" t="s">
        <v>1222</v>
      </c>
      <c r="AK84" s="13" t="s">
        <v>1194</v>
      </c>
      <c r="AL84" s="13" t="s">
        <v>1319</v>
      </c>
    </row>
    <row r="85" spans="2:38" ht="12.75">
      <c r="B85" s="18" t="s">
        <v>10</v>
      </c>
      <c r="C85" s="19" t="s">
        <v>227</v>
      </c>
      <c r="D85" s="19" t="s">
        <v>970</v>
      </c>
      <c r="E85" s="20" t="s">
        <v>1109</v>
      </c>
      <c r="F85" s="18" t="s">
        <v>38</v>
      </c>
      <c r="G85" s="18" t="s">
        <v>228</v>
      </c>
      <c r="H85" s="18">
        <v>36.340000000000003</v>
      </c>
      <c r="I85" s="18" t="s">
        <v>6</v>
      </c>
      <c r="J85" s="22" t="s">
        <v>68</v>
      </c>
      <c r="K85" s="18" t="s">
        <v>183</v>
      </c>
      <c r="L85" s="18"/>
      <c r="R85" s="8"/>
      <c r="U85" s="14">
        <v>5.4861111111111041E-2</v>
      </c>
      <c r="AH85" s="13" t="s">
        <v>1329</v>
      </c>
      <c r="AI85" s="13" t="s">
        <v>1299</v>
      </c>
      <c r="AJ85" s="13" t="s">
        <v>1222</v>
      </c>
      <c r="AK85" s="13" t="s">
        <v>1199</v>
      </c>
      <c r="AL85" s="13" t="s">
        <v>1320</v>
      </c>
    </row>
    <row r="86" spans="2:38" ht="12.75">
      <c r="B86" s="18" t="s">
        <v>10</v>
      </c>
      <c r="C86" s="19" t="s">
        <v>229</v>
      </c>
      <c r="D86" s="19" t="s">
        <v>971</v>
      </c>
      <c r="E86" s="20" t="s">
        <v>1110</v>
      </c>
      <c r="F86" s="18" t="s">
        <v>38</v>
      </c>
      <c r="G86" s="18" t="s">
        <v>230</v>
      </c>
      <c r="H86" s="18">
        <v>76.599999999999994</v>
      </c>
      <c r="I86" s="18" t="s">
        <v>6</v>
      </c>
      <c r="J86" s="22" t="s">
        <v>45</v>
      </c>
      <c r="K86" s="18" t="s">
        <v>27</v>
      </c>
      <c r="L86" s="18"/>
      <c r="R86" s="8"/>
      <c r="U86" s="14">
        <v>5.5555555555555483E-2</v>
      </c>
      <c r="AH86" s="13" t="s">
        <v>1330</v>
      </c>
      <c r="AI86" s="13" t="s">
        <v>1300</v>
      </c>
      <c r="AJ86" s="13" t="s">
        <v>1222</v>
      </c>
      <c r="AK86" s="13" t="s">
        <v>1199</v>
      </c>
      <c r="AL86" s="13" t="s">
        <v>1321</v>
      </c>
    </row>
    <row r="87" spans="2:38" ht="12.75">
      <c r="B87" s="18" t="s">
        <v>10</v>
      </c>
      <c r="C87" s="19" t="s">
        <v>231</v>
      </c>
      <c r="D87" s="19" t="s">
        <v>972</v>
      </c>
      <c r="E87" s="20" t="s">
        <v>1111</v>
      </c>
      <c r="F87" s="18" t="s">
        <v>38</v>
      </c>
      <c r="G87" s="18" t="s">
        <v>232</v>
      </c>
      <c r="H87" s="18">
        <v>66.290000000000006</v>
      </c>
      <c r="I87" s="18" t="s">
        <v>44</v>
      </c>
      <c r="J87" s="22" t="s">
        <v>45</v>
      </c>
      <c r="K87" s="18" t="s">
        <v>173</v>
      </c>
      <c r="L87" s="18"/>
      <c r="R87" s="8"/>
      <c r="U87" s="14">
        <v>5.6249999999999925E-2</v>
      </c>
      <c r="AH87" s="13" t="s">
        <v>1331</v>
      </c>
      <c r="AI87" s="13" t="s">
        <v>1301</v>
      </c>
      <c r="AJ87" s="13" t="s">
        <v>1222</v>
      </c>
      <c r="AK87" s="13" t="s">
        <v>1199</v>
      </c>
      <c r="AL87" s="13" t="s">
        <v>1321</v>
      </c>
    </row>
    <row r="88" spans="2:38" ht="12.75">
      <c r="B88" s="18" t="s">
        <v>10</v>
      </c>
      <c r="C88" s="19" t="s">
        <v>233</v>
      </c>
      <c r="D88" s="19" t="s">
        <v>973</v>
      </c>
      <c r="E88" s="20" t="s">
        <v>1112</v>
      </c>
      <c r="F88" s="18" t="s">
        <v>158</v>
      </c>
      <c r="G88" s="18" t="s">
        <v>234</v>
      </c>
      <c r="H88" s="18">
        <v>97.03</v>
      </c>
      <c r="I88" s="18" t="s">
        <v>24</v>
      </c>
      <c r="J88" s="22" t="s">
        <v>68</v>
      </c>
      <c r="K88" s="18" t="s">
        <v>173</v>
      </c>
      <c r="L88" s="18"/>
      <c r="R88" s="8"/>
      <c r="U88" s="14">
        <v>5.6944444444444367E-2</v>
      </c>
      <c r="AI88" s="6" t="s">
        <v>1341</v>
      </c>
    </row>
    <row r="89" spans="2:38" ht="12.75">
      <c r="B89" s="18" t="s">
        <v>9</v>
      </c>
      <c r="C89" s="19" t="s">
        <v>235</v>
      </c>
      <c r="D89" s="19" t="s">
        <v>974</v>
      </c>
      <c r="E89" s="20" t="s">
        <v>1113</v>
      </c>
      <c r="F89" s="18" t="s">
        <v>38</v>
      </c>
      <c r="G89" s="18" t="s">
        <v>236</v>
      </c>
      <c r="H89" s="18">
        <v>32.9</v>
      </c>
      <c r="I89" s="18" t="s">
        <v>6</v>
      </c>
      <c r="J89" s="22" t="s">
        <v>40</v>
      </c>
      <c r="K89" s="18" t="s">
        <v>237</v>
      </c>
      <c r="L89" s="18"/>
      <c r="R89" s="8"/>
      <c r="U89" s="14">
        <v>5.7638888888888809E-2</v>
      </c>
      <c r="AI89" s="6" t="s">
        <v>1342</v>
      </c>
    </row>
    <row r="90" spans="2:38" ht="12.75">
      <c r="B90" s="18" t="s">
        <v>9</v>
      </c>
      <c r="C90" s="19" t="s">
        <v>238</v>
      </c>
      <c r="D90" s="19" t="s">
        <v>975</v>
      </c>
      <c r="E90" s="20" t="s">
        <v>1114</v>
      </c>
      <c r="F90" s="18" t="s">
        <v>38</v>
      </c>
      <c r="G90" s="18" t="s">
        <v>239</v>
      </c>
      <c r="H90" s="18">
        <v>1.3</v>
      </c>
      <c r="I90" s="18" t="s">
        <v>6</v>
      </c>
      <c r="J90" s="22" t="s">
        <v>45</v>
      </c>
      <c r="K90" s="18" t="s">
        <v>240</v>
      </c>
      <c r="L90" s="18"/>
      <c r="R90" s="8"/>
      <c r="U90" s="14">
        <v>5.8333333333333251E-2</v>
      </c>
      <c r="AI90" s="6" t="s">
        <v>1343</v>
      </c>
    </row>
    <row r="91" spans="2:38" ht="12.75">
      <c r="B91" s="18" t="s">
        <v>9</v>
      </c>
      <c r="C91" s="19" t="s">
        <v>241</v>
      </c>
      <c r="D91" s="19" t="s">
        <v>976</v>
      </c>
      <c r="E91" s="20" t="s">
        <v>1115</v>
      </c>
      <c r="F91" s="18" t="s">
        <v>38</v>
      </c>
      <c r="G91" s="18" t="s">
        <v>242</v>
      </c>
      <c r="H91" s="18">
        <v>43.57</v>
      </c>
      <c r="I91" s="18" t="s">
        <v>6</v>
      </c>
      <c r="J91" s="22" t="s">
        <v>45</v>
      </c>
      <c r="K91" s="18" t="s">
        <v>240</v>
      </c>
      <c r="L91" s="18"/>
      <c r="R91" s="8"/>
      <c r="U91" s="14">
        <v>5.9027777777777693E-2</v>
      </c>
      <c r="AI91" s="6" t="s">
        <v>1344</v>
      </c>
    </row>
    <row r="92" spans="2:38" ht="12.75">
      <c r="B92" s="18" t="s">
        <v>9</v>
      </c>
      <c r="C92" s="19" t="s">
        <v>243</v>
      </c>
      <c r="D92" s="19" t="s">
        <v>977</v>
      </c>
      <c r="E92" s="20" t="s">
        <v>1116</v>
      </c>
      <c r="F92" s="18" t="s">
        <v>38</v>
      </c>
      <c r="G92" s="18" t="s">
        <v>244</v>
      </c>
      <c r="H92" s="18">
        <v>61.4</v>
      </c>
      <c r="I92" s="18" t="s">
        <v>44</v>
      </c>
      <c r="J92" s="22" t="s">
        <v>45</v>
      </c>
      <c r="K92" s="18" t="s">
        <v>245</v>
      </c>
      <c r="L92" s="18"/>
      <c r="R92" s="8"/>
      <c r="U92" s="14">
        <v>5.9722222222222135E-2</v>
      </c>
      <c r="AI92" s="6" t="s">
        <v>1345</v>
      </c>
    </row>
    <row r="93" spans="2:38" ht="12.75">
      <c r="B93" s="18" t="s">
        <v>9</v>
      </c>
      <c r="C93" s="19" t="s">
        <v>246</v>
      </c>
      <c r="D93" s="19" t="s">
        <v>978</v>
      </c>
      <c r="E93" s="20" t="s">
        <v>1117</v>
      </c>
      <c r="F93" s="18" t="s">
        <v>38</v>
      </c>
      <c r="G93" s="18" t="s">
        <v>247</v>
      </c>
      <c r="H93" s="18">
        <v>2.9</v>
      </c>
      <c r="I93" s="18" t="s">
        <v>6</v>
      </c>
      <c r="J93" s="22" t="s">
        <v>45</v>
      </c>
      <c r="K93" s="18" t="s">
        <v>248</v>
      </c>
      <c r="L93" s="18"/>
      <c r="R93" s="8"/>
      <c r="U93" s="14">
        <v>6.0416666666666577E-2</v>
      </c>
      <c r="AI93" s="6" t="s">
        <v>1346</v>
      </c>
    </row>
    <row r="94" spans="2:38" ht="12.75">
      <c r="B94" s="18" t="s">
        <v>9</v>
      </c>
      <c r="C94" s="19" t="s">
        <v>249</v>
      </c>
      <c r="D94" s="19" t="s">
        <v>979</v>
      </c>
      <c r="E94" s="20" t="s">
        <v>1118</v>
      </c>
      <c r="F94" s="18" t="s">
        <v>38</v>
      </c>
      <c r="G94" s="18" t="s">
        <v>250</v>
      </c>
      <c r="H94" s="18">
        <v>78.58</v>
      </c>
      <c r="I94" s="18" t="s">
        <v>24</v>
      </c>
      <c r="J94" s="22" t="s">
        <v>68</v>
      </c>
      <c r="K94" s="18" t="s">
        <v>251</v>
      </c>
      <c r="L94" s="18"/>
      <c r="R94" s="8"/>
      <c r="U94" s="14">
        <v>6.1111111111111019E-2</v>
      </c>
      <c r="AI94" s="6" t="s">
        <v>1347</v>
      </c>
    </row>
    <row r="95" spans="2:38" ht="12.75">
      <c r="B95" s="18" t="s">
        <v>9</v>
      </c>
      <c r="C95" s="19" t="s">
        <v>252</v>
      </c>
      <c r="D95" s="19" t="s">
        <v>980</v>
      </c>
      <c r="E95" s="20" t="s">
        <v>1119</v>
      </c>
      <c r="F95" s="18" t="s">
        <v>38</v>
      </c>
      <c r="G95" s="18" t="s">
        <v>253</v>
      </c>
      <c r="H95" s="18">
        <v>1.03</v>
      </c>
      <c r="I95" s="18" t="s">
        <v>6</v>
      </c>
      <c r="J95" s="22" t="s">
        <v>40</v>
      </c>
      <c r="K95" s="18" t="s">
        <v>251</v>
      </c>
      <c r="L95" s="18"/>
      <c r="R95" s="8"/>
      <c r="U95" s="14">
        <v>6.1805555555555461E-2</v>
      </c>
      <c r="AI95" s="6" t="s">
        <v>1348</v>
      </c>
    </row>
    <row r="96" spans="2:38" ht="12.75">
      <c r="B96" s="18" t="s">
        <v>9</v>
      </c>
      <c r="C96" s="19" t="s">
        <v>254</v>
      </c>
      <c r="D96" s="19" t="s">
        <v>981</v>
      </c>
      <c r="E96" s="20" t="s">
        <v>1120</v>
      </c>
      <c r="F96" s="18" t="s">
        <v>38</v>
      </c>
      <c r="G96" s="18" t="s">
        <v>255</v>
      </c>
      <c r="H96" s="18">
        <v>73.88</v>
      </c>
      <c r="I96" s="18" t="s">
        <v>44</v>
      </c>
      <c r="J96" s="22" t="s">
        <v>45</v>
      </c>
      <c r="K96" s="18" t="s">
        <v>251</v>
      </c>
      <c r="L96" s="18"/>
      <c r="R96" s="8"/>
      <c r="U96" s="14">
        <v>6.2499999999999903E-2</v>
      </c>
      <c r="AI96" s="6" t="s">
        <v>1349</v>
      </c>
    </row>
    <row r="97" spans="2:35" ht="12.75">
      <c r="B97" s="18" t="s">
        <v>9</v>
      </c>
      <c r="C97" s="19" t="s">
        <v>256</v>
      </c>
      <c r="D97" s="19" t="s">
        <v>982</v>
      </c>
      <c r="E97" s="20" t="s">
        <v>1121</v>
      </c>
      <c r="F97" s="18" t="s">
        <v>38</v>
      </c>
      <c r="G97" s="18" t="s">
        <v>257</v>
      </c>
      <c r="H97" s="18">
        <v>0.08</v>
      </c>
      <c r="I97" s="18" t="s">
        <v>6</v>
      </c>
      <c r="J97" s="22" t="s">
        <v>45</v>
      </c>
      <c r="K97" s="18" t="s">
        <v>240</v>
      </c>
      <c r="L97" s="18"/>
      <c r="R97" s="8"/>
      <c r="U97" s="14">
        <v>6.3194444444444345E-2</v>
      </c>
      <c r="AI97" s="6" t="s">
        <v>1350</v>
      </c>
    </row>
    <row r="98" spans="2:35" ht="12.75">
      <c r="B98" s="18" t="s">
        <v>9</v>
      </c>
      <c r="C98" s="19" t="s">
        <v>258</v>
      </c>
      <c r="D98" s="19" t="s">
        <v>983</v>
      </c>
      <c r="E98" s="20" t="s">
        <v>1122</v>
      </c>
      <c r="F98" s="18" t="s">
        <v>259</v>
      </c>
      <c r="G98" s="18" t="s">
        <v>260</v>
      </c>
      <c r="H98" s="18">
        <v>1.7</v>
      </c>
      <c r="I98" s="18" t="s">
        <v>6</v>
      </c>
      <c r="J98" s="22" t="s">
        <v>45</v>
      </c>
      <c r="K98" s="18" t="s">
        <v>240</v>
      </c>
      <c r="L98" s="18"/>
      <c r="R98" s="8"/>
      <c r="U98" s="14">
        <v>6.3888888888888787E-2</v>
      </c>
      <c r="AI98" s="6" t="s">
        <v>1351</v>
      </c>
    </row>
    <row r="99" spans="2:35" ht="12.75">
      <c r="B99" s="18" t="s">
        <v>9</v>
      </c>
      <c r="C99" s="19" t="s">
        <v>261</v>
      </c>
      <c r="D99" s="19" t="s">
        <v>984</v>
      </c>
      <c r="E99" s="20" t="s">
        <v>1123</v>
      </c>
      <c r="F99" s="18" t="s">
        <v>38</v>
      </c>
      <c r="G99" s="18" t="s">
        <v>262</v>
      </c>
      <c r="H99" s="18">
        <v>15.2</v>
      </c>
      <c r="I99" s="18" t="s">
        <v>6</v>
      </c>
      <c r="J99" s="22" t="s">
        <v>40</v>
      </c>
      <c r="K99" s="18" t="s">
        <v>248</v>
      </c>
      <c r="L99" s="18"/>
      <c r="R99" s="8"/>
      <c r="U99" s="14">
        <v>6.4583333333333229E-2</v>
      </c>
      <c r="AI99" s="6" t="s">
        <v>1352</v>
      </c>
    </row>
    <row r="100" spans="2:35" ht="12.75">
      <c r="B100" s="18" t="s">
        <v>9</v>
      </c>
      <c r="C100" s="19" t="s">
        <v>263</v>
      </c>
      <c r="D100" s="19" t="s">
        <v>985</v>
      </c>
      <c r="E100" s="20" t="s">
        <v>1124</v>
      </c>
      <c r="F100" s="18" t="s">
        <v>38</v>
      </c>
      <c r="G100" s="18" t="s">
        <v>264</v>
      </c>
      <c r="H100" s="18">
        <v>45.07</v>
      </c>
      <c r="I100" s="18" t="s">
        <v>44</v>
      </c>
      <c r="J100" s="22" t="s">
        <v>45</v>
      </c>
      <c r="K100" s="18" t="s">
        <v>245</v>
      </c>
      <c r="L100" s="18"/>
      <c r="R100" s="8"/>
      <c r="U100" s="14">
        <v>6.5277777777777671E-2</v>
      </c>
      <c r="AI100" s="6" t="s">
        <v>1353</v>
      </c>
    </row>
    <row r="101" spans="2:35" ht="12.75">
      <c r="B101" s="18" t="s">
        <v>9</v>
      </c>
      <c r="C101" s="19" t="s">
        <v>265</v>
      </c>
      <c r="D101" s="19" t="s">
        <v>986</v>
      </c>
      <c r="E101" s="20" t="s">
        <v>1125</v>
      </c>
      <c r="F101" s="18" t="s">
        <v>38</v>
      </c>
      <c r="G101" s="18" t="s">
        <v>266</v>
      </c>
      <c r="H101" s="18">
        <v>81.599999999999994</v>
      </c>
      <c r="I101" s="18" t="s">
        <v>44</v>
      </c>
      <c r="J101" s="22" t="s">
        <v>45</v>
      </c>
      <c r="K101" s="18" t="s">
        <v>245</v>
      </c>
      <c r="L101" s="18"/>
      <c r="R101" s="8"/>
      <c r="U101" s="14">
        <v>6.5972222222222113E-2</v>
      </c>
      <c r="AI101" s="6" t="s">
        <v>6</v>
      </c>
    </row>
    <row r="102" spans="2:35" ht="12.75">
      <c r="B102" s="18" t="s">
        <v>9</v>
      </c>
      <c r="C102" s="19" t="s">
        <v>267</v>
      </c>
      <c r="D102" s="19" t="s">
        <v>987</v>
      </c>
      <c r="E102" s="20" t="s">
        <v>1126</v>
      </c>
      <c r="F102" s="18" t="s">
        <v>38</v>
      </c>
      <c r="G102" s="18" t="s">
        <v>268</v>
      </c>
      <c r="H102" s="18">
        <v>23</v>
      </c>
      <c r="I102" s="18" t="s">
        <v>44</v>
      </c>
      <c r="J102" s="22" t="s">
        <v>45</v>
      </c>
      <c r="K102" s="18" t="s">
        <v>248</v>
      </c>
      <c r="L102" s="18"/>
      <c r="R102" s="8"/>
      <c r="U102" s="14">
        <v>6.6666666666666555E-2</v>
      </c>
      <c r="AI102" s="6" t="s">
        <v>1393</v>
      </c>
    </row>
    <row r="103" spans="2:35" ht="12.75">
      <c r="B103" s="18" t="s">
        <v>9</v>
      </c>
      <c r="C103" s="19" t="s">
        <v>269</v>
      </c>
      <c r="D103" s="19" t="s">
        <v>988</v>
      </c>
      <c r="E103" s="20" t="s">
        <v>1127</v>
      </c>
      <c r="F103" s="18" t="s">
        <v>38</v>
      </c>
      <c r="G103" s="18" t="s">
        <v>270</v>
      </c>
      <c r="H103" s="18">
        <v>39.6</v>
      </c>
      <c r="I103" s="18" t="s">
        <v>44</v>
      </c>
      <c r="J103" s="22" t="s">
        <v>68</v>
      </c>
      <c r="K103" s="18" t="s">
        <v>248</v>
      </c>
      <c r="L103" s="18"/>
      <c r="R103" s="8"/>
      <c r="U103" s="14">
        <v>6.7361111111110997E-2</v>
      </c>
      <c r="AI103" s="6" t="s">
        <v>1394</v>
      </c>
    </row>
    <row r="104" spans="2:35" ht="12.75">
      <c r="B104" s="18" t="s">
        <v>9</v>
      </c>
      <c r="C104" s="19" t="s">
        <v>271</v>
      </c>
      <c r="D104" s="19" t="s">
        <v>989</v>
      </c>
      <c r="E104" s="20" t="s">
        <v>1128</v>
      </c>
      <c r="F104" s="18" t="s">
        <v>38</v>
      </c>
      <c r="G104" s="18" t="s">
        <v>272</v>
      </c>
      <c r="H104" s="18">
        <v>39.799999999999997</v>
      </c>
      <c r="I104" s="18" t="s">
        <v>44</v>
      </c>
      <c r="J104" s="22" t="s">
        <v>45</v>
      </c>
      <c r="K104" s="18" t="s">
        <v>248</v>
      </c>
      <c r="L104" s="18"/>
      <c r="R104" s="8"/>
      <c r="U104" s="14">
        <v>6.8055555555555439E-2</v>
      </c>
      <c r="AI104" s="6" t="s">
        <v>1395</v>
      </c>
    </row>
    <row r="105" spans="2:35" ht="12.75">
      <c r="B105" s="18" t="s">
        <v>9</v>
      </c>
      <c r="C105" s="19" t="s">
        <v>273</v>
      </c>
      <c r="D105" s="19" t="s">
        <v>990</v>
      </c>
      <c r="E105" s="20" t="s">
        <v>1129</v>
      </c>
      <c r="F105" s="18" t="s">
        <v>38</v>
      </c>
      <c r="G105" s="18" t="s">
        <v>274</v>
      </c>
      <c r="H105" s="18">
        <v>47</v>
      </c>
      <c r="I105" s="18" t="s">
        <v>6</v>
      </c>
      <c r="J105" s="22" t="s">
        <v>68</v>
      </c>
      <c r="K105" s="18" t="s">
        <v>245</v>
      </c>
      <c r="L105" s="18"/>
      <c r="R105" s="8"/>
      <c r="U105" s="14">
        <v>6.8749999999999881E-2</v>
      </c>
    </row>
    <row r="106" spans="2:35" ht="12.75">
      <c r="B106" s="18" t="s">
        <v>9</v>
      </c>
      <c r="C106" s="19" t="s">
        <v>275</v>
      </c>
      <c r="D106" s="19" t="s">
        <v>991</v>
      </c>
      <c r="E106" s="20" t="s">
        <v>1130</v>
      </c>
      <c r="F106" s="18" t="s">
        <v>38</v>
      </c>
      <c r="G106" s="18" t="s">
        <v>276</v>
      </c>
      <c r="H106" s="18">
        <v>52.9</v>
      </c>
      <c r="I106" s="18" t="s">
        <v>6</v>
      </c>
      <c r="J106" s="22" t="s">
        <v>45</v>
      </c>
      <c r="K106" s="18" t="s">
        <v>277</v>
      </c>
      <c r="L106" s="18"/>
      <c r="R106" s="8"/>
      <c r="U106" s="14">
        <v>6.9444444444444323E-2</v>
      </c>
    </row>
    <row r="107" spans="2:35" ht="12.75">
      <c r="B107" s="18" t="s">
        <v>9</v>
      </c>
      <c r="C107" s="19" t="s">
        <v>278</v>
      </c>
      <c r="D107" s="19" t="s">
        <v>992</v>
      </c>
      <c r="E107" s="20" t="s">
        <v>1131</v>
      </c>
      <c r="F107" s="18" t="s">
        <v>38</v>
      </c>
      <c r="G107" s="18" t="s">
        <v>279</v>
      </c>
      <c r="H107" s="18">
        <v>9.9</v>
      </c>
      <c r="I107" s="18" t="s">
        <v>6</v>
      </c>
      <c r="J107" s="22" t="s">
        <v>40</v>
      </c>
      <c r="K107" s="18" t="s">
        <v>237</v>
      </c>
      <c r="L107" s="18"/>
      <c r="R107" s="8"/>
      <c r="U107" s="14">
        <v>7.0138888888888765E-2</v>
      </c>
    </row>
    <row r="108" spans="2:35" ht="12.75">
      <c r="B108" s="18" t="s">
        <v>9</v>
      </c>
      <c r="C108" s="19" t="s">
        <v>280</v>
      </c>
      <c r="D108" s="19" t="s">
        <v>993</v>
      </c>
      <c r="E108" s="20" t="s">
        <v>1132</v>
      </c>
      <c r="F108" s="18" t="s">
        <v>38</v>
      </c>
      <c r="G108" s="18" t="s">
        <v>281</v>
      </c>
      <c r="H108" s="18">
        <v>54.61</v>
      </c>
      <c r="I108" s="18" t="s">
        <v>6</v>
      </c>
      <c r="J108" s="22" t="s">
        <v>40</v>
      </c>
      <c r="K108" s="18" t="s">
        <v>282</v>
      </c>
      <c r="L108" s="18"/>
      <c r="R108" s="8"/>
      <c r="U108" s="14">
        <v>7.0833333333333207E-2</v>
      </c>
    </row>
    <row r="109" spans="2:35" ht="12.75">
      <c r="B109" s="18" t="s">
        <v>9</v>
      </c>
      <c r="C109" s="19" t="s">
        <v>283</v>
      </c>
      <c r="D109" s="19" t="s">
        <v>994</v>
      </c>
      <c r="E109" s="20" t="s">
        <v>1133</v>
      </c>
      <c r="F109" s="18" t="s">
        <v>38</v>
      </c>
      <c r="G109" s="18" t="s">
        <v>284</v>
      </c>
      <c r="H109" s="18">
        <v>74.97</v>
      </c>
      <c r="I109" s="18" t="s">
        <v>44</v>
      </c>
      <c r="J109" s="22" t="s">
        <v>68</v>
      </c>
      <c r="K109" s="18" t="s">
        <v>285</v>
      </c>
      <c r="L109" s="18"/>
      <c r="R109" s="8"/>
      <c r="U109" s="14">
        <v>7.1527777777777649E-2</v>
      </c>
    </row>
    <row r="110" spans="2:35" ht="12.75">
      <c r="B110" s="18" t="s">
        <v>9</v>
      </c>
      <c r="C110" s="19" t="s">
        <v>286</v>
      </c>
      <c r="D110" s="19" t="s">
        <v>995</v>
      </c>
      <c r="E110" s="20" t="s">
        <v>1134</v>
      </c>
      <c r="F110" s="18" t="s">
        <v>38</v>
      </c>
      <c r="G110" s="18" t="s">
        <v>287</v>
      </c>
      <c r="H110" s="18">
        <v>71.02</v>
      </c>
      <c r="I110" s="18" t="s">
        <v>44</v>
      </c>
      <c r="J110" s="22" t="s">
        <v>68</v>
      </c>
      <c r="K110" s="18" t="s">
        <v>285</v>
      </c>
      <c r="L110" s="18"/>
      <c r="R110" s="8"/>
      <c r="U110" s="14">
        <v>7.2222222222222091E-2</v>
      </c>
    </row>
    <row r="111" spans="2:35" ht="12.75">
      <c r="B111" s="18" t="s">
        <v>9</v>
      </c>
      <c r="C111" s="19" t="s">
        <v>288</v>
      </c>
      <c r="D111" s="19" t="s">
        <v>996</v>
      </c>
      <c r="E111" s="20" t="s">
        <v>1135</v>
      </c>
      <c r="F111" s="18" t="s">
        <v>38</v>
      </c>
      <c r="G111" s="18" t="s">
        <v>289</v>
      </c>
      <c r="H111" s="18">
        <v>4.82</v>
      </c>
      <c r="I111" s="18" t="s">
        <v>6</v>
      </c>
      <c r="J111" s="22" t="s">
        <v>68</v>
      </c>
      <c r="K111" s="18" t="s">
        <v>240</v>
      </c>
      <c r="L111" s="18"/>
      <c r="R111" s="8"/>
      <c r="U111" s="14">
        <v>7.2916666666666533E-2</v>
      </c>
    </row>
    <row r="112" spans="2:35" ht="12.75">
      <c r="B112" s="18" t="s">
        <v>9</v>
      </c>
      <c r="C112" s="19" t="s">
        <v>290</v>
      </c>
      <c r="D112" s="19" t="s">
        <v>997</v>
      </c>
      <c r="E112" s="20" t="s">
        <v>1136</v>
      </c>
      <c r="F112" s="18" t="s">
        <v>38</v>
      </c>
      <c r="G112" s="18" t="s">
        <v>291</v>
      </c>
      <c r="H112" s="18">
        <v>67.5</v>
      </c>
      <c r="I112" s="18" t="s">
        <v>6</v>
      </c>
      <c r="J112" s="22" t="s">
        <v>68</v>
      </c>
      <c r="K112" s="18" t="s">
        <v>285</v>
      </c>
      <c r="L112" s="18"/>
      <c r="R112" s="8"/>
      <c r="U112" s="14">
        <v>7.3611111111110974E-2</v>
      </c>
    </row>
    <row r="113" spans="2:21" ht="12.75">
      <c r="B113" s="18" t="s">
        <v>9</v>
      </c>
      <c r="C113" s="19" t="s">
        <v>292</v>
      </c>
      <c r="D113" s="19" t="s">
        <v>998</v>
      </c>
      <c r="E113" s="20" t="s">
        <v>1137</v>
      </c>
      <c r="F113" s="18" t="s">
        <v>38</v>
      </c>
      <c r="G113" s="18" t="s">
        <v>293</v>
      </c>
      <c r="H113" s="18">
        <v>11.79</v>
      </c>
      <c r="I113" s="18" t="s">
        <v>6</v>
      </c>
      <c r="J113" s="22" t="s">
        <v>68</v>
      </c>
      <c r="K113" s="18" t="s">
        <v>285</v>
      </c>
      <c r="L113" s="18"/>
      <c r="R113" s="8"/>
      <c r="U113" s="14">
        <v>7.4305555555555416E-2</v>
      </c>
    </row>
    <row r="114" spans="2:21" ht="12.75">
      <c r="B114" s="18" t="s">
        <v>11</v>
      </c>
      <c r="C114" s="19" t="s">
        <v>294</v>
      </c>
      <c r="D114" s="19" t="s">
        <v>999</v>
      </c>
      <c r="E114" s="20" t="s">
        <v>1138</v>
      </c>
      <c r="F114" s="18" t="s">
        <v>38</v>
      </c>
      <c r="G114" s="18" t="s">
        <v>295</v>
      </c>
      <c r="H114" s="18">
        <v>109.4</v>
      </c>
      <c r="I114" s="18" t="s">
        <v>6</v>
      </c>
      <c r="J114" s="22" t="s">
        <v>40</v>
      </c>
      <c r="K114" s="18" t="s">
        <v>296</v>
      </c>
      <c r="L114" s="18"/>
      <c r="R114" s="8"/>
      <c r="U114" s="14">
        <v>7.4999999999999858E-2</v>
      </c>
    </row>
    <row r="115" spans="2:21" ht="12.75">
      <c r="B115" s="18" t="s">
        <v>11</v>
      </c>
      <c r="C115" s="19" t="s">
        <v>297</v>
      </c>
      <c r="D115" s="19" t="s">
        <v>1000</v>
      </c>
      <c r="E115" s="20" t="s">
        <v>1139</v>
      </c>
      <c r="F115" s="18" t="s">
        <v>38</v>
      </c>
      <c r="G115" s="18" t="s">
        <v>298</v>
      </c>
      <c r="H115" s="18">
        <v>57.71</v>
      </c>
      <c r="I115" s="18" t="s">
        <v>6</v>
      </c>
      <c r="J115" s="22" t="s">
        <v>68</v>
      </c>
      <c r="K115" s="18" t="s">
        <v>29</v>
      </c>
      <c r="L115" s="18"/>
      <c r="R115" s="8"/>
      <c r="U115" s="14">
        <v>7.56944444444443E-2</v>
      </c>
    </row>
    <row r="116" spans="2:21" ht="12.75">
      <c r="B116" s="18" t="s">
        <v>11</v>
      </c>
      <c r="C116" s="19" t="s">
        <v>299</v>
      </c>
      <c r="D116" s="19" t="s">
        <v>1001</v>
      </c>
      <c r="E116" s="20" t="s">
        <v>1140</v>
      </c>
      <c r="F116" s="18" t="s">
        <v>38</v>
      </c>
      <c r="G116" s="18" t="s">
        <v>300</v>
      </c>
      <c r="H116" s="18">
        <v>18.55</v>
      </c>
      <c r="I116" s="18" t="s">
        <v>6</v>
      </c>
      <c r="J116" s="22" t="s">
        <v>45</v>
      </c>
      <c r="K116" s="18" t="s">
        <v>29</v>
      </c>
      <c r="L116" s="18"/>
      <c r="R116" s="8"/>
      <c r="U116" s="14">
        <v>7.6388888888888742E-2</v>
      </c>
    </row>
    <row r="117" spans="2:21" ht="12.75">
      <c r="B117" s="18" t="s">
        <v>11</v>
      </c>
      <c r="C117" s="19" t="s">
        <v>301</v>
      </c>
      <c r="D117" s="19" t="s">
        <v>1002</v>
      </c>
      <c r="E117" s="20" t="s">
        <v>1141</v>
      </c>
      <c r="F117" s="18" t="s">
        <v>38</v>
      </c>
      <c r="G117" s="18" t="s">
        <v>302</v>
      </c>
      <c r="H117" s="18">
        <v>98.7</v>
      </c>
      <c r="I117" s="18" t="s">
        <v>6</v>
      </c>
      <c r="J117" s="22" t="s">
        <v>40</v>
      </c>
      <c r="K117" s="18" t="s">
        <v>296</v>
      </c>
      <c r="L117" s="18"/>
      <c r="R117" s="8"/>
      <c r="U117" s="14">
        <v>7.7083333333333184E-2</v>
      </c>
    </row>
    <row r="118" spans="2:21" ht="12.75">
      <c r="B118" s="18" t="s">
        <v>11</v>
      </c>
      <c r="C118" s="19" t="s">
        <v>303</v>
      </c>
      <c r="D118" s="19" t="s">
        <v>1003</v>
      </c>
      <c r="E118" s="20" t="s">
        <v>1142</v>
      </c>
      <c r="F118" s="18" t="s">
        <v>38</v>
      </c>
      <c r="G118" s="18" t="s">
        <v>304</v>
      </c>
      <c r="H118" s="18">
        <v>8.8000000000000007</v>
      </c>
      <c r="I118" s="18" t="s">
        <v>6</v>
      </c>
      <c r="J118" s="22" t="s">
        <v>68</v>
      </c>
      <c r="K118" s="18" t="s">
        <v>296</v>
      </c>
      <c r="L118" s="18"/>
      <c r="R118" s="8"/>
      <c r="U118" s="14">
        <v>7.7777777777777626E-2</v>
      </c>
    </row>
    <row r="119" spans="2:21" ht="12.75">
      <c r="B119" s="18" t="s">
        <v>11</v>
      </c>
      <c r="C119" s="19" t="s">
        <v>305</v>
      </c>
      <c r="D119" s="19" t="s">
        <v>1004</v>
      </c>
      <c r="E119" s="20" t="s">
        <v>1143</v>
      </c>
      <c r="F119" s="18" t="s">
        <v>38</v>
      </c>
      <c r="G119" s="18" t="s">
        <v>306</v>
      </c>
      <c r="H119" s="18">
        <v>58.3</v>
      </c>
      <c r="I119" s="18" t="s">
        <v>6</v>
      </c>
      <c r="J119" s="22" t="s">
        <v>40</v>
      </c>
      <c r="K119" s="18" t="s">
        <v>296</v>
      </c>
      <c r="L119" s="18"/>
      <c r="R119" s="8"/>
      <c r="U119" s="14">
        <v>7.8472222222222068E-2</v>
      </c>
    </row>
    <row r="120" spans="2:21" ht="12.75">
      <c r="B120" s="18" t="s">
        <v>11</v>
      </c>
      <c r="C120" s="19" t="s">
        <v>307</v>
      </c>
      <c r="D120" s="19" t="s">
        <v>1005</v>
      </c>
      <c r="E120" s="20" t="s">
        <v>1144</v>
      </c>
      <c r="F120" s="18" t="s">
        <v>38</v>
      </c>
      <c r="G120" s="18" t="s">
        <v>308</v>
      </c>
      <c r="H120" s="18">
        <v>41.83</v>
      </c>
      <c r="I120" s="18" t="s">
        <v>6</v>
      </c>
      <c r="J120" s="22" t="s">
        <v>68</v>
      </c>
      <c r="K120" s="18" t="s">
        <v>296</v>
      </c>
      <c r="L120" s="18"/>
      <c r="R120" s="8"/>
      <c r="U120" s="14">
        <v>7.916666666666651E-2</v>
      </c>
    </row>
    <row r="121" spans="2:21" ht="12.75">
      <c r="B121" s="18" t="s">
        <v>11</v>
      </c>
      <c r="C121" s="19" t="s">
        <v>309</v>
      </c>
      <c r="D121" s="19" t="s">
        <v>1006</v>
      </c>
      <c r="E121" s="20" t="s">
        <v>1145</v>
      </c>
      <c r="F121" s="18" t="s">
        <v>38</v>
      </c>
      <c r="G121" s="18" t="s">
        <v>310</v>
      </c>
      <c r="H121" s="18">
        <v>76.790000000000006</v>
      </c>
      <c r="I121" s="18" t="s">
        <v>6</v>
      </c>
      <c r="J121" s="22" t="s">
        <v>40</v>
      </c>
      <c r="K121" s="18" t="s">
        <v>296</v>
      </c>
      <c r="L121" s="18"/>
      <c r="U121" s="14">
        <v>7.9861111111110952E-2</v>
      </c>
    </row>
    <row r="122" spans="2:21" ht="12.75">
      <c r="B122" s="18" t="s">
        <v>11</v>
      </c>
      <c r="C122" s="19" t="s">
        <v>311</v>
      </c>
      <c r="D122" s="19" t="s">
        <v>1007</v>
      </c>
      <c r="E122" s="20" t="s">
        <v>1146</v>
      </c>
      <c r="F122" s="18" t="s">
        <v>38</v>
      </c>
      <c r="G122" s="18" t="s">
        <v>312</v>
      </c>
      <c r="H122" s="18">
        <v>92</v>
      </c>
      <c r="I122" s="18" t="s">
        <v>24</v>
      </c>
      <c r="J122" s="22" t="s">
        <v>45</v>
      </c>
      <c r="K122" s="18" t="s">
        <v>296</v>
      </c>
      <c r="L122" s="18"/>
      <c r="U122" s="14">
        <v>8.0555555555555394E-2</v>
      </c>
    </row>
    <row r="123" spans="2:21" ht="12.75">
      <c r="B123" s="18" t="s">
        <v>11</v>
      </c>
      <c r="C123" s="19" t="s">
        <v>313</v>
      </c>
      <c r="D123" s="19" t="s">
        <v>1008</v>
      </c>
      <c r="E123" s="20" t="s">
        <v>1147</v>
      </c>
      <c r="F123" s="18" t="s">
        <v>38</v>
      </c>
      <c r="G123" s="18" t="s">
        <v>314</v>
      </c>
      <c r="H123" s="18">
        <v>84.2</v>
      </c>
      <c r="I123" s="18" t="s">
        <v>6</v>
      </c>
      <c r="J123" s="22" t="s">
        <v>68</v>
      </c>
      <c r="K123" s="18" t="s">
        <v>29</v>
      </c>
      <c r="L123" s="18"/>
      <c r="U123" s="14">
        <v>8.1249999999999836E-2</v>
      </c>
    </row>
    <row r="124" spans="2:21" ht="12.75">
      <c r="B124" s="18" t="s">
        <v>11</v>
      </c>
      <c r="C124" s="19" t="s">
        <v>315</v>
      </c>
      <c r="D124" s="19" t="s">
        <v>1009</v>
      </c>
      <c r="E124" s="20" t="s">
        <v>1148</v>
      </c>
      <c r="F124" s="18" t="s">
        <v>38</v>
      </c>
      <c r="G124" s="18" t="s">
        <v>316</v>
      </c>
      <c r="H124" s="18">
        <v>1.8</v>
      </c>
      <c r="I124" s="18" t="s">
        <v>44</v>
      </c>
      <c r="J124" s="22" t="s">
        <v>45</v>
      </c>
      <c r="K124" s="18" t="s">
        <v>317</v>
      </c>
      <c r="L124" s="18"/>
      <c r="U124" s="14">
        <v>8.1944444444444278E-2</v>
      </c>
    </row>
    <row r="125" spans="2:21" ht="12.75">
      <c r="B125" s="18" t="s">
        <v>11</v>
      </c>
      <c r="C125" s="19" t="s">
        <v>318</v>
      </c>
      <c r="D125" s="19" t="s">
        <v>1010</v>
      </c>
      <c r="E125" s="20" t="s">
        <v>1149</v>
      </c>
      <c r="F125" s="18" t="s">
        <v>38</v>
      </c>
      <c r="G125" s="18" t="s">
        <v>319</v>
      </c>
      <c r="H125" s="18">
        <v>66.25</v>
      </c>
      <c r="I125" s="18" t="s">
        <v>44</v>
      </c>
      <c r="J125" s="22" t="s">
        <v>45</v>
      </c>
      <c r="K125" s="18" t="s">
        <v>296</v>
      </c>
      <c r="L125" s="18"/>
      <c r="U125" s="14">
        <v>8.263888888888872E-2</v>
      </c>
    </row>
    <row r="126" spans="2:21" ht="12.75">
      <c r="B126" s="18" t="s">
        <v>11</v>
      </c>
      <c r="C126" s="19" t="s">
        <v>320</v>
      </c>
      <c r="D126" s="19" t="s">
        <v>1011</v>
      </c>
      <c r="E126" s="20" t="s">
        <v>1150</v>
      </c>
      <c r="F126" s="18" t="s">
        <v>38</v>
      </c>
      <c r="G126" s="18" t="s">
        <v>321</v>
      </c>
      <c r="H126" s="18">
        <v>76.3</v>
      </c>
      <c r="I126" s="18" t="s">
        <v>24</v>
      </c>
      <c r="J126" s="22" t="s">
        <v>68</v>
      </c>
      <c r="K126" s="18" t="s">
        <v>322</v>
      </c>
      <c r="L126" s="18"/>
      <c r="U126" s="14">
        <v>8.3333333333333162E-2</v>
      </c>
    </row>
    <row r="127" spans="2:21" ht="12.75">
      <c r="B127" s="18" t="s">
        <v>11</v>
      </c>
      <c r="C127" s="19" t="s">
        <v>323</v>
      </c>
      <c r="D127" s="19" t="s">
        <v>1012</v>
      </c>
      <c r="E127" s="20" t="s">
        <v>1151</v>
      </c>
      <c r="F127" s="18" t="s">
        <v>38</v>
      </c>
      <c r="G127" s="18" t="s">
        <v>324</v>
      </c>
      <c r="H127" s="18">
        <v>53.91</v>
      </c>
      <c r="I127" s="18" t="s">
        <v>24</v>
      </c>
      <c r="J127" s="22" t="s">
        <v>45</v>
      </c>
      <c r="K127" s="18" t="s">
        <v>325</v>
      </c>
      <c r="L127" s="18"/>
      <c r="U127" s="14">
        <v>8.4027777777777604E-2</v>
      </c>
    </row>
    <row r="128" spans="2:21" ht="12.75">
      <c r="B128" s="18" t="s">
        <v>11</v>
      </c>
      <c r="C128" s="19" t="s">
        <v>326</v>
      </c>
      <c r="D128" s="19" t="s">
        <v>1013</v>
      </c>
      <c r="E128" s="20" t="s">
        <v>1152</v>
      </c>
      <c r="F128" s="18" t="s">
        <v>38</v>
      </c>
      <c r="G128" s="18" t="s">
        <v>327</v>
      </c>
      <c r="H128" s="18">
        <v>54.54</v>
      </c>
      <c r="I128" s="18" t="s">
        <v>24</v>
      </c>
      <c r="J128" s="22" t="s">
        <v>45</v>
      </c>
      <c r="K128" s="18" t="s">
        <v>325</v>
      </c>
      <c r="L128" s="18"/>
      <c r="U128" s="14">
        <v>8.4722222222222046E-2</v>
      </c>
    </row>
    <row r="129" spans="2:21" ht="12.75">
      <c r="B129" s="18" t="s">
        <v>11</v>
      </c>
      <c r="C129" s="19" t="s">
        <v>328</v>
      </c>
      <c r="D129" s="19" t="s">
        <v>1014</v>
      </c>
      <c r="E129" s="20" t="s">
        <v>1153</v>
      </c>
      <c r="F129" s="18" t="s">
        <v>38</v>
      </c>
      <c r="G129" s="18" t="s">
        <v>329</v>
      </c>
      <c r="H129" s="18">
        <v>54</v>
      </c>
      <c r="I129" s="18" t="s">
        <v>44</v>
      </c>
      <c r="J129" s="22" t="s">
        <v>45</v>
      </c>
      <c r="K129" s="18" t="s">
        <v>325</v>
      </c>
      <c r="L129" s="18"/>
      <c r="U129" s="14">
        <v>8.5416666666666488E-2</v>
      </c>
    </row>
    <row r="130" spans="2:21" ht="12.75">
      <c r="B130" s="18" t="s">
        <v>11</v>
      </c>
      <c r="C130" s="19" t="s">
        <v>330</v>
      </c>
      <c r="D130" s="19" t="s">
        <v>1015</v>
      </c>
      <c r="E130" s="20" t="s">
        <v>1154</v>
      </c>
      <c r="F130" s="18" t="s">
        <v>38</v>
      </c>
      <c r="G130" s="18" t="s">
        <v>331</v>
      </c>
      <c r="H130" s="18">
        <v>11.29</v>
      </c>
      <c r="I130" s="18" t="s">
        <v>6</v>
      </c>
      <c r="J130" s="22" t="s">
        <v>45</v>
      </c>
      <c r="K130" s="18" t="s">
        <v>325</v>
      </c>
      <c r="L130" s="18"/>
      <c r="U130" s="14">
        <v>8.611111111111093E-2</v>
      </c>
    </row>
    <row r="131" spans="2:21" ht="12.75">
      <c r="B131" s="18" t="s">
        <v>11</v>
      </c>
      <c r="C131" s="19" t="s">
        <v>332</v>
      </c>
      <c r="D131" s="19" t="s">
        <v>1016</v>
      </c>
      <c r="E131" s="20" t="s">
        <v>1155</v>
      </c>
      <c r="F131" s="18" t="s">
        <v>38</v>
      </c>
      <c r="G131" s="18" t="s">
        <v>333</v>
      </c>
      <c r="H131" s="18">
        <v>11.06</v>
      </c>
      <c r="I131" s="18" t="s">
        <v>6</v>
      </c>
      <c r="J131" s="22" t="s">
        <v>68</v>
      </c>
      <c r="K131" s="18" t="s">
        <v>325</v>
      </c>
      <c r="L131" s="18"/>
      <c r="U131" s="14">
        <v>8.6805555555555372E-2</v>
      </c>
    </row>
    <row r="132" spans="2:21" ht="12.75">
      <c r="B132" s="18" t="s">
        <v>11</v>
      </c>
      <c r="C132" s="19" t="s">
        <v>334</v>
      </c>
      <c r="D132" s="19" t="s">
        <v>1017</v>
      </c>
      <c r="E132" s="20" t="s">
        <v>1156</v>
      </c>
      <c r="F132" s="18" t="s">
        <v>38</v>
      </c>
      <c r="G132" s="18" t="s">
        <v>335</v>
      </c>
      <c r="H132" s="18">
        <v>13.59</v>
      </c>
      <c r="I132" s="18" t="s">
        <v>6</v>
      </c>
      <c r="J132" s="22" t="s">
        <v>68</v>
      </c>
      <c r="K132" s="18" t="s">
        <v>325</v>
      </c>
      <c r="L132" s="18"/>
      <c r="U132" s="14">
        <v>8.7499999999999814E-2</v>
      </c>
    </row>
    <row r="133" spans="2:21" ht="12.75">
      <c r="B133" s="18" t="s">
        <v>11</v>
      </c>
      <c r="C133" s="19" t="s">
        <v>336</v>
      </c>
      <c r="D133" s="19" t="s">
        <v>1018</v>
      </c>
      <c r="E133" s="20" t="s">
        <v>1157</v>
      </c>
      <c r="F133" s="18" t="s">
        <v>38</v>
      </c>
      <c r="G133" s="18" t="s">
        <v>337</v>
      </c>
      <c r="H133" s="18">
        <v>24.07</v>
      </c>
      <c r="I133" s="18" t="s">
        <v>6</v>
      </c>
      <c r="J133" s="22" t="s">
        <v>45</v>
      </c>
      <c r="K133" s="18" t="s">
        <v>325</v>
      </c>
      <c r="L133" s="18"/>
      <c r="U133" s="14">
        <v>8.8194444444444256E-2</v>
      </c>
    </row>
    <row r="134" spans="2:21" ht="12.75">
      <c r="B134" s="18" t="s">
        <v>11</v>
      </c>
      <c r="C134" s="19" t="s">
        <v>338</v>
      </c>
      <c r="D134" s="19" t="s">
        <v>1019</v>
      </c>
      <c r="E134" s="20" t="s">
        <v>1158</v>
      </c>
      <c r="F134" s="18" t="s">
        <v>38</v>
      </c>
      <c r="G134" s="18" t="s">
        <v>339</v>
      </c>
      <c r="H134" s="18">
        <v>45.5</v>
      </c>
      <c r="I134" s="18" t="s">
        <v>24</v>
      </c>
      <c r="J134" s="22" t="s">
        <v>68</v>
      </c>
      <c r="K134" s="18" t="s">
        <v>325</v>
      </c>
      <c r="L134" s="18"/>
      <c r="U134" s="14">
        <v>8.8888888888888698E-2</v>
      </c>
    </row>
    <row r="135" spans="2:21" ht="12.75">
      <c r="B135" s="18" t="s">
        <v>11</v>
      </c>
      <c r="C135" s="19" t="s">
        <v>340</v>
      </c>
      <c r="D135" s="19" t="s">
        <v>1020</v>
      </c>
      <c r="E135" s="20" t="s">
        <v>1159</v>
      </c>
      <c r="F135" s="18" t="s">
        <v>38</v>
      </c>
      <c r="G135" s="18" t="s">
        <v>341</v>
      </c>
      <c r="H135" s="18">
        <v>3</v>
      </c>
      <c r="I135" s="18" t="s">
        <v>44</v>
      </c>
      <c r="J135" s="22" t="s">
        <v>45</v>
      </c>
      <c r="K135" s="18" t="s">
        <v>325</v>
      </c>
      <c r="L135" s="18"/>
      <c r="U135" s="14">
        <v>8.958333333333314E-2</v>
      </c>
    </row>
    <row r="136" spans="2:21" ht="12.75">
      <c r="B136" s="18" t="s">
        <v>11</v>
      </c>
      <c r="C136" s="19" t="s">
        <v>342</v>
      </c>
      <c r="D136" s="19" t="s">
        <v>1021</v>
      </c>
      <c r="E136" s="20" t="s">
        <v>1160</v>
      </c>
      <c r="F136" s="18" t="s">
        <v>38</v>
      </c>
      <c r="G136" s="18" t="s">
        <v>343</v>
      </c>
      <c r="H136" s="18">
        <v>9</v>
      </c>
      <c r="I136" s="18" t="s">
        <v>6</v>
      </c>
      <c r="J136" s="22" t="s">
        <v>45</v>
      </c>
      <c r="K136" s="18" t="s">
        <v>325</v>
      </c>
      <c r="L136" s="18"/>
      <c r="U136" s="14">
        <v>9.0277777777777582E-2</v>
      </c>
    </row>
    <row r="137" spans="2:21" ht="12.75">
      <c r="B137" s="18" t="s">
        <v>11</v>
      </c>
      <c r="C137" s="19" t="s">
        <v>344</v>
      </c>
      <c r="D137" s="19" t="s">
        <v>1022</v>
      </c>
      <c r="E137" s="20" t="s">
        <v>1161</v>
      </c>
      <c r="F137" s="18" t="s">
        <v>38</v>
      </c>
      <c r="G137" s="18" t="s">
        <v>345</v>
      </c>
      <c r="H137" s="18">
        <v>13.6</v>
      </c>
      <c r="I137" s="18" t="s">
        <v>6</v>
      </c>
      <c r="J137" s="22" t="s">
        <v>40</v>
      </c>
      <c r="K137" s="18" t="s">
        <v>317</v>
      </c>
      <c r="L137" s="18"/>
      <c r="U137" s="14">
        <v>9.0972222222222024E-2</v>
      </c>
    </row>
    <row r="138" spans="2:21" ht="12.75">
      <c r="B138" s="18" t="s">
        <v>11</v>
      </c>
      <c r="C138" s="19" t="s">
        <v>346</v>
      </c>
      <c r="D138" s="19" t="s">
        <v>1023</v>
      </c>
      <c r="E138" s="20" t="s">
        <v>1162</v>
      </c>
      <c r="F138" s="18" t="s">
        <v>158</v>
      </c>
      <c r="G138" s="18" t="s">
        <v>347</v>
      </c>
      <c r="H138" s="18">
        <v>164.8</v>
      </c>
      <c r="I138" s="18" t="s">
        <v>44</v>
      </c>
      <c r="J138" s="22" t="s">
        <v>68</v>
      </c>
      <c r="K138" s="18" t="s">
        <v>317</v>
      </c>
      <c r="L138" s="18"/>
      <c r="U138" s="14">
        <v>9.1666666666666466E-2</v>
      </c>
    </row>
    <row r="139" spans="2:21" ht="12.75">
      <c r="B139" s="18" t="s">
        <v>11</v>
      </c>
      <c r="C139" s="19" t="s">
        <v>348</v>
      </c>
      <c r="D139" s="19" t="s">
        <v>1024</v>
      </c>
      <c r="E139" s="20" t="s">
        <v>1163</v>
      </c>
      <c r="F139" s="18" t="s">
        <v>38</v>
      </c>
      <c r="G139" s="18" t="s">
        <v>349</v>
      </c>
      <c r="H139" s="18">
        <v>2.02</v>
      </c>
      <c r="I139" s="18" t="s">
        <v>6</v>
      </c>
      <c r="J139" s="22" t="s">
        <v>45</v>
      </c>
      <c r="K139" s="18" t="s">
        <v>317</v>
      </c>
      <c r="L139" s="18"/>
      <c r="U139" s="14">
        <v>9.2361111111110908E-2</v>
      </c>
    </row>
    <row r="140" spans="2:21" ht="12.75">
      <c r="B140" s="18" t="s">
        <v>11</v>
      </c>
      <c r="C140" s="19" t="s">
        <v>350</v>
      </c>
      <c r="D140" s="19" t="s">
        <v>1025</v>
      </c>
      <c r="E140" s="20" t="s">
        <v>1164</v>
      </c>
      <c r="F140" s="18" t="s">
        <v>38</v>
      </c>
      <c r="G140" s="18" t="s">
        <v>351</v>
      </c>
      <c r="H140" s="18">
        <v>111</v>
      </c>
      <c r="I140" s="18" t="s">
        <v>44</v>
      </c>
      <c r="J140" s="22" t="s">
        <v>45</v>
      </c>
      <c r="K140" s="18" t="s">
        <v>317</v>
      </c>
      <c r="L140" s="18"/>
      <c r="U140" s="14">
        <v>9.305555555555535E-2</v>
      </c>
    </row>
    <row r="141" spans="2:21" ht="12.75">
      <c r="B141" s="18" t="s">
        <v>11</v>
      </c>
      <c r="C141" s="19" t="s">
        <v>352</v>
      </c>
      <c r="D141" s="19" t="s">
        <v>1026</v>
      </c>
      <c r="E141" s="20" t="s">
        <v>1165</v>
      </c>
      <c r="F141" s="18" t="s">
        <v>38</v>
      </c>
      <c r="G141" s="18" t="s">
        <v>353</v>
      </c>
      <c r="H141" s="18">
        <v>5</v>
      </c>
      <c r="I141" s="18" t="s">
        <v>6</v>
      </c>
      <c r="J141" s="22" t="s">
        <v>45</v>
      </c>
      <c r="K141" s="18" t="s">
        <v>325</v>
      </c>
      <c r="L141" s="18"/>
      <c r="U141" s="14">
        <v>9.3749999999999792E-2</v>
      </c>
    </row>
    <row r="142" spans="2:21" ht="12.75">
      <c r="B142" s="18" t="s">
        <v>11</v>
      </c>
      <c r="C142" s="19" t="s">
        <v>354</v>
      </c>
      <c r="D142" s="19" t="s">
        <v>1027</v>
      </c>
      <c r="E142" s="20" t="s">
        <v>1166</v>
      </c>
      <c r="F142" s="18" t="s">
        <v>38</v>
      </c>
      <c r="G142" s="18" t="s">
        <v>355</v>
      </c>
      <c r="H142" s="18">
        <v>66.61</v>
      </c>
      <c r="I142" s="18" t="s">
        <v>6</v>
      </c>
      <c r="J142" s="22" t="s">
        <v>68</v>
      </c>
      <c r="K142" s="18" t="s">
        <v>296</v>
      </c>
      <c r="L142" s="18"/>
      <c r="U142" s="14">
        <v>9.4444444444444234E-2</v>
      </c>
    </row>
    <row r="143" spans="2:21" ht="12.75">
      <c r="B143" s="18" t="s">
        <v>11</v>
      </c>
      <c r="C143" s="19" t="s">
        <v>356</v>
      </c>
      <c r="D143" s="19" t="s">
        <v>1028</v>
      </c>
      <c r="E143" s="20" t="s">
        <v>1167</v>
      </c>
      <c r="F143" s="18" t="s">
        <v>38</v>
      </c>
      <c r="G143" s="18" t="s">
        <v>357</v>
      </c>
      <c r="H143" s="18">
        <v>78.8</v>
      </c>
      <c r="I143" s="18" t="s">
        <v>44</v>
      </c>
      <c r="J143" s="22" t="s">
        <v>68</v>
      </c>
      <c r="K143" s="18" t="s">
        <v>317</v>
      </c>
      <c r="L143" s="18"/>
      <c r="U143" s="14">
        <v>9.5138888888888676E-2</v>
      </c>
    </row>
    <row r="144" spans="2:21" ht="12.75">
      <c r="U144" s="14">
        <v>9.5833333333333118E-2</v>
      </c>
    </row>
    <row r="145" spans="21:21" ht="12.75">
      <c r="U145" s="14">
        <v>9.652777777777756E-2</v>
      </c>
    </row>
    <row r="146" spans="21:21" ht="12.75">
      <c r="U146" s="14">
        <v>9.7222222222222002E-2</v>
      </c>
    </row>
    <row r="147" spans="21:21" ht="12.75">
      <c r="U147" s="14">
        <v>9.7916666666666444E-2</v>
      </c>
    </row>
    <row r="148" spans="21:21" ht="12.75">
      <c r="U148" s="14">
        <v>9.8611111111110886E-2</v>
      </c>
    </row>
    <row r="149" spans="21:21" ht="12.75">
      <c r="U149" s="14">
        <v>9.9305555555555328E-2</v>
      </c>
    </row>
    <row r="150" spans="21:21" ht="12.75">
      <c r="U150" s="14">
        <v>9.999999999999977E-2</v>
      </c>
    </row>
    <row r="151" spans="21:21" ht="12.75">
      <c r="U151" s="14">
        <v>0.10069444444444421</v>
      </c>
    </row>
    <row r="152" spans="21:21" ht="12.75">
      <c r="U152" s="14">
        <v>0.10138888888888865</v>
      </c>
    </row>
    <row r="153" spans="21:21" ht="12.75">
      <c r="U153" s="14">
        <v>0.1020833333333331</v>
      </c>
    </row>
    <row r="154" spans="21:21" ht="12.75">
      <c r="U154" s="14">
        <v>0.10277777777777754</v>
      </c>
    </row>
    <row r="155" spans="21:21" ht="12.75">
      <c r="U155" s="14">
        <v>0.10347222222222198</v>
      </c>
    </row>
    <row r="156" spans="21:21" ht="12.75">
      <c r="U156" s="14">
        <v>0.10416666666666642</v>
      </c>
    </row>
    <row r="157" spans="21:21" ht="12.75">
      <c r="U157" s="14">
        <v>0.10486111111111086</v>
      </c>
    </row>
    <row r="158" spans="21:21" ht="12.75">
      <c r="U158" s="14">
        <v>0.10555555555555531</v>
      </c>
    </row>
    <row r="159" spans="21:21" ht="12.75">
      <c r="U159" s="14">
        <v>0.10624999999999975</v>
      </c>
    </row>
    <row r="160" spans="21:21" ht="12.75">
      <c r="U160" s="14">
        <v>0.10694444444444419</v>
      </c>
    </row>
    <row r="161" spans="21:21" ht="12.75">
      <c r="U161" s="14">
        <v>0.10763888888888863</v>
      </c>
    </row>
    <row r="162" spans="21:21" ht="12.75">
      <c r="U162" s="14">
        <v>0.10833333333333307</v>
      </c>
    </row>
    <row r="163" spans="21:21" ht="12.75">
      <c r="U163" s="14">
        <v>0.10902777777777752</v>
      </c>
    </row>
    <row r="164" spans="21:21" ht="12.75">
      <c r="U164" s="14">
        <v>0.10972222222222196</v>
      </c>
    </row>
    <row r="165" spans="21:21" ht="12.75">
      <c r="U165" s="14">
        <v>0.1104166666666664</v>
      </c>
    </row>
    <row r="166" spans="21:21" ht="12.75">
      <c r="U166" s="14">
        <v>0.11111111111111084</v>
      </c>
    </row>
    <row r="167" spans="21:21" ht="12.75">
      <c r="U167" s="14">
        <v>0.11180555555555528</v>
      </c>
    </row>
    <row r="168" spans="21:21" ht="12.75">
      <c r="U168" s="14">
        <v>0.11249999999999973</v>
      </c>
    </row>
    <row r="169" spans="21:21" ht="12.75">
      <c r="U169" s="14">
        <v>0.11319444444444417</v>
      </c>
    </row>
    <row r="170" spans="21:21" ht="12.75">
      <c r="U170" s="14">
        <v>0.11388888888888861</v>
      </c>
    </row>
    <row r="171" spans="21:21" ht="12.75">
      <c r="U171" s="14">
        <v>0.11458333333333305</v>
      </c>
    </row>
    <row r="172" spans="21:21" ht="12.75">
      <c r="U172" s="14">
        <v>0.11527777777777749</v>
      </c>
    </row>
    <row r="173" spans="21:21" ht="12.75">
      <c r="U173" s="14">
        <v>0.11597222222222194</v>
      </c>
    </row>
    <row r="174" spans="21:21" ht="12.75">
      <c r="U174" s="14">
        <v>0.11666666666666638</v>
      </c>
    </row>
    <row r="175" spans="21:21" ht="12.75">
      <c r="U175" s="14">
        <v>0.11736111111111082</v>
      </c>
    </row>
    <row r="176" spans="21:21" ht="12.75">
      <c r="U176" s="14">
        <v>0.11805555555555526</v>
      </c>
    </row>
    <row r="177" spans="21:21" ht="12.75">
      <c r="U177" s="14">
        <v>0.1187499999999997</v>
      </c>
    </row>
    <row r="178" spans="21:21" ht="12.75">
      <c r="U178" s="14">
        <v>0.11944444444444414</v>
      </c>
    </row>
    <row r="179" spans="21:21" ht="12.75">
      <c r="U179" s="14">
        <v>0.12013888888888859</v>
      </c>
    </row>
    <row r="180" spans="21:21" ht="12.75">
      <c r="U180" s="14">
        <v>0.12083333333333303</v>
      </c>
    </row>
    <row r="181" spans="21:21" ht="12.75">
      <c r="U181" s="14">
        <v>0.12152777777777747</v>
      </c>
    </row>
    <row r="182" spans="21:21" ht="12.75">
      <c r="U182" s="14">
        <v>0.12222222222222191</v>
      </c>
    </row>
    <row r="183" spans="21:21" ht="12.75">
      <c r="U183" s="14">
        <v>0.12291666666666635</v>
      </c>
    </row>
    <row r="184" spans="21:21" ht="12.75">
      <c r="U184" s="14">
        <v>0.1236111111111108</v>
      </c>
    </row>
    <row r="185" spans="21:21" ht="12.75">
      <c r="U185" s="14">
        <v>0.12430555555555524</v>
      </c>
    </row>
    <row r="186" spans="21:21" ht="12.75">
      <c r="U186" s="14">
        <v>0.12499999999999968</v>
      </c>
    </row>
    <row r="187" spans="21:21" ht="12.75">
      <c r="U187" s="14">
        <v>0.12569444444444414</v>
      </c>
    </row>
    <row r="188" spans="21:21" ht="12.75">
      <c r="U188" s="14">
        <v>0.12638888888888858</v>
      </c>
    </row>
    <row r="189" spans="21:21" ht="12.75">
      <c r="U189" s="14">
        <v>0.12708333333333302</v>
      </c>
    </row>
    <row r="190" spans="21:21" ht="12.75">
      <c r="U190" s="14">
        <v>0.12777777777777746</v>
      </c>
    </row>
    <row r="191" spans="21:21" ht="12.75">
      <c r="U191" s="14">
        <v>0.1284722222222219</v>
      </c>
    </row>
    <row r="192" spans="21:21" ht="12.75">
      <c r="U192" s="14">
        <v>0.12916666666666635</v>
      </c>
    </row>
    <row r="193" spans="21:21" ht="12.75">
      <c r="U193" s="14">
        <v>0.12986111111111079</v>
      </c>
    </row>
    <row r="194" spans="21:21" ht="12.75">
      <c r="U194" s="14">
        <v>0.13055555555555523</v>
      </c>
    </row>
    <row r="195" spans="21:21" ht="12.75">
      <c r="U195" s="14">
        <v>0.13124999999999967</v>
      </c>
    </row>
    <row r="196" spans="21:21" ht="12.75">
      <c r="U196" s="14">
        <v>0.13194444444444411</v>
      </c>
    </row>
    <row r="197" spans="21:21" ht="12.75">
      <c r="U197" s="14">
        <v>0.13263888888888856</v>
      </c>
    </row>
    <row r="198" spans="21:21" ht="12.75">
      <c r="U198" s="14">
        <v>0.133333333333333</v>
      </c>
    </row>
    <row r="199" spans="21:21" ht="12.75">
      <c r="U199" s="14">
        <v>0.13402777777777744</v>
      </c>
    </row>
    <row r="200" spans="21:21" ht="12.75">
      <c r="U200" s="14">
        <v>0.13472222222222188</v>
      </c>
    </row>
    <row r="201" spans="21:21" ht="12.75">
      <c r="U201" s="14">
        <v>0.13541666666666632</v>
      </c>
    </row>
    <row r="202" spans="21:21" ht="12.75">
      <c r="U202" s="14">
        <v>0.13611111111111077</v>
      </c>
    </row>
    <row r="203" spans="21:21" ht="12.75">
      <c r="U203" s="14">
        <v>0.13680555555555521</v>
      </c>
    </row>
    <row r="204" spans="21:21" ht="12.75">
      <c r="U204" s="14">
        <v>0.13749999999999965</v>
      </c>
    </row>
    <row r="205" spans="21:21" ht="12.75">
      <c r="U205" s="14">
        <v>0.13819444444444409</v>
      </c>
    </row>
    <row r="206" spans="21:21" ht="12.75">
      <c r="U206" s="14">
        <v>0.13888888888888853</v>
      </c>
    </row>
    <row r="207" spans="21:21" ht="12.75">
      <c r="U207" s="14">
        <v>0.13958333333333298</v>
      </c>
    </row>
    <row r="208" spans="21:21" ht="12.75">
      <c r="U208" s="14">
        <v>0.14027777777777742</v>
      </c>
    </row>
    <row r="209" spans="21:21" ht="12.75">
      <c r="U209" s="14">
        <v>0.14097222222222186</v>
      </c>
    </row>
    <row r="210" spans="21:21" ht="12.75">
      <c r="U210" s="14">
        <v>0.1416666666666663</v>
      </c>
    </row>
    <row r="211" spans="21:21" ht="12.75">
      <c r="U211" s="14">
        <v>0.14236111111111074</v>
      </c>
    </row>
    <row r="212" spans="21:21" ht="12.75">
      <c r="U212" s="14">
        <v>0.14305555555555519</v>
      </c>
    </row>
    <row r="213" spans="21:21" ht="12.75">
      <c r="U213" s="14">
        <v>0.14374999999999963</v>
      </c>
    </row>
    <row r="214" spans="21:21" ht="12.75">
      <c r="U214" s="14">
        <v>0.14444444444444407</v>
      </c>
    </row>
    <row r="215" spans="21:21" ht="12.75">
      <c r="U215" s="14">
        <v>0.14513888888888851</v>
      </c>
    </row>
    <row r="216" spans="21:21" ht="12.75">
      <c r="U216" s="14">
        <v>0.14583333333333295</v>
      </c>
    </row>
    <row r="217" spans="21:21" ht="12.75">
      <c r="U217" s="14">
        <v>0.1465277777777774</v>
      </c>
    </row>
    <row r="218" spans="21:21" ht="12.75">
      <c r="U218" s="14">
        <v>0.14722222222222184</v>
      </c>
    </row>
    <row r="219" spans="21:21" ht="12.75">
      <c r="U219" s="14">
        <v>0.14791666666666628</v>
      </c>
    </row>
    <row r="220" spans="21:21" ht="12.75">
      <c r="U220" s="14">
        <v>0.14861111111111072</v>
      </c>
    </row>
    <row r="221" spans="21:21" ht="12.75">
      <c r="U221" s="14">
        <v>0.14930555555555516</v>
      </c>
    </row>
    <row r="222" spans="21:21" ht="12.75">
      <c r="U222" s="14">
        <v>0.14999999999999961</v>
      </c>
    </row>
    <row r="223" spans="21:21" ht="12.75">
      <c r="U223" s="14">
        <v>0.15069444444444405</v>
      </c>
    </row>
    <row r="224" spans="21:21" ht="12.75">
      <c r="U224" s="14">
        <v>0.15138888888888849</v>
      </c>
    </row>
    <row r="225" spans="21:21" ht="12.75">
      <c r="U225" s="14">
        <v>0.15208333333333293</v>
      </c>
    </row>
    <row r="226" spans="21:21" ht="12.75">
      <c r="U226" s="14">
        <v>0.15277777777777737</v>
      </c>
    </row>
    <row r="227" spans="21:21" ht="12.75">
      <c r="U227" s="14">
        <v>0.15347222222222182</v>
      </c>
    </row>
    <row r="228" spans="21:21" ht="12.75">
      <c r="U228" s="14">
        <v>0.15416666666666626</v>
      </c>
    </row>
    <row r="229" spans="21:21" ht="12.75">
      <c r="U229" s="14">
        <v>0.1548611111111107</v>
      </c>
    </row>
    <row r="230" spans="21:21" ht="12.75">
      <c r="U230" s="14">
        <v>0.15555555555555514</v>
      </c>
    </row>
    <row r="231" spans="21:21" ht="12.75">
      <c r="U231" s="14">
        <v>0.15624999999999958</v>
      </c>
    </row>
    <row r="232" spans="21:21" ht="12.75">
      <c r="U232" s="14">
        <v>0.15694444444444403</v>
      </c>
    </row>
    <row r="233" spans="21:21" ht="12.75">
      <c r="U233" s="14">
        <v>0.15763888888888847</v>
      </c>
    </row>
    <row r="234" spans="21:21" ht="12.75">
      <c r="U234" s="14">
        <v>0.15833333333333291</v>
      </c>
    </row>
    <row r="235" spans="21:21" ht="12.75">
      <c r="U235" s="14">
        <v>0.15902777777777735</v>
      </c>
    </row>
    <row r="236" spans="21:21" ht="12.75">
      <c r="U236" s="14">
        <v>0.15972222222222179</v>
      </c>
    </row>
    <row r="237" spans="21:21" ht="12.75">
      <c r="U237" s="14">
        <v>0.16041666666666624</v>
      </c>
    </row>
    <row r="238" spans="21:21" ht="12.75">
      <c r="U238" s="14">
        <v>0.16111111111111068</v>
      </c>
    </row>
    <row r="239" spans="21:21" ht="12.75">
      <c r="U239" s="14">
        <v>0.16180555555555512</v>
      </c>
    </row>
    <row r="240" spans="21:21" ht="12.75">
      <c r="U240" s="14">
        <v>0.16249999999999956</v>
      </c>
    </row>
    <row r="241" spans="21:21" ht="12.75">
      <c r="U241" s="14">
        <v>0.163194444444444</v>
      </c>
    </row>
    <row r="242" spans="21:21" ht="12.75">
      <c r="U242" s="14">
        <v>0.16388888888888845</v>
      </c>
    </row>
    <row r="243" spans="21:21" ht="12.75">
      <c r="U243" s="14">
        <v>0.16458333333333289</v>
      </c>
    </row>
    <row r="244" spans="21:21" ht="12.75">
      <c r="U244" s="14">
        <v>0.16527777777777733</v>
      </c>
    </row>
    <row r="245" spans="21:21" ht="12.75">
      <c r="U245" s="14">
        <v>0.16597222222222177</v>
      </c>
    </row>
    <row r="246" spans="21:21" ht="12.75">
      <c r="U246" s="14">
        <v>0.16666666666666621</v>
      </c>
    </row>
    <row r="247" spans="21:21" ht="12.75">
      <c r="U247" s="14">
        <v>0.16736111111111066</v>
      </c>
    </row>
    <row r="248" spans="21:21" ht="12.75">
      <c r="U248" s="14">
        <v>0.1680555555555551</v>
      </c>
    </row>
    <row r="249" spans="21:21" ht="12.75">
      <c r="U249" s="14">
        <v>0.16874999999999954</v>
      </c>
    </row>
    <row r="250" spans="21:21" ht="12.75">
      <c r="U250" s="14">
        <v>0.16944444444444398</v>
      </c>
    </row>
    <row r="251" spans="21:21" ht="12.75">
      <c r="U251" s="14">
        <v>0.17013888888888842</v>
      </c>
    </row>
    <row r="252" spans="21:21" ht="12.75">
      <c r="U252" s="14">
        <v>0.17083333333333287</v>
      </c>
    </row>
    <row r="253" spans="21:21" ht="12.75">
      <c r="U253" s="14">
        <v>0.17152777777777731</v>
      </c>
    </row>
    <row r="254" spans="21:21" ht="12.75">
      <c r="U254" s="14">
        <v>0.17222222222222175</v>
      </c>
    </row>
    <row r="255" spans="21:21" ht="12.75">
      <c r="U255" s="14">
        <v>0.17291666666666619</v>
      </c>
    </row>
    <row r="256" spans="21:21" ht="12.75">
      <c r="U256" s="14">
        <v>0.17361111111111063</v>
      </c>
    </row>
    <row r="257" spans="21:21" ht="12.75">
      <c r="U257" s="14">
        <v>0.17430555555555508</v>
      </c>
    </row>
    <row r="258" spans="21:21" ht="12.75">
      <c r="U258" s="14">
        <v>0.17499999999999952</v>
      </c>
    </row>
    <row r="259" spans="21:21" ht="12.75">
      <c r="U259" s="14">
        <v>0.17569444444444396</v>
      </c>
    </row>
    <row r="260" spans="21:21" ht="12.75">
      <c r="U260" s="14">
        <v>0.1763888888888884</v>
      </c>
    </row>
    <row r="261" spans="21:21" ht="12.75">
      <c r="U261" s="14">
        <v>0.17708333333333284</v>
      </c>
    </row>
    <row r="262" spans="21:21" ht="12.75">
      <c r="U262" s="14">
        <v>0.17777777777777728</v>
      </c>
    </row>
    <row r="263" spans="21:21" ht="12.75">
      <c r="U263" s="14">
        <v>0.17847222222222173</v>
      </c>
    </row>
    <row r="264" spans="21:21" ht="12.75">
      <c r="U264" s="14">
        <v>0.17916666666666617</v>
      </c>
    </row>
    <row r="265" spans="21:21" ht="12.75">
      <c r="U265" s="14">
        <v>0.17986111111111061</v>
      </c>
    </row>
    <row r="266" spans="21:21" ht="12.75">
      <c r="U266" s="14">
        <v>0.18055555555555505</v>
      </c>
    </row>
    <row r="267" spans="21:21" ht="12.75">
      <c r="U267" s="14">
        <v>0.18124999999999949</v>
      </c>
    </row>
    <row r="268" spans="21:21" ht="12.75">
      <c r="U268" s="14">
        <v>0.18194444444444394</v>
      </c>
    </row>
    <row r="269" spans="21:21" ht="12.75">
      <c r="U269" s="14">
        <v>0.18263888888888838</v>
      </c>
    </row>
    <row r="270" spans="21:21" ht="12.75">
      <c r="U270" s="14">
        <v>0.18333333333333282</v>
      </c>
    </row>
    <row r="271" spans="21:21" ht="12.75">
      <c r="U271" s="14">
        <v>0.18402777777777726</v>
      </c>
    </row>
    <row r="272" spans="21:21" ht="12.75">
      <c r="U272" s="14">
        <v>0.1847222222222217</v>
      </c>
    </row>
    <row r="273" spans="21:21" ht="12.75">
      <c r="U273" s="14">
        <v>0.18541666666666615</v>
      </c>
    </row>
    <row r="274" spans="21:21" ht="12.75">
      <c r="U274" s="14">
        <v>0.18611111111111059</v>
      </c>
    </row>
    <row r="275" spans="21:21" ht="12.75">
      <c r="U275" s="14">
        <v>0.18680555555555503</v>
      </c>
    </row>
    <row r="276" spans="21:21" ht="12.75">
      <c r="U276" s="14">
        <v>0.18749999999999947</v>
      </c>
    </row>
    <row r="277" spans="21:21" ht="12.75">
      <c r="U277" s="14">
        <v>0.18819444444444391</v>
      </c>
    </row>
    <row r="278" spans="21:21" ht="12.75">
      <c r="U278" s="14">
        <v>0.18888888888888836</v>
      </c>
    </row>
    <row r="279" spans="21:21" ht="12.75">
      <c r="U279" s="14">
        <v>0.1895833333333328</v>
      </c>
    </row>
    <row r="280" spans="21:21" ht="12.75">
      <c r="U280" s="14">
        <v>0.19027777777777724</v>
      </c>
    </row>
    <row r="281" spans="21:21" ht="12.75">
      <c r="U281" s="14">
        <v>0.19097222222222168</v>
      </c>
    </row>
    <row r="282" spans="21:21" ht="12.75">
      <c r="U282" s="14">
        <v>0.19166666666666612</v>
      </c>
    </row>
    <row r="283" spans="21:21" ht="12.75">
      <c r="U283" s="14">
        <v>0.19236111111111057</v>
      </c>
    </row>
    <row r="284" spans="21:21" ht="12.75">
      <c r="U284" s="14">
        <v>0.19305555555555501</v>
      </c>
    </row>
    <row r="285" spans="21:21" ht="12.75">
      <c r="U285" s="14">
        <v>0.19374999999999945</v>
      </c>
    </row>
    <row r="286" spans="21:21" ht="12.75">
      <c r="U286" s="14">
        <v>0.19444444444444389</v>
      </c>
    </row>
    <row r="287" spans="21:21" ht="12.75">
      <c r="U287" s="14">
        <v>0.19513888888888833</v>
      </c>
    </row>
    <row r="288" spans="21:21" ht="12.75">
      <c r="U288" s="14">
        <v>0.19583333333333278</v>
      </c>
    </row>
    <row r="289" spans="21:21" ht="12.75">
      <c r="U289" s="14">
        <v>0.19652777777777722</v>
      </c>
    </row>
    <row r="290" spans="21:21" ht="12.75">
      <c r="U290" s="14">
        <v>0.19722222222222166</v>
      </c>
    </row>
    <row r="291" spans="21:21" ht="12.75">
      <c r="U291" s="14">
        <v>0.1979166666666661</v>
      </c>
    </row>
    <row r="292" spans="21:21" ht="12.75">
      <c r="U292" s="14">
        <v>0.19861111111111054</v>
      </c>
    </row>
    <row r="293" spans="21:21" ht="12.75">
      <c r="U293" s="14">
        <v>0.19930555555555499</v>
      </c>
    </row>
    <row r="294" spans="21:21" ht="12.75">
      <c r="U294" s="14">
        <v>0.19999999999999943</v>
      </c>
    </row>
    <row r="295" spans="21:21" ht="12.75">
      <c r="U295" s="14">
        <v>0.20069444444444387</v>
      </c>
    </row>
    <row r="296" spans="21:21" ht="12.75">
      <c r="U296" s="14">
        <v>0.20138888888888831</v>
      </c>
    </row>
    <row r="297" spans="21:21" ht="12.75">
      <c r="U297" s="14">
        <v>0.20208333333333275</v>
      </c>
    </row>
    <row r="298" spans="21:21" ht="12.75">
      <c r="U298" s="14">
        <v>0.2027777777777772</v>
      </c>
    </row>
    <row r="299" spans="21:21" ht="12.75">
      <c r="U299" s="14">
        <v>0.20347222222222164</v>
      </c>
    </row>
    <row r="300" spans="21:21" ht="12.75">
      <c r="U300" s="14">
        <v>0.20416666666666608</v>
      </c>
    </row>
    <row r="301" spans="21:21" ht="12.75">
      <c r="U301" s="14">
        <v>0.20486111111111052</v>
      </c>
    </row>
    <row r="302" spans="21:21" ht="12.75">
      <c r="U302" s="14">
        <v>0.20555555555555496</v>
      </c>
    </row>
    <row r="303" spans="21:21" ht="12.75">
      <c r="U303" s="14">
        <v>0.20624999999999941</v>
      </c>
    </row>
    <row r="304" spans="21:21" ht="12.75">
      <c r="U304" s="14">
        <v>0.20694444444444385</v>
      </c>
    </row>
    <row r="305" spans="21:21" ht="12.75">
      <c r="U305" s="14">
        <v>0.20763888888888829</v>
      </c>
    </row>
    <row r="306" spans="21:21" ht="12.75">
      <c r="U306" s="14">
        <v>0.20833333333333273</v>
      </c>
    </row>
    <row r="307" spans="21:21" ht="12.75">
      <c r="U307" s="14">
        <v>0.20902777777777717</v>
      </c>
    </row>
    <row r="308" spans="21:21" ht="12.75">
      <c r="U308" s="14">
        <v>0.20972222222222162</v>
      </c>
    </row>
    <row r="309" spans="21:21" ht="12.75">
      <c r="U309" s="14">
        <v>0.21041666666666606</v>
      </c>
    </row>
    <row r="310" spans="21:21" ht="12.75">
      <c r="U310" s="14">
        <v>0.2111111111111105</v>
      </c>
    </row>
    <row r="311" spans="21:21" ht="12.75">
      <c r="U311" s="14">
        <v>0.21180555555555494</v>
      </c>
    </row>
    <row r="312" spans="21:21" ht="12.75">
      <c r="U312" s="14">
        <v>0.21249999999999938</v>
      </c>
    </row>
    <row r="313" spans="21:21" ht="12.75">
      <c r="U313" s="14">
        <v>0.21319444444444383</v>
      </c>
    </row>
    <row r="314" spans="21:21" ht="12.75">
      <c r="U314" s="14">
        <v>0.21388888888888827</v>
      </c>
    </row>
    <row r="315" spans="21:21" ht="12.75">
      <c r="U315" s="14">
        <v>0.21458333333333271</v>
      </c>
    </row>
    <row r="316" spans="21:21" ht="12.75">
      <c r="U316" s="14">
        <v>0.21527777777777715</v>
      </c>
    </row>
    <row r="317" spans="21:21" ht="12.75">
      <c r="U317" s="14">
        <v>0.21597222222222159</v>
      </c>
    </row>
    <row r="318" spans="21:21" ht="12.75">
      <c r="U318" s="14">
        <v>0.21666666666666604</v>
      </c>
    </row>
    <row r="319" spans="21:21" ht="12.75">
      <c r="U319" s="14">
        <v>0.21736111111111048</v>
      </c>
    </row>
    <row r="320" spans="21:21" ht="12.75">
      <c r="U320" s="14">
        <v>0.21805555555555492</v>
      </c>
    </row>
    <row r="321" spans="21:21" ht="12.75">
      <c r="U321" s="14">
        <v>0.21874999999999936</v>
      </c>
    </row>
    <row r="322" spans="21:21" ht="12.75">
      <c r="U322" s="14">
        <v>0.2194444444444438</v>
      </c>
    </row>
    <row r="323" spans="21:21" ht="12.75">
      <c r="U323" s="14">
        <v>0.22013888888888825</v>
      </c>
    </row>
    <row r="324" spans="21:21" ht="12.75">
      <c r="U324" s="14">
        <v>0.22083333333333269</v>
      </c>
    </row>
    <row r="325" spans="21:21" ht="12.75">
      <c r="U325" s="14">
        <v>0.22152777777777713</v>
      </c>
    </row>
    <row r="326" spans="21:21" ht="12.75">
      <c r="U326" s="14">
        <v>0.22222222222222157</v>
      </c>
    </row>
    <row r="327" spans="21:21" ht="12.75">
      <c r="U327" s="14">
        <v>0.22291666666666601</v>
      </c>
    </row>
    <row r="328" spans="21:21" ht="12.75">
      <c r="U328" s="14">
        <v>0.22361111111111046</v>
      </c>
    </row>
    <row r="329" spans="21:21" ht="12.75">
      <c r="U329" s="14">
        <v>0.2243055555555549</v>
      </c>
    </row>
    <row r="330" spans="21:21" ht="12.75">
      <c r="U330" s="14">
        <v>0.22499999999999934</v>
      </c>
    </row>
    <row r="331" spans="21:21" ht="12.75">
      <c r="U331" s="14">
        <v>0.22569444444444378</v>
      </c>
    </row>
    <row r="332" spans="21:21" ht="12.75">
      <c r="U332" s="14">
        <v>0.22638888888888822</v>
      </c>
    </row>
    <row r="333" spans="21:21" ht="12.75">
      <c r="U333" s="14">
        <v>0.22708333333333267</v>
      </c>
    </row>
    <row r="334" spans="21:21" ht="12.75">
      <c r="U334" s="14">
        <v>0.22777777777777711</v>
      </c>
    </row>
    <row r="335" spans="21:21" ht="12.75">
      <c r="U335" s="14">
        <v>0.22847222222222155</v>
      </c>
    </row>
    <row r="336" spans="21:21" ht="12.75">
      <c r="U336" s="14">
        <v>0.22916666666666599</v>
      </c>
    </row>
    <row r="337" spans="21:21" ht="12.75">
      <c r="U337" s="14">
        <v>0.22986111111111043</v>
      </c>
    </row>
    <row r="338" spans="21:21" ht="12.75">
      <c r="U338" s="14">
        <v>0.23055555555555488</v>
      </c>
    </row>
    <row r="339" spans="21:21" ht="12.75">
      <c r="U339" s="14">
        <v>0.23124999999999932</v>
      </c>
    </row>
    <row r="340" spans="21:21" ht="12.75">
      <c r="U340" s="14">
        <v>0.23194444444444376</v>
      </c>
    </row>
    <row r="341" spans="21:21" ht="12.75">
      <c r="U341" s="14">
        <v>0.2326388888888882</v>
      </c>
    </row>
    <row r="342" spans="21:21" ht="12.75">
      <c r="U342" s="14">
        <v>0.23333333333333264</v>
      </c>
    </row>
    <row r="343" spans="21:21" ht="12.75">
      <c r="U343" s="14">
        <v>0.23402777777777709</v>
      </c>
    </row>
    <row r="344" spans="21:21" ht="12.75">
      <c r="U344" s="14">
        <v>0.23472222222222153</v>
      </c>
    </row>
    <row r="345" spans="21:21" ht="12.75">
      <c r="U345" s="14">
        <v>0.23541666666666597</v>
      </c>
    </row>
    <row r="346" spans="21:21" ht="12.75">
      <c r="U346" s="14">
        <v>0.23611111111111041</v>
      </c>
    </row>
    <row r="347" spans="21:21" ht="12.75">
      <c r="U347" s="14">
        <v>0.23680555555555485</v>
      </c>
    </row>
    <row r="348" spans="21:21" ht="12.75">
      <c r="U348" s="14">
        <v>0.2374999999999993</v>
      </c>
    </row>
    <row r="349" spans="21:21" ht="12.75">
      <c r="U349" s="14">
        <v>0.23819444444444374</v>
      </c>
    </row>
    <row r="350" spans="21:21" ht="12.75">
      <c r="U350" s="14">
        <v>0.23888888888888818</v>
      </c>
    </row>
    <row r="351" spans="21:21" ht="12.75">
      <c r="U351" s="14">
        <v>0.23958333333333262</v>
      </c>
    </row>
    <row r="352" spans="21:21" ht="12.75">
      <c r="U352" s="14">
        <v>0.24027777777777706</v>
      </c>
    </row>
    <row r="353" spans="21:21" ht="12.75">
      <c r="U353" s="14">
        <v>0.2409722222222215</v>
      </c>
    </row>
    <row r="354" spans="21:21" ht="12.75">
      <c r="U354" s="14">
        <v>0.24166666666666595</v>
      </c>
    </row>
    <row r="355" spans="21:21" ht="12.75">
      <c r="U355" s="14">
        <v>0.24236111111111039</v>
      </c>
    </row>
    <row r="356" spans="21:21" ht="12.75">
      <c r="U356" s="14">
        <v>0.24305555555555483</v>
      </c>
    </row>
    <row r="357" spans="21:21" ht="12.75">
      <c r="U357" s="14">
        <v>0.24374999999999927</v>
      </c>
    </row>
    <row r="358" spans="21:21" ht="12.75">
      <c r="U358" s="14">
        <v>0.24444444444444371</v>
      </c>
    </row>
    <row r="359" spans="21:21" ht="12.75">
      <c r="U359" s="14">
        <v>0.24513888888888816</v>
      </c>
    </row>
    <row r="360" spans="21:21" ht="12.75">
      <c r="U360" s="14">
        <v>0.2458333333333326</v>
      </c>
    </row>
    <row r="361" spans="21:21" ht="12.75">
      <c r="U361" s="14">
        <v>0.24652777777777704</v>
      </c>
    </row>
    <row r="362" spans="21:21" ht="12.75">
      <c r="U362" s="14">
        <v>0.24722222222222148</v>
      </c>
    </row>
    <row r="363" spans="21:21" ht="12.75">
      <c r="U363" s="14">
        <v>0.24791666666666592</v>
      </c>
    </row>
    <row r="364" spans="21:21" ht="12.75">
      <c r="U364" s="14">
        <v>0.24861111111111037</v>
      </c>
    </row>
    <row r="365" spans="21:21" ht="12.75">
      <c r="U365" s="14">
        <v>0.24930555555555481</v>
      </c>
    </row>
    <row r="366" spans="21:21" ht="12.75">
      <c r="U366" s="14">
        <v>0.24999999999999925</v>
      </c>
    </row>
    <row r="367" spans="21:21" ht="12.75">
      <c r="U367" s="14">
        <v>0.25069444444444372</v>
      </c>
    </row>
    <row r="368" spans="21:21" ht="12.75">
      <c r="U368" s="14">
        <v>0.25138888888888816</v>
      </c>
    </row>
    <row r="369" spans="21:21" ht="12.75">
      <c r="U369" s="14">
        <v>0.2520833333333326</v>
      </c>
    </row>
    <row r="370" spans="21:21" ht="12.75">
      <c r="U370" s="14">
        <v>0.25277777777777705</v>
      </c>
    </row>
    <row r="371" spans="21:21" ht="12.75">
      <c r="U371" s="14">
        <v>0.25347222222222149</v>
      </c>
    </row>
    <row r="372" spans="21:21" ht="12.75">
      <c r="U372" s="14">
        <v>0.25416666666666593</v>
      </c>
    </row>
    <row r="373" spans="21:21" ht="12.75">
      <c r="U373" s="14">
        <v>0.25486111111111037</v>
      </c>
    </row>
    <row r="374" spans="21:21" ht="12.75">
      <c r="U374" s="14">
        <v>0.25555555555555481</v>
      </c>
    </row>
    <row r="375" spans="21:21" ht="12.75">
      <c r="U375" s="14">
        <v>0.25624999999999926</v>
      </c>
    </row>
    <row r="376" spans="21:21" ht="12.75">
      <c r="U376" s="14">
        <v>0.2569444444444437</v>
      </c>
    </row>
    <row r="377" spans="21:21" ht="12.75">
      <c r="U377" s="14">
        <v>0.25763888888888814</v>
      </c>
    </row>
    <row r="378" spans="21:21" ht="12.75">
      <c r="U378" s="14">
        <v>0.25833333333333258</v>
      </c>
    </row>
    <row r="379" spans="21:21" ht="12.75">
      <c r="U379" s="14">
        <v>0.25902777777777702</v>
      </c>
    </row>
    <row r="380" spans="21:21" ht="12.75">
      <c r="U380" s="14">
        <v>0.25972222222222147</v>
      </c>
    </row>
    <row r="381" spans="21:21" ht="12.75">
      <c r="U381" s="14">
        <v>0.26041666666666591</v>
      </c>
    </row>
    <row r="382" spans="21:21" ht="12.75">
      <c r="U382" s="14">
        <v>0.26111111111111035</v>
      </c>
    </row>
    <row r="383" spans="21:21" ht="12.75">
      <c r="U383" s="14">
        <v>0.26180555555555479</v>
      </c>
    </row>
    <row r="384" spans="21:21" ht="12.75">
      <c r="U384" s="14">
        <v>0.26249999999999923</v>
      </c>
    </row>
    <row r="385" spans="21:21" ht="12.75">
      <c r="U385" s="14">
        <v>0.26319444444444368</v>
      </c>
    </row>
    <row r="386" spans="21:21" ht="12.75">
      <c r="U386" s="14">
        <v>0.26388888888888812</v>
      </c>
    </row>
    <row r="387" spans="21:21" ht="12.75">
      <c r="U387" s="14">
        <v>0.26458333333333256</v>
      </c>
    </row>
    <row r="388" spans="21:21" ht="12.75">
      <c r="U388" s="14">
        <v>0.265277777777777</v>
      </c>
    </row>
    <row r="389" spans="21:21" ht="12.75">
      <c r="U389" s="14">
        <v>0.26597222222222144</v>
      </c>
    </row>
    <row r="390" spans="21:21" ht="12.75">
      <c r="U390" s="14">
        <v>0.26666666666666589</v>
      </c>
    </row>
    <row r="391" spans="21:21" ht="12.75">
      <c r="U391" s="14">
        <v>0.26736111111111033</v>
      </c>
    </row>
    <row r="392" spans="21:21" ht="12.75">
      <c r="U392" s="14">
        <v>0.26805555555555477</v>
      </c>
    </row>
    <row r="393" spans="21:21" ht="12.75">
      <c r="U393" s="14">
        <v>0.26874999999999921</v>
      </c>
    </row>
    <row r="394" spans="21:21" ht="12.75">
      <c r="U394" s="14">
        <v>0.26944444444444365</v>
      </c>
    </row>
    <row r="395" spans="21:21" ht="12.75">
      <c r="U395" s="14">
        <v>0.2701388888888881</v>
      </c>
    </row>
    <row r="396" spans="21:21" ht="12.75">
      <c r="U396" s="14">
        <v>0.27083333333333254</v>
      </c>
    </row>
    <row r="397" spans="21:21" ht="12.75">
      <c r="U397" s="14">
        <v>0.27152777777777698</v>
      </c>
    </row>
    <row r="398" spans="21:21" ht="12.75">
      <c r="U398" s="14">
        <v>0.27222222222222142</v>
      </c>
    </row>
    <row r="399" spans="21:21" ht="12.75">
      <c r="U399" s="14">
        <v>0.27291666666666586</v>
      </c>
    </row>
    <row r="400" spans="21:21" ht="12.75">
      <c r="U400" s="14">
        <v>0.27361111111111031</v>
      </c>
    </row>
    <row r="401" spans="21:21" ht="12.75">
      <c r="U401" s="14">
        <v>0.27430555555555475</v>
      </c>
    </row>
    <row r="402" spans="21:21" ht="12.75">
      <c r="U402" s="14">
        <v>0.27499999999999919</v>
      </c>
    </row>
    <row r="403" spans="21:21" ht="12.75">
      <c r="U403" s="14">
        <v>0.27569444444444363</v>
      </c>
    </row>
    <row r="404" spans="21:21" ht="12.75">
      <c r="U404" s="14">
        <v>0.27638888888888807</v>
      </c>
    </row>
    <row r="405" spans="21:21" ht="12.75">
      <c r="U405" s="14">
        <v>0.27708333333333252</v>
      </c>
    </row>
    <row r="406" spans="21:21" ht="12.75">
      <c r="U406" s="14">
        <v>0.27777777777777696</v>
      </c>
    </row>
    <row r="407" spans="21:21" ht="12.75">
      <c r="U407" s="14">
        <v>0.2784722222222214</v>
      </c>
    </row>
    <row r="408" spans="21:21" ht="12.75">
      <c r="U408" s="14">
        <v>0.27916666666666584</v>
      </c>
    </row>
    <row r="409" spans="21:21" ht="12.75">
      <c r="U409" s="14">
        <v>0.27986111111111028</v>
      </c>
    </row>
    <row r="410" spans="21:21" ht="12.75">
      <c r="U410" s="14">
        <v>0.28055555555555473</v>
      </c>
    </row>
    <row r="411" spans="21:21" ht="12.75">
      <c r="U411" s="14">
        <v>0.28124999999999917</v>
      </c>
    </row>
    <row r="412" spans="21:21" ht="12.75">
      <c r="U412" s="14">
        <v>0.28194444444444361</v>
      </c>
    </row>
    <row r="413" spans="21:21" ht="12.75">
      <c r="U413" s="14">
        <v>0.28263888888888805</v>
      </c>
    </row>
    <row r="414" spans="21:21" ht="12.75">
      <c r="U414" s="14">
        <v>0.28333333333333249</v>
      </c>
    </row>
    <row r="415" spans="21:21" ht="12.75">
      <c r="U415" s="14">
        <v>0.28402777777777694</v>
      </c>
    </row>
    <row r="416" spans="21:21" ht="12.75">
      <c r="U416" s="14">
        <v>0.28472222222222138</v>
      </c>
    </row>
    <row r="417" spans="21:21" ht="12.75">
      <c r="U417" s="14">
        <v>0.28541666666666582</v>
      </c>
    </row>
    <row r="418" spans="21:21" ht="12.75">
      <c r="U418" s="14">
        <v>0.28611111111111026</v>
      </c>
    </row>
    <row r="419" spans="21:21" ht="12.75">
      <c r="U419" s="14">
        <v>0.2868055555555547</v>
      </c>
    </row>
    <row r="420" spans="21:21" ht="12.75">
      <c r="U420" s="14">
        <v>0.28749999999999915</v>
      </c>
    </row>
    <row r="421" spans="21:21" ht="12.75">
      <c r="U421" s="14">
        <v>0.28819444444444359</v>
      </c>
    </row>
    <row r="422" spans="21:21" ht="12.75">
      <c r="U422" s="14">
        <v>0.28888888888888803</v>
      </c>
    </row>
    <row r="423" spans="21:21" ht="12.75">
      <c r="U423" s="14">
        <v>0.28958333333333247</v>
      </c>
    </row>
    <row r="424" spans="21:21" ht="12.75">
      <c r="U424" s="14">
        <v>0.29027777777777691</v>
      </c>
    </row>
    <row r="425" spans="21:21" ht="12.75">
      <c r="U425" s="14">
        <v>0.29097222222222136</v>
      </c>
    </row>
    <row r="426" spans="21:21" ht="12.75">
      <c r="U426" s="14">
        <v>0.2916666666666658</v>
      </c>
    </row>
    <row r="427" spans="21:21" ht="12.75">
      <c r="U427" s="14">
        <v>0.29236111111111024</v>
      </c>
    </row>
    <row r="428" spans="21:21" ht="12.75">
      <c r="U428" s="14">
        <v>0.29305555555555468</v>
      </c>
    </row>
    <row r="429" spans="21:21" ht="12.75">
      <c r="U429" s="14">
        <v>0.29374999999999912</v>
      </c>
    </row>
    <row r="430" spans="21:21" ht="12.75">
      <c r="U430" s="14">
        <v>0.29444444444444356</v>
      </c>
    </row>
    <row r="431" spans="21:21" ht="12.75">
      <c r="U431" s="14">
        <v>0.29513888888888801</v>
      </c>
    </row>
    <row r="432" spans="21:21" ht="12.75">
      <c r="U432" s="14">
        <v>0.29583333333333245</v>
      </c>
    </row>
    <row r="433" spans="21:21" ht="12.75">
      <c r="U433" s="14">
        <v>0.29652777777777689</v>
      </c>
    </row>
    <row r="434" spans="21:21" ht="12.75">
      <c r="U434" s="14">
        <v>0.29722222222222133</v>
      </c>
    </row>
    <row r="435" spans="21:21" ht="12.75">
      <c r="U435" s="14">
        <v>0.29791666666666577</v>
      </c>
    </row>
    <row r="436" spans="21:21" ht="12.75">
      <c r="U436" s="14">
        <v>0.29861111111111022</v>
      </c>
    </row>
    <row r="437" spans="21:21" ht="12.75">
      <c r="U437" s="14">
        <v>0.29930555555555466</v>
      </c>
    </row>
    <row r="438" spans="21:21" ht="12.75">
      <c r="U438" s="14">
        <v>0.2999999999999991</v>
      </c>
    </row>
    <row r="439" spans="21:21" ht="12.75">
      <c r="U439" s="14">
        <v>0.30069444444444354</v>
      </c>
    </row>
    <row r="440" spans="21:21" ht="12.75">
      <c r="U440" s="14">
        <v>0.30138888888888798</v>
      </c>
    </row>
    <row r="441" spans="21:21" ht="12.75">
      <c r="U441" s="14">
        <v>0.30208333333333243</v>
      </c>
    </row>
    <row r="442" spans="21:21" ht="12.75">
      <c r="U442" s="14">
        <v>0.30277777777777687</v>
      </c>
    </row>
    <row r="443" spans="21:21" ht="12.75">
      <c r="U443" s="14">
        <v>0.30347222222222131</v>
      </c>
    </row>
    <row r="444" spans="21:21" ht="12.75">
      <c r="U444" s="14">
        <v>0.30416666666666575</v>
      </c>
    </row>
    <row r="445" spans="21:21" ht="12.75">
      <c r="U445" s="14">
        <v>0.30486111111111019</v>
      </c>
    </row>
    <row r="446" spans="21:21" ht="12.75">
      <c r="U446" s="14">
        <v>0.30555555555555464</v>
      </c>
    </row>
    <row r="447" spans="21:21" ht="12.75">
      <c r="U447" s="14">
        <v>0.30624999999999908</v>
      </c>
    </row>
    <row r="448" spans="21:21" ht="12.75">
      <c r="U448" s="14">
        <v>0.30694444444444352</v>
      </c>
    </row>
    <row r="449" spans="21:21" ht="12.75">
      <c r="U449" s="14">
        <v>0.30763888888888796</v>
      </c>
    </row>
    <row r="450" spans="21:21" ht="12.75">
      <c r="U450" s="14">
        <v>0.3083333333333324</v>
      </c>
    </row>
    <row r="451" spans="21:21" ht="12.75">
      <c r="U451" s="14">
        <v>0.30902777777777685</v>
      </c>
    </row>
    <row r="452" spans="21:21" ht="12.75">
      <c r="U452" s="14">
        <v>0.30972222222222129</v>
      </c>
    </row>
    <row r="453" spans="21:21" ht="12.75">
      <c r="U453" s="14">
        <v>0.31041666666666573</v>
      </c>
    </row>
    <row r="454" spans="21:21" ht="12.75">
      <c r="U454" s="14">
        <v>0.31111111111111017</v>
      </c>
    </row>
    <row r="455" spans="21:21" ht="12.75">
      <c r="U455" s="14">
        <v>0.31180555555555461</v>
      </c>
    </row>
    <row r="456" spans="21:21" ht="12.75">
      <c r="U456" s="14">
        <v>0.31249999999999906</v>
      </c>
    </row>
    <row r="457" spans="21:21" ht="12.75">
      <c r="U457" s="14">
        <v>0.3131944444444435</v>
      </c>
    </row>
    <row r="458" spans="21:21" ht="12.75">
      <c r="U458" s="14">
        <v>0.31388888888888794</v>
      </c>
    </row>
    <row r="459" spans="21:21" ht="12.75">
      <c r="U459" s="14">
        <v>0.31458333333333238</v>
      </c>
    </row>
    <row r="460" spans="21:21" ht="12.75">
      <c r="U460" s="14">
        <v>0.31527777777777682</v>
      </c>
    </row>
    <row r="461" spans="21:21" ht="12.75">
      <c r="U461" s="14">
        <v>0.31597222222222127</v>
      </c>
    </row>
    <row r="462" spans="21:21" ht="12.75">
      <c r="U462" s="14">
        <v>0.31666666666666571</v>
      </c>
    </row>
    <row r="463" spans="21:21" ht="12.75">
      <c r="U463" s="14">
        <v>0.31736111111111015</v>
      </c>
    </row>
    <row r="464" spans="21:21" ht="12.75">
      <c r="U464" s="14">
        <v>0.31805555555555459</v>
      </c>
    </row>
    <row r="465" spans="21:21" ht="12.75">
      <c r="U465" s="14">
        <v>0.31874999999999903</v>
      </c>
    </row>
    <row r="466" spans="21:21" ht="12.75">
      <c r="U466" s="14">
        <v>0.31944444444444348</v>
      </c>
    </row>
    <row r="467" spans="21:21" ht="12.75">
      <c r="U467" s="14">
        <v>0.32013888888888792</v>
      </c>
    </row>
    <row r="468" spans="21:21" ht="12.75">
      <c r="U468" s="14">
        <v>0.32083333333333236</v>
      </c>
    </row>
    <row r="469" spans="21:21" ht="12.75">
      <c r="U469" s="14">
        <v>0.3215277777777768</v>
      </c>
    </row>
    <row r="470" spans="21:21" ht="12.75">
      <c r="U470" s="14">
        <v>0.32222222222222124</v>
      </c>
    </row>
    <row r="471" spans="21:21" ht="12.75">
      <c r="U471" s="14">
        <v>0.32291666666666569</v>
      </c>
    </row>
    <row r="472" spans="21:21" ht="12.75">
      <c r="U472" s="14">
        <v>0.32361111111111013</v>
      </c>
    </row>
    <row r="473" spans="21:21" ht="12.75">
      <c r="U473" s="14">
        <v>0.32430555555555457</v>
      </c>
    </row>
    <row r="474" spans="21:21" ht="12.75">
      <c r="U474" s="14">
        <v>0.32499999999999901</v>
      </c>
    </row>
    <row r="475" spans="21:21" ht="12.75">
      <c r="U475" s="14">
        <v>0.32569444444444345</v>
      </c>
    </row>
    <row r="476" spans="21:21" ht="12.75">
      <c r="U476" s="14">
        <v>0.3263888888888879</v>
      </c>
    </row>
    <row r="477" spans="21:21" ht="12.75">
      <c r="U477" s="14">
        <v>0.32708333333333234</v>
      </c>
    </row>
    <row r="478" spans="21:21" ht="12.75">
      <c r="U478" s="14">
        <v>0.32777777777777678</v>
      </c>
    </row>
    <row r="479" spans="21:21" ht="12.75">
      <c r="U479" s="14">
        <v>0.32847222222222122</v>
      </c>
    </row>
    <row r="480" spans="21:21" ht="12.75">
      <c r="U480" s="14">
        <v>0.32916666666666566</v>
      </c>
    </row>
    <row r="481" spans="21:21" ht="12.75">
      <c r="U481" s="14">
        <v>0.32986111111111011</v>
      </c>
    </row>
    <row r="482" spans="21:21" ht="12.75">
      <c r="U482" s="14">
        <v>0.33055555555555455</v>
      </c>
    </row>
    <row r="483" spans="21:21" ht="12.75">
      <c r="U483" s="14">
        <v>0.33124999999999899</v>
      </c>
    </row>
    <row r="484" spans="21:21" ht="12.75">
      <c r="U484" s="14">
        <v>0.33194444444444343</v>
      </c>
    </row>
    <row r="485" spans="21:21" ht="12.75">
      <c r="U485" s="14">
        <v>0.33263888888888787</v>
      </c>
    </row>
    <row r="486" spans="21:21" ht="12.75">
      <c r="U486" s="14">
        <v>0.33333333333333232</v>
      </c>
    </row>
    <row r="487" spans="21:21" ht="12.75">
      <c r="U487" s="14">
        <v>0.33402777777777676</v>
      </c>
    </row>
    <row r="488" spans="21:21" ht="12.75">
      <c r="U488" s="14">
        <v>0.3347222222222212</v>
      </c>
    </row>
    <row r="489" spans="21:21" ht="12.75">
      <c r="U489" s="14">
        <v>0.33541666666666564</v>
      </c>
    </row>
    <row r="490" spans="21:21" ht="12.75">
      <c r="U490" s="14">
        <v>0.33611111111111008</v>
      </c>
    </row>
    <row r="491" spans="21:21" ht="12.75">
      <c r="U491" s="14">
        <v>0.33680555555555453</v>
      </c>
    </row>
    <row r="492" spans="21:21" ht="12.75">
      <c r="U492" s="14">
        <v>0.33749999999999897</v>
      </c>
    </row>
    <row r="493" spans="21:21" ht="12.75">
      <c r="U493" s="14">
        <v>0.33819444444444341</v>
      </c>
    </row>
    <row r="494" spans="21:21" ht="12.75">
      <c r="U494" s="14">
        <v>0.33888888888888785</v>
      </c>
    </row>
    <row r="495" spans="21:21" ht="12.75">
      <c r="U495" s="14">
        <v>0.33958333333333229</v>
      </c>
    </row>
    <row r="496" spans="21:21" ht="12.75">
      <c r="U496" s="14">
        <v>0.34027777777777674</v>
      </c>
    </row>
    <row r="497" spans="21:21" ht="12.75">
      <c r="U497" s="14">
        <v>0.34097222222222118</v>
      </c>
    </row>
    <row r="498" spans="21:21" ht="12.75">
      <c r="U498" s="14">
        <v>0.34166666666666562</v>
      </c>
    </row>
    <row r="499" spans="21:21" ht="12.75">
      <c r="U499" s="14">
        <v>0.34236111111111006</v>
      </c>
    </row>
    <row r="500" spans="21:21" ht="12.75">
      <c r="U500" s="14">
        <v>0.3430555555555545</v>
      </c>
    </row>
    <row r="501" spans="21:21" ht="12.75">
      <c r="U501" s="14">
        <v>0.34374999999999895</v>
      </c>
    </row>
    <row r="502" spans="21:21" ht="12.75">
      <c r="U502" s="14">
        <v>0.34444444444444339</v>
      </c>
    </row>
    <row r="503" spans="21:21" ht="12.75">
      <c r="U503" s="14">
        <v>0.34513888888888783</v>
      </c>
    </row>
    <row r="504" spans="21:21" ht="12.75">
      <c r="U504" s="14">
        <v>0.34583333333333227</v>
      </c>
    </row>
    <row r="505" spans="21:21" ht="12.75">
      <c r="U505" s="14">
        <v>0.34652777777777671</v>
      </c>
    </row>
    <row r="506" spans="21:21" ht="12.75">
      <c r="U506" s="14">
        <v>0.34722222222222116</v>
      </c>
    </row>
    <row r="507" spans="21:21" ht="12.75">
      <c r="U507" s="14">
        <v>0.3479166666666656</v>
      </c>
    </row>
    <row r="508" spans="21:21" ht="12.75">
      <c r="U508" s="14">
        <v>0.34861111111111004</v>
      </c>
    </row>
    <row r="509" spans="21:21" ht="12.75">
      <c r="U509" s="14">
        <v>0.34930555555555448</v>
      </c>
    </row>
    <row r="510" spans="21:21" ht="12.75">
      <c r="U510" s="14">
        <v>0.34999999999999892</v>
      </c>
    </row>
    <row r="511" spans="21:21" ht="12.75">
      <c r="U511" s="14">
        <v>0.35069444444444337</v>
      </c>
    </row>
    <row r="512" spans="21:21" ht="12.75">
      <c r="U512" s="14">
        <v>0.35138888888888781</v>
      </c>
    </row>
    <row r="513" spans="21:21" ht="12.75">
      <c r="U513" s="14">
        <v>0.35208333333333225</v>
      </c>
    </row>
    <row r="514" spans="21:21" ht="12.75">
      <c r="U514" s="14">
        <v>0.35277777777777669</v>
      </c>
    </row>
    <row r="515" spans="21:21" ht="12.75">
      <c r="U515" s="14">
        <v>0.35347222222222113</v>
      </c>
    </row>
    <row r="516" spans="21:21" ht="12.75">
      <c r="U516" s="14">
        <v>0.35416666666666557</v>
      </c>
    </row>
    <row r="517" spans="21:21" ht="12.75">
      <c r="U517" s="14">
        <v>0.35486111111111002</v>
      </c>
    </row>
    <row r="518" spans="21:21" ht="12.75">
      <c r="U518" s="14">
        <v>0.35555555555555446</v>
      </c>
    </row>
    <row r="519" spans="21:21" ht="12.75">
      <c r="U519" s="14">
        <v>0.3562499999999989</v>
      </c>
    </row>
    <row r="520" spans="21:21" ht="12.75">
      <c r="U520" s="14">
        <v>0.35694444444444334</v>
      </c>
    </row>
    <row r="521" spans="21:21" ht="12.75">
      <c r="U521" s="14">
        <v>0.35763888888888778</v>
      </c>
    </row>
    <row r="522" spans="21:21" ht="12.75">
      <c r="U522" s="14">
        <v>0.35833333333333223</v>
      </c>
    </row>
    <row r="523" spans="21:21" ht="12.75">
      <c r="U523" s="14">
        <v>0.35902777777777667</v>
      </c>
    </row>
    <row r="524" spans="21:21" ht="12.75">
      <c r="U524" s="14">
        <v>0.35972222222222111</v>
      </c>
    </row>
    <row r="525" spans="21:21" ht="12.75">
      <c r="U525" s="14">
        <v>0.36041666666666555</v>
      </c>
    </row>
    <row r="526" spans="21:21" ht="12.75">
      <c r="U526" s="14">
        <v>0.36111111111110999</v>
      </c>
    </row>
    <row r="527" spans="21:21" ht="12.75">
      <c r="U527" s="14">
        <v>0.36180555555555444</v>
      </c>
    </row>
    <row r="528" spans="21:21" ht="12.75">
      <c r="U528" s="14">
        <v>0.36249999999999888</v>
      </c>
    </row>
    <row r="529" spans="21:21" ht="12.75">
      <c r="U529" s="14">
        <v>0.36319444444444332</v>
      </c>
    </row>
    <row r="530" spans="21:21" ht="12.75">
      <c r="U530" s="14">
        <v>0.36388888888888776</v>
      </c>
    </row>
    <row r="531" spans="21:21" ht="12.75">
      <c r="U531" s="14">
        <v>0.3645833333333322</v>
      </c>
    </row>
    <row r="532" spans="21:21" ht="12.75">
      <c r="U532" s="14">
        <v>0.36527777777777665</v>
      </c>
    </row>
    <row r="533" spans="21:21" ht="12.75">
      <c r="U533" s="14">
        <v>0.36597222222222109</v>
      </c>
    </row>
    <row r="534" spans="21:21" ht="12.75">
      <c r="U534" s="14">
        <v>0.36666666666666553</v>
      </c>
    </row>
    <row r="535" spans="21:21" ht="12.75">
      <c r="U535" s="14">
        <v>0.36736111111110997</v>
      </c>
    </row>
    <row r="536" spans="21:21" ht="12.75">
      <c r="U536" s="14">
        <v>0.36805555555555441</v>
      </c>
    </row>
    <row r="537" spans="21:21" ht="12.75">
      <c r="U537" s="14">
        <v>0.36874999999999886</v>
      </c>
    </row>
    <row r="538" spans="21:21" ht="12.75">
      <c r="U538" s="14">
        <v>0.3694444444444433</v>
      </c>
    </row>
    <row r="539" spans="21:21" ht="12.75">
      <c r="U539" s="14">
        <v>0.37013888888888774</v>
      </c>
    </row>
    <row r="540" spans="21:21" ht="12.75">
      <c r="U540" s="14">
        <v>0.37083333333333218</v>
      </c>
    </row>
    <row r="541" spans="21:21" ht="12.75">
      <c r="U541" s="14">
        <v>0.37152777777777662</v>
      </c>
    </row>
    <row r="542" spans="21:21" ht="12.75">
      <c r="U542" s="14">
        <v>0.37222222222222107</v>
      </c>
    </row>
    <row r="543" spans="21:21" ht="12.75">
      <c r="U543" s="14">
        <v>0.37291666666666551</v>
      </c>
    </row>
    <row r="544" spans="21:21" ht="12.75">
      <c r="U544" s="14">
        <v>0.37361111111110995</v>
      </c>
    </row>
    <row r="545" spans="21:21" ht="12.75">
      <c r="U545" s="14">
        <v>0.37430555555555439</v>
      </c>
    </row>
    <row r="546" spans="21:21" ht="12.75">
      <c r="U546" s="14">
        <v>0.37499999999999883</v>
      </c>
    </row>
    <row r="547" spans="21:21" ht="12.75">
      <c r="U547" s="14">
        <v>0.37569444444444328</v>
      </c>
    </row>
    <row r="548" spans="21:21" ht="12.75">
      <c r="U548" s="14">
        <v>0.37638888888888772</v>
      </c>
    </row>
    <row r="549" spans="21:21" ht="12.75">
      <c r="U549" s="14">
        <v>0.37708333333333216</v>
      </c>
    </row>
    <row r="550" spans="21:21" ht="12.75">
      <c r="U550" s="14">
        <v>0.3777777777777766</v>
      </c>
    </row>
    <row r="551" spans="21:21" ht="12.75">
      <c r="U551" s="14">
        <v>0.37847222222222104</v>
      </c>
    </row>
    <row r="552" spans="21:21" ht="12.75">
      <c r="U552" s="14">
        <v>0.37916666666666549</v>
      </c>
    </row>
    <row r="553" spans="21:21" ht="12.75">
      <c r="U553" s="14">
        <v>0.37986111111110993</v>
      </c>
    </row>
    <row r="554" spans="21:21" ht="12.75">
      <c r="U554" s="14">
        <v>0.38055555555555437</v>
      </c>
    </row>
    <row r="555" spans="21:21" ht="12.75">
      <c r="U555" s="14">
        <v>0.38124999999999881</v>
      </c>
    </row>
    <row r="556" spans="21:21" ht="12.75">
      <c r="U556" s="14">
        <v>0.38194444444444325</v>
      </c>
    </row>
    <row r="557" spans="21:21" ht="12.75">
      <c r="U557" s="14">
        <v>0.3826388888888877</v>
      </c>
    </row>
    <row r="558" spans="21:21" ht="12.75">
      <c r="U558" s="14">
        <v>0.38333333333333214</v>
      </c>
    </row>
    <row r="559" spans="21:21" ht="12.75">
      <c r="U559" s="14">
        <v>0.38402777777777658</v>
      </c>
    </row>
    <row r="560" spans="21:21" ht="12.75">
      <c r="U560" s="14">
        <v>0.38472222222222102</v>
      </c>
    </row>
    <row r="561" spans="21:21" ht="12.75">
      <c r="U561" s="14">
        <v>0.38541666666666546</v>
      </c>
    </row>
    <row r="562" spans="21:21" ht="12.75">
      <c r="U562" s="14">
        <v>0.38611111111110991</v>
      </c>
    </row>
    <row r="563" spans="21:21" ht="12.75">
      <c r="U563" s="14">
        <v>0.38680555555555435</v>
      </c>
    </row>
    <row r="564" spans="21:21" ht="12.75">
      <c r="U564" s="14">
        <v>0.38749999999999879</v>
      </c>
    </row>
    <row r="565" spans="21:21" ht="12.75">
      <c r="U565" s="14">
        <v>0.38819444444444323</v>
      </c>
    </row>
    <row r="566" spans="21:21" ht="12.75">
      <c r="U566" s="14">
        <v>0.38888888888888767</v>
      </c>
    </row>
    <row r="567" spans="21:21" ht="12.75">
      <c r="U567" s="14">
        <v>0.38958333333333212</v>
      </c>
    </row>
    <row r="568" spans="21:21" ht="12.75">
      <c r="U568" s="14">
        <v>0.39027777777777656</v>
      </c>
    </row>
    <row r="569" spans="21:21" ht="12.75">
      <c r="U569" s="14">
        <v>0.390972222222221</v>
      </c>
    </row>
    <row r="570" spans="21:21" ht="12.75">
      <c r="U570" s="14">
        <v>0.39166666666666544</v>
      </c>
    </row>
    <row r="571" spans="21:21" ht="12.75">
      <c r="U571" s="14">
        <v>0.39236111111110988</v>
      </c>
    </row>
    <row r="572" spans="21:21" ht="12.75">
      <c r="U572" s="14">
        <v>0.39305555555555433</v>
      </c>
    </row>
    <row r="573" spans="21:21" ht="12.75">
      <c r="U573" s="14">
        <v>0.39374999999999877</v>
      </c>
    </row>
    <row r="574" spans="21:21" ht="12.75">
      <c r="U574" s="14">
        <v>0.39444444444444321</v>
      </c>
    </row>
    <row r="575" spans="21:21" ht="12.75">
      <c r="U575" s="14">
        <v>0.39513888888888765</v>
      </c>
    </row>
    <row r="576" spans="21:21" ht="12.75">
      <c r="U576" s="14">
        <v>0.39583333333333209</v>
      </c>
    </row>
    <row r="577" spans="21:21" ht="12.75">
      <c r="U577" s="14">
        <v>0.39652777777777654</v>
      </c>
    </row>
    <row r="578" spans="21:21" ht="12.75">
      <c r="U578" s="14">
        <v>0.39722222222222098</v>
      </c>
    </row>
    <row r="579" spans="21:21" ht="12.75">
      <c r="U579" s="14">
        <v>0.39791666666666542</v>
      </c>
    </row>
    <row r="580" spans="21:21" ht="12.75">
      <c r="U580" s="14">
        <v>0.39861111111110986</v>
      </c>
    </row>
    <row r="581" spans="21:21" ht="12.75">
      <c r="U581" s="14">
        <v>0.3993055555555543</v>
      </c>
    </row>
    <row r="582" spans="21:21" ht="12.75">
      <c r="U582" s="14">
        <v>0.39999999999999875</v>
      </c>
    </row>
    <row r="583" spans="21:21" ht="12.75">
      <c r="U583" s="14">
        <v>0.40069444444444319</v>
      </c>
    </row>
    <row r="584" spans="21:21" ht="12.75">
      <c r="U584" s="14">
        <v>0.40138888888888763</v>
      </c>
    </row>
    <row r="585" spans="21:21" ht="12.75">
      <c r="U585" s="14">
        <v>0.40208333333333207</v>
      </c>
    </row>
    <row r="586" spans="21:21" ht="12.75">
      <c r="U586" s="14">
        <v>0.40277777777777651</v>
      </c>
    </row>
    <row r="587" spans="21:21" ht="12.75">
      <c r="U587" s="14">
        <v>0.40347222222222096</v>
      </c>
    </row>
    <row r="588" spans="21:21" ht="12.75">
      <c r="U588" s="14">
        <v>0.4041666666666654</v>
      </c>
    </row>
    <row r="589" spans="21:21" ht="12.75">
      <c r="U589" s="14">
        <v>0.40486111111110984</v>
      </c>
    </row>
    <row r="590" spans="21:21" ht="12.75">
      <c r="U590" s="14">
        <v>0.40555555555555428</v>
      </c>
    </row>
    <row r="591" spans="21:21" ht="12.75">
      <c r="U591" s="14">
        <v>0.40624999999999872</v>
      </c>
    </row>
    <row r="592" spans="21:21" ht="12.75">
      <c r="U592" s="14">
        <v>0.40694444444444317</v>
      </c>
    </row>
    <row r="593" spans="21:21" ht="12.75">
      <c r="U593" s="14">
        <v>0.40763888888888761</v>
      </c>
    </row>
    <row r="594" spans="21:21" ht="12.75">
      <c r="U594" s="14">
        <v>0.40833333333333205</v>
      </c>
    </row>
    <row r="595" spans="21:21" ht="12.75">
      <c r="U595" s="14">
        <v>0.40902777777777649</v>
      </c>
    </row>
    <row r="596" spans="21:21" ht="12.75">
      <c r="U596" s="14">
        <v>0.40972222222222093</v>
      </c>
    </row>
    <row r="597" spans="21:21" ht="12.75">
      <c r="U597" s="14">
        <v>0.41041666666666538</v>
      </c>
    </row>
    <row r="598" spans="21:21" ht="12.75">
      <c r="U598" s="14">
        <v>0.41111111111110982</v>
      </c>
    </row>
    <row r="599" spans="21:21" ht="12.75">
      <c r="U599" s="14">
        <v>0.41180555555555426</v>
      </c>
    </row>
    <row r="600" spans="21:21" ht="12.75">
      <c r="U600" s="14">
        <v>0.4124999999999987</v>
      </c>
    </row>
    <row r="601" spans="21:21" ht="12.75">
      <c r="U601" s="14">
        <v>0.41319444444444314</v>
      </c>
    </row>
    <row r="602" spans="21:21" ht="12.75">
      <c r="U602" s="14">
        <v>0.41388888888888758</v>
      </c>
    </row>
    <row r="603" spans="21:21" ht="12.75">
      <c r="U603" s="14">
        <v>0.41458333333333203</v>
      </c>
    </row>
    <row r="604" spans="21:21" ht="12.75">
      <c r="U604" s="14">
        <v>0.41527777777777647</v>
      </c>
    </row>
    <row r="605" spans="21:21" ht="12.75">
      <c r="U605" s="14">
        <v>0.41597222222222091</v>
      </c>
    </row>
    <row r="606" spans="21:21" ht="12.75">
      <c r="U606" s="14">
        <v>0.41666666666666535</v>
      </c>
    </row>
    <row r="607" spans="21:21" ht="12.75">
      <c r="U607" s="14">
        <v>0.41736111111110979</v>
      </c>
    </row>
    <row r="608" spans="21:21" ht="12.75">
      <c r="U608" s="14">
        <v>0.41805555555555424</v>
      </c>
    </row>
    <row r="609" spans="21:21" ht="12.75">
      <c r="U609" s="14">
        <v>0.41874999999999868</v>
      </c>
    </row>
    <row r="610" spans="21:21" ht="12.75">
      <c r="U610" s="14">
        <v>0.41944444444444312</v>
      </c>
    </row>
    <row r="611" spans="21:21" ht="12.75">
      <c r="U611" s="14">
        <v>0.42013888888888756</v>
      </c>
    </row>
    <row r="612" spans="21:21" ht="12.75">
      <c r="U612" s="14">
        <v>0.420833333333332</v>
      </c>
    </row>
    <row r="613" spans="21:21" ht="12.75">
      <c r="U613" s="14">
        <v>0.42152777777777645</v>
      </c>
    </row>
    <row r="614" spans="21:21" ht="12.75">
      <c r="U614" s="14">
        <v>0.42222222222222089</v>
      </c>
    </row>
    <row r="615" spans="21:21" ht="12.75">
      <c r="U615" s="14">
        <v>0.42291666666666533</v>
      </c>
    </row>
    <row r="616" spans="21:21" ht="12.75">
      <c r="U616" s="14">
        <v>0.42361111111110977</v>
      </c>
    </row>
    <row r="617" spans="21:21" ht="12.75">
      <c r="U617" s="14">
        <v>0.42430555555555421</v>
      </c>
    </row>
    <row r="618" spans="21:21" ht="12.75">
      <c r="U618" s="14">
        <v>0.42499999999999866</v>
      </c>
    </row>
    <row r="619" spans="21:21" ht="12.75">
      <c r="U619" s="14">
        <v>0.4256944444444431</v>
      </c>
    </row>
    <row r="620" spans="21:21" ht="12.75">
      <c r="U620" s="14">
        <v>0.42638888888888754</v>
      </c>
    </row>
    <row r="621" spans="21:21" ht="12.75">
      <c r="U621" s="14">
        <v>0.42708333333333198</v>
      </c>
    </row>
    <row r="622" spans="21:21" ht="12.75">
      <c r="U622" s="14">
        <v>0.42777777777777642</v>
      </c>
    </row>
    <row r="623" spans="21:21" ht="12.75">
      <c r="U623" s="14">
        <v>0.42847222222222087</v>
      </c>
    </row>
    <row r="624" spans="21:21" ht="12.75">
      <c r="U624" s="14">
        <v>0.42916666666666531</v>
      </c>
    </row>
    <row r="625" spans="21:21" ht="12.75">
      <c r="U625" s="14">
        <v>0.42986111111110975</v>
      </c>
    </row>
    <row r="626" spans="21:21" ht="12.75">
      <c r="U626" s="14">
        <v>0.43055555555555419</v>
      </c>
    </row>
    <row r="627" spans="21:21" ht="12.75">
      <c r="U627" s="14">
        <v>0.43124999999999863</v>
      </c>
    </row>
    <row r="628" spans="21:21" ht="12.75">
      <c r="U628" s="14">
        <v>0.43194444444444308</v>
      </c>
    </row>
    <row r="629" spans="21:21" ht="12.75">
      <c r="U629" s="14">
        <v>0.43263888888888752</v>
      </c>
    </row>
    <row r="630" spans="21:21" ht="12.75">
      <c r="U630" s="14">
        <v>0.43333333333333196</v>
      </c>
    </row>
    <row r="631" spans="21:21" ht="12.75">
      <c r="U631" s="14">
        <v>0.4340277777777764</v>
      </c>
    </row>
    <row r="632" spans="21:21" ht="12.75">
      <c r="U632" s="14">
        <v>0.43472222222222084</v>
      </c>
    </row>
    <row r="633" spans="21:21" ht="12.75">
      <c r="U633" s="14">
        <v>0.43541666666666529</v>
      </c>
    </row>
    <row r="634" spans="21:21" ht="12.75">
      <c r="U634" s="14">
        <v>0.43611111111110973</v>
      </c>
    </row>
    <row r="635" spans="21:21" ht="12.75">
      <c r="U635" s="14">
        <v>0.43680555555555417</v>
      </c>
    </row>
    <row r="636" spans="21:21" ht="12.75">
      <c r="U636" s="14">
        <v>0.43749999999999861</v>
      </c>
    </row>
    <row r="637" spans="21:21" ht="12.75">
      <c r="U637" s="14">
        <v>0.43819444444444305</v>
      </c>
    </row>
    <row r="638" spans="21:21" ht="12.75">
      <c r="U638" s="14">
        <v>0.4388888888888875</v>
      </c>
    </row>
    <row r="639" spans="21:21" ht="12.75">
      <c r="U639" s="14">
        <v>0.43958333333333194</v>
      </c>
    </row>
    <row r="640" spans="21:21" ht="12.75">
      <c r="U640" s="14">
        <v>0.44027777777777638</v>
      </c>
    </row>
    <row r="641" spans="21:21" ht="12.75">
      <c r="U641" s="14">
        <v>0.44097222222222082</v>
      </c>
    </row>
    <row r="642" spans="21:21" ht="12.75">
      <c r="U642" s="14">
        <v>0.44166666666666526</v>
      </c>
    </row>
    <row r="643" spans="21:21" ht="12.75">
      <c r="U643" s="14">
        <v>0.44236111111110971</v>
      </c>
    </row>
    <row r="644" spans="21:21" ht="12.75">
      <c r="U644" s="14">
        <v>0.44305555555555415</v>
      </c>
    </row>
    <row r="645" spans="21:21" ht="12.75">
      <c r="U645" s="14">
        <v>0.44374999999999859</v>
      </c>
    </row>
    <row r="646" spans="21:21" ht="12.75">
      <c r="U646" s="14">
        <v>0.44444444444444303</v>
      </c>
    </row>
    <row r="647" spans="21:21" ht="12.75">
      <c r="U647" s="14">
        <v>0.44513888888888747</v>
      </c>
    </row>
    <row r="648" spans="21:21" ht="12.75">
      <c r="U648" s="14">
        <v>0.44583333333333192</v>
      </c>
    </row>
    <row r="649" spans="21:21" ht="12.75">
      <c r="U649" s="14">
        <v>0.44652777777777636</v>
      </c>
    </row>
    <row r="650" spans="21:21" ht="12.75">
      <c r="U650" s="14">
        <v>0.4472222222222208</v>
      </c>
    </row>
    <row r="651" spans="21:21" ht="12.75">
      <c r="U651" s="14">
        <v>0.44791666666666524</v>
      </c>
    </row>
    <row r="652" spans="21:21" ht="12.75">
      <c r="U652" s="14">
        <v>0.44861111111110968</v>
      </c>
    </row>
    <row r="653" spans="21:21" ht="12.75">
      <c r="U653" s="14">
        <v>0.44930555555555413</v>
      </c>
    </row>
    <row r="654" spans="21:21" ht="12.75">
      <c r="U654" s="14">
        <v>0.44999999999999857</v>
      </c>
    </row>
    <row r="655" spans="21:21" ht="12.75">
      <c r="U655" s="14">
        <v>0.45069444444444301</v>
      </c>
    </row>
    <row r="656" spans="21:21" ht="12.75">
      <c r="U656" s="14">
        <v>0.45138888888888745</v>
      </c>
    </row>
    <row r="657" spans="21:21" ht="12.75">
      <c r="U657" s="14">
        <v>0.45208333333333189</v>
      </c>
    </row>
    <row r="658" spans="21:21" ht="12.75">
      <c r="U658" s="14">
        <v>0.45277777777777634</v>
      </c>
    </row>
    <row r="659" spans="21:21" ht="12.75">
      <c r="U659" s="14">
        <v>0.45347222222222078</v>
      </c>
    </row>
    <row r="660" spans="21:21" ht="12.75">
      <c r="U660" s="14">
        <v>0.45416666666666522</v>
      </c>
    </row>
    <row r="661" spans="21:21" ht="12.75">
      <c r="U661" s="14">
        <v>0.45486111111110966</v>
      </c>
    </row>
    <row r="662" spans="21:21" ht="12.75">
      <c r="U662" s="14">
        <v>0.4555555555555541</v>
      </c>
    </row>
    <row r="663" spans="21:21" ht="12.75">
      <c r="U663" s="14">
        <v>0.45624999999999855</v>
      </c>
    </row>
    <row r="664" spans="21:21" ht="12.75">
      <c r="U664" s="14">
        <v>0.45694444444444299</v>
      </c>
    </row>
    <row r="665" spans="21:21" ht="12.75">
      <c r="U665" s="14">
        <v>0.45763888888888743</v>
      </c>
    </row>
    <row r="666" spans="21:21" ht="12.75">
      <c r="U666" s="14">
        <v>0.45833333333333187</v>
      </c>
    </row>
    <row r="667" spans="21:21" ht="12.75">
      <c r="U667" s="14">
        <v>0.45902777777777631</v>
      </c>
    </row>
    <row r="668" spans="21:21" ht="12.75">
      <c r="U668" s="14">
        <v>0.45972222222222076</v>
      </c>
    </row>
    <row r="669" spans="21:21" ht="12.75">
      <c r="U669" s="14">
        <v>0.4604166666666652</v>
      </c>
    </row>
    <row r="670" spans="21:21" ht="12.75">
      <c r="U670" s="14">
        <v>0.46111111111110964</v>
      </c>
    </row>
    <row r="671" spans="21:21" ht="12.75">
      <c r="U671" s="14">
        <v>0.46180555555555408</v>
      </c>
    </row>
    <row r="672" spans="21:21" ht="12.75">
      <c r="U672" s="14">
        <v>0.46249999999999852</v>
      </c>
    </row>
    <row r="673" spans="21:21" ht="12.75">
      <c r="U673" s="14">
        <v>0.46319444444444297</v>
      </c>
    </row>
    <row r="674" spans="21:21" ht="12.75">
      <c r="U674" s="14">
        <v>0.46388888888888741</v>
      </c>
    </row>
    <row r="675" spans="21:21" ht="12.75">
      <c r="U675" s="14">
        <v>0.46458333333333185</v>
      </c>
    </row>
    <row r="676" spans="21:21" ht="12.75">
      <c r="U676" s="14">
        <v>0.46527777777777629</v>
      </c>
    </row>
    <row r="677" spans="21:21" ht="12.75">
      <c r="U677" s="14">
        <v>0.46597222222222073</v>
      </c>
    </row>
    <row r="678" spans="21:21" ht="12.75">
      <c r="U678" s="14">
        <v>0.46666666666666518</v>
      </c>
    </row>
    <row r="679" spans="21:21" ht="12.75">
      <c r="U679" s="14">
        <v>0.46736111111110962</v>
      </c>
    </row>
    <row r="680" spans="21:21" ht="12.75">
      <c r="U680" s="14">
        <v>0.46805555555555406</v>
      </c>
    </row>
    <row r="681" spans="21:21" ht="12.75">
      <c r="U681" s="14">
        <v>0.4687499999999985</v>
      </c>
    </row>
    <row r="682" spans="21:21" ht="12.75">
      <c r="U682" s="14">
        <v>0.46944444444444294</v>
      </c>
    </row>
    <row r="683" spans="21:21" ht="12.75">
      <c r="U683" s="14">
        <v>0.47013888888888739</v>
      </c>
    </row>
    <row r="684" spans="21:21" ht="12.75">
      <c r="U684" s="14">
        <v>0.47083333333333183</v>
      </c>
    </row>
    <row r="685" spans="21:21" ht="12.75">
      <c r="U685" s="14">
        <v>0.47152777777777627</v>
      </c>
    </row>
    <row r="686" spans="21:21" ht="12.75">
      <c r="U686" s="14">
        <v>0.47222222222222071</v>
      </c>
    </row>
    <row r="687" spans="21:21" ht="12.75">
      <c r="U687" s="14">
        <v>0.47291666666666515</v>
      </c>
    </row>
    <row r="688" spans="21:21" ht="12.75">
      <c r="U688" s="14">
        <v>0.4736111111111096</v>
      </c>
    </row>
    <row r="689" spans="21:21" ht="12.75">
      <c r="U689" s="14">
        <v>0.47430555555555404</v>
      </c>
    </row>
    <row r="690" spans="21:21" ht="12.75">
      <c r="U690" s="14">
        <v>0.47499999999999848</v>
      </c>
    </row>
    <row r="691" spans="21:21" ht="12.75">
      <c r="U691" s="14">
        <v>0.47569444444444292</v>
      </c>
    </row>
    <row r="692" spans="21:21" ht="12.75">
      <c r="U692" s="14">
        <v>0.47638888888888736</v>
      </c>
    </row>
    <row r="693" spans="21:21" ht="12.75">
      <c r="U693" s="14">
        <v>0.4770833333333318</v>
      </c>
    </row>
    <row r="694" spans="21:21" ht="12.75">
      <c r="U694" s="14">
        <v>0.47777777777777625</v>
      </c>
    </row>
    <row r="695" spans="21:21" ht="12.75">
      <c r="U695" s="14">
        <v>0.47847222222222069</v>
      </c>
    </row>
    <row r="696" spans="21:21" ht="12.75">
      <c r="U696" s="14">
        <v>0.47916666666666513</v>
      </c>
    </row>
    <row r="697" spans="21:21" ht="12.75">
      <c r="U697" s="14">
        <v>0.47986111111110957</v>
      </c>
    </row>
    <row r="698" spans="21:21" ht="12.75">
      <c r="U698" s="14">
        <v>0.48055555555555401</v>
      </c>
    </row>
    <row r="699" spans="21:21" ht="12.75">
      <c r="U699" s="14">
        <v>0.48124999999999846</v>
      </c>
    </row>
    <row r="700" spans="21:21" ht="12.75">
      <c r="U700" s="14">
        <v>0.4819444444444429</v>
      </c>
    </row>
    <row r="701" spans="21:21" ht="12.75">
      <c r="U701" s="14">
        <v>0.48263888888888734</v>
      </c>
    </row>
    <row r="702" spans="21:21" ht="12.75">
      <c r="U702" s="14">
        <v>0.48333333333333178</v>
      </c>
    </row>
    <row r="703" spans="21:21" ht="12.75">
      <c r="U703" s="14">
        <v>0.48402777777777622</v>
      </c>
    </row>
    <row r="704" spans="21:21" ht="12.75">
      <c r="U704" s="14">
        <v>0.48472222222222067</v>
      </c>
    </row>
    <row r="705" spans="21:21" ht="12.75">
      <c r="U705" s="14">
        <v>0.48541666666666511</v>
      </c>
    </row>
    <row r="706" spans="21:21" ht="12.75">
      <c r="U706" s="14">
        <v>0.48611111111110955</v>
      </c>
    </row>
    <row r="707" spans="21:21" ht="12.75">
      <c r="U707" s="14">
        <v>0.48680555555555399</v>
      </c>
    </row>
    <row r="708" spans="21:21" ht="12.75">
      <c r="U708" s="14">
        <v>0.48749999999999843</v>
      </c>
    </row>
    <row r="709" spans="21:21" ht="12.75">
      <c r="U709" s="14">
        <v>0.48819444444444288</v>
      </c>
    </row>
    <row r="710" spans="21:21" ht="12.75">
      <c r="U710" s="14">
        <v>0.48888888888888732</v>
      </c>
    </row>
    <row r="711" spans="21:21" ht="12.75">
      <c r="U711" s="14">
        <v>0.48958333333333176</v>
      </c>
    </row>
    <row r="712" spans="21:21" ht="12.75">
      <c r="U712" s="14">
        <v>0.4902777777777762</v>
      </c>
    </row>
    <row r="713" spans="21:21" ht="12.75">
      <c r="U713" s="14">
        <v>0.49097222222222064</v>
      </c>
    </row>
    <row r="714" spans="21:21" ht="12.75">
      <c r="U714" s="14">
        <v>0.49166666666666509</v>
      </c>
    </row>
    <row r="715" spans="21:21" ht="12.75">
      <c r="U715" s="14">
        <v>0.49236111111110953</v>
      </c>
    </row>
    <row r="716" spans="21:21" ht="12.75">
      <c r="U716" s="14">
        <v>0.49305555555555397</v>
      </c>
    </row>
    <row r="717" spans="21:21" ht="12.75">
      <c r="U717" s="14">
        <v>0.49374999999999841</v>
      </c>
    </row>
    <row r="718" spans="21:21" ht="12.75">
      <c r="U718" s="14">
        <v>0.49444444444444285</v>
      </c>
    </row>
    <row r="719" spans="21:21" ht="12.75">
      <c r="U719" s="14">
        <v>0.4951388888888873</v>
      </c>
    </row>
    <row r="720" spans="21:21" ht="12.75">
      <c r="U720" s="14">
        <v>0.49583333333333174</v>
      </c>
    </row>
    <row r="721" spans="21:21" ht="12.75">
      <c r="U721" s="14">
        <v>0.49652777777777618</v>
      </c>
    </row>
    <row r="722" spans="21:21" ht="12.75">
      <c r="U722" s="14">
        <v>0.49722222222222062</v>
      </c>
    </row>
    <row r="723" spans="21:21" ht="12.75">
      <c r="U723" s="14">
        <v>0.49791666666666506</v>
      </c>
    </row>
    <row r="724" spans="21:21" ht="12.75">
      <c r="U724" s="14">
        <v>0.49861111111110951</v>
      </c>
    </row>
    <row r="725" spans="21:21" ht="12.75">
      <c r="U725" s="14">
        <v>0.49930555555555395</v>
      </c>
    </row>
    <row r="726" spans="21:21" ht="12.75">
      <c r="U726" s="14">
        <v>0.49999999999999839</v>
      </c>
    </row>
    <row r="727" spans="21:21" ht="12.75">
      <c r="U727" s="14">
        <v>0.50069444444444289</v>
      </c>
    </row>
    <row r="728" spans="21:21" ht="12.75">
      <c r="U728" s="14">
        <v>0.50138888888888733</v>
      </c>
    </row>
    <row r="729" spans="21:21" ht="12.75">
      <c r="U729" s="14">
        <v>0.50208333333333177</v>
      </c>
    </row>
    <row r="730" spans="21:21" ht="12.75">
      <c r="U730" s="14">
        <v>0.50277777777777621</v>
      </c>
    </row>
    <row r="731" spans="21:21" ht="12.75">
      <c r="U731" s="14">
        <v>0.50347222222222066</v>
      </c>
    </row>
    <row r="732" spans="21:21" ht="12.75">
      <c r="U732" s="14">
        <v>0.5041666666666651</v>
      </c>
    </row>
    <row r="733" spans="21:21" ht="12.75">
      <c r="U733" s="14">
        <v>0.50486111111110954</v>
      </c>
    </row>
    <row r="734" spans="21:21" ht="12.75">
      <c r="U734" s="14">
        <v>0.50555555555555398</v>
      </c>
    </row>
    <row r="735" spans="21:21" ht="12.75">
      <c r="U735" s="14">
        <v>0.50624999999999842</v>
      </c>
    </row>
    <row r="736" spans="21:21" ht="12.75">
      <c r="U736" s="14">
        <v>0.50694444444444287</v>
      </c>
    </row>
    <row r="737" spans="21:21" ht="12.75">
      <c r="U737" s="14">
        <v>0.50763888888888731</v>
      </c>
    </row>
    <row r="738" spans="21:21" ht="12.75">
      <c r="U738" s="14">
        <v>0.50833333333333175</v>
      </c>
    </row>
    <row r="739" spans="21:21" ht="12.75">
      <c r="U739" s="14">
        <v>0.50902777777777619</v>
      </c>
    </row>
    <row r="740" spans="21:21" ht="12.75">
      <c r="U740" s="14">
        <v>0.50972222222222063</v>
      </c>
    </row>
    <row r="741" spans="21:21" ht="12.75">
      <c r="U741" s="14">
        <v>0.51041666666666508</v>
      </c>
    </row>
    <row r="742" spans="21:21" ht="12.75">
      <c r="U742" s="14">
        <v>0.51111111111110952</v>
      </c>
    </row>
    <row r="743" spans="21:21" ht="12.75">
      <c r="U743" s="14">
        <v>0.51180555555555396</v>
      </c>
    </row>
    <row r="744" spans="21:21" ht="12.75">
      <c r="U744" s="14">
        <v>0.5124999999999984</v>
      </c>
    </row>
    <row r="745" spans="21:21" ht="12.75">
      <c r="U745" s="14">
        <v>0.51319444444444284</v>
      </c>
    </row>
    <row r="746" spans="21:21" ht="12.75">
      <c r="U746" s="14">
        <v>0.51388888888888729</v>
      </c>
    </row>
    <row r="747" spans="21:21" ht="12.75">
      <c r="U747" s="14">
        <v>0.51458333333333173</v>
      </c>
    </row>
    <row r="748" spans="21:21" ht="12.75">
      <c r="U748" s="14">
        <v>0.51527777777777617</v>
      </c>
    </row>
    <row r="749" spans="21:21" ht="12.75">
      <c r="U749" s="14">
        <v>0.51597222222222061</v>
      </c>
    </row>
    <row r="750" spans="21:21" ht="12.75">
      <c r="U750" s="14">
        <v>0.51666666666666505</v>
      </c>
    </row>
    <row r="751" spans="21:21" ht="12.75">
      <c r="U751" s="14">
        <v>0.5173611111111095</v>
      </c>
    </row>
    <row r="752" spans="21:21" ht="12.75">
      <c r="U752" s="14">
        <v>0.51805555555555394</v>
      </c>
    </row>
    <row r="753" spans="21:21" ht="12.75">
      <c r="U753" s="14">
        <v>0.51874999999999838</v>
      </c>
    </row>
    <row r="754" spans="21:21" ht="12.75">
      <c r="U754" s="14">
        <v>0.51944444444444282</v>
      </c>
    </row>
    <row r="755" spans="21:21" ht="12.75">
      <c r="U755" s="14">
        <v>0.52013888888888726</v>
      </c>
    </row>
    <row r="756" spans="21:21" ht="12.75">
      <c r="U756" s="14">
        <v>0.52083333333333171</v>
      </c>
    </row>
    <row r="757" spans="21:21" ht="12.75">
      <c r="U757" s="14">
        <v>0.52152777777777615</v>
      </c>
    </row>
    <row r="758" spans="21:21" ht="12.75">
      <c r="U758" s="14">
        <v>0.52222222222222059</v>
      </c>
    </row>
    <row r="759" spans="21:21" ht="12.75">
      <c r="U759" s="14">
        <v>0.52291666666666503</v>
      </c>
    </row>
    <row r="760" spans="21:21" ht="12.75">
      <c r="U760" s="14">
        <v>0.52361111111110947</v>
      </c>
    </row>
    <row r="761" spans="21:21" ht="12.75">
      <c r="U761" s="14">
        <v>0.52430555555555391</v>
      </c>
    </row>
    <row r="762" spans="21:21" ht="12.75">
      <c r="U762" s="14">
        <v>0.52499999999999836</v>
      </c>
    </row>
    <row r="763" spans="21:21" ht="12.75">
      <c r="U763" s="14">
        <v>0.5256944444444428</v>
      </c>
    </row>
    <row r="764" spans="21:21" ht="12.75">
      <c r="U764" s="14">
        <v>0.52638888888888724</v>
      </c>
    </row>
    <row r="765" spans="21:21" ht="12.75">
      <c r="U765" s="14">
        <v>0.52708333333333168</v>
      </c>
    </row>
    <row r="766" spans="21:21" ht="12.75">
      <c r="U766" s="14">
        <v>0.52777777777777612</v>
      </c>
    </row>
    <row r="767" spans="21:21" ht="12.75">
      <c r="U767" s="14">
        <v>0.52847222222222057</v>
      </c>
    </row>
    <row r="768" spans="21:21" ht="12.75">
      <c r="U768" s="14">
        <v>0.52916666666666501</v>
      </c>
    </row>
    <row r="769" spans="21:21" ht="12.75">
      <c r="U769" s="14">
        <v>0.52986111111110945</v>
      </c>
    </row>
    <row r="770" spans="21:21" ht="12.75">
      <c r="U770" s="14">
        <v>0.53055555555555389</v>
      </c>
    </row>
    <row r="771" spans="21:21" ht="12.75">
      <c r="U771" s="14">
        <v>0.53124999999999833</v>
      </c>
    </row>
    <row r="772" spans="21:21" ht="12.75">
      <c r="U772" s="14">
        <v>0.53194444444444278</v>
      </c>
    </row>
    <row r="773" spans="21:21" ht="12.75">
      <c r="U773" s="14">
        <v>0.53263888888888722</v>
      </c>
    </row>
    <row r="774" spans="21:21" ht="12.75">
      <c r="U774" s="14">
        <v>0.53333333333333166</v>
      </c>
    </row>
    <row r="775" spans="21:21" ht="12.75">
      <c r="U775" s="14">
        <v>0.5340277777777761</v>
      </c>
    </row>
    <row r="776" spans="21:21" ht="12.75">
      <c r="U776" s="14">
        <v>0.53472222222222054</v>
      </c>
    </row>
    <row r="777" spans="21:21" ht="12.75">
      <c r="U777" s="14">
        <v>0.53541666666666499</v>
      </c>
    </row>
    <row r="778" spans="21:21" ht="12.75">
      <c r="U778" s="14">
        <v>0.53611111111110943</v>
      </c>
    </row>
    <row r="779" spans="21:21" ht="12.75">
      <c r="U779" s="14">
        <v>0.53680555555555387</v>
      </c>
    </row>
    <row r="780" spans="21:21" ht="12.75">
      <c r="U780" s="14">
        <v>0.53749999999999831</v>
      </c>
    </row>
    <row r="781" spans="21:21" ht="12.75">
      <c r="U781" s="14">
        <v>0.53819444444444275</v>
      </c>
    </row>
    <row r="782" spans="21:21" ht="12.75">
      <c r="U782" s="14">
        <v>0.5388888888888872</v>
      </c>
    </row>
    <row r="783" spans="21:21" ht="12.75">
      <c r="U783" s="14">
        <v>0.53958333333333164</v>
      </c>
    </row>
    <row r="784" spans="21:21" ht="12.75">
      <c r="U784" s="14">
        <v>0.54027777777777608</v>
      </c>
    </row>
    <row r="785" spans="21:21" ht="12.75">
      <c r="U785" s="14">
        <v>0.54097222222222052</v>
      </c>
    </row>
    <row r="786" spans="21:21" ht="12.75">
      <c r="U786" s="14">
        <v>0.54166666666666496</v>
      </c>
    </row>
    <row r="787" spans="21:21" ht="12.75">
      <c r="U787" s="14">
        <v>0.54236111111110941</v>
      </c>
    </row>
    <row r="788" spans="21:21" ht="12.75">
      <c r="U788" s="14">
        <v>0.54305555555555385</v>
      </c>
    </row>
    <row r="789" spans="21:21" ht="12.75">
      <c r="U789" s="14">
        <v>0.54374999999999829</v>
      </c>
    </row>
    <row r="790" spans="21:21" ht="12.75">
      <c r="U790" s="14">
        <v>0.54444444444444273</v>
      </c>
    </row>
    <row r="791" spans="21:21" ht="12.75">
      <c r="U791" s="14">
        <v>0.54513888888888717</v>
      </c>
    </row>
    <row r="792" spans="21:21" ht="12.75">
      <c r="U792" s="14">
        <v>0.54583333333333162</v>
      </c>
    </row>
    <row r="793" spans="21:21" ht="12.75">
      <c r="U793" s="14">
        <v>0.54652777777777606</v>
      </c>
    </row>
    <row r="794" spans="21:21" ht="12.75">
      <c r="U794" s="14">
        <v>0.5472222222222205</v>
      </c>
    </row>
    <row r="795" spans="21:21" ht="12.75">
      <c r="U795" s="14">
        <v>0.54791666666666494</v>
      </c>
    </row>
    <row r="796" spans="21:21" ht="12.75">
      <c r="U796" s="14">
        <v>0.54861111111110938</v>
      </c>
    </row>
    <row r="797" spans="21:21" ht="12.75">
      <c r="U797" s="14">
        <v>0.54930555555555383</v>
      </c>
    </row>
    <row r="798" spans="21:21" ht="12.75">
      <c r="U798" s="14">
        <v>0.54999999999999827</v>
      </c>
    </row>
    <row r="799" spans="21:21" ht="12.75">
      <c r="U799" s="14">
        <v>0.55069444444444271</v>
      </c>
    </row>
    <row r="800" spans="21:21" ht="12.75">
      <c r="U800" s="14">
        <v>0.55138888888888715</v>
      </c>
    </row>
    <row r="801" spans="21:21" ht="12.75">
      <c r="U801" s="14">
        <v>0.55208333333333159</v>
      </c>
    </row>
    <row r="802" spans="21:21" ht="12.75">
      <c r="U802" s="14">
        <v>0.55277777777777604</v>
      </c>
    </row>
    <row r="803" spans="21:21" ht="12.75">
      <c r="U803" s="14">
        <v>0.55347222222222048</v>
      </c>
    </row>
    <row r="804" spans="21:21" ht="12.75">
      <c r="U804" s="14">
        <v>0.55416666666666492</v>
      </c>
    </row>
    <row r="805" spans="21:21" ht="12.75">
      <c r="U805" s="14">
        <v>0.55486111111110936</v>
      </c>
    </row>
    <row r="806" spans="21:21" ht="12.75">
      <c r="U806" s="14">
        <v>0.5555555555555538</v>
      </c>
    </row>
    <row r="807" spans="21:21" ht="12.75">
      <c r="U807" s="14">
        <v>0.55624999999999825</v>
      </c>
    </row>
    <row r="808" spans="21:21" ht="12.75">
      <c r="U808" s="14">
        <v>0.55694444444444269</v>
      </c>
    </row>
    <row r="809" spans="21:21" ht="12.75">
      <c r="U809" s="14">
        <v>0.55763888888888713</v>
      </c>
    </row>
    <row r="810" spans="21:21" ht="12.75">
      <c r="U810" s="14">
        <v>0.55833333333333157</v>
      </c>
    </row>
    <row r="811" spans="21:21" ht="12.75">
      <c r="U811" s="14">
        <v>0.55902777777777601</v>
      </c>
    </row>
    <row r="812" spans="21:21" ht="12.75">
      <c r="U812" s="14">
        <v>0.55972222222222046</v>
      </c>
    </row>
    <row r="813" spans="21:21" ht="12.75">
      <c r="U813" s="14">
        <v>0.5604166666666649</v>
      </c>
    </row>
    <row r="814" spans="21:21" ht="12.75">
      <c r="U814" s="14">
        <v>0.56111111111110934</v>
      </c>
    </row>
    <row r="815" spans="21:21" ht="12.75">
      <c r="U815" s="14">
        <v>0.56180555555555378</v>
      </c>
    </row>
    <row r="816" spans="21:21" ht="12.75">
      <c r="U816" s="14">
        <v>0.56249999999999822</v>
      </c>
    </row>
    <row r="817" spans="21:21" ht="12.75">
      <c r="U817" s="14">
        <v>0.56319444444444267</v>
      </c>
    </row>
    <row r="818" spans="21:21" ht="12.75">
      <c r="U818" s="14">
        <v>0.56388888888888711</v>
      </c>
    </row>
    <row r="819" spans="21:21" ht="12.75">
      <c r="U819" s="14">
        <v>0.56458333333333155</v>
      </c>
    </row>
    <row r="820" spans="21:21" ht="12.75">
      <c r="U820" s="14">
        <v>0.56527777777777599</v>
      </c>
    </row>
    <row r="821" spans="21:21" ht="12.75">
      <c r="U821" s="14">
        <v>0.56597222222222043</v>
      </c>
    </row>
    <row r="822" spans="21:21" ht="12.75">
      <c r="U822" s="14">
        <v>0.56666666666666488</v>
      </c>
    </row>
    <row r="823" spans="21:21" ht="12.75">
      <c r="U823" s="14">
        <v>0.56736111111110932</v>
      </c>
    </row>
    <row r="824" spans="21:21" ht="12.75">
      <c r="U824" s="14">
        <v>0.56805555555555376</v>
      </c>
    </row>
    <row r="825" spans="21:21" ht="12.75">
      <c r="U825" s="14">
        <v>0.5687499999999982</v>
      </c>
    </row>
    <row r="826" spans="21:21" ht="12.75">
      <c r="U826" s="14">
        <v>0.56944444444444264</v>
      </c>
    </row>
    <row r="827" spans="21:21" ht="12.75">
      <c r="U827" s="14">
        <v>0.57013888888888709</v>
      </c>
    </row>
    <row r="828" spans="21:21" ht="12.75">
      <c r="U828" s="14">
        <v>0.57083333333333153</v>
      </c>
    </row>
    <row r="829" spans="21:21" ht="12.75">
      <c r="U829" s="14">
        <v>0.57152777777777597</v>
      </c>
    </row>
    <row r="830" spans="21:21" ht="12.75">
      <c r="U830" s="14">
        <v>0.57222222222222041</v>
      </c>
    </row>
    <row r="831" spans="21:21" ht="12.75">
      <c r="U831" s="14">
        <v>0.57291666666666485</v>
      </c>
    </row>
    <row r="832" spans="21:21" ht="12.75">
      <c r="U832" s="14">
        <v>0.5736111111111093</v>
      </c>
    </row>
    <row r="833" spans="21:21" ht="12.75">
      <c r="U833" s="14">
        <v>0.57430555555555374</v>
      </c>
    </row>
    <row r="834" spans="21:21" ht="12.75">
      <c r="U834" s="14">
        <v>0.57499999999999818</v>
      </c>
    </row>
    <row r="835" spans="21:21" ht="12.75">
      <c r="U835" s="14">
        <v>0.57569444444444262</v>
      </c>
    </row>
    <row r="836" spans="21:21" ht="12.75">
      <c r="U836" s="14">
        <v>0.57638888888888706</v>
      </c>
    </row>
    <row r="837" spans="21:21" ht="12.75">
      <c r="U837" s="14">
        <v>0.57708333333333151</v>
      </c>
    </row>
    <row r="838" spans="21:21" ht="12.75">
      <c r="U838" s="14">
        <v>0.57777777777777595</v>
      </c>
    </row>
    <row r="839" spans="21:21" ht="12.75">
      <c r="U839" s="14">
        <v>0.57847222222222039</v>
      </c>
    </row>
    <row r="840" spans="21:21" ht="12.75">
      <c r="U840" s="14">
        <v>0.57916666666666483</v>
      </c>
    </row>
    <row r="841" spans="21:21" ht="12.75">
      <c r="U841" s="14">
        <v>0.57986111111110927</v>
      </c>
    </row>
    <row r="842" spans="21:21" ht="12.75">
      <c r="U842" s="14">
        <v>0.58055555555555372</v>
      </c>
    </row>
    <row r="843" spans="21:21" ht="12.75">
      <c r="U843" s="14">
        <v>0.58124999999999816</v>
      </c>
    </row>
    <row r="844" spans="21:21" ht="12.75">
      <c r="U844" s="14">
        <v>0.5819444444444426</v>
      </c>
    </row>
    <row r="845" spans="21:21" ht="12.75">
      <c r="U845" s="14">
        <v>0.58263888888888704</v>
      </c>
    </row>
    <row r="846" spans="21:21" ht="12.75">
      <c r="U846" s="14">
        <v>0.58333333333333148</v>
      </c>
    </row>
    <row r="847" spans="21:21" ht="12.75">
      <c r="U847" s="14">
        <v>0.58402777777777592</v>
      </c>
    </row>
    <row r="848" spans="21:21" ht="12.75">
      <c r="U848" s="14">
        <v>0.58472222222222037</v>
      </c>
    </row>
    <row r="849" spans="21:21" ht="12.75">
      <c r="U849" s="14">
        <v>0.58541666666666481</v>
      </c>
    </row>
    <row r="850" spans="21:21" ht="12.75">
      <c r="U850" s="14">
        <v>0.58611111111110925</v>
      </c>
    </row>
    <row r="851" spans="21:21" ht="12.75">
      <c r="U851" s="14">
        <v>0.58680555555555369</v>
      </c>
    </row>
    <row r="852" spans="21:21" ht="12.75">
      <c r="U852" s="14">
        <v>0.58749999999999813</v>
      </c>
    </row>
    <row r="853" spans="21:21" ht="12.75">
      <c r="U853" s="14">
        <v>0.58819444444444258</v>
      </c>
    </row>
    <row r="854" spans="21:21" ht="12.75">
      <c r="U854" s="14">
        <v>0.58888888888888702</v>
      </c>
    </row>
    <row r="855" spans="21:21" ht="12.75">
      <c r="U855" s="14">
        <v>0.58958333333333146</v>
      </c>
    </row>
    <row r="856" spans="21:21" ht="12.75">
      <c r="U856" s="14">
        <v>0.5902777777777759</v>
      </c>
    </row>
    <row r="857" spans="21:21" ht="12.75">
      <c r="U857" s="14">
        <v>0.59097222222222034</v>
      </c>
    </row>
    <row r="858" spans="21:21" ht="12.75">
      <c r="U858" s="14">
        <v>0.59166666666666479</v>
      </c>
    </row>
    <row r="859" spans="21:21" ht="12.75">
      <c r="U859" s="14">
        <v>0.59236111111110923</v>
      </c>
    </row>
    <row r="860" spans="21:21" ht="12.75">
      <c r="U860" s="14">
        <v>0.59305555555555367</v>
      </c>
    </row>
    <row r="861" spans="21:21" ht="12.75">
      <c r="U861" s="14">
        <v>0.59374999999999811</v>
      </c>
    </row>
    <row r="862" spans="21:21" ht="12.75">
      <c r="U862" s="14">
        <v>0.59444444444444255</v>
      </c>
    </row>
    <row r="863" spans="21:21" ht="12.75">
      <c r="U863" s="14">
        <v>0.595138888888887</v>
      </c>
    </row>
    <row r="864" spans="21:21" ht="12.75">
      <c r="U864" s="14">
        <v>0.59583333333333144</v>
      </c>
    </row>
    <row r="865" spans="21:21" ht="12.75">
      <c r="U865" s="14">
        <v>0.59652777777777588</v>
      </c>
    </row>
    <row r="866" spans="21:21" ht="12.75">
      <c r="U866" s="14">
        <v>0.59722222222222032</v>
      </c>
    </row>
    <row r="867" spans="21:21" ht="12.75">
      <c r="U867" s="14">
        <v>0.59791666666666476</v>
      </c>
    </row>
    <row r="868" spans="21:21" ht="12.75">
      <c r="U868" s="14">
        <v>0.59861111111110921</v>
      </c>
    </row>
    <row r="869" spans="21:21" ht="12.75">
      <c r="U869" s="14">
        <v>0.59930555555555365</v>
      </c>
    </row>
    <row r="870" spans="21:21" ht="12.75">
      <c r="U870" s="14">
        <v>0.59999999999999809</v>
      </c>
    </row>
    <row r="871" spans="21:21" ht="12.75">
      <c r="U871" s="14">
        <v>0.60069444444444253</v>
      </c>
    </row>
    <row r="872" spans="21:21" ht="12.75">
      <c r="U872" s="14">
        <v>0.60138888888888697</v>
      </c>
    </row>
    <row r="873" spans="21:21" ht="12.75">
      <c r="U873" s="14">
        <v>0.60208333333333142</v>
      </c>
    </row>
    <row r="874" spans="21:21" ht="12.75">
      <c r="U874" s="14">
        <v>0.60277777777777586</v>
      </c>
    </row>
    <row r="875" spans="21:21" ht="12.75">
      <c r="U875" s="14">
        <v>0.6034722222222203</v>
      </c>
    </row>
    <row r="876" spans="21:21" ht="12.75">
      <c r="U876" s="14">
        <v>0.60416666666666474</v>
      </c>
    </row>
    <row r="877" spans="21:21" ht="12.75">
      <c r="U877" s="14">
        <v>0.60486111111110918</v>
      </c>
    </row>
    <row r="878" spans="21:21" ht="12.75">
      <c r="U878" s="14">
        <v>0.60555555555555363</v>
      </c>
    </row>
    <row r="879" spans="21:21" ht="12.75">
      <c r="U879" s="14">
        <v>0.60624999999999807</v>
      </c>
    </row>
    <row r="880" spans="21:21" ht="12.75">
      <c r="U880" s="14">
        <v>0.60694444444444251</v>
      </c>
    </row>
    <row r="881" spans="21:21" ht="12.75">
      <c r="U881" s="14">
        <v>0.60763888888888695</v>
      </c>
    </row>
    <row r="882" spans="21:21" ht="12.75">
      <c r="U882" s="14">
        <v>0.60833333333333139</v>
      </c>
    </row>
    <row r="883" spans="21:21" ht="12.75">
      <c r="U883" s="14">
        <v>0.60902777777777584</v>
      </c>
    </row>
    <row r="884" spans="21:21" ht="12.75">
      <c r="U884" s="14">
        <v>0.60972222222222028</v>
      </c>
    </row>
    <row r="885" spans="21:21" ht="12.75">
      <c r="U885" s="14">
        <v>0.61041666666666472</v>
      </c>
    </row>
    <row r="886" spans="21:21" ht="12.75">
      <c r="U886" s="14">
        <v>0.61111111111110916</v>
      </c>
    </row>
    <row r="887" spans="21:21" ht="12.75">
      <c r="U887" s="14">
        <v>0.6118055555555536</v>
      </c>
    </row>
    <row r="888" spans="21:21" ht="12.75">
      <c r="U888" s="14">
        <v>0.61249999999999805</v>
      </c>
    </row>
    <row r="889" spans="21:21" ht="12.75">
      <c r="U889" s="14">
        <v>0.61319444444444249</v>
      </c>
    </row>
    <row r="890" spans="21:21" ht="12.75">
      <c r="U890" s="14">
        <v>0.61388888888888693</v>
      </c>
    </row>
    <row r="891" spans="21:21" ht="12.75">
      <c r="U891" s="14">
        <v>0.61458333333333137</v>
      </c>
    </row>
    <row r="892" spans="21:21" ht="12.75">
      <c r="U892" s="14">
        <v>0.61527777777777581</v>
      </c>
    </row>
    <row r="893" spans="21:21" ht="12.75">
      <c r="U893" s="14">
        <v>0.61597222222222026</v>
      </c>
    </row>
    <row r="894" spans="21:21" ht="12.75">
      <c r="U894" s="14">
        <v>0.6166666666666647</v>
      </c>
    </row>
    <row r="895" spans="21:21" ht="12.75">
      <c r="U895" s="14">
        <v>0.61736111111110914</v>
      </c>
    </row>
    <row r="896" spans="21:21" ht="12.75">
      <c r="U896" s="14">
        <v>0.61805555555555358</v>
      </c>
    </row>
    <row r="897" spans="21:21" ht="12.75">
      <c r="U897" s="14">
        <v>0.61874999999999802</v>
      </c>
    </row>
    <row r="898" spans="21:21" ht="12.75">
      <c r="U898" s="14">
        <v>0.61944444444444247</v>
      </c>
    </row>
    <row r="899" spans="21:21" ht="12.75">
      <c r="U899" s="14">
        <v>0.62013888888888691</v>
      </c>
    </row>
    <row r="900" spans="21:21" ht="12.75">
      <c r="U900" s="14">
        <v>0.62083333333333135</v>
      </c>
    </row>
    <row r="901" spans="21:21" ht="12.75">
      <c r="U901" s="14">
        <v>0.62152777777777579</v>
      </c>
    </row>
    <row r="902" spans="21:21" ht="12.75">
      <c r="U902" s="14">
        <v>0.62222222222222023</v>
      </c>
    </row>
    <row r="903" spans="21:21" ht="12.75">
      <c r="U903" s="14">
        <v>0.62291666666666468</v>
      </c>
    </row>
    <row r="904" spans="21:21" ht="12.75">
      <c r="U904" s="14">
        <v>0.62361111111110912</v>
      </c>
    </row>
    <row r="905" spans="21:21" ht="12.75">
      <c r="U905" s="14">
        <v>0.62430555555555356</v>
      </c>
    </row>
    <row r="906" spans="21:21" ht="12.75">
      <c r="U906" s="14">
        <v>0.624999999999998</v>
      </c>
    </row>
    <row r="907" spans="21:21" ht="12.75">
      <c r="U907" s="14">
        <v>0.62569444444444244</v>
      </c>
    </row>
    <row r="908" spans="21:21" ht="12.75">
      <c r="U908" s="14">
        <v>0.62638888888888689</v>
      </c>
    </row>
    <row r="909" spans="21:21" ht="12.75">
      <c r="U909" s="14">
        <v>0.62708333333333133</v>
      </c>
    </row>
    <row r="910" spans="21:21" ht="12.75">
      <c r="U910" s="14">
        <v>0.62777777777777577</v>
      </c>
    </row>
    <row r="911" spans="21:21" ht="12.75">
      <c r="U911" s="14">
        <v>0.62847222222222021</v>
      </c>
    </row>
    <row r="912" spans="21:21" ht="12.75">
      <c r="U912" s="14">
        <v>0.62916666666666465</v>
      </c>
    </row>
    <row r="913" spans="21:21" ht="12.75">
      <c r="U913" s="14">
        <v>0.6298611111111091</v>
      </c>
    </row>
    <row r="914" spans="21:21" ht="12.75">
      <c r="U914" s="14">
        <v>0.63055555555555354</v>
      </c>
    </row>
    <row r="915" spans="21:21" ht="12.75">
      <c r="U915" s="14">
        <v>0.63124999999999798</v>
      </c>
    </row>
    <row r="916" spans="21:21" ht="12.75">
      <c r="U916" s="14">
        <v>0.63194444444444242</v>
      </c>
    </row>
    <row r="917" spans="21:21" ht="12.75">
      <c r="U917" s="14">
        <v>0.63263888888888686</v>
      </c>
    </row>
    <row r="918" spans="21:21" ht="12.75">
      <c r="U918" s="14">
        <v>0.63333333333333131</v>
      </c>
    </row>
    <row r="919" spans="21:21" ht="12.75">
      <c r="U919" s="14">
        <v>0.63402777777777575</v>
      </c>
    </row>
    <row r="920" spans="21:21" ht="12.75">
      <c r="U920" s="14">
        <v>0.63472222222222019</v>
      </c>
    </row>
    <row r="921" spans="21:21" ht="12.75">
      <c r="U921" s="14">
        <v>0.63541666666666463</v>
      </c>
    </row>
    <row r="922" spans="21:21" ht="12.75">
      <c r="U922" s="14">
        <v>0.63611111111110907</v>
      </c>
    </row>
    <row r="923" spans="21:21" ht="12.75">
      <c r="U923" s="14">
        <v>0.63680555555555352</v>
      </c>
    </row>
    <row r="924" spans="21:21" ht="12.75">
      <c r="U924" s="14">
        <v>0.63749999999999796</v>
      </c>
    </row>
    <row r="925" spans="21:21" ht="12.75">
      <c r="U925" s="14">
        <v>0.6381944444444424</v>
      </c>
    </row>
    <row r="926" spans="21:21" ht="12.75">
      <c r="U926" s="14">
        <v>0.63888888888888684</v>
      </c>
    </row>
    <row r="927" spans="21:21" ht="12.75">
      <c r="U927" s="14">
        <v>0.63958333333333128</v>
      </c>
    </row>
    <row r="928" spans="21:21" ht="12.75">
      <c r="U928" s="14">
        <v>0.64027777777777573</v>
      </c>
    </row>
    <row r="929" spans="21:21" ht="12.75">
      <c r="U929" s="14">
        <v>0.64097222222222017</v>
      </c>
    </row>
    <row r="930" spans="21:21" ht="12.75">
      <c r="U930" s="14">
        <v>0.64166666666666461</v>
      </c>
    </row>
    <row r="931" spans="21:21" ht="12.75">
      <c r="U931" s="14">
        <v>0.64236111111110905</v>
      </c>
    </row>
    <row r="932" spans="21:21" ht="12.75">
      <c r="U932" s="14">
        <v>0.64305555555555349</v>
      </c>
    </row>
    <row r="933" spans="21:21" ht="12.75">
      <c r="U933" s="14">
        <v>0.64374999999999793</v>
      </c>
    </row>
    <row r="934" spans="21:21" ht="12.75">
      <c r="U934" s="14">
        <v>0.64444444444444238</v>
      </c>
    </row>
    <row r="935" spans="21:21" ht="12.75">
      <c r="U935" s="14">
        <v>0.64513888888888682</v>
      </c>
    </row>
    <row r="936" spans="21:21" ht="12.75">
      <c r="U936" s="14">
        <v>0.64583333333333126</v>
      </c>
    </row>
    <row r="937" spans="21:21" ht="12.75">
      <c r="U937" s="14">
        <v>0.6465277777777757</v>
      </c>
    </row>
    <row r="938" spans="21:21" ht="12.75">
      <c r="U938" s="14">
        <v>0.64722222222222014</v>
      </c>
    </row>
    <row r="939" spans="21:21" ht="12.75">
      <c r="U939" s="14">
        <v>0.64791666666666459</v>
      </c>
    </row>
    <row r="940" spans="21:21" ht="12.75">
      <c r="U940" s="14">
        <v>0.64861111111110903</v>
      </c>
    </row>
    <row r="941" spans="21:21" ht="12.75">
      <c r="U941" s="14">
        <v>0.64930555555555347</v>
      </c>
    </row>
    <row r="942" spans="21:21" ht="12.75">
      <c r="U942" s="14">
        <v>0.64999999999999791</v>
      </c>
    </row>
    <row r="943" spans="21:21" ht="12.75">
      <c r="U943" s="14">
        <v>0.65069444444444235</v>
      </c>
    </row>
    <row r="944" spans="21:21" ht="12.75">
      <c r="U944" s="14">
        <v>0.6513888888888868</v>
      </c>
    </row>
    <row r="945" spans="21:21" ht="12.75">
      <c r="U945" s="14">
        <v>0.65208333333333124</v>
      </c>
    </row>
    <row r="946" spans="21:21" ht="12.75">
      <c r="U946" s="14">
        <v>0.65277777777777568</v>
      </c>
    </row>
    <row r="947" spans="21:21" ht="12.75">
      <c r="U947" s="14">
        <v>0.65347222222222012</v>
      </c>
    </row>
    <row r="948" spans="21:21" ht="12.75">
      <c r="U948" s="14">
        <v>0.65416666666666456</v>
      </c>
    </row>
    <row r="949" spans="21:21" ht="12.75">
      <c r="U949" s="14">
        <v>0.65486111111110901</v>
      </c>
    </row>
    <row r="950" spans="21:21" ht="12.75">
      <c r="U950" s="14">
        <v>0.65555555555555345</v>
      </c>
    </row>
    <row r="951" spans="21:21" ht="12.75">
      <c r="U951" s="14">
        <v>0.65624999999999789</v>
      </c>
    </row>
    <row r="952" spans="21:21" ht="12.75">
      <c r="U952" s="14">
        <v>0.65694444444444233</v>
      </c>
    </row>
    <row r="953" spans="21:21" ht="12.75">
      <c r="U953" s="14">
        <v>0.65763888888888677</v>
      </c>
    </row>
    <row r="954" spans="21:21" ht="12.75">
      <c r="U954" s="14">
        <v>0.65833333333333122</v>
      </c>
    </row>
    <row r="955" spans="21:21" ht="12.75">
      <c r="U955" s="14">
        <v>0.65902777777777566</v>
      </c>
    </row>
    <row r="956" spans="21:21" ht="12.75">
      <c r="U956" s="14">
        <v>0.6597222222222201</v>
      </c>
    </row>
    <row r="957" spans="21:21" ht="12.75">
      <c r="U957" s="14">
        <v>0.66041666666666454</v>
      </c>
    </row>
    <row r="958" spans="21:21" ht="12.75">
      <c r="U958" s="14">
        <v>0.66111111111110898</v>
      </c>
    </row>
    <row r="959" spans="21:21" ht="12.75">
      <c r="U959" s="14">
        <v>0.66180555555555343</v>
      </c>
    </row>
    <row r="960" spans="21:21" ht="12.75">
      <c r="U960" s="14">
        <v>0.66249999999999787</v>
      </c>
    </row>
    <row r="961" spans="21:21" ht="12.75">
      <c r="U961" s="14">
        <v>0.66319444444444231</v>
      </c>
    </row>
    <row r="962" spans="21:21" ht="12.75">
      <c r="U962" s="14">
        <v>0.66388888888888675</v>
      </c>
    </row>
    <row r="963" spans="21:21" ht="12.75">
      <c r="U963" s="14">
        <v>0.66458333333333119</v>
      </c>
    </row>
    <row r="964" spans="21:21" ht="12.75">
      <c r="U964" s="14">
        <v>0.66527777777777564</v>
      </c>
    </row>
    <row r="965" spans="21:21" ht="12.75">
      <c r="U965" s="14">
        <v>0.66597222222222008</v>
      </c>
    </row>
    <row r="966" spans="21:21" ht="12.75">
      <c r="U966" s="14">
        <v>0.66666666666666452</v>
      </c>
    </row>
    <row r="967" spans="21:21" ht="12.75">
      <c r="U967" s="14">
        <v>0.66736111111110896</v>
      </c>
    </row>
    <row r="968" spans="21:21" ht="12.75">
      <c r="U968" s="14">
        <v>0.6680555555555534</v>
      </c>
    </row>
    <row r="969" spans="21:21" ht="12.75">
      <c r="U969" s="14">
        <v>0.66874999999999785</v>
      </c>
    </row>
    <row r="970" spans="21:21" ht="12.75">
      <c r="U970" s="14">
        <v>0.66944444444444229</v>
      </c>
    </row>
    <row r="971" spans="21:21" ht="12.75">
      <c r="U971" s="14">
        <v>0.67013888888888673</v>
      </c>
    </row>
    <row r="972" spans="21:21" ht="12.75">
      <c r="U972" s="14">
        <v>0.67083333333333117</v>
      </c>
    </row>
    <row r="973" spans="21:21" ht="12.75">
      <c r="U973" s="14">
        <v>0.67152777777777561</v>
      </c>
    </row>
    <row r="974" spans="21:21" ht="12.75">
      <c r="U974" s="14">
        <v>0.67222222222222006</v>
      </c>
    </row>
    <row r="975" spans="21:21" ht="12.75">
      <c r="U975" s="14">
        <v>0.6729166666666645</v>
      </c>
    </row>
    <row r="976" spans="21:21" ht="12.75">
      <c r="U976" s="14">
        <v>0.67361111111110894</v>
      </c>
    </row>
    <row r="977" spans="21:21" ht="12.75">
      <c r="U977" s="14">
        <v>0.67430555555555338</v>
      </c>
    </row>
    <row r="978" spans="21:21" ht="12.75">
      <c r="U978" s="14">
        <v>0.67499999999999782</v>
      </c>
    </row>
    <row r="979" spans="21:21" ht="12.75">
      <c r="U979" s="14">
        <v>0.67569444444444227</v>
      </c>
    </row>
    <row r="980" spans="21:21" ht="12.75">
      <c r="U980" s="14">
        <v>0.67638888888888671</v>
      </c>
    </row>
    <row r="981" spans="21:21" ht="12.75">
      <c r="U981" s="14">
        <v>0.67708333333333115</v>
      </c>
    </row>
    <row r="982" spans="21:21" ht="12.75">
      <c r="U982" s="14">
        <v>0.67777777777777559</v>
      </c>
    </row>
    <row r="983" spans="21:21" ht="12.75">
      <c r="U983" s="14">
        <v>0.67847222222222003</v>
      </c>
    </row>
    <row r="984" spans="21:21" ht="12.75">
      <c r="U984" s="14">
        <v>0.67916666666666448</v>
      </c>
    </row>
    <row r="985" spans="21:21" ht="12.75">
      <c r="U985" s="14">
        <v>0.67986111111110892</v>
      </c>
    </row>
    <row r="986" spans="21:21" ht="12.75">
      <c r="U986" s="14">
        <v>0.68055555555555336</v>
      </c>
    </row>
    <row r="987" spans="21:21" ht="12.75">
      <c r="U987" s="14">
        <v>0.6812499999999978</v>
      </c>
    </row>
    <row r="988" spans="21:21" ht="12.75">
      <c r="U988" s="14">
        <v>0.68194444444444224</v>
      </c>
    </row>
    <row r="989" spans="21:21" ht="12.75">
      <c r="U989" s="14">
        <v>0.68263888888888669</v>
      </c>
    </row>
    <row r="990" spans="21:21" ht="12.75">
      <c r="U990" s="14">
        <v>0.68333333333333113</v>
      </c>
    </row>
    <row r="991" spans="21:21" ht="12.75">
      <c r="U991" s="14">
        <v>0.68402777777777557</v>
      </c>
    </row>
    <row r="992" spans="21:21" ht="12.75">
      <c r="U992" s="14">
        <v>0.68472222222222001</v>
      </c>
    </row>
    <row r="993" spans="21:21" ht="12.75">
      <c r="U993" s="14">
        <v>0.68541666666666445</v>
      </c>
    </row>
    <row r="994" spans="21:21" ht="12.75">
      <c r="U994" s="14">
        <v>0.6861111111111089</v>
      </c>
    </row>
    <row r="995" spans="21:21" ht="12.75">
      <c r="U995" s="14">
        <v>0.68680555555555334</v>
      </c>
    </row>
    <row r="996" spans="21:21" ht="12.75">
      <c r="U996" s="14">
        <v>0.68749999999999778</v>
      </c>
    </row>
    <row r="997" spans="21:21" ht="12.75">
      <c r="U997" s="14">
        <v>0.68819444444444222</v>
      </c>
    </row>
    <row r="998" spans="21:21" ht="12.75">
      <c r="U998" s="14">
        <v>0.68888888888888666</v>
      </c>
    </row>
    <row r="999" spans="21:21" ht="12.75">
      <c r="U999" s="14">
        <v>0.68958333333333111</v>
      </c>
    </row>
    <row r="1000" spans="21:21" ht="12.75">
      <c r="U1000" s="14">
        <v>0.69027777777777555</v>
      </c>
    </row>
    <row r="1001" spans="21:21" ht="12.75">
      <c r="U1001" s="14">
        <v>0.69097222222221999</v>
      </c>
    </row>
    <row r="1002" spans="21:21" ht="12.75">
      <c r="U1002" s="14">
        <v>0.69166666666666443</v>
      </c>
    </row>
    <row r="1003" spans="21:21" ht="12.75">
      <c r="U1003" s="14">
        <v>0.69236111111110887</v>
      </c>
    </row>
    <row r="1004" spans="21:21" ht="12.75">
      <c r="U1004" s="14">
        <v>0.69305555555555332</v>
      </c>
    </row>
    <row r="1005" spans="21:21" ht="12.75">
      <c r="U1005" s="14">
        <v>0.69374999999999776</v>
      </c>
    </row>
    <row r="1006" spans="21:21" ht="12.75">
      <c r="U1006" s="14">
        <v>0.6944444444444422</v>
      </c>
    </row>
    <row r="1007" spans="21:21" ht="12.75">
      <c r="U1007" s="14">
        <v>0.69513888888888664</v>
      </c>
    </row>
    <row r="1008" spans="21:21" ht="12.75">
      <c r="U1008" s="14">
        <v>0.69583333333333108</v>
      </c>
    </row>
    <row r="1009" spans="21:21" ht="12.75">
      <c r="U1009" s="14">
        <v>0.69652777777777553</v>
      </c>
    </row>
    <row r="1010" spans="21:21" ht="12.75">
      <c r="U1010" s="14">
        <v>0.69722222222221997</v>
      </c>
    </row>
    <row r="1011" spans="21:21" ht="12.75">
      <c r="U1011" s="14">
        <v>0.69791666666666441</v>
      </c>
    </row>
    <row r="1012" spans="21:21" ht="12.75">
      <c r="U1012" s="14">
        <v>0.69861111111110885</v>
      </c>
    </row>
    <row r="1013" spans="21:21" ht="12.75">
      <c r="U1013" s="14">
        <v>0.69930555555555329</v>
      </c>
    </row>
    <row r="1014" spans="21:21" ht="12.75">
      <c r="U1014" s="14">
        <v>0.69999999999999774</v>
      </c>
    </row>
    <row r="1015" spans="21:21" ht="12.75">
      <c r="U1015" s="14">
        <v>0.70069444444444218</v>
      </c>
    </row>
    <row r="1016" spans="21:21" ht="12.75">
      <c r="U1016" s="14">
        <v>0.70138888888888662</v>
      </c>
    </row>
    <row r="1017" spans="21:21" ht="12.75">
      <c r="U1017" s="14">
        <v>0.70208333333333106</v>
      </c>
    </row>
    <row r="1018" spans="21:21" ht="12.75">
      <c r="U1018" s="14">
        <v>0.7027777777777755</v>
      </c>
    </row>
    <row r="1019" spans="21:21" ht="12.75">
      <c r="U1019" s="14">
        <v>0.70347222222221995</v>
      </c>
    </row>
    <row r="1020" spans="21:21" ht="12.75">
      <c r="U1020" s="14">
        <v>0.70416666666666439</v>
      </c>
    </row>
    <row r="1021" spans="21:21" ht="12.75">
      <c r="U1021" s="14">
        <v>0.70486111111110883</v>
      </c>
    </row>
    <row r="1022" spans="21:21" ht="12.75">
      <c r="U1022" s="14">
        <v>0.70555555555555327</v>
      </c>
    </row>
    <row r="1023" spans="21:21" ht="12.75">
      <c r="U1023" s="14">
        <v>0.70624999999999771</v>
      </c>
    </row>
    <row r="1024" spans="21:21" ht="12.75">
      <c r="U1024" s="14">
        <v>0.70694444444444215</v>
      </c>
    </row>
    <row r="1025" spans="21:21" ht="12.75">
      <c r="U1025" s="14">
        <v>0.7076388888888866</v>
      </c>
    </row>
    <row r="1026" spans="21:21" ht="12.75">
      <c r="U1026" s="14">
        <v>0.70833333333333104</v>
      </c>
    </row>
    <row r="1027" spans="21:21" ht="12.75">
      <c r="U1027" s="14">
        <v>0.70902777777777548</v>
      </c>
    </row>
    <row r="1028" spans="21:21" ht="12.75">
      <c r="U1028" s="14">
        <v>0.70972222222221992</v>
      </c>
    </row>
    <row r="1029" spans="21:21" ht="12.75">
      <c r="U1029" s="14">
        <v>0.71041666666666436</v>
      </c>
    </row>
    <row r="1030" spans="21:21" ht="12.75">
      <c r="U1030" s="14">
        <v>0.71111111111110881</v>
      </c>
    </row>
    <row r="1031" spans="21:21" ht="12.75">
      <c r="U1031" s="14">
        <v>0.71180555555555325</v>
      </c>
    </row>
    <row r="1032" spans="21:21" ht="12.75">
      <c r="U1032" s="14">
        <v>0.71249999999999769</v>
      </c>
    </row>
    <row r="1033" spans="21:21" ht="12.75">
      <c r="U1033" s="14">
        <v>0.71319444444444213</v>
      </c>
    </row>
    <row r="1034" spans="21:21" ht="12.75">
      <c r="U1034" s="14">
        <v>0.71388888888888657</v>
      </c>
    </row>
    <row r="1035" spans="21:21" ht="12.75">
      <c r="U1035" s="14">
        <v>0.71458333333333102</v>
      </c>
    </row>
    <row r="1036" spans="21:21" ht="12.75">
      <c r="U1036" s="14">
        <v>0.71527777777777546</v>
      </c>
    </row>
    <row r="1037" spans="21:21" ht="12.75">
      <c r="U1037" s="14">
        <v>0.7159722222222199</v>
      </c>
    </row>
    <row r="1038" spans="21:21" ht="12.75">
      <c r="U1038" s="14">
        <v>0.71666666666666434</v>
      </c>
    </row>
    <row r="1039" spans="21:21" ht="12.75">
      <c r="U1039" s="14">
        <v>0.71736111111110878</v>
      </c>
    </row>
    <row r="1040" spans="21:21" ht="12.75">
      <c r="U1040" s="14">
        <v>0.71805555555555323</v>
      </c>
    </row>
    <row r="1041" spans="21:21" ht="12.75">
      <c r="U1041" s="14">
        <v>0.71874999999999767</v>
      </c>
    </row>
    <row r="1042" spans="21:21" ht="12.75">
      <c r="U1042" s="14">
        <v>0.71944444444444211</v>
      </c>
    </row>
    <row r="1043" spans="21:21" ht="12.75">
      <c r="U1043" s="14">
        <v>0.72013888888888655</v>
      </c>
    </row>
    <row r="1044" spans="21:21" ht="12.75">
      <c r="U1044" s="14">
        <v>0.72083333333333099</v>
      </c>
    </row>
    <row r="1045" spans="21:21" ht="12.75">
      <c r="U1045" s="14">
        <v>0.72152777777777544</v>
      </c>
    </row>
    <row r="1046" spans="21:21" ht="12.75">
      <c r="U1046" s="14">
        <v>0.72222222222221988</v>
      </c>
    </row>
    <row r="1047" spans="21:21" ht="12.75">
      <c r="U1047" s="14">
        <v>0.72291666666666432</v>
      </c>
    </row>
    <row r="1048" spans="21:21" ht="12.75">
      <c r="U1048" s="14">
        <v>0.72361111111110876</v>
      </c>
    </row>
    <row r="1049" spans="21:21" ht="12.75">
      <c r="U1049" s="14">
        <v>0.7243055555555532</v>
      </c>
    </row>
    <row r="1050" spans="21:21" ht="12.75">
      <c r="U1050" s="14">
        <v>0.72499999999999765</v>
      </c>
    </row>
    <row r="1051" spans="21:21" ht="12.75">
      <c r="U1051" s="14">
        <v>0.72569444444444209</v>
      </c>
    </row>
    <row r="1052" spans="21:21" ht="12.75">
      <c r="U1052" s="14">
        <v>0.72638888888888653</v>
      </c>
    </row>
    <row r="1053" spans="21:21" ht="12.75">
      <c r="U1053" s="14">
        <v>0.72708333333333097</v>
      </c>
    </row>
    <row r="1054" spans="21:21" ht="12.75">
      <c r="U1054" s="14">
        <v>0.72777777777777541</v>
      </c>
    </row>
    <row r="1055" spans="21:21" ht="12.75">
      <c r="U1055" s="14">
        <v>0.72847222222221986</v>
      </c>
    </row>
    <row r="1056" spans="21:21" ht="12.75">
      <c r="U1056" s="14">
        <v>0.7291666666666643</v>
      </c>
    </row>
    <row r="1057" spans="21:21" ht="12.75">
      <c r="U1057" s="14">
        <v>0.72986111111110874</v>
      </c>
    </row>
    <row r="1058" spans="21:21" ht="12.75">
      <c r="U1058" s="14">
        <v>0.73055555555555318</v>
      </c>
    </row>
    <row r="1059" spans="21:21" ht="12.75">
      <c r="U1059" s="14">
        <v>0.73124999999999762</v>
      </c>
    </row>
    <row r="1060" spans="21:21" ht="12.75">
      <c r="U1060" s="14">
        <v>0.73194444444444207</v>
      </c>
    </row>
    <row r="1061" spans="21:21" ht="12.75">
      <c r="U1061" s="14">
        <v>0.73263888888888651</v>
      </c>
    </row>
    <row r="1062" spans="21:21" ht="12.75">
      <c r="U1062" s="14">
        <v>0.73333333333333095</v>
      </c>
    </row>
    <row r="1063" spans="21:21" ht="12.75">
      <c r="U1063" s="14">
        <v>0.73402777777777539</v>
      </c>
    </row>
    <row r="1064" spans="21:21" ht="12.75">
      <c r="U1064" s="14">
        <v>0.73472222222221983</v>
      </c>
    </row>
    <row r="1065" spans="21:21" ht="12.75">
      <c r="U1065" s="14">
        <v>0.73541666666666428</v>
      </c>
    </row>
    <row r="1066" spans="21:21" ht="12.75">
      <c r="U1066" s="14">
        <v>0.73611111111110872</v>
      </c>
    </row>
    <row r="1067" spans="21:21" ht="12.75">
      <c r="U1067" s="14">
        <v>0.73680555555555316</v>
      </c>
    </row>
    <row r="1068" spans="21:21" ht="12.75">
      <c r="U1068" s="14">
        <v>0.7374999999999976</v>
      </c>
    </row>
    <row r="1069" spans="21:21" ht="12.75">
      <c r="U1069" s="14">
        <v>0.73819444444444204</v>
      </c>
    </row>
    <row r="1070" spans="21:21" ht="12.75">
      <c r="U1070" s="14">
        <v>0.73888888888888649</v>
      </c>
    </row>
    <row r="1071" spans="21:21" ht="12.75">
      <c r="U1071" s="14">
        <v>0.73958333333333093</v>
      </c>
    </row>
    <row r="1072" spans="21:21" ht="12.75">
      <c r="U1072" s="14">
        <v>0.74027777777777537</v>
      </c>
    </row>
    <row r="1073" spans="21:21" ht="12.75">
      <c r="U1073" s="14">
        <v>0.74097222222221981</v>
      </c>
    </row>
    <row r="1074" spans="21:21" ht="12.75">
      <c r="U1074" s="14">
        <v>0.74166666666666425</v>
      </c>
    </row>
    <row r="1075" spans="21:21" ht="12.75">
      <c r="U1075" s="14">
        <v>0.7423611111111087</v>
      </c>
    </row>
    <row r="1076" spans="21:21" ht="12.75">
      <c r="U1076" s="14">
        <v>0.74305555555555314</v>
      </c>
    </row>
    <row r="1077" spans="21:21" ht="12.75">
      <c r="U1077" s="14">
        <v>0.74374999999999758</v>
      </c>
    </row>
    <row r="1078" spans="21:21" ht="12.75">
      <c r="U1078" s="14">
        <v>0.74444444444444202</v>
      </c>
    </row>
    <row r="1079" spans="21:21" ht="12.75">
      <c r="U1079" s="14">
        <v>0.74513888888888646</v>
      </c>
    </row>
    <row r="1080" spans="21:21" ht="12.75">
      <c r="U1080" s="14">
        <v>0.74583333333333091</v>
      </c>
    </row>
    <row r="1081" spans="21:21" ht="12.75">
      <c r="U1081" s="14">
        <v>0.74652777777777535</v>
      </c>
    </row>
    <row r="1082" spans="21:21" ht="12.75">
      <c r="U1082" s="14">
        <v>0.74722222222221979</v>
      </c>
    </row>
    <row r="1083" spans="21:21" ht="12.75">
      <c r="U1083" s="14">
        <v>0.74791666666666423</v>
      </c>
    </row>
    <row r="1084" spans="21:21" ht="12.75">
      <c r="U1084" s="14">
        <v>0.74861111111110867</v>
      </c>
    </row>
    <row r="1085" spans="21:21" ht="12.75">
      <c r="U1085" s="14">
        <v>0.74930555555555312</v>
      </c>
    </row>
    <row r="1086" spans="21:21" ht="12.75">
      <c r="U1086" s="14">
        <v>0.74999999999999756</v>
      </c>
    </row>
    <row r="1087" spans="21:21" ht="12.75">
      <c r="U1087" s="14">
        <v>0.750694444444442</v>
      </c>
    </row>
    <row r="1088" spans="21:21" ht="12.75">
      <c r="U1088" s="14">
        <v>0.75138888888888644</v>
      </c>
    </row>
    <row r="1089" spans="21:21" ht="12.75">
      <c r="U1089" s="14">
        <v>0.75208333333333088</v>
      </c>
    </row>
    <row r="1090" spans="21:21" ht="12.75">
      <c r="U1090" s="14">
        <v>0.75277777777777533</v>
      </c>
    </row>
    <row r="1091" spans="21:21" ht="12.75">
      <c r="U1091" s="14">
        <v>0.75347222222221977</v>
      </c>
    </row>
    <row r="1092" spans="21:21" ht="12.75">
      <c r="U1092" s="14">
        <v>0.75416666666666421</v>
      </c>
    </row>
    <row r="1093" spans="21:21" ht="12.75">
      <c r="U1093" s="14">
        <v>0.75486111111110865</v>
      </c>
    </row>
    <row r="1094" spans="21:21" ht="12.75">
      <c r="U1094" s="14">
        <v>0.75555555555555309</v>
      </c>
    </row>
    <row r="1095" spans="21:21" ht="12.75">
      <c r="U1095" s="14">
        <v>0.75624999999999754</v>
      </c>
    </row>
    <row r="1096" spans="21:21" ht="12.75">
      <c r="U1096" s="14">
        <v>0.75694444444444198</v>
      </c>
    </row>
    <row r="1097" spans="21:21" ht="12.75">
      <c r="U1097" s="14">
        <v>0.75763888888888642</v>
      </c>
    </row>
    <row r="1098" spans="21:21" ht="12.75">
      <c r="U1098" s="14">
        <v>0.75833333333333086</v>
      </c>
    </row>
    <row r="1099" spans="21:21" ht="12.75">
      <c r="U1099" s="14">
        <v>0.7590277777777753</v>
      </c>
    </row>
    <row r="1100" spans="21:21" ht="12.75">
      <c r="U1100" s="14">
        <v>0.75972222222221975</v>
      </c>
    </row>
    <row r="1101" spans="21:21" ht="12.75">
      <c r="U1101" s="14">
        <v>0.76041666666666419</v>
      </c>
    </row>
    <row r="1102" spans="21:21" ht="12.75">
      <c r="U1102" s="14">
        <v>0.76111111111110863</v>
      </c>
    </row>
    <row r="1103" spans="21:21" ht="12.75">
      <c r="U1103" s="14">
        <v>0.76180555555555307</v>
      </c>
    </row>
    <row r="1104" spans="21:21" ht="12.75">
      <c r="U1104" s="14">
        <v>0.76249999999999751</v>
      </c>
    </row>
    <row r="1105" spans="21:21" ht="12.75">
      <c r="U1105" s="14">
        <v>0.76319444444444196</v>
      </c>
    </row>
    <row r="1106" spans="21:21" ht="12.75">
      <c r="U1106" s="14">
        <v>0.7638888888888864</v>
      </c>
    </row>
    <row r="1107" spans="21:21" ht="12.75">
      <c r="U1107" s="14">
        <v>0.76458333333333084</v>
      </c>
    </row>
    <row r="1108" spans="21:21" ht="12.75">
      <c r="U1108" s="14">
        <v>0.76527777777777528</v>
      </c>
    </row>
    <row r="1109" spans="21:21" ht="12.75">
      <c r="U1109" s="14">
        <v>0.76597222222221972</v>
      </c>
    </row>
    <row r="1110" spans="21:21" ht="12.75">
      <c r="U1110" s="14">
        <v>0.76666666666666416</v>
      </c>
    </row>
    <row r="1111" spans="21:21" ht="12.75">
      <c r="U1111" s="14">
        <v>0.76736111111110861</v>
      </c>
    </row>
    <row r="1112" spans="21:21" ht="12.75">
      <c r="U1112" s="14">
        <v>0.76805555555555305</v>
      </c>
    </row>
    <row r="1113" spans="21:21" ht="12.75">
      <c r="U1113" s="14">
        <v>0.76874999999999749</v>
      </c>
    </row>
    <row r="1114" spans="21:21" ht="12.75">
      <c r="U1114" s="14">
        <v>0.76944444444444193</v>
      </c>
    </row>
    <row r="1115" spans="21:21" ht="12.75">
      <c r="U1115" s="14">
        <v>0.77013888888888637</v>
      </c>
    </row>
    <row r="1116" spans="21:21" ht="12.75">
      <c r="U1116" s="14">
        <v>0.77083333333333082</v>
      </c>
    </row>
    <row r="1117" spans="21:21" ht="12.75">
      <c r="U1117" s="14">
        <v>0.77152777777777526</v>
      </c>
    </row>
    <row r="1118" spans="21:21" ht="12.75">
      <c r="U1118" s="14">
        <v>0.7722222222222197</v>
      </c>
    </row>
    <row r="1119" spans="21:21" ht="12.75">
      <c r="U1119" s="14">
        <v>0.77291666666666414</v>
      </c>
    </row>
    <row r="1120" spans="21:21" ht="12.75">
      <c r="U1120" s="14">
        <v>0.77361111111110858</v>
      </c>
    </row>
    <row r="1121" spans="21:21" ht="12.75">
      <c r="U1121" s="14">
        <v>0.77430555555555303</v>
      </c>
    </row>
    <row r="1122" spans="21:21" ht="12.75">
      <c r="U1122" s="14">
        <v>0.77499999999999747</v>
      </c>
    </row>
    <row r="1123" spans="21:21" ht="12.75">
      <c r="U1123" s="14">
        <v>0.77569444444444191</v>
      </c>
    </row>
    <row r="1124" spans="21:21" ht="12.75">
      <c r="U1124" s="14">
        <v>0.77638888888888635</v>
      </c>
    </row>
    <row r="1125" spans="21:21" ht="12.75">
      <c r="U1125" s="14">
        <v>0.77708333333333079</v>
      </c>
    </row>
    <row r="1126" spans="21:21" ht="12.75">
      <c r="U1126" s="14">
        <v>0.77777777777777524</v>
      </c>
    </row>
    <row r="1127" spans="21:21" ht="12.75">
      <c r="U1127" s="14">
        <v>0.77847222222221968</v>
      </c>
    </row>
    <row r="1128" spans="21:21" ht="12.75">
      <c r="U1128" s="14">
        <v>0.77916666666666412</v>
      </c>
    </row>
    <row r="1129" spans="21:21" ht="12.75">
      <c r="U1129" s="14">
        <v>0.77986111111110856</v>
      </c>
    </row>
    <row r="1130" spans="21:21" ht="12.75">
      <c r="U1130" s="14">
        <v>0.780555555555553</v>
      </c>
    </row>
    <row r="1131" spans="21:21" ht="12.75">
      <c r="U1131" s="14">
        <v>0.78124999999999745</v>
      </c>
    </row>
    <row r="1132" spans="21:21" ht="12.75">
      <c r="U1132" s="14">
        <v>0.78194444444444189</v>
      </c>
    </row>
    <row r="1133" spans="21:21" ht="12.75">
      <c r="U1133" s="14">
        <v>0.78263888888888633</v>
      </c>
    </row>
    <row r="1134" spans="21:21" ht="12.75">
      <c r="U1134" s="14">
        <v>0.78333333333333077</v>
      </c>
    </row>
    <row r="1135" spans="21:21" ht="12.75">
      <c r="U1135" s="14">
        <v>0.78402777777777521</v>
      </c>
    </row>
    <row r="1136" spans="21:21" ht="12.75">
      <c r="U1136" s="14">
        <v>0.78472222222221966</v>
      </c>
    </row>
    <row r="1137" spans="21:21" ht="12.75">
      <c r="U1137" s="14">
        <v>0.7854166666666641</v>
      </c>
    </row>
    <row r="1138" spans="21:21" ht="12.75">
      <c r="U1138" s="14">
        <v>0.78611111111110854</v>
      </c>
    </row>
    <row r="1139" spans="21:21" ht="12.75">
      <c r="U1139" s="14">
        <v>0.78680555555555298</v>
      </c>
    </row>
    <row r="1140" spans="21:21" ht="12.75">
      <c r="U1140" s="14">
        <v>0.78749999999999742</v>
      </c>
    </row>
    <row r="1141" spans="21:21" ht="12.75">
      <c r="U1141" s="14">
        <v>0.78819444444444187</v>
      </c>
    </row>
    <row r="1142" spans="21:21" ht="12.75">
      <c r="U1142" s="14">
        <v>0.78888888888888631</v>
      </c>
    </row>
    <row r="1143" spans="21:21" ht="12.75">
      <c r="U1143" s="14">
        <v>0.78958333333333075</v>
      </c>
    </row>
    <row r="1144" spans="21:21" ht="12.75">
      <c r="U1144" s="14">
        <v>0.79027777777777519</v>
      </c>
    </row>
    <row r="1145" spans="21:21" ht="12.75">
      <c r="U1145" s="14">
        <v>0.79097222222221963</v>
      </c>
    </row>
    <row r="1146" spans="21:21" ht="12.75">
      <c r="U1146" s="14">
        <v>0.79166666666666408</v>
      </c>
    </row>
    <row r="1147" spans="21:21" ht="12.75">
      <c r="U1147" s="14">
        <v>0.79236111111110852</v>
      </c>
    </row>
    <row r="1148" spans="21:21" ht="12.75">
      <c r="U1148" s="14">
        <v>0.79305555555555296</v>
      </c>
    </row>
    <row r="1149" spans="21:21" ht="12.75">
      <c r="U1149" s="14">
        <v>0.7937499999999974</v>
      </c>
    </row>
    <row r="1150" spans="21:21" ht="12.75">
      <c r="U1150" s="14">
        <v>0.79444444444444184</v>
      </c>
    </row>
    <row r="1151" spans="21:21" ht="12.75">
      <c r="U1151" s="14">
        <v>0.79513888888888629</v>
      </c>
    </row>
    <row r="1152" spans="21:21" ht="12.75">
      <c r="U1152" s="14">
        <v>0.79583333333333073</v>
      </c>
    </row>
    <row r="1153" spans="21:21" ht="12.75">
      <c r="U1153" s="14">
        <v>0.79652777777777517</v>
      </c>
    </row>
    <row r="1154" spans="21:21" ht="12.75">
      <c r="U1154" s="14">
        <v>0.79722222222221961</v>
      </c>
    </row>
    <row r="1155" spans="21:21" ht="12.75">
      <c r="U1155" s="14">
        <v>0.79791666666666405</v>
      </c>
    </row>
    <row r="1156" spans="21:21" ht="12.75">
      <c r="U1156" s="14">
        <v>0.7986111111111085</v>
      </c>
    </row>
    <row r="1157" spans="21:21" ht="12.75">
      <c r="U1157" s="14">
        <v>0.79930555555555294</v>
      </c>
    </row>
    <row r="1158" spans="21:21" ht="12.75">
      <c r="U1158" s="14">
        <v>0.79999999999999738</v>
      </c>
    </row>
    <row r="1159" spans="21:21" ht="12.75">
      <c r="U1159" s="14">
        <v>0.80069444444444182</v>
      </c>
    </row>
    <row r="1160" spans="21:21" ht="12.75">
      <c r="U1160" s="14">
        <v>0.80138888888888626</v>
      </c>
    </row>
    <row r="1161" spans="21:21" ht="12.75">
      <c r="U1161" s="14">
        <v>0.80208333333333071</v>
      </c>
    </row>
    <row r="1162" spans="21:21" ht="12.75">
      <c r="U1162" s="14">
        <v>0.80277777777777515</v>
      </c>
    </row>
    <row r="1163" spans="21:21" ht="12.75">
      <c r="U1163" s="14">
        <v>0.80347222222221959</v>
      </c>
    </row>
    <row r="1164" spans="21:21" ht="12.75">
      <c r="U1164" s="14">
        <v>0.80416666666666403</v>
      </c>
    </row>
    <row r="1165" spans="21:21" ht="12.75">
      <c r="U1165" s="14">
        <v>0.80486111111110847</v>
      </c>
    </row>
    <row r="1166" spans="21:21" ht="12.75">
      <c r="U1166" s="14">
        <v>0.80555555555555292</v>
      </c>
    </row>
    <row r="1167" spans="21:21" ht="12.75">
      <c r="U1167" s="14">
        <v>0.80624999999999736</v>
      </c>
    </row>
    <row r="1168" spans="21:21" ht="12.75">
      <c r="U1168" s="14">
        <v>0.8069444444444418</v>
      </c>
    </row>
    <row r="1169" spans="21:21" ht="12.75">
      <c r="U1169" s="14">
        <v>0.80763888888888624</v>
      </c>
    </row>
    <row r="1170" spans="21:21" ht="12.75">
      <c r="U1170" s="14">
        <v>0.80833333333333068</v>
      </c>
    </row>
    <row r="1171" spans="21:21" ht="12.75">
      <c r="U1171" s="14">
        <v>0.80902777777777513</v>
      </c>
    </row>
    <row r="1172" spans="21:21" ht="12.75">
      <c r="U1172" s="14">
        <v>0.80972222222221957</v>
      </c>
    </row>
    <row r="1173" spans="21:21" ht="12.75">
      <c r="U1173" s="14">
        <v>0.81041666666666401</v>
      </c>
    </row>
    <row r="1174" spans="21:21" ht="12.75">
      <c r="U1174" s="14">
        <v>0.81111111111110845</v>
      </c>
    </row>
    <row r="1175" spans="21:21" ht="12.75">
      <c r="U1175" s="14">
        <v>0.81180555555555289</v>
      </c>
    </row>
    <row r="1176" spans="21:21" ht="12.75">
      <c r="U1176" s="14">
        <v>0.81249999999999734</v>
      </c>
    </row>
    <row r="1177" spans="21:21" ht="12.75">
      <c r="U1177" s="14">
        <v>0.81319444444444178</v>
      </c>
    </row>
    <row r="1178" spans="21:21" ht="12.75">
      <c r="U1178" s="14">
        <v>0.81388888888888622</v>
      </c>
    </row>
    <row r="1179" spans="21:21" ht="12.75">
      <c r="U1179" s="14">
        <v>0.81458333333333066</v>
      </c>
    </row>
    <row r="1180" spans="21:21" ht="12.75">
      <c r="U1180" s="14">
        <v>0.8152777777777751</v>
      </c>
    </row>
    <row r="1181" spans="21:21" ht="12.75">
      <c r="U1181" s="14">
        <v>0.81597222222221955</v>
      </c>
    </row>
    <row r="1182" spans="21:21" ht="12.75">
      <c r="U1182" s="14">
        <v>0.81666666666666399</v>
      </c>
    </row>
    <row r="1183" spans="21:21" ht="12.75">
      <c r="U1183" s="14">
        <v>0.81736111111110843</v>
      </c>
    </row>
    <row r="1184" spans="21:21" ht="12.75">
      <c r="U1184" s="14">
        <v>0.81805555555555287</v>
      </c>
    </row>
    <row r="1185" spans="21:21" ht="12.75">
      <c r="U1185" s="14">
        <v>0.81874999999999731</v>
      </c>
    </row>
    <row r="1186" spans="21:21" ht="12.75">
      <c r="U1186" s="14">
        <v>0.81944444444444176</v>
      </c>
    </row>
    <row r="1187" spans="21:21" ht="12.75">
      <c r="U1187" s="14">
        <v>0.8201388888888862</v>
      </c>
    </row>
    <row r="1188" spans="21:21" ht="12.75">
      <c r="U1188" s="14">
        <v>0.82083333333333064</v>
      </c>
    </row>
    <row r="1189" spans="21:21" ht="12.75">
      <c r="U1189" s="14">
        <v>0.82152777777777508</v>
      </c>
    </row>
    <row r="1190" spans="21:21" ht="12.75">
      <c r="U1190" s="14">
        <v>0.82222222222221952</v>
      </c>
    </row>
    <row r="1191" spans="21:21" ht="12.75">
      <c r="U1191" s="14">
        <v>0.82291666666666397</v>
      </c>
    </row>
    <row r="1192" spans="21:21" ht="12.75">
      <c r="U1192" s="14">
        <v>0.82361111111110841</v>
      </c>
    </row>
    <row r="1193" spans="21:21" ht="12.75">
      <c r="U1193" s="14">
        <v>0.82430555555555285</v>
      </c>
    </row>
    <row r="1194" spans="21:21" ht="12.75">
      <c r="U1194" s="14">
        <v>0.82499999999999729</v>
      </c>
    </row>
    <row r="1195" spans="21:21" ht="12.75">
      <c r="U1195" s="14">
        <v>0.82569444444444173</v>
      </c>
    </row>
    <row r="1196" spans="21:21" ht="12.75">
      <c r="U1196" s="14">
        <v>0.82638888888888618</v>
      </c>
    </row>
    <row r="1197" spans="21:21" ht="12.75">
      <c r="U1197" s="14">
        <v>0.82708333333333062</v>
      </c>
    </row>
    <row r="1198" spans="21:21" ht="12.75">
      <c r="U1198" s="14">
        <v>0.82777777777777506</v>
      </c>
    </row>
    <row r="1199" spans="21:21" ht="12.75">
      <c r="U1199" s="14">
        <v>0.8284722222222195</v>
      </c>
    </row>
    <row r="1200" spans="21:21" ht="12.75">
      <c r="U1200" s="14">
        <v>0.82916666666666394</v>
      </c>
    </row>
    <row r="1201" spans="21:21" ht="12.75">
      <c r="U1201" s="14">
        <v>0.82986111111110838</v>
      </c>
    </row>
    <row r="1202" spans="21:21" ht="12.75">
      <c r="U1202" s="14">
        <v>0.83055555555555283</v>
      </c>
    </row>
    <row r="1203" spans="21:21" ht="12.75">
      <c r="U1203" s="14">
        <v>0.83124999999999727</v>
      </c>
    </row>
    <row r="1204" spans="21:21" ht="12.75">
      <c r="U1204" s="14">
        <v>0.83194444444444171</v>
      </c>
    </row>
    <row r="1205" spans="21:21" ht="12.75">
      <c r="U1205" s="14">
        <v>0.83263888888888615</v>
      </c>
    </row>
    <row r="1206" spans="21:21" ht="12.75">
      <c r="U1206" s="14">
        <v>0.83333333333333059</v>
      </c>
    </row>
    <row r="1207" spans="21:21" ht="12.75">
      <c r="U1207" s="14">
        <v>0.83402777777777504</v>
      </c>
    </row>
    <row r="1208" spans="21:21" ht="12.75">
      <c r="U1208" s="14">
        <v>0.83472222222221948</v>
      </c>
    </row>
    <row r="1209" spans="21:21" ht="12.75">
      <c r="U1209" s="14">
        <v>0.83541666666666392</v>
      </c>
    </row>
    <row r="1210" spans="21:21" ht="12.75">
      <c r="U1210" s="14">
        <v>0.83611111111110836</v>
      </c>
    </row>
    <row r="1211" spans="21:21" ht="12.75">
      <c r="U1211" s="14">
        <v>0.8368055555555528</v>
      </c>
    </row>
    <row r="1212" spans="21:21" ht="12.75">
      <c r="U1212" s="14">
        <v>0.83749999999999725</v>
      </c>
    </row>
    <row r="1213" spans="21:21" ht="12.75">
      <c r="U1213" s="14">
        <v>0.83819444444444169</v>
      </c>
    </row>
    <row r="1214" spans="21:21" ht="12.75">
      <c r="U1214" s="14">
        <v>0.83888888888888613</v>
      </c>
    </row>
    <row r="1215" spans="21:21" ht="12.75">
      <c r="U1215" s="14">
        <v>0.83958333333333057</v>
      </c>
    </row>
    <row r="1216" spans="21:21" ht="12.75">
      <c r="U1216" s="14">
        <v>0.84027777777777501</v>
      </c>
    </row>
    <row r="1217" spans="21:21" ht="12.75">
      <c r="U1217" s="14">
        <v>0.84097222222221946</v>
      </c>
    </row>
    <row r="1218" spans="21:21" ht="12.75">
      <c r="U1218" s="14">
        <v>0.8416666666666639</v>
      </c>
    </row>
    <row r="1219" spans="21:21" ht="12.75">
      <c r="U1219" s="14">
        <v>0.84236111111110834</v>
      </c>
    </row>
    <row r="1220" spans="21:21" ht="12.75">
      <c r="U1220" s="14">
        <v>0.84305555555555278</v>
      </c>
    </row>
    <row r="1221" spans="21:21" ht="12.75">
      <c r="U1221" s="14">
        <v>0.84374999999999722</v>
      </c>
    </row>
    <row r="1222" spans="21:21" ht="12.75">
      <c r="U1222" s="14">
        <v>0.84444444444444167</v>
      </c>
    </row>
    <row r="1223" spans="21:21" ht="12.75">
      <c r="U1223" s="14">
        <v>0.84513888888888611</v>
      </c>
    </row>
    <row r="1224" spans="21:21" ht="12.75">
      <c r="U1224" s="14">
        <v>0.84583333333333055</v>
      </c>
    </row>
    <row r="1225" spans="21:21" ht="12.75">
      <c r="U1225" s="14">
        <v>0.84652777777777499</v>
      </c>
    </row>
    <row r="1226" spans="21:21" ht="12.75">
      <c r="U1226" s="14">
        <v>0.84722222222221943</v>
      </c>
    </row>
    <row r="1227" spans="21:21" ht="12.75">
      <c r="U1227" s="14">
        <v>0.84791666666666388</v>
      </c>
    </row>
    <row r="1228" spans="21:21" ht="12.75">
      <c r="U1228" s="14">
        <v>0.84861111111110832</v>
      </c>
    </row>
    <row r="1229" spans="21:21" ht="12.75">
      <c r="U1229" s="14">
        <v>0.84930555555555276</v>
      </c>
    </row>
    <row r="1230" spans="21:21" ht="12.75">
      <c r="U1230" s="14">
        <v>0.8499999999999972</v>
      </c>
    </row>
    <row r="1231" spans="21:21" ht="12.75">
      <c r="U1231" s="14">
        <v>0.85069444444444164</v>
      </c>
    </row>
    <row r="1232" spans="21:21" ht="12.75">
      <c r="U1232" s="14">
        <v>0.85138888888888609</v>
      </c>
    </row>
    <row r="1233" spans="21:21" ht="12.75">
      <c r="U1233" s="14">
        <v>0.85208333333333053</v>
      </c>
    </row>
    <row r="1234" spans="21:21" ht="12.75">
      <c r="U1234" s="14">
        <v>0.85277777777777497</v>
      </c>
    </row>
    <row r="1235" spans="21:21" ht="12.75">
      <c r="U1235" s="14">
        <v>0.85347222222221941</v>
      </c>
    </row>
    <row r="1236" spans="21:21" ht="12.75">
      <c r="U1236" s="14">
        <v>0.85416666666666385</v>
      </c>
    </row>
    <row r="1237" spans="21:21" ht="12.75">
      <c r="U1237" s="14">
        <v>0.8548611111111083</v>
      </c>
    </row>
    <row r="1238" spans="21:21" ht="12.75">
      <c r="U1238" s="14">
        <v>0.85555555555555274</v>
      </c>
    </row>
    <row r="1239" spans="21:21" ht="12.75">
      <c r="U1239" s="14">
        <v>0.85624999999999718</v>
      </c>
    </row>
    <row r="1240" spans="21:21" ht="12.75">
      <c r="U1240" s="14">
        <v>0.85694444444444162</v>
      </c>
    </row>
    <row r="1241" spans="21:21" ht="12.75">
      <c r="U1241" s="14">
        <v>0.85763888888888606</v>
      </c>
    </row>
    <row r="1242" spans="21:21" ht="12.75">
      <c r="U1242" s="14">
        <v>0.85833333333333051</v>
      </c>
    </row>
    <row r="1243" spans="21:21" ht="12.75">
      <c r="U1243" s="14">
        <v>0.85902777777777495</v>
      </c>
    </row>
    <row r="1244" spans="21:21" ht="12.75">
      <c r="U1244" s="14">
        <v>0.85972222222221939</v>
      </c>
    </row>
    <row r="1245" spans="21:21" ht="12.75">
      <c r="U1245" s="14">
        <v>0.86041666666666383</v>
      </c>
    </row>
    <row r="1246" spans="21:21" ht="12.75">
      <c r="U1246" s="14">
        <v>0.86111111111110827</v>
      </c>
    </row>
    <row r="1247" spans="21:21" ht="12.75">
      <c r="U1247" s="14">
        <v>0.86180555555555272</v>
      </c>
    </row>
    <row r="1248" spans="21:21" ht="12.75">
      <c r="U1248" s="14">
        <v>0.86249999999999716</v>
      </c>
    </row>
    <row r="1249" spans="21:21" ht="12.75">
      <c r="U1249" s="14">
        <v>0.8631944444444416</v>
      </c>
    </row>
    <row r="1250" spans="21:21" ht="12.75">
      <c r="U1250" s="14">
        <v>0.86388888888888604</v>
      </c>
    </row>
    <row r="1251" spans="21:21" ht="12.75">
      <c r="U1251" s="14">
        <v>0.86458333333333048</v>
      </c>
    </row>
    <row r="1252" spans="21:21" ht="12.75">
      <c r="U1252" s="14">
        <v>0.86527777777777493</v>
      </c>
    </row>
    <row r="1253" spans="21:21" ht="12.75">
      <c r="U1253" s="14">
        <v>0.86597222222221937</v>
      </c>
    </row>
    <row r="1254" spans="21:21" ht="12.75">
      <c r="U1254" s="14">
        <v>0.86666666666666381</v>
      </c>
    </row>
    <row r="1255" spans="21:21" ht="12.75">
      <c r="U1255" s="14">
        <v>0.86736111111110825</v>
      </c>
    </row>
    <row r="1256" spans="21:21" ht="12.75">
      <c r="U1256" s="14">
        <v>0.86805555555555269</v>
      </c>
    </row>
    <row r="1257" spans="21:21" ht="12.75">
      <c r="U1257" s="14">
        <v>0.86874999999999714</v>
      </c>
    </row>
    <row r="1258" spans="21:21" ht="12.75">
      <c r="U1258" s="14">
        <v>0.86944444444444158</v>
      </c>
    </row>
    <row r="1259" spans="21:21" ht="12.75">
      <c r="U1259" s="14">
        <v>0.87013888888888602</v>
      </c>
    </row>
    <row r="1260" spans="21:21" ht="12.75">
      <c r="U1260" s="14">
        <v>0.87083333333333046</v>
      </c>
    </row>
    <row r="1261" spans="21:21" ht="12.75">
      <c r="U1261" s="14">
        <v>0.8715277777777749</v>
      </c>
    </row>
    <row r="1262" spans="21:21" ht="12.75">
      <c r="U1262" s="14">
        <v>0.87222222222221935</v>
      </c>
    </row>
    <row r="1263" spans="21:21" ht="12.75">
      <c r="U1263" s="14">
        <v>0.87291666666666379</v>
      </c>
    </row>
    <row r="1264" spans="21:21" ht="12.75">
      <c r="U1264" s="14">
        <v>0.87361111111110823</v>
      </c>
    </row>
    <row r="1265" spans="21:21" ht="12.75">
      <c r="U1265" s="14">
        <v>0.87430555555555267</v>
      </c>
    </row>
    <row r="1266" spans="21:21" ht="12.75">
      <c r="U1266" s="14">
        <v>0.87499999999999711</v>
      </c>
    </row>
    <row r="1267" spans="21:21" ht="12.75">
      <c r="U1267" s="14">
        <v>0.87569444444444156</v>
      </c>
    </row>
    <row r="1268" spans="21:21" ht="12.75">
      <c r="U1268" s="14">
        <v>0.876388888888886</v>
      </c>
    </row>
    <row r="1269" spans="21:21" ht="12.75">
      <c r="U1269" s="14">
        <v>0.87708333333333044</v>
      </c>
    </row>
    <row r="1270" spans="21:21" ht="12.75">
      <c r="U1270" s="14">
        <v>0.87777777777777488</v>
      </c>
    </row>
    <row r="1271" spans="21:21" ht="12.75">
      <c r="U1271" s="14">
        <v>0.87847222222221932</v>
      </c>
    </row>
    <row r="1272" spans="21:21" ht="12.75">
      <c r="U1272" s="14">
        <v>0.87916666666666377</v>
      </c>
    </row>
    <row r="1273" spans="21:21" ht="12.75">
      <c r="U1273" s="14">
        <v>0.87986111111110821</v>
      </c>
    </row>
    <row r="1274" spans="21:21" ht="12.75">
      <c r="U1274" s="14">
        <v>0.88055555555555265</v>
      </c>
    </row>
    <row r="1275" spans="21:21" ht="12.75">
      <c r="U1275" s="14">
        <v>0.88124999999999709</v>
      </c>
    </row>
    <row r="1276" spans="21:21" ht="12.75">
      <c r="U1276" s="14">
        <v>0.88194444444444153</v>
      </c>
    </row>
    <row r="1277" spans="21:21" ht="12.75">
      <c r="U1277" s="14">
        <v>0.88263888888888598</v>
      </c>
    </row>
    <row r="1278" spans="21:21" ht="12.75">
      <c r="U1278" s="14">
        <v>0.88333333333333042</v>
      </c>
    </row>
    <row r="1279" spans="21:21" ht="12.75">
      <c r="U1279" s="14">
        <v>0.88402777777777486</v>
      </c>
    </row>
    <row r="1280" spans="21:21" ht="12.75">
      <c r="U1280" s="14">
        <v>0.8847222222222193</v>
      </c>
    </row>
    <row r="1281" spans="21:21" ht="12.75">
      <c r="U1281" s="14">
        <v>0.88541666666666374</v>
      </c>
    </row>
    <row r="1282" spans="21:21" ht="12.75">
      <c r="U1282" s="14">
        <v>0.88611111111110819</v>
      </c>
    </row>
    <row r="1283" spans="21:21" ht="12.75">
      <c r="U1283" s="14">
        <v>0.88680555555555263</v>
      </c>
    </row>
    <row r="1284" spans="21:21" ht="12.75">
      <c r="U1284" s="14">
        <v>0.88749999999999707</v>
      </c>
    </row>
    <row r="1285" spans="21:21" ht="12.75">
      <c r="U1285" s="14">
        <v>0.88819444444444151</v>
      </c>
    </row>
    <row r="1286" spans="21:21" ht="12.75">
      <c r="U1286" s="14">
        <v>0.88888888888888595</v>
      </c>
    </row>
    <row r="1287" spans="21:21" ht="12.75">
      <c r="U1287" s="14">
        <v>0.88958333333333039</v>
      </c>
    </row>
    <row r="1288" spans="21:21" ht="12.75">
      <c r="U1288" s="14">
        <v>0.89027777777777484</v>
      </c>
    </row>
    <row r="1289" spans="21:21" ht="12.75">
      <c r="U1289" s="14">
        <v>0.89097222222221928</v>
      </c>
    </row>
    <row r="1290" spans="21:21" ht="12.75">
      <c r="U1290" s="14">
        <v>0.89166666666666372</v>
      </c>
    </row>
    <row r="1291" spans="21:21" ht="12.75">
      <c r="U1291" s="14">
        <v>0.89236111111110816</v>
      </c>
    </row>
    <row r="1292" spans="21:21" ht="12.75">
      <c r="U1292" s="14">
        <v>0.8930555555555526</v>
      </c>
    </row>
    <row r="1293" spans="21:21" ht="12.75">
      <c r="U1293" s="14">
        <v>0.89374999999999705</v>
      </c>
    </row>
    <row r="1294" spans="21:21" ht="12.75">
      <c r="U1294" s="14">
        <v>0.89444444444444149</v>
      </c>
    </row>
    <row r="1295" spans="21:21" ht="12.75">
      <c r="U1295" s="14">
        <v>0.89513888888888593</v>
      </c>
    </row>
    <row r="1296" spans="21:21" ht="12.75">
      <c r="U1296" s="14">
        <v>0.89583333333333037</v>
      </c>
    </row>
    <row r="1297" spans="21:21" ht="12.75">
      <c r="U1297" s="14">
        <v>0.89652777777777481</v>
      </c>
    </row>
    <row r="1298" spans="21:21" ht="12.75">
      <c r="U1298" s="14">
        <v>0.89722222222221926</v>
      </c>
    </row>
    <row r="1299" spans="21:21" ht="12.75">
      <c r="U1299" s="14">
        <v>0.8979166666666637</v>
      </c>
    </row>
    <row r="1300" spans="21:21" ht="12.75">
      <c r="U1300" s="14">
        <v>0.89861111111110814</v>
      </c>
    </row>
    <row r="1301" spans="21:21" ht="12.75">
      <c r="U1301" s="14">
        <v>0.89930555555555258</v>
      </c>
    </row>
    <row r="1302" spans="21:21" ht="12.75">
      <c r="U1302" s="14">
        <v>0.89999999999999702</v>
      </c>
    </row>
    <row r="1303" spans="21:21" ht="12.75">
      <c r="U1303" s="14">
        <v>0.90069444444444147</v>
      </c>
    </row>
    <row r="1304" spans="21:21" ht="12.75">
      <c r="U1304" s="14">
        <v>0.90138888888888591</v>
      </c>
    </row>
    <row r="1305" spans="21:21" ht="12.75">
      <c r="U1305" s="14">
        <v>0.90208333333333035</v>
      </c>
    </row>
    <row r="1306" spans="21:21" ht="12.75">
      <c r="U1306" s="14">
        <v>0.90277777777777479</v>
      </c>
    </row>
    <row r="1307" spans="21:21" ht="12.75">
      <c r="U1307" s="14">
        <v>0.90347222222221923</v>
      </c>
    </row>
    <row r="1308" spans="21:21" ht="12.75">
      <c r="U1308" s="14">
        <v>0.90416666666666368</v>
      </c>
    </row>
    <row r="1309" spans="21:21" ht="12.75">
      <c r="U1309" s="14">
        <v>0.90486111111110812</v>
      </c>
    </row>
    <row r="1310" spans="21:21" ht="12.75">
      <c r="U1310" s="14">
        <v>0.90555555555555256</v>
      </c>
    </row>
    <row r="1311" spans="21:21" ht="12.75">
      <c r="U1311" s="14">
        <v>0.906249999999997</v>
      </c>
    </row>
    <row r="1312" spans="21:21" ht="12.75">
      <c r="U1312" s="14">
        <v>0.90694444444444144</v>
      </c>
    </row>
    <row r="1313" spans="21:21" ht="12.75">
      <c r="U1313" s="14">
        <v>0.90763888888888589</v>
      </c>
    </row>
    <row r="1314" spans="21:21" ht="12.75">
      <c r="U1314" s="14">
        <v>0.90833333333333033</v>
      </c>
    </row>
    <row r="1315" spans="21:21" ht="12.75">
      <c r="U1315" s="14">
        <v>0.90902777777777477</v>
      </c>
    </row>
    <row r="1316" spans="21:21" ht="12.75">
      <c r="U1316" s="14">
        <v>0.90972222222221921</v>
      </c>
    </row>
    <row r="1317" spans="21:21" ht="12.75">
      <c r="U1317" s="14">
        <v>0.91041666666666365</v>
      </c>
    </row>
    <row r="1318" spans="21:21" ht="12.75">
      <c r="U1318" s="14">
        <v>0.9111111111111081</v>
      </c>
    </row>
    <row r="1319" spans="21:21" ht="12.75">
      <c r="U1319" s="14">
        <v>0.91180555555555254</v>
      </c>
    </row>
    <row r="1320" spans="21:21" ht="12.75">
      <c r="U1320" s="14">
        <v>0.91249999999999698</v>
      </c>
    </row>
    <row r="1321" spans="21:21" ht="12.75">
      <c r="U1321" s="14">
        <v>0.91319444444444142</v>
      </c>
    </row>
    <row r="1322" spans="21:21" ht="12.75">
      <c r="U1322" s="14">
        <v>0.91388888888888586</v>
      </c>
    </row>
    <row r="1323" spans="21:21" ht="12.75">
      <c r="U1323" s="14">
        <v>0.91458333333333031</v>
      </c>
    </row>
    <row r="1324" spans="21:21" ht="12.75">
      <c r="U1324" s="14">
        <v>0.91527777777777475</v>
      </c>
    </row>
    <row r="1325" spans="21:21" ht="12.75">
      <c r="U1325" s="14">
        <v>0.91597222222221919</v>
      </c>
    </row>
    <row r="1326" spans="21:21" ht="12.75">
      <c r="U1326" s="14">
        <v>0.91666666666666363</v>
      </c>
    </row>
    <row r="1327" spans="21:21" ht="12.75">
      <c r="U1327" s="14">
        <v>0.91736111111110807</v>
      </c>
    </row>
    <row r="1328" spans="21:21" ht="12.75">
      <c r="U1328" s="14">
        <v>0.91805555555555252</v>
      </c>
    </row>
    <row r="1329" spans="21:21" ht="12.75">
      <c r="U1329" s="14">
        <v>0.91874999999999696</v>
      </c>
    </row>
    <row r="1330" spans="21:21" ht="12.75">
      <c r="U1330" s="14">
        <v>0.9194444444444414</v>
      </c>
    </row>
    <row r="1331" spans="21:21" ht="12.75">
      <c r="U1331" s="14">
        <v>0.92013888888888584</v>
      </c>
    </row>
    <row r="1332" spans="21:21" ht="12.75">
      <c r="U1332" s="14">
        <v>0.92083333333333028</v>
      </c>
    </row>
    <row r="1333" spans="21:21" ht="12.75">
      <c r="U1333" s="14">
        <v>0.92152777777777473</v>
      </c>
    </row>
    <row r="1334" spans="21:21" ht="12.75">
      <c r="U1334" s="14">
        <v>0.92222222222221917</v>
      </c>
    </row>
    <row r="1335" spans="21:21" ht="12.75">
      <c r="U1335" s="14">
        <v>0.92291666666666361</v>
      </c>
    </row>
    <row r="1336" spans="21:21" ht="12.75">
      <c r="U1336" s="14">
        <v>0.92361111111110805</v>
      </c>
    </row>
    <row r="1337" spans="21:21" ht="12.75">
      <c r="U1337" s="14">
        <v>0.92430555555555249</v>
      </c>
    </row>
    <row r="1338" spans="21:21" ht="12.75">
      <c r="U1338" s="14">
        <v>0.92499999999999694</v>
      </c>
    </row>
    <row r="1339" spans="21:21" ht="12.75">
      <c r="U1339" s="14">
        <v>0.92569444444444138</v>
      </c>
    </row>
    <row r="1340" spans="21:21" ht="12.75">
      <c r="U1340" s="14">
        <v>0.92638888888888582</v>
      </c>
    </row>
    <row r="1341" spans="21:21" ht="12.75">
      <c r="U1341" s="14">
        <v>0.92708333333333026</v>
      </c>
    </row>
    <row r="1342" spans="21:21" ht="12.75">
      <c r="U1342" s="14">
        <v>0.9277777777777747</v>
      </c>
    </row>
    <row r="1343" spans="21:21" ht="12.75">
      <c r="U1343" s="14">
        <v>0.92847222222221915</v>
      </c>
    </row>
    <row r="1344" spans="21:21" ht="12.75">
      <c r="U1344" s="14">
        <v>0.92916666666666359</v>
      </c>
    </row>
    <row r="1345" spans="21:21" ht="12.75">
      <c r="U1345" s="14">
        <v>0.92986111111110803</v>
      </c>
    </row>
    <row r="1346" spans="21:21" ht="12.75">
      <c r="U1346" s="14">
        <v>0.93055555555555247</v>
      </c>
    </row>
    <row r="1347" spans="21:21" ht="12.75">
      <c r="U1347" s="14">
        <v>0.93124999999999691</v>
      </c>
    </row>
    <row r="1348" spans="21:21" ht="12.75">
      <c r="U1348" s="14">
        <v>0.93194444444444136</v>
      </c>
    </row>
    <row r="1349" spans="21:21" ht="12.75">
      <c r="U1349" s="14">
        <v>0.9326388888888858</v>
      </c>
    </row>
    <row r="1350" spans="21:21" ht="12.75">
      <c r="U1350" s="14">
        <v>0.93333333333333024</v>
      </c>
    </row>
    <row r="1351" spans="21:21" ht="12.75">
      <c r="U1351" s="14">
        <v>0.93402777777777468</v>
      </c>
    </row>
    <row r="1352" spans="21:21" ht="12.75">
      <c r="U1352" s="14">
        <v>0.93472222222221912</v>
      </c>
    </row>
    <row r="1353" spans="21:21" ht="12.75">
      <c r="U1353" s="14">
        <v>0.93541666666666357</v>
      </c>
    </row>
    <row r="1354" spans="21:21" ht="12.75">
      <c r="U1354" s="14">
        <v>0.93611111111110801</v>
      </c>
    </row>
    <row r="1355" spans="21:21" ht="12.75">
      <c r="U1355" s="14">
        <v>0.93680555555555245</v>
      </c>
    </row>
    <row r="1356" spans="21:21" ht="12.75">
      <c r="U1356" s="14">
        <v>0.93749999999999689</v>
      </c>
    </row>
    <row r="1357" spans="21:21" ht="12.75">
      <c r="U1357" s="14">
        <v>0.93819444444444133</v>
      </c>
    </row>
    <row r="1358" spans="21:21" ht="12.75">
      <c r="U1358" s="14">
        <v>0.93888888888888578</v>
      </c>
    </row>
    <row r="1359" spans="21:21" ht="12.75">
      <c r="U1359" s="14">
        <v>0.93958333333333022</v>
      </c>
    </row>
    <row r="1360" spans="21:21" ht="12.75">
      <c r="U1360" s="14">
        <v>0.94027777777777466</v>
      </c>
    </row>
    <row r="1361" spans="21:21" ht="12.75">
      <c r="U1361" s="14">
        <v>0.9409722222222191</v>
      </c>
    </row>
    <row r="1362" spans="21:21" ht="12.75">
      <c r="U1362" s="14">
        <v>0.94166666666666354</v>
      </c>
    </row>
    <row r="1363" spans="21:21" ht="12.75">
      <c r="U1363" s="14">
        <v>0.94236111111110799</v>
      </c>
    </row>
    <row r="1364" spans="21:21" ht="12.75">
      <c r="U1364" s="14">
        <v>0.94305555555555243</v>
      </c>
    </row>
    <row r="1365" spans="21:21" ht="12.75">
      <c r="U1365" s="14">
        <v>0.94374999999999687</v>
      </c>
    </row>
    <row r="1366" spans="21:21" ht="12.75">
      <c r="U1366" s="14">
        <v>0.94444444444444131</v>
      </c>
    </row>
    <row r="1367" spans="21:21" ht="12.75">
      <c r="U1367" s="14">
        <v>0.94513888888888575</v>
      </c>
    </row>
    <row r="1368" spans="21:21" ht="12.75">
      <c r="U1368" s="14">
        <v>0.9458333333333302</v>
      </c>
    </row>
    <row r="1369" spans="21:21" ht="12.75">
      <c r="U1369" s="14">
        <v>0.94652777777777464</v>
      </c>
    </row>
    <row r="1370" spans="21:21" ht="12.75">
      <c r="U1370" s="14">
        <v>0.94722222222221908</v>
      </c>
    </row>
    <row r="1371" spans="21:21" ht="12.75">
      <c r="U1371" s="14">
        <v>0.94791666666666352</v>
      </c>
    </row>
    <row r="1372" spans="21:21" ht="12.75">
      <c r="U1372" s="14">
        <v>0.94861111111110796</v>
      </c>
    </row>
    <row r="1373" spans="21:21" ht="12.75">
      <c r="U1373" s="14">
        <v>0.9493055555555524</v>
      </c>
    </row>
    <row r="1374" spans="21:21" ht="12.75">
      <c r="U1374" s="14">
        <v>0.94999999999999685</v>
      </c>
    </row>
    <row r="1375" spans="21:21" ht="12.75">
      <c r="U1375" s="14">
        <v>0.95069444444444129</v>
      </c>
    </row>
    <row r="1376" spans="21:21" ht="12.75">
      <c r="U1376" s="14">
        <v>0.95138888888888573</v>
      </c>
    </row>
    <row r="1377" spans="21:21" ht="12.75">
      <c r="U1377" s="14">
        <v>0.95208333333333017</v>
      </c>
    </row>
    <row r="1378" spans="21:21" ht="12.75">
      <c r="U1378" s="14">
        <v>0.95277777777777461</v>
      </c>
    </row>
    <row r="1379" spans="21:21" ht="12.75">
      <c r="U1379" s="14">
        <v>0.95347222222221906</v>
      </c>
    </row>
    <row r="1380" spans="21:21" ht="12.75">
      <c r="U1380" s="14">
        <v>0.9541666666666635</v>
      </c>
    </row>
    <row r="1381" spans="21:21" ht="12.75">
      <c r="U1381" s="14">
        <v>0.95486111111110794</v>
      </c>
    </row>
    <row r="1382" spans="21:21" ht="12.75">
      <c r="U1382" s="14">
        <v>0.95555555555555238</v>
      </c>
    </row>
    <row r="1383" spans="21:21" ht="12.75">
      <c r="U1383" s="14">
        <v>0.95624999999999682</v>
      </c>
    </row>
    <row r="1384" spans="21:21" ht="12.75">
      <c r="U1384" s="14">
        <v>0.95694444444444127</v>
      </c>
    </row>
    <row r="1385" spans="21:21" ht="12.75">
      <c r="U1385" s="14">
        <v>0.95763888888888571</v>
      </c>
    </row>
    <row r="1386" spans="21:21" ht="12.75">
      <c r="U1386" s="14">
        <v>0.95833333333333015</v>
      </c>
    </row>
    <row r="1387" spans="21:21" ht="12.75">
      <c r="U1387" s="14">
        <v>0.95902777777777459</v>
      </c>
    </row>
    <row r="1388" spans="21:21" ht="12.75">
      <c r="U1388" s="14">
        <v>0.95972222222221903</v>
      </c>
    </row>
    <row r="1389" spans="21:21" ht="12.75">
      <c r="U1389" s="14">
        <v>0.96041666666666348</v>
      </c>
    </row>
    <row r="1390" spans="21:21" ht="12.75">
      <c r="U1390" s="14">
        <v>0.96111111111110792</v>
      </c>
    </row>
    <row r="1391" spans="21:21" ht="12.75">
      <c r="U1391" s="14">
        <v>0.96180555555555236</v>
      </c>
    </row>
    <row r="1392" spans="21:21" ht="12.75">
      <c r="U1392" s="14">
        <v>0.9624999999999968</v>
      </c>
    </row>
    <row r="1393" spans="21:21" ht="12.75">
      <c r="U1393" s="14">
        <v>0.96319444444444124</v>
      </c>
    </row>
    <row r="1394" spans="21:21" ht="12.75">
      <c r="U1394" s="14">
        <v>0.96388888888888569</v>
      </c>
    </row>
    <row r="1395" spans="21:21" ht="12.75">
      <c r="U1395" s="14">
        <v>0.96458333333333013</v>
      </c>
    </row>
    <row r="1396" spans="21:21" ht="12.75">
      <c r="U1396" s="14">
        <v>0.96527777777777457</v>
      </c>
    </row>
    <row r="1397" spans="21:21" ht="12.75">
      <c r="U1397" s="14">
        <v>0.96597222222221901</v>
      </c>
    </row>
    <row r="1398" spans="21:21" ht="12.75">
      <c r="U1398" s="14">
        <v>0.96666666666666345</v>
      </c>
    </row>
    <row r="1399" spans="21:21" ht="12.75">
      <c r="U1399" s="14">
        <v>0.9673611111111079</v>
      </c>
    </row>
    <row r="1400" spans="21:21" ht="12.75">
      <c r="U1400" s="14">
        <v>0.96805555555555234</v>
      </c>
    </row>
    <row r="1401" spans="21:21" ht="12.75">
      <c r="U1401" s="14">
        <v>0.96874999999999678</v>
      </c>
    </row>
    <row r="1402" spans="21:21" ht="12.75">
      <c r="U1402" s="14">
        <v>0.96944444444444122</v>
      </c>
    </row>
    <row r="1403" spans="21:21" ht="12.75">
      <c r="U1403" s="14">
        <v>0.97013888888888566</v>
      </c>
    </row>
    <row r="1404" spans="21:21" ht="12.75">
      <c r="U1404" s="14">
        <v>0.97083333333333011</v>
      </c>
    </row>
    <row r="1405" spans="21:21" ht="12.75">
      <c r="U1405" s="14">
        <v>0.97152777777777455</v>
      </c>
    </row>
    <row r="1406" spans="21:21" ht="12.75">
      <c r="U1406" s="14">
        <v>0.97222222222221899</v>
      </c>
    </row>
    <row r="1407" spans="21:21" ht="12.75">
      <c r="U1407" s="14">
        <v>0.97291666666666343</v>
      </c>
    </row>
    <row r="1408" spans="21:21" ht="12.75">
      <c r="U1408" s="14">
        <v>0.97361111111110787</v>
      </c>
    </row>
    <row r="1409" spans="21:21" ht="12.75">
      <c r="U1409" s="14">
        <v>0.97430555555555232</v>
      </c>
    </row>
    <row r="1410" spans="21:21" ht="12.75">
      <c r="U1410" s="14">
        <v>0.97499999999999676</v>
      </c>
    </row>
    <row r="1411" spans="21:21" ht="12.75">
      <c r="U1411" s="14">
        <v>0.9756944444444412</v>
      </c>
    </row>
    <row r="1412" spans="21:21" ht="12.75">
      <c r="U1412" s="14">
        <v>0.97638888888888564</v>
      </c>
    </row>
    <row r="1413" spans="21:21" ht="12.75">
      <c r="U1413" s="14">
        <v>0.97708333333333008</v>
      </c>
    </row>
    <row r="1414" spans="21:21" ht="12.75">
      <c r="U1414" s="14">
        <v>0.97777777777777453</v>
      </c>
    </row>
    <row r="1415" spans="21:21" ht="12.75">
      <c r="U1415" s="14">
        <v>0.97847222222221897</v>
      </c>
    </row>
    <row r="1416" spans="21:21" ht="12.75">
      <c r="U1416" s="14">
        <v>0.97916666666666341</v>
      </c>
    </row>
    <row r="1417" spans="21:21" ht="12.75">
      <c r="U1417" s="14">
        <v>0.97986111111110785</v>
      </c>
    </row>
    <row r="1418" spans="21:21" ht="12.75">
      <c r="U1418" s="14">
        <v>0.98055555555555229</v>
      </c>
    </row>
    <row r="1419" spans="21:21" ht="12.75">
      <c r="U1419" s="14">
        <v>0.98124999999999674</v>
      </c>
    </row>
    <row r="1420" spans="21:21" ht="12.75">
      <c r="U1420" s="14">
        <v>0.98194444444444118</v>
      </c>
    </row>
    <row r="1421" spans="21:21" ht="12.75">
      <c r="U1421" s="14">
        <v>0.98263888888888562</v>
      </c>
    </row>
    <row r="1422" spans="21:21" ht="12.75">
      <c r="U1422" s="14">
        <v>0.98333333333333006</v>
      </c>
    </row>
    <row r="1423" spans="21:21" ht="12.75">
      <c r="U1423" s="14">
        <v>0.9840277777777745</v>
      </c>
    </row>
    <row r="1424" spans="21:21" ht="12.75">
      <c r="U1424" s="14">
        <v>0.98472222222221895</v>
      </c>
    </row>
    <row r="1425" spans="21:21" ht="12.75">
      <c r="U1425" s="14">
        <v>0.98541666666666339</v>
      </c>
    </row>
    <row r="1426" spans="21:21" ht="12.75">
      <c r="U1426" s="14">
        <v>0.98611111111110783</v>
      </c>
    </row>
    <row r="1427" spans="21:21" ht="12.75">
      <c r="U1427" s="14">
        <v>0.98680555555555227</v>
      </c>
    </row>
    <row r="1428" spans="21:21" ht="12.75">
      <c r="U1428" s="14">
        <v>0.98749999999999671</v>
      </c>
    </row>
    <row r="1429" spans="21:21" ht="12.75">
      <c r="U1429" s="14">
        <v>0.98819444444444116</v>
      </c>
    </row>
    <row r="1430" spans="21:21" ht="12.75">
      <c r="U1430" s="14">
        <v>0.9888888888888856</v>
      </c>
    </row>
    <row r="1431" spans="21:21" ht="12.75">
      <c r="U1431" s="14">
        <v>0.98958333333333004</v>
      </c>
    </row>
    <row r="1432" spans="21:21" ht="12.75">
      <c r="U1432" s="14">
        <v>0.99027777777777448</v>
      </c>
    </row>
    <row r="1433" spans="21:21" ht="12.75">
      <c r="U1433" s="14">
        <v>0.99097222222221892</v>
      </c>
    </row>
    <row r="1434" spans="21:21" ht="12.75">
      <c r="U1434" s="14">
        <v>0.99166666666666337</v>
      </c>
    </row>
    <row r="1435" spans="21:21" ht="12.75">
      <c r="U1435" s="14">
        <v>0.99236111111110781</v>
      </c>
    </row>
    <row r="1436" spans="21:21" ht="12.75">
      <c r="U1436" s="14">
        <v>0.99305555555555225</v>
      </c>
    </row>
    <row r="1437" spans="21:21" ht="12.75">
      <c r="U1437" s="14">
        <v>0.99374999999999669</v>
      </c>
    </row>
    <row r="1438" spans="21:21" ht="12.75">
      <c r="U1438" s="14">
        <v>0.99444444444444113</v>
      </c>
    </row>
    <row r="1439" spans="21:21" ht="12.75">
      <c r="U1439" s="14">
        <v>0.99513888888888558</v>
      </c>
    </row>
    <row r="1440" spans="21:21" ht="12.75">
      <c r="U1440" s="14">
        <v>0.99583333333333002</v>
      </c>
    </row>
    <row r="1441" spans="21:21" ht="12.75">
      <c r="U1441" s="14">
        <v>0.99652777777777446</v>
      </c>
    </row>
    <row r="1442" spans="21:21" ht="12.75">
      <c r="U1442" s="14">
        <v>0.9972222222222189</v>
      </c>
    </row>
    <row r="1443" spans="21:21" ht="12.75">
      <c r="U1443" s="14">
        <v>0.99791666666666334</v>
      </c>
    </row>
    <row r="1444" spans="21:21" ht="12.75">
      <c r="U1444" s="14">
        <v>0.99861111111110779</v>
      </c>
    </row>
    <row r="1445" spans="21:21" ht="12.75">
      <c r="U1445" s="14">
        <v>0.99930555555555223</v>
      </c>
    </row>
    <row r="1446" spans="21:21" ht="12.75">
      <c r="U1446" s="14">
        <v>0.99999999999999667</v>
      </c>
    </row>
  </sheetData>
  <autoFilter ref="B4:L143"/>
  <mergeCells count="1">
    <mergeCell ref="AN6:AR20"/>
  </mergeCells>
  <conditionalFormatting sqref="AI1:AI1048576">
    <cfRule type="duplicateValues" dxfId="0" priority="1"/>
  </conditionalFormatting>
  <dataValidations disablePrompts="1" count="2">
    <dataValidation allowBlank="1" showInputMessage="1" showErrorMessage="1" promptTitle="RETANGULAR" prompt="TIPO A, ESTRUTURA DE ANCORAGEM, ÂNGULO._x000a__x000a_" sqref="V7"/>
    <dataValidation allowBlank="1" showInputMessage="1" showErrorMessage="1" promptTitle="DUPLO T " prompt="ESTRUTUTA DE PASSAGEM_x000a_" sqref="V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00FF"/>
  </sheetPr>
  <dimension ref="A1:H190"/>
  <sheetViews>
    <sheetView zoomScale="80" zoomScaleNormal="80" workbookViewId="0">
      <selection activeCell="E2" sqref="E2"/>
    </sheetView>
  </sheetViews>
  <sheetFormatPr defaultColWidth="10.6640625" defaultRowHeight="14.25"/>
  <cols>
    <col min="1" max="1" width="10.6640625" style="5"/>
    <col min="2" max="2" width="16.83203125" style="5" bestFit="1" customWidth="1"/>
    <col min="3" max="3" width="16.5" style="5" bestFit="1" customWidth="1"/>
    <col min="4" max="4" width="23" style="5" customWidth="1"/>
    <col min="5" max="5" width="15.83203125" style="5" bestFit="1" customWidth="1"/>
    <col min="6" max="6" width="14.83203125" style="5" bestFit="1" customWidth="1"/>
    <col min="7" max="7" width="48.5" style="5" customWidth="1"/>
    <col min="8" max="8" width="16.5" style="116" bestFit="1" customWidth="1"/>
    <col min="9" max="16384" width="10.6640625" style="5"/>
  </cols>
  <sheetData>
    <row r="1" spans="1:8" ht="24.75" customHeight="1">
      <c r="A1" s="26" t="s">
        <v>12</v>
      </c>
      <c r="B1" s="26" t="s">
        <v>31</v>
      </c>
      <c r="C1" s="26" t="s">
        <v>447</v>
      </c>
      <c r="D1" s="26" t="s">
        <v>451</v>
      </c>
      <c r="E1" s="26" t="s">
        <v>448</v>
      </c>
      <c r="F1" s="26" t="s">
        <v>5</v>
      </c>
      <c r="G1" s="26" t="s">
        <v>450</v>
      </c>
      <c r="H1" s="116" t="s">
        <v>1418</v>
      </c>
    </row>
    <row r="2" spans="1:8">
      <c r="A2" s="25">
        <f>IF(B2="","",'FORM. DE INSPEÇÃO'!$I$8)</f>
        <v>0</v>
      </c>
      <c r="B2" s="25" t="str">
        <f t="shared" ref="B2" si="0">IF(E2="","","LT")</f>
        <v>LT</v>
      </c>
      <c r="C2" s="25" t="str">
        <f t="shared" ref="C2" si="1">IF(E2="","",LEFT(E2,2))</f>
        <v>IS</v>
      </c>
      <c r="D2" s="25" t="str">
        <f t="shared" ref="D2" si="2">B2&amp;C2</f>
        <v>LTIS</v>
      </c>
      <c r="E2" s="25" t="str">
        <f>'FORM. DE INSPEÇÃO'!I12</f>
        <v>IS16</v>
      </c>
      <c r="F2" s="25" t="str">
        <f>'FORM. DE INSPEÇÃO'!J12</f>
        <v>P2</v>
      </c>
      <c r="G2" s="33" t="str">
        <f>IF(F2="","",'FORM. DE INSPEÇÃO'!D12&amp;"-"&amp;'FORM. DE INSPEÇÃO'!B12)</f>
        <v>YS1-10/3</v>
      </c>
      <c r="H2" s="116" t="str">
        <f>IF(B2="","",'FORM. DE INSPEÇÃO'!O12)</f>
        <v>FASES ABC</v>
      </c>
    </row>
    <row r="3" spans="1:8">
      <c r="A3" s="25">
        <f>IF(B3="","",'FORM. DE INSPEÇÃO'!$I$8)</f>
        <v>0</v>
      </c>
      <c r="B3" s="25" t="str">
        <f t="shared" ref="B3:B66" si="3">IF(E3="","","LT")</f>
        <v>LT</v>
      </c>
      <c r="C3" s="25" t="str">
        <f t="shared" ref="C3:C66" si="4">IF(E3="","",LEFT(E3,2))</f>
        <v>IS</v>
      </c>
      <c r="D3" s="25" t="str">
        <f t="shared" ref="D3:D66" si="5">B3&amp;C3</f>
        <v>LTIS</v>
      </c>
      <c r="E3" s="25" t="str">
        <f>'FORM. DE INSPEÇÃO'!I13</f>
        <v>IS16</v>
      </c>
      <c r="F3" s="25" t="str">
        <f>'FORM. DE INSPEÇÃO'!J13</f>
        <v>P2</v>
      </c>
      <c r="G3" s="33" t="str">
        <f>IF(F3="","",'FORM. DE INSPEÇÃO'!D13&amp;"-"&amp;'FORM. DE INSPEÇÃO'!B13)</f>
        <v>YS1-26/2</v>
      </c>
      <c r="H3" s="116" t="str">
        <f>IF(B3="","",'FORM. DE INSPEÇÃO'!O13)</f>
        <v>FASE A</v>
      </c>
    </row>
    <row r="4" spans="1:8">
      <c r="A4" s="25">
        <f>IF(B4="","",'FORM. DE INSPEÇÃO'!$I$8)</f>
        <v>0</v>
      </c>
      <c r="B4" s="25" t="str">
        <f t="shared" si="3"/>
        <v>LT</v>
      </c>
      <c r="C4" s="25" t="str">
        <f t="shared" si="4"/>
        <v>IS</v>
      </c>
      <c r="D4" s="25" t="str">
        <f t="shared" si="5"/>
        <v>LTIS</v>
      </c>
      <c r="E4" s="25" t="str">
        <f>'FORM. DE INSPEÇÃO'!I14</f>
        <v>IS16</v>
      </c>
      <c r="F4" s="25" t="str">
        <f>'FORM. DE INSPEÇÃO'!J14</f>
        <v>P2</v>
      </c>
      <c r="G4" s="33" t="str">
        <f>IF(F4="","",'FORM. DE INSPEÇÃO'!D14&amp;"-"&amp;'FORM. DE INSPEÇÃO'!B14)</f>
        <v>YS1-44/1</v>
      </c>
      <c r="H4" s="116" t="str">
        <f>IF(B4="","",'FORM. DE INSPEÇÃO'!O14)</f>
        <v>FASES ABC</v>
      </c>
    </row>
    <row r="5" spans="1:8">
      <c r="A5" s="25">
        <f>IF(B5="","",'FORM. DE INSPEÇÃO'!$I$8)</f>
        <v>0</v>
      </c>
      <c r="B5" s="25" t="str">
        <f t="shared" si="3"/>
        <v>LT</v>
      </c>
      <c r="C5" s="25" t="str">
        <f t="shared" si="4"/>
        <v>IS</v>
      </c>
      <c r="D5" s="25" t="str">
        <f t="shared" si="5"/>
        <v>LTIS</v>
      </c>
      <c r="E5" s="25" t="str">
        <f>'FORM. DE INSPEÇÃO'!I15</f>
        <v>IS16</v>
      </c>
      <c r="F5" s="25" t="str">
        <f>'FORM. DE INSPEÇÃO'!J15</f>
        <v>P2</v>
      </c>
      <c r="G5" s="33" t="str">
        <f>IF(F5="","",'FORM. DE INSPEÇÃO'!D15&amp;"-"&amp;'FORM. DE INSPEÇÃO'!B15)</f>
        <v>YS1-43/5</v>
      </c>
      <c r="H5" s="116" t="str">
        <f>IF(B5="","",'FORM. DE INSPEÇÃO'!O15)</f>
        <v>FASES ABC</v>
      </c>
    </row>
    <row r="6" spans="1:8">
      <c r="A6" s="25">
        <f>IF(B6="","",'FORM. DE INSPEÇÃO'!$I$8)</f>
        <v>0</v>
      </c>
      <c r="B6" s="25" t="str">
        <f t="shared" si="3"/>
        <v>LT</v>
      </c>
      <c r="C6" s="25" t="str">
        <f t="shared" si="4"/>
        <v>AF</v>
      </c>
      <c r="D6" s="25" t="str">
        <f t="shared" si="5"/>
        <v>LTAF</v>
      </c>
      <c r="E6" s="25" t="str">
        <f>'FORM. DE INSPEÇÃO'!I16</f>
        <v>AF01</v>
      </c>
      <c r="F6" s="25" t="str">
        <f>'FORM. DE INSPEÇÃO'!J16</f>
        <v>P2</v>
      </c>
      <c r="G6" s="33" t="str">
        <f>IF(F6="","",'FORM. DE INSPEÇÃO'!D16&amp;"-"&amp;'FORM. DE INSPEÇÃO'!B16)</f>
        <v>YS1-PR-0/5</v>
      </c>
      <c r="H6" s="116" t="str">
        <f>IF(B6="","",'FORM. DE INSPEÇÃO'!O16)</f>
        <v>1 ÁRVORE</v>
      </c>
    </row>
    <row r="7" spans="1:8">
      <c r="A7" s="25">
        <f>IF(B7="","",'FORM. DE INSPEÇÃO'!$I$8)</f>
        <v>0</v>
      </c>
      <c r="B7" s="25" t="str">
        <f t="shared" si="3"/>
        <v>LT</v>
      </c>
      <c r="C7" s="25" t="str">
        <f t="shared" si="4"/>
        <v>IS</v>
      </c>
      <c r="D7" s="25" t="str">
        <f t="shared" si="5"/>
        <v>LTIS</v>
      </c>
      <c r="E7" s="25" t="str">
        <f>'FORM. DE INSPEÇÃO'!I17</f>
        <v>IS16</v>
      </c>
      <c r="F7" s="25" t="str">
        <f>'FORM. DE INSPEÇÃO'!J17</f>
        <v>P2</v>
      </c>
      <c r="G7" s="33" t="str">
        <f>IF(F7="","",'FORM. DE INSPEÇÃO'!D17&amp;"-"&amp;'FORM. DE INSPEÇÃO'!B17)</f>
        <v>YS1-3/4</v>
      </c>
      <c r="H7" s="116" t="str">
        <f>IF(B7="","",'FORM. DE INSPEÇÃO'!O17)</f>
        <v>FASE B</v>
      </c>
    </row>
    <row r="8" spans="1:8">
      <c r="A8" s="25">
        <f>IF(B8="","",'FORM. DE INSPEÇÃO'!$I$8)</f>
        <v>0</v>
      </c>
      <c r="B8" s="25" t="str">
        <f t="shared" si="3"/>
        <v>LT</v>
      </c>
      <c r="C8" s="25" t="str">
        <f t="shared" si="4"/>
        <v>CB</v>
      </c>
      <c r="D8" s="25" t="str">
        <f t="shared" si="5"/>
        <v>LTCB</v>
      </c>
      <c r="E8" s="25" t="str">
        <f>'FORM. DE INSPEÇÃO'!I18</f>
        <v>CB04</v>
      </c>
      <c r="F8" s="25" t="str">
        <f>'FORM. DE INSPEÇÃO'!J18</f>
        <v>A</v>
      </c>
      <c r="G8" s="33" t="str">
        <f>IF(F8="","",'FORM. DE INSPEÇÃO'!D18&amp;"-"&amp;'FORM. DE INSPEÇÃO'!B18)</f>
        <v>YS1-16/3</v>
      </c>
      <c r="H8" s="116" t="str">
        <f>IF(B8="","",'FORM. DE INSPEÇÃO'!O18)</f>
        <v>CABO COM 4 METROS DE ALTURA</v>
      </c>
    </row>
    <row r="9" spans="1:8">
      <c r="A9" s="25">
        <f>IF(B9="","",'FORM. DE INSPEÇÃO'!$I$8)</f>
        <v>0</v>
      </c>
      <c r="B9" s="25" t="str">
        <f t="shared" si="3"/>
        <v>LT</v>
      </c>
      <c r="C9" s="25" t="str">
        <f t="shared" si="4"/>
        <v>IS</v>
      </c>
      <c r="D9" s="25" t="str">
        <f t="shared" si="5"/>
        <v>LTIS</v>
      </c>
      <c r="E9" s="25" t="str">
        <f>'FORM. DE INSPEÇÃO'!I19</f>
        <v>IS16</v>
      </c>
      <c r="F9" s="25" t="str">
        <f>'FORM. DE INSPEÇÃO'!J19</f>
        <v>P2</v>
      </c>
      <c r="G9" s="33" t="str">
        <f>IF(F9="","",'FORM. DE INSPEÇÃO'!D19&amp;"-"&amp;'FORM. DE INSPEÇÃO'!B19)</f>
        <v>YS1-47/4</v>
      </c>
      <c r="H9" s="116" t="str">
        <f>IF(B9="","",'FORM. DE INSPEÇÃO'!O19)</f>
        <v>FASES ABC</v>
      </c>
    </row>
    <row r="10" spans="1:8">
      <c r="A10" s="25">
        <f>IF(B10="","",'FORM. DE INSPEÇÃO'!$I$8)</f>
        <v>0</v>
      </c>
      <c r="B10" s="25" t="str">
        <f t="shared" si="3"/>
        <v>LT</v>
      </c>
      <c r="C10" s="25" t="str">
        <f t="shared" si="4"/>
        <v>IS</v>
      </c>
      <c r="D10" s="25" t="str">
        <f t="shared" si="5"/>
        <v>LTIS</v>
      </c>
      <c r="E10" s="25" t="str">
        <f>'FORM. DE INSPEÇÃO'!I20</f>
        <v>IS19</v>
      </c>
      <c r="F10" s="25" t="str">
        <f>'FORM. DE INSPEÇÃO'!J20</f>
        <v>P2</v>
      </c>
      <c r="G10" s="33" t="str">
        <f>IF(F10="","",'FORM. DE INSPEÇÃO'!D20&amp;"-"&amp;'FORM. DE INSPEÇÃO'!B20)</f>
        <v xml:space="preserve">ELH-63/4 </v>
      </c>
      <c r="H10" s="116" t="str">
        <f>IF(B10="","",'FORM. DE INSPEÇÃO'!O20)</f>
        <v>2 ISOLADORES QUEBRADOS DENTRO DA SE PARAIBANO</v>
      </c>
    </row>
    <row r="11" spans="1:8">
      <c r="A11" s="25">
        <f>IF(B11="","",'FORM. DE INSPEÇÃO'!$I$8)</f>
        <v>0</v>
      </c>
      <c r="B11" s="25" t="str">
        <f t="shared" si="3"/>
        <v>LT</v>
      </c>
      <c r="C11" s="25" t="str">
        <f t="shared" si="4"/>
        <v>IS</v>
      </c>
      <c r="D11" s="25" t="str">
        <f t="shared" si="5"/>
        <v>LTIS</v>
      </c>
      <c r="E11" s="25" t="str">
        <f>'FORM. DE INSPEÇÃO'!I21</f>
        <v>IS16</v>
      </c>
      <c r="F11" s="25" t="str">
        <f>'FORM. DE INSPEÇÃO'!J21</f>
        <v>P2</v>
      </c>
      <c r="G11" s="33" t="str">
        <f>IF(F11="","",'FORM. DE INSPEÇÃO'!D21&amp;"-"&amp;'FORM. DE INSPEÇÃO'!B21)</f>
        <v>YS1-4/6</v>
      </c>
      <c r="H11" s="116" t="str">
        <f>IF(B11="","",'FORM. DE INSPEÇÃO'!O21)</f>
        <v>FASES BC ISOL. FAZEM DIVISÃO DE LINHAS UBE02J3 E SJP02L1.</v>
      </c>
    </row>
    <row r="12" spans="1:8">
      <c r="A12" s="25" t="str">
        <f>IF(B12="","",'FORM. DE INSPEÇÃO'!$I$8)</f>
        <v/>
      </c>
      <c r="B12" s="25" t="str">
        <f t="shared" si="3"/>
        <v/>
      </c>
      <c r="C12" s="25" t="str">
        <f t="shared" si="4"/>
        <v/>
      </c>
      <c r="D12" s="25" t="str">
        <f t="shared" si="5"/>
        <v/>
      </c>
      <c r="E12" s="25" t="str">
        <f>'FORM. DE INSPEÇÃO'!I22</f>
        <v/>
      </c>
      <c r="F12" s="25" t="str">
        <f>'FORM. DE INSPEÇÃO'!J22</f>
        <v/>
      </c>
      <c r="G12" s="33" t="str">
        <f>IF(F12="","",'FORM. DE INSPEÇÃO'!D22&amp;"-"&amp;'FORM. DE INSPEÇÃO'!B22)</f>
        <v/>
      </c>
      <c r="H12" s="116" t="str">
        <f>IF(B12="","",'FORM. DE INSPEÇÃO'!O22)</f>
        <v/>
      </c>
    </row>
    <row r="13" spans="1:8">
      <c r="A13" s="25" t="str">
        <f>IF(B13="","",'FORM. DE INSPEÇÃO'!$I$8)</f>
        <v/>
      </c>
      <c r="B13" s="25" t="str">
        <f t="shared" si="3"/>
        <v/>
      </c>
      <c r="C13" s="25" t="str">
        <f t="shared" si="4"/>
        <v/>
      </c>
      <c r="D13" s="25" t="str">
        <f t="shared" si="5"/>
        <v/>
      </c>
      <c r="E13" s="25" t="str">
        <f>'FORM. DE INSPEÇÃO'!I23</f>
        <v/>
      </c>
      <c r="F13" s="25" t="str">
        <f>'FORM. DE INSPEÇÃO'!J23</f>
        <v/>
      </c>
      <c r="G13" s="33" t="str">
        <f>IF(F13="","",'FORM. DE INSPEÇÃO'!D23&amp;"-"&amp;'FORM. DE INSPEÇÃO'!B23)</f>
        <v/>
      </c>
      <c r="H13" s="116" t="str">
        <f>IF(B13="","",'FORM. DE INSPEÇÃO'!O23)</f>
        <v/>
      </c>
    </row>
    <row r="14" spans="1:8">
      <c r="A14" s="25" t="str">
        <f>IF(B14="","",'FORM. DE INSPEÇÃO'!$I$8)</f>
        <v/>
      </c>
      <c r="B14" s="25" t="str">
        <f t="shared" si="3"/>
        <v/>
      </c>
      <c r="C14" s="25" t="str">
        <f t="shared" si="4"/>
        <v/>
      </c>
      <c r="D14" s="25" t="str">
        <f t="shared" si="5"/>
        <v/>
      </c>
      <c r="E14" s="25" t="str">
        <f>'FORM. DE INSPEÇÃO'!I24</f>
        <v/>
      </c>
      <c r="F14" s="25" t="str">
        <f>'FORM. DE INSPEÇÃO'!J24</f>
        <v/>
      </c>
      <c r="G14" s="33" t="str">
        <f>IF(F14="","",'FORM. DE INSPEÇÃO'!D24&amp;"-"&amp;'FORM. DE INSPEÇÃO'!B24)</f>
        <v/>
      </c>
      <c r="H14" s="116" t="str">
        <f>IF(B14="","",'FORM. DE INSPEÇÃO'!O24)</f>
        <v/>
      </c>
    </row>
    <row r="15" spans="1:8">
      <c r="A15" s="25" t="str">
        <f>IF(B15="","",'FORM. DE INSPEÇÃO'!$I$8)</f>
        <v/>
      </c>
      <c r="B15" s="25" t="str">
        <f t="shared" si="3"/>
        <v/>
      </c>
      <c r="C15" s="25" t="str">
        <f t="shared" si="4"/>
        <v/>
      </c>
      <c r="D15" s="25" t="str">
        <f t="shared" si="5"/>
        <v/>
      </c>
      <c r="E15" s="25" t="str">
        <f>'FORM. DE INSPEÇÃO'!I25</f>
        <v/>
      </c>
      <c r="F15" s="25" t="str">
        <f>'FORM. DE INSPEÇÃO'!J25</f>
        <v/>
      </c>
      <c r="G15" s="33" t="str">
        <f>IF(F15="","",'FORM. DE INSPEÇÃO'!D25&amp;"-"&amp;'FORM. DE INSPEÇÃO'!B25)</f>
        <v/>
      </c>
      <c r="H15" s="116" t="str">
        <f>IF(B15="","",'FORM. DE INSPEÇÃO'!O25)</f>
        <v/>
      </c>
    </row>
    <row r="16" spans="1:8">
      <c r="A16" s="25" t="str">
        <f>IF(B16="","",'FORM. DE INSPEÇÃO'!$I$8)</f>
        <v/>
      </c>
      <c r="B16" s="25" t="str">
        <f t="shared" si="3"/>
        <v/>
      </c>
      <c r="C16" s="25" t="str">
        <f t="shared" si="4"/>
        <v/>
      </c>
      <c r="D16" s="25" t="str">
        <f t="shared" si="5"/>
        <v/>
      </c>
      <c r="E16" s="25" t="str">
        <f>'FORM. DE INSPEÇÃO'!I26</f>
        <v/>
      </c>
      <c r="F16" s="25" t="str">
        <f>'FORM. DE INSPEÇÃO'!J26</f>
        <v/>
      </c>
      <c r="G16" s="33" t="str">
        <f>IF(F16="","",'FORM. DE INSPEÇÃO'!D26&amp;"-"&amp;'FORM. DE INSPEÇÃO'!B26)</f>
        <v/>
      </c>
      <c r="H16" s="116" t="str">
        <f>IF(B16="","",'FORM. DE INSPEÇÃO'!O26)</f>
        <v/>
      </c>
    </row>
    <row r="17" spans="1:8">
      <c r="A17" s="25" t="str">
        <f>IF(B17="","",'FORM. DE INSPEÇÃO'!$I$8)</f>
        <v/>
      </c>
      <c r="B17" s="25" t="str">
        <f t="shared" si="3"/>
        <v/>
      </c>
      <c r="C17" s="25" t="str">
        <f t="shared" si="4"/>
        <v/>
      </c>
      <c r="D17" s="25" t="str">
        <f t="shared" si="5"/>
        <v/>
      </c>
      <c r="E17" s="25" t="str">
        <f>'FORM. DE INSPEÇÃO'!I27</f>
        <v/>
      </c>
      <c r="F17" s="25" t="str">
        <f>'FORM. DE INSPEÇÃO'!J27</f>
        <v/>
      </c>
      <c r="G17" s="33" t="str">
        <f>IF(F17="","",'FORM. DE INSPEÇÃO'!D27&amp;"-"&amp;'FORM. DE INSPEÇÃO'!B27)</f>
        <v/>
      </c>
      <c r="H17" s="116" t="str">
        <f>IF(B17="","",'FORM. DE INSPEÇÃO'!O27)</f>
        <v/>
      </c>
    </row>
    <row r="18" spans="1:8">
      <c r="A18" s="25" t="str">
        <f>IF(B18="","",'FORM. DE INSPEÇÃO'!$I$8)</f>
        <v/>
      </c>
      <c r="B18" s="25" t="str">
        <f t="shared" si="3"/>
        <v/>
      </c>
      <c r="C18" s="25" t="str">
        <f t="shared" si="4"/>
        <v/>
      </c>
      <c r="D18" s="25" t="str">
        <f t="shared" si="5"/>
        <v/>
      </c>
      <c r="E18" s="25" t="str">
        <f>'FORM. DE INSPEÇÃO'!I28</f>
        <v/>
      </c>
      <c r="F18" s="25" t="str">
        <f>'FORM. DE INSPEÇÃO'!J28</f>
        <v/>
      </c>
      <c r="G18" s="33" t="str">
        <f>IF(F18="","",'FORM. DE INSPEÇÃO'!D28&amp;"-"&amp;'FORM. DE INSPEÇÃO'!B28)</f>
        <v/>
      </c>
      <c r="H18" s="116" t="str">
        <f>IF(B18="","",'FORM. DE INSPEÇÃO'!O28)</f>
        <v/>
      </c>
    </row>
    <row r="19" spans="1:8">
      <c r="A19" s="25" t="str">
        <f>IF(B19="","",'FORM. DE INSPEÇÃO'!$I$8)</f>
        <v/>
      </c>
      <c r="B19" s="25" t="str">
        <f t="shared" si="3"/>
        <v/>
      </c>
      <c r="C19" s="25" t="str">
        <f t="shared" si="4"/>
        <v/>
      </c>
      <c r="D19" s="25" t="str">
        <f t="shared" si="5"/>
        <v/>
      </c>
      <c r="E19" s="25" t="str">
        <f>'FORM. DE INSPEÇÃO'!I29</f>
        <v/>
      </c>
      <c r="F19" s="25" t="str">
        <f>'FORM. DE INSPEÇÃO'!J29</f>
        <v/>
      </c>
      <c r="G19" s="33" t="str">
        <f>IF(F19="","",'FORM. DE INSPEÇÃO'!D29&amp;"-"&amp;'FORM. DE INSPEÇÃO'!B29)</f>
        <v/>
      </c>
      <c r="H19" s="116" t="str">
        <f>IF(B19="","",'FORM. DE INSPEÇÃO'!O29)</f>
        <v/>
      </c>
    </row>
    <row r="20" spans="1:8">
      <c r="A20" s="25" t="str">
        <f>IF(B20="","",'FORM. DE INSPEÇÃO'!$I$8)</f>
        <v/>
      </c>
      <c r="B20" s="25" t="str">
        <f t="shared" si="3"/>
        <v/>
      </c>
      <c r="C20" s="25" t="str">
        <f t="shared" si="4"/>
        <v/>
      </c>
      <c r="D20" s="25" t="str">
        <f t="shared" si="5"/>
        <v/>
      </c>
      <c r="E20" s="25" t="str">
        <f>'FORM. DE INSPEÇÃO'!I30</f>
        <v/>
      </c>
      <c r="F20" s="25" t="str">
        <f>'FORM. DE INSPEÇÃO'!J30</f>
        <v/>
      </c>
      <c r="G20" s="33" t="str">
        <f>IF(F20="","",'FORM. DE INSPEÇÃO'!D30&amp;"-"&amp;'FORM. DE INSPEÇÃO'!B30)</f>
        <v/>
      </c>
      <c r="H20" s="116" t="str">
        <f>IF(B20="","",'FORM. DE INSPEÇÃO'!O30)</f>
        <v/>
      </c>
    </row>
    <row r="21" spans="1:8">
      <c r="A21" s="25" t="str">
        <f>IF(B21="","",'FORM. DE INSPEÇÃO'!$I$8)</f>
        <v/>
      </c>
      <c r="B21" s="25" t="str">
        <f t="shared" si="3"/>
        <v/>
      </c>
      <c r="C21" s="25" t="str">
        <f t="shared" si="4"/>
        <v/>
      </c>
      <c r="D21" s="25" t="str">
        <f t="shared" si="5"/>
        <v/>
      </c>
      <c r="E21" s="25" t="str">
        <f>'FORM. DE INSPEÇÃO'!I31</f>
        <v/>
      </c>
      <c r="F21" s="25" t="str">
        <f>'FORM. DE INSPEÇÃO'!J31</f>
        <v/>
      </c>
      <c r="G21" s="33" t="str">
        <f>IF(F21="","",'FORM. DE INSPEÇÃO'!D31&amp;"-"&amp;'FORM. DE INSPEÇÃO'!B31)</f>
        <v/>
      </c>
      <c r="H21" s="116" t="str">
        <f>IF(B21="","",'FORM. DE INSPEÇÃO'!O31)</f>
        <v/>
      </c>
    </row>
    <row r="22" spans="1:8">
      <c r="A22" s="25" t="str">
        <f>IF(B22="","",'FORM. DE INSPEÇÃO'!$I$8)</f>
        <v/>
      </c>
      <c r="B22" s="25" t="str">
        <f t="shared" si="3"/>
        <v/>
      </c>
      <c r="C22" s="25" t="str">
        <f t="shared" si="4"/>
        <v/>
      </c>
      <c r="D22" s="25" t="str">
        <f t="shared" si="5"/>
        <v/>
      </c>
      <c r="E22" s="25" t="str">
        <f>'FORM. DE INSPEÇÃO'!I32</f>
        <v/>
      </c>
      <c r="F22" s="25" t="str">
        <f>'FORM. DE INSPEÇÃO'!J32</f>
        <v/>
      </c>
      <c r="G22" s="33" t="str">
        <f>IF(F22="","",'FORM. DE INSPEÇÃO'!D32&amp;"-"&amp;'FORM. DE INSPEÇÃO'!B32)</f>
        <v/>
      </c>
      <c r="H22" s="116" t="str">
        <f>IF(B22="","",'FORM. DE INSPEÇÃO'!O32)</f>
        <v/>
      </c>
    </row>
    <row r="23" spans="1:8">
      <c r="A23" s="25" t="str">
        <f>IF(B23="","",'FORM. DE INSPEÇÃO'!$I$8)</f>
        <v/>
      </c>
      <c r="B23" s="25" t="str">
        <f t="shared" si="3"/>
        <v/>
      </c>
      <c r="C23" s="25" t="str">
        <f t="shared" si="4"/>
        <v/>
      </c>
      <c r="D23" s="25" t="str">
        <f t="shared" si="5"/>
        <v/>
      </c>
      <c r="E23" s="25" t="str">
        <f>'FORM. DE INSPEÇÃO'!I33</f>
        <v/>
      </c>
      <c r="F23" s="25" t="str">
        <f>'FORM. DE INSPEÇÃO'!J33</f>
        <v/>
      </c>
      <c r="G23" s="33" t="str">
        <f>IF(F23="","",'FORM. DE INSPEÇÃO'!D33&amp;"-"&amp;'FORM. DE INSPEÇÃO'!B33)</f>
        <v/>
      </c>
      <c r="H23" s="116" t="str">
        <f>IF(B23="","",'FORM. DE INSPEÇÃO'!O33)</f>
        <v/>
      </c>
    </row>
    <row r="24" spans="1:8">
      <c r="A24" s="25" t="str">
        <f>IF(B24="","",'FORM. DE INSPEÇÃO'!$I$8)</f>
        <v/>
      </c>
      <c r="B24" s="25" t="str">
        <f t="shared" si="3"/>
        <v/>
      </c>
      <c r="C24" s="25" t="str">
        <f t="shared" si="4"/>
        <v/>
      </c>
      <c r="D24" s="25" t="str">
        <f t="shared" si="5"/>
        <v/>
      </c>
      <c r="E24" s="25" t="str">
        <f>'FORM. DE INSPEÇÃO'!I34</f>
        <v/>
      </c>
      <c r="F24" s="25" t="str">
        <f>'FORM. DE INSPEÇÃO'!J34</f>
        <v/>
      </c>
      <c r="G24" s="33" t="str">
        <f>IF(F24="","",'FORM. DE INSPEÇÃO'!D34&amp;"-"&amp;'FORM. DE INSPEÇÃO'!B34)</f>
        <v/>
      </c>
      <c r="H24" s="116" t="str">
        <f>IF(B24="","",'FORM. DE INSPEÇÃO'!O34)</f>
        <v/>
      </c>
    </row>
    <row r="25" spans="1:8">
      <c r="A25" s="25" t="str">
        <f>IF(B25="","",'FORM. DE INSPEÇÃO'!$I$8)</f>
        <v/>
      </c>
      <c r="B25" s="25" t="str">
        <f t="shared" si="3"/>
        <v/>
      </c>
      <c r="C25" s="25" t="str">
        <f t="shared" si="4"/>
        <v/>
      </c>
      <c r="D25" s="25" t="str">
        <f t="shared" si="5"/>
        <v/>
      </c>
      <c r="E25" s="25" t="str">
        <f>'FORM. DE INSPEÇÃO'!I35</f>
        <v/>
      </c>
      <c r="F25" s="25" t="str">
        <f>'FORM. DE INSPEÇÃO'!J35</f>
        <v/>
      </c>
      <c r="G25" s="33" t="str">
        <f>IF(F25="","",'FORM. DE INSPEÇÃO'!D35&amp;"-"&amp;'FORM. DE INSPEÇÃO'!B35)</f>
        <v/>
      </c>
      <c r="H25" s="116" t="str">
        <f>IF(B25="","",'FORM. DE INSPEÇÃO'!O35)</f>
        <v/>
      </c>
    </row>
    <row r="26" spans="1:8">
      <c r="A26" s="25" t="str">
        <f>IF(B26="","",'FORM. DE INSPEÇÃO'!$I$8)</f>
        <v/>
      </c>
      <c r="B26" s="25" t="str">
        <f t="shared" si="3"/>
        <v/>
      </c>
      <c r="C26" s="25" t="str">
        <f t="shared" si="4"/>
        <v/>
      </c>
      <c r="D26" s="25" t="str">
        <f t="shared" si="5"/>
        <v/>
      </c>
      <c r="E26" s="25" t="str">
        <f>'FORM. DE INSPEÇÃO'!I36</f>
        <v/>
      </c>
      <c r="F26" s="25" t="str">
        <f>'FORM. DE INSPEÇÃO'!J36</f>
        <v/>
      </c>
      <c r="G26" s="33" t="str">
        <f>IF(F26="","",'FORM. DE INSPEÇÃO'!D36&amp;"-"&amp;'FORM. DE INSPEÇÃO'!B36)</f>
        <v/>
      </c>
      <c r="H26" s="116" t="str">
        <f>IF(B26="","",'FORM. DE INSPEÇÃO'!O36)</f>
        <v/>
      </c>
    </row>
    <row r="27" spans="1:8">
      <c r="A27" s="25" t="str">
        <f>IF(B27="","",'FORM. DE INSPEÇÃO'!$I$8)</f>
        <v/>
      </c>
      <c r="B27" s="25" t="str">
        <f t="shared" si="3"/>
        <v/>
      </c>
      <c r="C27" s="25" t="str">
        <f t="shared" si="4"/>
        <v/>
      </c>
      <c r="D27" s="25" t="str">
        <f t="shared" si="5"/>
        <v/>
      </c>
      <c r="E27" s="25" t="str">
        <f>'FORM. DE INSPEÇÃO'!I37</f>
        <v/>
      </c>
      <c r="F27" s="25" t="str">
        <f>'FORM. DE INSPEÇÃO'!J37</f>
        <v/>
      </c>
      <c r="G27" s="33" t="str">
        <f>IF(F27="","",'FORM. DE INSPEÇÃO'!D37&amp;"-"&amp;'FORM. DE INSPEÇÃO'!B37)</f>
        <v/>
      </c>
      <c r="H27" s="116" t="str">
        <f>IF(B27="","",'FORM. DE INSPEÇÃO'!O37)</f>
        <v/>
      </c>
    </row>
    <row r="28" spans="1:8">
      <c r="A28" s="25" t="str">
        <f>IF(B28="","",'FORM. DE INSPEÇÃO'!$I$8)</f>
        <v/>
      </c>
      <c r="B28" s="25" t="str">
        <f t="shared" si="3"/>
        <v/>
      </c>
      <c r="C28" s="25" t="str">
        <f t="shared" si="4"/>
        <v/>
      </c>
      <c r="D28" s="25" t="str">
        <f t="shared" si="5"/>
        <v/>
      </c>
      <c r="E28" s="25" t="str">
        <f>'FORM. DE INSPEÇÃO'!I38</f>
        <v/>
      </c>
      <c r="F28" s="25" t="str">
        <f>'FORM. DE INSPEÇÃO'!J38</f>
        <v/>
      </c>
      <c r="G28" s="33" t="str">
        <f>IF(F28="","",'FORM. DE INSPEÇÃO'!D38&amp;"-"&amp;'FORM. DE INSPEÇÃO'!B38)</f>
        <v/>
      </c>
      <c r="H28" s="116" t="str">
        <f>IF(B28="","",'FORM. DE INSPEÇÃO'!O38)</f>
        <v/>
      </c>
    </row>
    <row r="29" spans="1:8">
      <c r="A29" s="25" t="str">
        <f>IF(B29="","",'FORM. DE INSPEÇÃO'!$I$8)</f>
        <v/>
      </c>
      <c r="B29" s="25" t="str">
        <f t="shared" si="3"/>
        <v/>
      </c>
      <c r="C29" s="25" t="str">
        <f t="shared" si="4"/>
        <v/>
      </c>
      <c r="D29" s="25" t="str">
        <f t="shared" si="5"/>
        <v/>
      </c>
      <c r="E29" s="25" t="str">
        <f>'FORM. DE INSPEÇÃO'!I39</f>
        <v/>
      </c>
      <c r="F29" s="25" t="str">
        <f>'FORM. DE INSPEÇÃO'!J39</f>
        <v/>
      </c>
      <c r="G29" s="33" t="str">
        <f>IF(F29="","",'FORM. DE INSPEÇÃO'!D39&amp;"-"&amp;'FORM. DE INSPEÇÃO'!B39)</f>
        <v/>
      </c>
      <c r="H29" s="116" t="str">
        <f>IF(B29="","",'FORM. DE INSPEÇÃO'!O39)</f>
        <v/>
      </c>
    </row>
    <row r="30" spans="1:8">
      <c r="A30" s="25" t="str">
        <f>IF(B30="","",'FORM. DE INSPEÇÃO'!$I$8)</f>
        <v/>
      </c>
      <c r="B30" s="25" t="str">
        <f t="shared" si="3"/>
        <v/>
      </c>
      <c r="C30" s="25" t="str">
        <f t="shared" si="4"/>
        <v/>
      </c>
      <c r="D30" s="25" t="str">
        <f t="shared" si="5"/>
        <v/>
      </c>
      <c r="E30" s="25" t="str">
        <f>'FORM. DE INSPEÇÃO'!I40</f>
        <v/>
      </c>
      <c r="F30" s="25" t="str">
        <f>'FORM. DE INSPEÇÃO'!J40</f>
        <v/>
      </c>
      <c r="G30" s="33" t="str">
        <f>IF(F30="","",'FORM. DE INSPEÇÃO'!D40&amp;"-"&amp;'FORM. DE INSPEÇÃO'!B40)</f>
        <v/>
      </c>
      <c r="H30" s="116" t="str">
        <f>IF(B30="","",'FORM. DE INSPEÇÃO'!O40)</f>
        <v/>
      </c>
    </row>
    <row r="31" spans="1:8">
      <c r="A31" s="25" t="str">
        <f>IF(B31="","",'FORM. DE INSPEÇÃO'!$I$8)</f>
        <v/>
      </c>
      <c r="B31" s="25" t="str">
        <f t="shared" si="3"/>
        <v/>
      </c>
      <c r="C31" s="25" t="str">
        <f t="shared" si="4"/>
        <v/>
      </c>
      <c r="D31" s="25" t="str">
        <f t="shared" si="5"/>
        <v/>
      </c>
      <c r="E31" s="25" t="str">
        <f>'FORM. DE INSPEÇÃO'!I41</f>
        <v/>
      </c>
      <c r="F31" s="25" t="str">
        <f>'FORM. DE INSPEÇÃO'!J41</f>
        <v/>
      </c>
      <c r="G31" s="33" t="str">
        <f>IF(F31="","",'FORM. DE INSPEÇÃO'!D41&amp;"-"&amp;'FORM. DE INSPEÇÃO'!B41)</f>
        <v/>
      </c>
      <c r="H31" s="116" t="str">
        <f>IF(B31="","",'FORM. DE INSPEÇÃO'!O41)</f>
        <v/>
      </c>
    </row>
    <row r="32" spans="1:8">
      <c r="A32" s="25" t="str">
        <f>IF(B32="","",'FORM. DE INSPEÇÃO'!$I$8)</f>
        <v/>
      </c>
      <c r="B32" s="25" t="str">
        <f t="shared" si="3"/>
        <v/>
      </c>
      <c r="C32" s="25" t="str">
        <f t="shared" si="4"/>
        <v/>
      </c>
      <c r="D32" s="25" t="str">
        <f t="shared" si="5"/>
        <v/>
      </c>
      <c r="E32" s="25" t="str">
        <f>'FORM. DE INSPEÇÃO'!I42</f>
        <v/>
      </c>
      <c r="F32" s="25" t="str">
        <f>'FORM. DE INSPEÇÃO'!J42</f>
        <v/>
      </c>
      <c r="G32" s="33" t="str">
        <f>IF(F32="","",'FORM. DE INSPEÇÃO'!D42&amp;"-"&amp;'FORM. DE INSPEÇÃO'!B42)</f>
        <v/>
      </c>
      <c r="H32" s="116" t="str">
        <f>IF(B32="","",'FORM. DE INSPEÇÃO'!O42)</f>
        <v/>
      </c>
    </row>
    <row r="33" spans="1:8">
      <c r="A33" s="25" t="str">
        <f>IF(B33="","",'FORM. DE INSPEÇÃO'!$I$8)</f>
        <v/>
      </c>
      <c r="B33" s="25" t="str">
        <f t="shared" si="3"/>
        <v/>
      </c>
      <c r="C33" s="25" t="str">
        <f t="shared" si="4"/>
        <v/>
      </c>
      <c r="D33" s="25" t="str">
        <f t="shared" si="5"/>
        <v/>
      </c>
      <c r="E33" s="25" t="str">
        <f>'FORM. DE INSPEÇÃO'!I43</f>
        <v/>
      </c>
      <c r="F33" s="25" t="str">
        <f>'FORM. DE INSPEÇÃO'!J43</f>
        <v/>
      </c>
      <c r="G33" s="33" t="str">
        <f>IF(F33="","",'FORM. DE INSPEÇÃO'!D43&amp;"-"&amp;'FORM. DE INSPEÇÃO'!B43)</f>
        <v/>
      </c>
      <c r="H33" s="116" t="str">
        <f>IF(B33="","",'FORM. DE INSPEÇÃO'!O43)</f>
        <v/>
      </c>
    </row>
    <row r="34" spans="1:8">
      <c r="A34" s="25" t="str">
        <f>IF(B34="","",'FORM. DE INSPEÇÃO'!$I$8)</f>
        <v/>
      </c>
      <c r="B34" s="25" t="str">
        <f t="shared" si="3"/>
        <v/>
      </c>
      <c r="C34" s="25" t="str">
        <f t="shared" si="4"/>
        <v/>
      </c>
      <c r="D34" s="25" t="str">
        <f t="shared" si="5"/>
        <v/>
      </c>
      <c r="E34" s="25" t="str">
        <f>'FORM. DE INSPEÇÃO'!I44</f>
        <v/>
      </c>
      <c r="F34" s="25" t="str">
        <f>'FORM. DE INSPEÇÃO'!J44</f>
        <v/>
      </c>
      <c r="G34" s="33" t="str">
        <f>IF(F34="","",'FORM. DE INSPEÇÃO'!D44&amp;"-"&amp;'FORM. DE INSPEÇÃO'!B44)</f>
        <v/>
      </c>
      <c r="H34" s="116" t="str">
        <f>IF(B34="","",'FORM. DE INSPEÇÃO'!O44)</f>
        <v/>
      </c>
    </row>
    <row r="35" spans="1:8">
      <c r="A35" s="25" t="str">
        <f>IF(B35="","",'FORM. DE INSPEÇÃO'!$I$8)</f>
        <v/>
      </c>
      <c r="B35" s="25" t="str">
        <f t="shared" si="3"/>
        <v/>
      </c>
      <c r="C35" s="25" t="str">
        <f t="shared" si="4"/>
        <v/>
      </c>
      <c r="D35" s="25" t="str">
        <f t="shared" si="5"/>
        <v/>
      </c>
      <c r="E35" s="25" t="str">
        <f>'FORM. DE INSPEÇÃO'!I45</f>
        <v/>
      </c>
      <c r="F35" s="25" t="str">
        <f>'FORM. DE INSPEÇÃO'!J45</f>
        <v/>
      </c>
      <c r="G35" s="33" t="str">
        <f>IF(F35="","",'FORM. DE INSPEÇÃO'!D45&amp;"-"&amp;'FORM. DE INSPEÇÃO'!B45)</f>
        <v/>
      </c>
      <c r="H35" s="116" t="str">
        <f>IF(B35="","",'FORM. DE INSPEÇÃO'!O45)</f>
        <v/>
      </c>
    </row>
    <row r="36" spans="1:8">
      <c r="A36" s="25" t="str">
        <f>IF(B36="","",'FORM. DE INSPEÇÃO'!$I$8)</f>
        <v/>
      </c>
      <c r="B36" s="25" t="str">
        <f t="shared" si="3"/>
        <v/>
      </c>
      <c r="C36" s="25" t="str">
        <f t="shared" si="4"/>
        <v/>
      </c>
      <c r="D36" s="25" t="str">
        <f t="shared" si="5"/>
        <v/>
      </c>
      <c r="E36" s="25" t="str">
        <f>'FORM. DE INSPEÇÃO'!I46</f>
        <v/>
      </c>
      <c r="F36" s="25" t="str">
        <f>'FORM. DE INSPEÇÃO'!J46</f>
        <v/>
      </c>
      <c r="G36" s="33" t="str">
        <f>IF(F36="","",'FORM. DE INSPEÇÃO'!D46&amp;"-"&amp;'FORM. DE INSPEÇÃO'!B46)</f>
        <v/>
      </c>
      <c r="H36" s="116" t="str">
        <f>IF(B36="","",'FORM. DE INSPEÇÃO'!O46)</f>
        <v/>
      </c>
    </row>
    <row r="37" spans="1:8">
      <c r="A37" s="25" t="str">
        <f>IF(B37="","",'FORM. DE INSPEÇÃO'!$I$8)</f>
        <v/>
      </c>
      <c r="B37" s="25" t="str">
        <f t="shared" si="3"/>
        <v/>
      </c>
      <c r="C37" s="25" t="str">
        <f t="shared" si="4"/>
        <v/>
      </c>
      <c r="D37" s="25" t="str">
        <f t="shared" si="5"/>
        <v/>
      </c>
      <c r="E37" s="25" t="str">
        <f>'FORM. DE INSPEÇÃO'!I47</f>
        <v/>
      </c>
      <c r="F37" s="25" t="str">
        <f>'FORM. DE INSPEÇÃO'!J47</f>
        <v/>
      </c>
      <c r="G37" s="33" t="str">
        <f>IF(F37="","",'FORM. DE INSPEÇÃO'!D47&amp;"-"&amp;'FORM. DE INSPEÇÃO'!B47)</f>
        <v/>
      </c>
      <c r="H37" s="116" t="str">
        <f>IF(B37="","",'FORM. DE INSPEÇÃO'!O47)</f>
        <v/>
      </c>
    </row>
    <row r="38" spans="1:8">
      <c r="A38" s="25" t="str">
        <f>IF(B38="","",'FORM. DE INSPEÇÃO'!$I$8)</f>
        <v/>
      </c>
      <c r="B38" s="25" t="str">
        <f t="shared" si="3"/>
        <v/>
      </c>
      <c r="C38" s="25" t="str">
        <f t="shared" si="4"/>
        <v/>
      </c>
      <c r="D38" s="25" t="str">
        <f t="shared" si="5"/>
        <v/>
      </c>
      <c r="E38" s="25" t="str">
        <f>'FORM. DE INSPEÇÃO'!I48</f>
        <v/>
      </c>
      <c r="F38" s="25" t="str">
        <f>'FORM. DE INSPEÇÃO'!J48</f>
        <v/>
      </c>
      <c r="G38" s="33" t="str">
        <f>IF(F38="","",'FORM. DE INSPEÇÃO'!D48&amp;"-"&amp;'FORM. DE INSPEÇÃO'!B48)</f>
        <v/>
      </c>
      <c r="H38" s="116" t="str">
        <f>IF(B38="","",'FORM. DE INSPEÇÃO'!O48)</f>
        <v/>
      </c>
    </row>
    <row r="39" spans="1:8">
      <c r="A39" s="25" t="str">
        <f>IF(B39="","",'FORM. DE INSPEÇÃO'!$I$8)</f>
        <v/>
      </c>
      <c r="B39" s="25" t="str">
        <f t="shared" si="3"/>
        <v/>
      </c>
      <c r="C39" s="25" t="str">
        <f t="shared" si="4"/>
        <v/>
      </c>
      <c r="D39" s="25" t="str">
        <f t="shared" si="5"/>
        <v/>
      </c>
      <c r="E39" s="25" t="str">
        <f>'FORM. DE INSPEÇÃO'!I49</f>
        <v/>
      </c>
      <c r="F39" s="25" t="str">
        <f>'FORM. DE INSPEÇÃO'!J49</f>
        <v/>
      </c>
      <c r="G39" s="33" t="str">
        <f>IF(F39="","",'FORM. DE INSPEÇÃO'!D49&amp;"-"&amp;'FORM. DE INSPEÇÃO'!B49)</f>
        <v/>
      </c>
      <c r="H39" s="116" t="str">
        <f>IF(B39="","",'FORM. DE INSPEÇÃO'!O49)</f>
        <v/>
      </c>
    </row>
    <row r="40" spans="1:8">
      <c r="A40" s="25" t="str">
        <f>IF(B40="","",'FORM. DE INSPEÇÃO'!$I$8)</f>
        <v/>
      </c>
      <c r="B40" s="25" t="str">
        <f t="shared" si="3"/>
        <v/>
      </c>
      <c r="C40" s="25" t="str">
        <f t="shared" si="4"/>
        <v/>
      </c>
      <c r="D40" s="25" t="str">
        <f t="shared" si="5"/>
        <v/>
      </c>
      <c r="E40" s="25" t="str">
        <f>'FORM. DE INSPEÇÃO'!I50</f>
        <v/>
      </c>
      <c r="F40" s="25" t="str">
        <f>'FORM. DE INSPEÇÃO'!J50</f>
        <v/>
      </c>
      <c r="G40" s="33" t="str">
        <f>IF(F40="","",'FORM. DE INSPEÇÃO'!D50&amp;"-"&amp;'FORM. DE INSPEÇÃO'!B50)</f>
        <v/>
      </c>
      <c r="H40" s="116" t="str">
        <f>IF(B40="","",'FORM. DE INSPEÇÃO'!O50)</f>
        <v/>
      </c>
    </row>
    <row r="41" spans="1:8">
      <c r="A41" s="25" t="str">
        <f>IF(B41="","",'FORM. DE INSPEÇÃO'!$I$8)</f>
        <v/>
      </c>
      <c r="B41" s="25" t="str">
        <f t="shared" si="3"/>
        <v/>
      </c>
      <c r="C41" s="25" t="str">
        <f t="shared" si="4"/>
        <v/>
      </c>
      <c r="D41" s="25" t="str">
        <f t="shared" si="5"/>
        <v/>
      </c>
      <c r="E41" s="25" t="str">
        <f>'FORM. DE INSPEÇÃO'!I51</f>
        <v/>
      </c>
      <c r="F41" s="25" t="str">
        <f>'FORM. DE INSPEÇÃO'!J51</f>
        <v/>
      </c>
      <c r="G41" s="33" t="str">
        <f>IF(F41="","",'FORM. DE INSPEÇÃO'!D51&amp;"-"&amp;'FORM. DE INSPEÇÃO'!B51)</f>
        <v/>
      </c>
      <c r="H41" s="116" t="str">
        <f>IF(B41="","",'FORM. DE INSPEÇÃO'!O51)</f>
        <v/>
      </c>
    </row>
    <row r="42" spans="1:8">
      <c r="A42" s="25" t="str">
        <f>IF(B42="","",'FORM. DE INSPEÇÃO'!$I$8)</f>
        <v/>
      </c>
      <c r="B42" s="25" t="str">
        <f t="shared" si="3"/>
        <v/>
      </c>
      <c r="C42" s="25" t="str">
        <f t="shared" si="4"/>
        <v/>
      </c>
      <c r="D42" s="25" t="str">
        <f t="shared" si="5"/>
        <v/>
      </c>
      <c r="E42" s="25" t="str">
        <f>'FORM. DE INSPEÇÃO'!I52</f>
        <v/>
      </c>
      <c r="F42" s="25" t="str">
        <f>'FORM. DE INSPEÇÃO'!J52</f>
        <v/>
      </c>
      <c r="G42" s="33" t="str">
        <f>IF(F42="","",'FORM. DE INSPEÇÃO'!D52&amp;"-"&amp;'FORM. DE INSPEÇÃO'!B52)</f>
        <v/>
      </c>
      <c r="H42" s="116" t="str">
        <f>IF(B42="","",'FORM. DE INSPEÇÃO'!O52)</f>
        <v/>
      </c>
    </row>
    <row r="43" spans="1:8">
      <c r="A43" s="25" t="str">
        <f>IF(B43="","",'FORM. DE INSPEÇÃO'!$I$8)</f>
        <v/>
      </c>
      <c r="B43" s="25" t="str">
        <f t="shared" si="3"/>
        <v/>
      </c>
      <c r="C43" s="25" t="str">
        <f t="shared" si="4"/>
        <v/>
      </c>
      <c r="D43" s="25" t="str">
        <f t="shared" si="5"/>
        <v/>
      </c>
      <c r="E43" s="25" t="str">
        <f>'FORM. DE INSPEÇÃO'!I53</f>
        <v/>
      </c>
      <c r="F43" s="25" t="str">
        <f>'FORM. DE INSPEÇÃO'!J53</f>
        <v/>
      </c>
      <c r="G43" s="33" t="str">
        <f>IF(F43="","",'FORM. DE INSPEÇÃO'!D53&amp;"-"&amp;'FORM. DE INSPEÇÃO'!B53)</f>
        <v/>
      </c>
      <c r="H43" s="116" t="str">
        <f>IF(B43="","",'FORM. DE INSPEÇÃO'!O53)</f>
        <v/>
      </c>
    </row>
    <row r="44" spans="1:8">
      <c r="A44" s="25" t="str">
        <f>IF(B44="","",'FORM. DE INSPEÇÃO'!$I$8)</f>
        <v/>
      </c>
      <c r="B44" s="25" t="str">
        <f t="shared" si="3"/>
        <v/>
      </c>
      <c r="C44" s="25" t="str">
        <f t="shared" si="4"/>
        <v/>
      </c>
      <c r="D44" s="25" t="str">
        <f t="shared" si="5"/>
        <v/>
      </c>
      <c r="E44" s="25" t="str">
        <f>'FORM. DE INSPEÇÃO'!I54</f>
        <v/>
      </c>
      <c r="F44" s="25" t="str">
        <f>'FORM. DE INSPEÇÃO'!J54</f>
        <v/>
      </c>
      <c r="G44" s="33" t="str">
        <f>IF(F44="","",'FORM. DE INSPEÇÃO'!D54&amp;"-"&amp;'FORM. DE INSPEÇÃO'!B54)</f>
        <v/>
      </c>
      <c r="H44" s="116" t="str">
        <f>IF(B44="","",'FORM. DE INSPEÇÃO'!O54)</f>
        <v/>
      </c>
    </row>
    <row r="45" spans="1:8">
      <c r="A45" s="25" t="str">
        <f>IF(B45="","",'FORM. DE INSPEÇÃO'!$I$8)</f>
        <v/>
      </c>
      <c r="B45" s="25" t="str">
        <f t="shared" si="3"/>
        <v/>
      </c>
      <c r="C45" s="25" t="str">
        <f t="shared" si="4"/>
        <v/>
      </c>
      <c r="D45" s="25" t="str">
        <f t="shared" si="5"/>
        <v/>
      </c>
      <c r="E45" s="25" t="str">
        <f>'FORM. DE INSPEÇÃO'!I55</f>
        <v/>
      </c>
      <c r="F45" s="25" t="str">
        <f>'FORM. DE INSPEÇÃO'!J55</f>
        <v/>
      </c>
      <c r="G45" s="33" t="str">
        <f>IF(F45="","",'FORM. DE INSPEÇÃO'!D55&amp;"-"&amp;'FORM. DE INSPEÇÃO'!B55)</f>
        <v/>
      </c>
      <c r="H45" s="116" t="str">
        <f>IF(B45="","",'FORM. DE INSPEÇÃO'!O55)</f>
        <v/>
      </c>
    </row>
    <row r="46" spans="1:8">
      <c r="A46" s="25" t="str">
        <f>IF(B46="","",'FORM. DE INSPEÇÃO'!$I$8)</f>
        <v/>
      </c>
      <c r="B46" s="25" t="str">
        <f t="shared" si="3"/>
        <v/>
      </c>
      <c r="C46" s="25" t="str">
        <f t="shared" si="4"/>
        <v/>
      </c>
      <c r="D46" s="25" t="str">
        <f t="shared" si="5"/>
        <v/>
      </c>
      <c r="E46" s="25" t="str">
        <f>'FORM. DE INSPEÇÃO'!I56</f>
        <v/>
      </c>
      <c r="F46" s="25" t="str">
        <f>'FORM. DE INSPEÇÃO'!J56</f>
        <v/>
      </c>
      <c r="G46" s="33" t="str">
        <f>IF(F46="","",'FORM. DE INSPEÇÃO'!D56&amp;"-"&amp;'FORM. DE INSPEÇÃO'!B56)</f>
        <v/>
      </c>
      <c r="H46" s="116" t="str">
        <f>IF(B46="","",'FORM. DE INSPEÇÃO'!O56)</f>
        <v/>
      </c>
    </row>
    <row r="47" spans="1:8">
      <c r="A47" s="25" t="str">
        <f>IF(B47="","",'FORM. DE INSPEÇÃO'!$I$8)</f>
        <v/>
      </c>
      <c r="B47" s="25" t="str">
        <f t="shared" si="3"/>
        <v/>
      </c>
      <c r="C47" s="25" t="str">
        <f t="shared" si="4"/>
        <v/>
      </c>
      <c r="D47" s="25" t="str">
        <f t="shared" si="5"/>
        <v/>
      </c>
      <c r="E47" s="25" t="str">
        <f>'FORM. DE INSPEÇÃO'!I57</f>
        <v/>
      </c>
      <c r="F47" s="25" t="str">
        <f>'FORM. DE INSPEÇÃO'!J57</f>
        <v/>
      </c>
      <c r="G47" s="33" t="str">
        <f>IF(F47="","",'FORM. DE INSPEÇÃO'!D57&amp;"-"&amp;'FORM. DE INSPEÇÃO'!B57)</f>
        <v/>
      </c>
      <c r="H47" s="116" t="str">
        <f>IF(B47="","",'FORM. DE INSPEÇÃO'!O57)</f>
        <v/>
      </c>
    </row>
    <row r="48" spans="1:8">
      <c r="A48" s="25" t="str">
        <f>IF(B48="","",'FORM. DE INSPEÇÃO'!$I$8)</f>
        <v/>
      </c>
      <c r="B48" s="25" t="str">
        <f t="shared" si="3"/>
        <v/>
      </c>
      <c r="C48" s="25" t="str">
        <f t="shared" si="4"/>
        <v/>
      </c>
      <c r="D48" s="25" t="str">
        <f t="shared" si="5"/>
        <v/>
      </c>
      <c r="E48" s="25" t="str">
        <f>'FORM. DE INSPEÇÃO'!I58</f>
        <v/>
      </c>
      <c r="F48" s="25" t="str">
        <f>'FORM. DE INSPEÇÃO'!J58</f>
        <v/>
      </c>
      <c r="G48" s="33" t="str">
        <f>IF(F48="","",'FORM. DE INSPEÇÃO'!D58&amp;"-"&amp;'FORM. DE INSPEÇÃO'!B58)</f>
        <v/>
      </c>
      <c r="H48" s="116" t="str">
        <f>IF(B48="","",'FORM. DE INSPEÇÃO'!O58)</f>
        <v/>
      </c>
    </row>
    <row r="49" spans="1:8">
      <c r="A49" s="25" t="str">
        <f>IF(B49="","",'FORM. DE INSPEÇÃO'!$I$8)</f>
        <v/>
      </c>
      <c r="B49" s="25" t="str">
        <f t="shared" si="3"/>
        <v/>
      </c>
      <c r="C49" s="25" t="str">
        <f t="shared" si="4"/>
        <v/>
      </c>
      <c r="D49" s="25" t="str">
        <f t="shared" si="5"/>
        <v/>
      </c>
      <c r="E49" s="25" t="str">
        <f>'FORM. DE INSPEÇÃO'!I59</f>
        <v/>
      </c>
      <c r="F49" s="25" t="str">
        <f>'FORM. DE INSPEÇÃO'!J59</f>
        <v/>
      </c>
      <c r="G49" s="33" t="str">
        <f>IF(F49="","",'FORM. DE INSPEÇÃO'!D59&amp;"-"&amp;'FORM. DE INSPEÇÃO'!B59)</f>
        <v/>
      </c>
      <c r="H49" s="116" t="str">
        <f>IF(B49="","",'FORM. DE INSPEÇÃO'!O59)</f>
        <v/>
      </c>
    </row>
    <row r="50" spans="1:8">
      <c r="A50" s="25" t="str">
        <f>IF(B50="","",'FORM. DE INSPEÇÃO'!$I$8)</f>
        <v/>
      </c>
      <c r="B50" s="25" t="str">
        <f t="shared" si="3"/>
        <v/>
      </c>
      <c r="C50" s="25" t="str">
        <f t="shared" si="4"/>
        <v/>
      </c>
      <c r="D50" s="25" t="str">
        <f t="shared" si="5"/>
        <v/>
      </c>
      <c r="E50" s="25" t="str">
        <f>'FORM. DE INSPEÇÃO'!I60</f>
        <v/>
      </c>
      <c r="F50" s="25" t="str">
        <f>'FORM. DE INSPEÇÃO'!J60</f>
        <v/>
      </c>
      <c r="G50" s="33" t="str">
        <f>IF(F50="","",'FORM. DE INSPEÇÃO'!D60&amp;"-"&amp;'FORM. DE INSPEÇÃO'!B60)</f>
        <v/>
      </c>
      <c r="H50" s="116" t="str">
        <f>IF(B50="","",'FORM. DE INSPEÇÃO'!O60)</f>
        <v/>
      </c>
    </row>
    <row r="51" spans="1:8">
      <c r="A51" s="25" t="str">
        <f>IF(B51="","",'FORM. DE INSPEÇÃO'!$I$8)</f>
        <v/>
      </c>
      <c r="B51" s="25" t="str">
        <f t="shared" si="3"/>
        <v/>
      </c>
      <c r="C51" s="25" t="str">
        <f t="shared" si="4"/>
        <v/>
      </c>
      <c r="D51" s="25" t="str">
        <f t="shared" si="5"/>
        <v/>
      </c>
      <c r="E51" s="25" t="str">
        <f>'FORM. DE INSPEÇÃO'!I61</f>
        <v/>
      </c>
      <c r="F51" s="25" t="str">
        <f>'FORM. DE INSPEÇÃO'!J61</f>
        <v/>
      </c>
      <c r="G51" s="33" t="str">
        <f>IF(F51="","",'FORM. DE INSPEÇÃO'!D61&amp;"-"&amp;'FORM. DE INSPEÇÃO'!B61)</f>
        <v/>
      </c>
      <c r="H51" s="116" t="str">
        <f>IF(B51="","",'FORM. DE INSPEÇÃO'!O61)</f>
        <v/>
      </c>
    </row>
    <row r="52" spans="1:8">
      <c r="A52" s="25" t="str">
        <f>IF(B52="","",'FORM. DE INSPEÇÃO'!$I$8)</f>
        <v/>
      </c>
      <c r="B52" s="25" t="str">
        <f t="shared" si="3"/>
        <v/>
      </c>
      <c r="C52" s="25" t="str">
        <f t="shared" si="4"/>
        <v/>
      </c>
      <c r="D52" s="25" t="str">
        <f t="shared" si="5"/>
        <v/>
      </c>
      <c r="E52" s="25" t="str">
        <f>'FORM. DE INSPEÇÃO'!I62</f>
        <v/>
      </c>
      <c r="F52" s="25" t="str">
        <f>'FORM. DE INSPEÇÃO'!J62</f>
        <v/>
      </c>
      <c r="G52" s="33" t="str">
        <f>IF(F52="","",'FORM. DE INSPEÇÃO'!D62&amp;"-"&amp;'FORM. DE INSPEÇÃO'!B62)</f>
        <v/>
      </c>
      <c r="H52" s="116" t="str">
        <f>IF(B52="","",'FORM. DE INSPEÇÃO'!O62)</f>
        <v/>
      </c>
    </row>
    <row r="53" spans="1:8">
      <c r="A53" s="25" t="str">
        <f>IF(B53="","",'FORM. DE INSPEÇÃO'!$I$8)</f>
        <v/>
      </c>
      <c r="B53" s="25" t="str">
        <f t="shared" si="3"/>
        <v/>
      </c>
      <c r="C53" s="25" t="str">
        <f t="shared" si="4"/>
        <v/>
      </c>
      <c r="D53" s="25" t="str">
        <f t="shared" si="5"/>
        <v/>
      </c>
      <c r="E53" s="25" t="str">
        <f>'FORM. DE INSPEÇÃO'!I63</f>
        <v/>
      </c>
      <c r="F53" s="25" t="str">
        <f>'FORM. DE INSPEÇÃO'!J63</f>
        <v/>
      </c>
      <c r="G53" s="33" t="str">
        <f>IF(F53="","",'FORM. DE INSPEÇÃO'!D63&amp;"-"&amp;'FORM. DE INSPEÇÃO'!B63)</f>
        <v/>
      </c>
      <c r="H53" s="116" t="str">
        <f>IF(B53="","",'FORM. DE INSPEÇÃO'!O63)</f>
        <v/>
      </c>
    </row>
    <row r="54" spans="1:8">
      <c r="A54" s="25" t="str">
        <f>IF(B54="","",'FORM. DE INSPEÇÃO'!$I$8)</f>
        <v/>
      </c>
      <c r="B54" s="25" t="str">
        <f t="shared" si="3"/>
        <v/>
      </c>
      <c r="C54" s="25" t="str">
        <f t="shared" si="4"/>
        <v/>
      </c>
      <c r="D54" s="25" t="str">
        <f t="shared" si="5"/>
        <v/>
      </c>
      <c r="E54" s="25" t="str">
        <f>'FORM. DE INSPEÇÃO'!I64</f>
        <v/>
      </c>
      <c r="F54" s="25" t="str">
        <f>'FORM. DE INSPEÇÃO'!J64</f>
        <v/>
      </c>
      <c r="G54" s="33" t="str">
        <f>IF(F54="","",'FORM. DE INSPEÇÃO'!D64&amp;"-"&amp;'FORM. DE INSPEÇÃO'!B64)</f>
        <v/>
      </c>
      <c r="H54" s="116" t="str">
        <f>IF(B54="","",'FORM. DE INSPEÇÃO'!O64)</f>
        <v/>
      </c>
    </row>
    <row r="55" spans="1:8">
      <c r="A55" s="25" t="str">
        <f>IF(B55="","",'FORM. DE INSPEÇÃO'!$I$8)</f>
        <v/>
      </c>
      <c r="B55" s="25" t="str">
        <f t="shared" si="3"/>
        <v/>
      </c>
      <c r="C55" s="25" t="str">
        <f t="shared" si="4"/>
        <v/>
      </c>
      <c r="D55" s="25" t="str">
        <f t="shared" si="5"/>
        <v/>
      </c>
      <c r="E55" s="25" t="str">
        <f>'FORM. DE INSPEÇÃO'!I65</f>
        <v/>
      </c>
      <c r="F55" s="25" t="str">
        <f>'FORM. DE INSPEÇÃO'!J65</f>
        <v/>
      </c>
      <c r="G55" s="33" t="str">
        <f>IF(F55="","",'FORM. DE INSPEÇÃO'!D65&amp;"-"&amp;'FORM. DE INSPEÇÃO'!B65)</f>
        <v/>
      </c>
      <c r="H55" s="116" t="str">
        <f>IF(B55="","",'FORM. DE INSPEÇÃO'!O65)</f>
        <v/>
      </c>
    </row>
    <row r="56" spans="1:8">
      <c r="A56" s="25" t="str">
        <f>IF(B56="","",'FORM. DE INSPEÇÃO'!$I$8)</f>
        <v/>
      </c>
      <c r="B56" s="25" t="str">
        <f t="shared" si="3"/>
        <v/>
      </c>
      <c r="C56" s="25" t="str">
        <f t="shared" si="4"/>
        <v/>
      </c>
      <c r="D56" s="25" t="str">
        <f t="shared" si="5"/>
        <v/>
      </c>
      <c r="E56" s="25" t="str">
        <f>'FORM. DE INSPEÇÃO'!I66</f>
        <v/>
      </c>
      <c r="F56" s="25" t="str">
        <f>'FORM. DE INSPEÇÃO'!J66</f>
        <v/>
      </c>
      <c r="G56" s="33" t="str">
        <f>IF(F56="","",'FORM. DE INSPEÇÃO'!D66&amp;"-"&amp;'FORM. DE INSPEÇÃO'!B66)</f>
        <v/>
      </c>
      <c r="H56" s="116" t="str">
        <f>IF(B56="","",'FORM. DE INSPEÇÃO'!O66)</f>
        <v/>
      </c>
    </row>
    <row r="57" spans="1:8">
      <c r="A57" s="25" t="str">
        <f>IF(B57="","",'FORM. DE INSPEÇÃO'!$I$8)</f>
        <v/>
      </c>
      <c r="B57" s="25" t="str">
        <f t="shared" si="3"/>
        <v/>
      </c>
      <c r="C57" s="25" t="str">
        <f t="shared" si="4"/>
        <v/>
      </c>
      <c r="D57" s="25" t="str">
        <f t="shared" si="5"/>
        <v/>
      </c>
      <c r="E57" s="25" t="str">
        <f>'FORM. DE INSPEÇÃO'!I67</f>
        <v/>
      </c>
      <c r="F57" s="25" t="str">
        <f>'FORM. DE INSPEÇÃO'!J67</f>
        <v/>
      </c>
      <c r="G57" s="33" t="str">
        <f>IF(F57="","",'FORM. DE INSPEÇÃO'!D67&amp;"-"&amp;'FORM. DE INSPEÇÃO'!B67)</f>
        <v/>
      </c>
      <c r="H57" s="116" t="str">
        <f>IF(B57="","",'FORM. DE INSPEÇÃO'!O67)</f>
        <v/>
      </c>
    </row>
    <row r="58" spans="1:8">
      <c r="A58" s="25" t="str">
        <f>IF(B58="","",'FORM. DE INSPEÇÃO'!$I$8)</f>
        <v/>
      </c>
      <c r="B58" s="25" t="str">
        <f t="shared" si="3"/>
        <v/>
      </c>
      <c r="C58" s="25" t="str">
        <f t="shared" si="4"/>
        <v/>
      </c>
      <c r="D58" s="25" t="str">
        <f t="shared" si="5"/>
        <v/>
      </c>
      <c r="E58" s="25" t="str">
        <f>'FORM. DE INSPEÇÃO'!I68</f>
        <v/>
      </c>
      <c r="F58" s="25" t="str">
        <f>'FORM. DE INSPEÇÃO'!J68</f>
        <v/>
      </c>
      <c r="G58" s="33" t="str">
        <f>IF(F58="","",'FORM. DE INSPEÇÃO'!D68&amp;"-"&amp;'FORM. DE INSPEÇÃO'!B68)</f>
        <v/>
      </c>
      <c r="H58" s="116" t="str">
        <f>IF(B58="","",'FORM. DE INSPEÇÃO'!O68)</f>
        <v/>
      </c>
    </row>
    <row r="59" spans="1:8">
      <c r="A59" s="25" t="str">
        <f>IF(B59="","",'FORM. DE INSPEÇÃO'!$I$8)</f>
        <v/>
      </c>
      <c r="B59" s="25" t="str">
        <f t="shared" si="3"/>
        <v/>
      </c>
      <c r="C59" s="25" t="str">
        <f t="shared" si="4"/>
        <v/>
      </c>
      <c r="D59" s="25" t="str">
        <f t="shared" si="5"/>
        <v/>
      </c>
      <c r="E59" s="25" t="str">
        <f>'FORM. DE INSPEÇÃO'!I69</f>
        <v/>
      </c>
      <c r="F59" s="25" t="str">
        <f>'FORM. DE INSPEÇÃO'!J69</f>
        <v/>
      </c>
      <c r="G59" s="33" t="str">
        <f>IF(F59="","",'FORM. DE INSPEÇÃO'!D69&amp;"-"&amp;'FORM. DE INSPEÇÃO'!B69)</f>
        <v/>
      </c>
      <c r="H59" s="116" t="str">
        <f>IF(B59="","",'FORM. DE INSPEÇÃO'!O69)</f>
        <v/>
      </c>
    </row>
    <row r="60" spans="1:8">
      <c r="A60" s="25" t="str">
        <f>IF(B60="","",'FORM. DE INSPEÇÃO'!$I$8)</f>
        <v/>
      </c>
      <c r="B60" s="25" t="str">
        <f t="shared" si="3"/>
        <v/>
      </c>
      <c r="C60" s="25" t="str">
        <f t="shared" si="4"/>
        <v/>
      </c>
      <c r="D60" s="25" t="str">
        <f t="shared" si="5"/>
        <v/>
      </c>
      <c r="E60" s="25" t="str">
        <f>'FORM. DE INSPEÇÃO'!I70</f>
        <v/>
      </c>
      <c r="F60" s="25" t="str">
        <f>'FORM. DE INSPEÇÃO'!J70</f>
        <v/>
      </c>
      <c r="G60" s="33" t="str">
        <f>IF(F60="","",'FORM. DE INSPEÇÃO'!D70&amp;"-"&amp;'FORM. DE INSPEÇÃO'!B70)</f>
        <v/>
      </c>
      <c r="H60" s="116" t="str">
        <f>IF(B60="","",'FORM. DE INSPEÇÃO'!O70)</f>
        <v/>
      </c>
    </row>
    <row r="61" spans="1:8">
      <c r="A61" s="25" t="str">
        <f>IF(B61="","",'FORM. DE INSPEÇÃO'!$I$8)</f>
        <v/>
      </c>
      <c r="B61" s="25" t="str">
        <f t="shared" si="3"/>
        <v/>
      </c>
      <c r="C61" s="25" t="str">
        <f t="shared" si="4"/>
        <v/>
      </c>
      <c r="D61" s="25" t="str">
        <f t="shared" si="5"/>
        <v/>
      </c>
      <c r="E61" s="25" t="str">
        <f>'FORM. DE INSPEÇÃO'!I71</f>
        <v/>
      </c>
      <c r="F61" s="25" t="str">
        <f>'FORM. DE INSPEÇÃO'!J71</f>
        <v/>
      </c>
      <c r="G61" s="33" t="str">
        <f>IF(F61="","",'FORM. DE INSPEÇÃO'!D71&amp;"-"&amp;'FORM. DE INSPEÇÃO'!B71)</f>
        <v/>
      </c>
      <c r="H61" s="116" t="str">
        <f>IF(B61="","",'FORM. DE INSPEÇÃO'!O71)</f>
        <v/>
      </c>
    </row>
    <row r="62" spans="1:8">
      <c r="A62" s="25" t="str">
        <f>IF(B62="","",'FORM. DE INSPEÇÃO'!$I$8)</f>
        <v/>
      </c>
      <c r="B62" s="25" t="str">
        <f t="shared" si="3"/>
        <v/>
      </c>
      <c r="C62" s="25" t="str">
        <f t="shared" si="4"/>
        <v/>
      </c>
      <c r="D62" s="25" t="str">
        <f t="shared" si="5"/>
        <v/>
      </c>
      <c r="E62" s="25" t="str">
        <f>'FORM. DE INSPEÇÃO'!I72</f>
        <v/>
      </c>
      <c r="F62" s="25" t="str">
        <f>'FORM. DE INSPEÇÃO'!J72</f>
        <v/>
      </c>
      <c r="G62" s="33" t="str">
        <f>IF(F62="","",'FORM. DE INSPEÇÃO'!D72&amp;"-"&amp;'FORM. DE INSPEÇÃO'!B72)</f>
        <v/>
      </c>
      <c r="H62" s="116" t="str">
        <f>IF(B62="","",'FORM. DE INSPEÇÃO'!O72)</f>
        <v/>
      </c>
    </row>
    <row r="63" spans="1:8">
      <c r="A63" s="25" t="str">
        <f>IF(B63="","",'FORM. DE INSPEÇÃO'!$I$8)</f>
        <v/>
      </c>
      <c r="B63" s="25" t="str">
        <f t="shared" si="3"/>
        <v/>
      </c>
      <c r="C63" s="25" t="str">
        <f t="shared" si="4"/>
        <v/>
      </c>
      <c r="D63" s="25" t="str">
        <f t="shared" si="5"/>
        <v/>
      </c>
      <c r="E63" s="25" t="str">
        <f>'FORM. DE INSPEÇÃO'!I73</f>
        <v/>
      </c>
      <c r="F63" s="25" t="str">
        <f>'FORM. DE INSPEÇÃO'!J73</f>
        <v/>
      </c>
      <c r="G63" s="33" t="str">
        <f>IF(F63="","",'FORM. DE INSPEÇÃO'!D73&amp;"-"&amp;'FORM. DE INSPEÇÃO'!B73)</f>
        <v/>
      </c>
      <c r="H63" s="116" t="str">
        <f>IF(B63="","",'FORM. DE INSPEÇÃO'!O73)</f>
        <v/>
      </c>
    </row>
    <row r="64" spans="1:8">
      <c r="A64" s="25" t="str">
        <f>IF(B64="","",'FORM. DE INSPEÇÃO'!$I$8)</f>
        <v/>
      </c>
      <c r="B64" s="25" t="str">
        <f t="shared" si="3"/>
        <v/>
      </c>
      <c r="C64" s="25" t="str">
        <f t="shared" si="4"/>
        <v/>
      </c>
      <c r="D64" s="25" t="str">
        <f t="shared" si="5"/>
        <v/>
      </c>
      <c r="E64" s="25" t="str">
        <f>'FORM. DE INSPEÇÃO'!I74</f>
        <v/>
      </c>
      <c r="F64" s="25" t="str">
        <f>'FORM. DE INSPEÇÃO'!J74</f>
        <v/>
      </c>
      <c r="G64" s="33" t="str">
        <f>IF(F64="","",'FORM. DE INSPEÇÃO'!D74&amp;"-"&amp;'FORM. DE INSPEÇÃO'!B74)</f>
        <v/>
      </c>
      <c r="H64" s="116" t="str">
        <f>IF(B64="","",'FORM. DE INSPEÇÃO'!O74)</f>
        <v/>
      </c>
    </row>
    <row r="65" spans="1:8">
      <c r="A65" s="25" t="str">
        <f>IF(B65="","",'FORM. DE INSPEÇÃO'!$I$8)</f>
        <v/>
      </c>
      <c r="B65" s="25" t="str">
        <f t="shared" si="3"/>
        <v/>
      </c>
      <c r="C65" s="25" t="str">
        <f t="shared" si="4"/>
        <v/>
      </c>
      <c r="D65" s="25" t="str">
        <f t="shared" si="5"/>
        <v/>
      </c>
      <c r="E65" s="25" t="str">
        <f>'FORM. DE INSPEÇÃO'!I75</f>
        <v/>
      </c>
      <c r="F65" s="25" t="str">
        <f>'FORM. DE INSPEÇÃO'!J75</f>
        <v/>
      </c>
      <c r="G65" s="33" t="str">
        <f>IF(F65="","",'FORM. DE INSPEÇÃO'!D75&amp;"-"&amp;'FORM. DE INSPEÇÃO'!B75)</f>
        <v/>
      </c>
      <c r="H65" s="116" t="str">
        <f>IF(B65="","",'FORM. DE INSPEÇÃO'!O75)</f>
        <v/>
      </c>
    </row>
    <row r="66" spans="1:8">
      <c r="A66" s="25" t="str">
        <f>IF(B66="","",'FORM. DE INSPEÇÃO'!$I$8)</f>
        <v/>
      </c>
      <c r="B66" s="25" t="str">
        <f t="shared" si="3"/>
        <v/>
      </c>
      <c r="C66" s="25" t="str">
        <f t="shared" si="4"/>
        <v/>
      </c>
      <c r="D66" s="25" t="str">
        <f t="shared" si="5"/>
        <v/>
      </c>
      <c r="E66" s="25" t="str">
        <f>'FORM. DE INSPEÇÃO'!I76</f>
        <v/>
      </c>
      <c r="F66" s="25" t="str">
        <f>'FORM. DE INSPEÇÃO'!J76</f>
        <v/>
      </c>
      <c r="G66" s="33" t="str">
        <f>IF(F66="","",'FORM. DE INSPEÇÃO'!D76&amp;"-"&amp;'FORM. DE INSPEÇÃO'!B76)</f>
        <v/>
      </c>
      <c r="H66" s="116" t="str">
        <f>IF(B66="","",'FORM. DE INSPEÇÃO'!O76)</f>
        <v/>
      </c>
    </row>
    <row r="67" spans="1:8">
      <c r="A67" s="25" t="str">
        <f>IF(B67="","",'FORM. DE INSPEÇÃO'!$I$8)</f>
        <v/>
      </c>
      <c r="B67" s="25" t="str">
        <f t="shared" ref="B67:B130" si="6">IF(E67="","","LT")</f>
        <v/>
      </c>
      <c r="C67" s="25" t="str">
        <f t="shared" ref="C67:C130" si="7">IF(E67="","",LEFT(E67,2))</f>
        <v/>
      </c>
      <c r="D67" s="25" t="str">
        <f t="shared" ref="D67:D130" si="8">B67&amp;C67</f>
        <v/>
      </c>
      <c r="E67" s="25" t="str">
        <f>'FORM. DE INSPEÇÃO'!I77</f>
        <v/>
      </c>
      <c r="F67" s="25" t="str">
        <f>'FORM. DE INSPEÇÃO'!J77</f>
        <v/>
      </c>
      <c r="G67" s="33" t="str">
        <f>IF(F67="","",'FORM. DE INSPEÇÃO'!D77&amp;"-"&amp;'FORM. DE INSPEÇÃO'!B77)</f>
        <v/>
      </c>
      <c r="H67" s="116" t="str">
        <f>IF(B67="","",'FORM. DE INSPEÇÃO'!O77)</f>
        <v/>
      </c>
    </row>
    <row r="68" spans="1:8">
      <c r="A68" s="25" t="str">
        <f>IF(B68="","",'FORM. DE INSPEÇÃO'!$I$8)</f>
        <v/>
      </c>
      <c r="B68" s="25" t="str">
        <f t="shared" si="6"/>
        <v/>
      </c>
      <c r="C68" s="25" t="str">
        <f t="shared" si="7"/>
        <v/>
      </c>
      <c r="D68" s="25" t="str">
        <f t="shared" si="8"/>
        <v/>
      </c>
      <c r="E68" s="25" t="str">
        <f>'FORM. DE INSPEÇÃO'!I78</f>
        <v/>
      </c>
      <c r="F68" s="25" t="str">
        <f>'FORM. DE INSPEÇÃO'!J78</f>
        <v/>
      </c>
      <c r="G68" s="33" t="str">
        <f>IF(F68="","",'FORM. DE INSPEÇÃO'!D78&amp;"-"&amp;'FORM. DE INSPEÇÃO'!B78)</f>
        <v/>
      </c>
      <c r="H68" s="116" t="str">
        <f>IF(B68="","",'FORM. DE INSPEÇÃO'!O78)</f>
        <v/>
      </c>
    </row>
    <row r="69" spans="1:8">
      <c r="A69" s="25" t="str">
        <f>IF(B69="","",'FORM. DE INSPEÇÃO'!$I$8)</f>
        <v/>
      </c>
      <c r="B69" s="25" t="str">
        <f t="shared" si="6"/>
        <v/>
      </c>
      <c r="C69" s="25" t="str">
        <f t="shared" si="7"/>
        <v/>
      </c>
      <c r="D69" s="25" t="str">
        <f t="shared" si="8"/>
        <v/>
      </c>
      <c r="E69" s="25" t="str">
        <f>'FORM. DE INSPEÇÃO'!I79</f>
        <v/>
      </c>
      <c r="F69" s="25" t="str">
        <f>'FORM. DE INSPEÇÃO'!J79</f>
        <v/>
      </c>
      <c r="G69" s="33" t="str">
        <f>IF(F69="","",'FORM. DE INSPEÇÃO'!D79&amp;"-"&amp;'FORM. DE INSPEÇÃO'!B79)</f>
        <v/>
      </c>
      <c r="H69" s="116" t="str">
        <f>IF(B69="","",'FORM. DE INSPEÇÃO'!O79)</f>
        <v/>
      </c>
    </row>
    <row r="70" spans="1:8">
      <c r="A70" s="25" t="str">
        <f>IF(B70="","",'FORM. DE INSPEÇÃO'!$I$8)</f>
        <v/>
      </c>
      <c r="B70" s="25" t="str">
        <f t="shared" si="6"/>
        <v/>
      </c>
      <c r="C70" s="25" t="str">
        <f t="shared" si="7"/>
        <v/>
      </c>
      <c r="D70" s="25" t="str">
        <f t="shared" si="8"/>
        <v/>
      </c>
      <c r="E70" s="25" t="str">
        <f>'FORM. DE INSPEÇÃO'!I80</f>
        <v/>
      </c>
      <c r="F70" s="25" t="str">
        <f>'FORM. DE INSPEÇÃO'!J80</f>
        <v/>
      </c>
      <c r="G70" s="33" t="str">
        <f>IF(F70="","",'FORM. DE INSPEÇÃO'!D80&amp;"-"&amp;'FORM. DE INSPEÇÃO'!B80)</f>
        <v/>
      </c>
      <c r="H70" s="116" t="str">
        <f>IF(B70="","",'FORM. DE INSPEÇÃO'!O80)</f>
        <v/>
      </c>
    </row>
    <row r="71" spans="1:8">
      <c r="A71" s="25" t="str">
        <f>IF(B71="","",'FORM. DE INSPEÇÃO'!$I$8)</f>
        <v/>
      </c>
      <c r="B71" s="25" t="str">
        <f t="shared" si="6"/>
        <v/>
      </c>
      <c r="C71" s="25" t="str">
        <f t="shared" si="7"/>
        <v/>
      </c>
      <c r="D71" s="25" t="str">
        <f t="shared" si="8"/>
        <v/>
      </c>
      <c r="E71" s="25" t="str">
        <f>'FORM. DE INSPEÇÃO'!I81</f>
        <v/>
      </c>
      <c r="F71" s="25" t="str">
        <f>'FORM. DE INSPEÇÃO'!J81</f>
        <v/>
      </c>
      <c r="G71" s="33" t="str">
        <f>IF(F71="","",'FORM. DE INSPEÇÃO'!D81&amp;"-"&amp;'FORM. DE INSPEÇÃO'!B81)</f>
        <v/>
      </c>
      <c r="H71" s="116" t="str">
        <f>IF(B71="","",'FORM. DE INSPEÇÃO'!O81)</f>
        <v/>
      </c>
    </row>
    <row r="72" spans="1:8">
      <c r="A72" s="25" t="str">
        <f>IF(B72="","",'FORM. DE INSPEÇÃO'!$I$8)</f>
        <v/>
      </c>
      <c r="B72" s="25" t="str">
        <f t="shared" si="6"/>
        <v/>
      </c>
      <c r="C72" s="25" t="str">
        <f t="shared" si="7"/>
        <v/>
      </c>
      <c r="D72" s="25" t="str">
        <f t="shared" si="8"/>
        <v/>
      </c>
      <c r="E72" s="25" t="str">
        <f>'FORM. DE INSPEÇÃO'!I82</f>
        <v/>
      </c>
      <c r="F72" s="25" t="str">
        <f>'FORM. DE INSPEÇÃO'!J82</f>
        <v/>
      </c>
      <c r="G72" s="33" t="str">
        <f>IF(F72="","",'FORM. DE INSPEÇÃO'!D82&amp;"-"&amp;'FORM. DE INSPEÇÃO'!B82)</f>
        <v/>
      </c>
      <c r="H72" s="116" t="str">
        <f>IF(B72="","",'FORM. DE INSPEÇÃO'!O82)</f>
        <v/>
      </c>
    </row>
    <row r="73" spans="1:8">
      <c r="A73" s="25" t="str">
        <f>IF(B73="","",'FORM. DE INSPEÇÃO'!$I$8)</f>
        <v/>
      </c>
      <c r="B73" s="25" t="str">
        <f t="shared" si="6"/>
        <v/>
      </c>
      <c r="C73" s="25" t="str">
        <f t="shared" si="7"/>
        <v/>
      </c>
      <c r="D73" s="25" t="str">
        <f t="shared" si="8"/>
        <v/>
      </c>
      <c r="E73" s="25" t="str">
        <f>'FORM. DE INSPEÇÃO'!I83</f>
        <v/>
      </c>
      <c r="F73" s="25" t="str">
        <f>'FORM. DE INSPEÇÃO'!J83</f>
        <v/>
      </c>
      <c r="G73" s="33" t="str">
        <f>IF(F73="","",'FORM. DE INSPEÇÃO'!D83&amp;"-"&amp;'FORM. DE INSPEÇÃO'!B83)</f>
        <v/>
      </c>
      <c r="H73" s="116" t="str">
        <f>IF(B73="","",'FORM. DE INSPEÇÃO'!O83)</f>
        <v/>
      </c>
    </row>
    <row r="74" spans="1:8">
      <c r="A74" s="25" t="str">
        <f>IF(B74="","",'FORM. DE INSPEÇÃO'!$I$8)</f>
        <v/>
      </c>
      <c r="B74" s="25" t="str">
        <f t="shared" si="6"/>
        <v/>
      </c>
      <c r="C74" s="25" t="str">
        <f t="shared" si="7"/>
        <v/>
      </c>
      <c r="D74" s="25" t="str">
        <f t="shared" si="8"/>
        <v/>
      </c>
      <c r="E74" s="25" t="str">
        <f>'FORM. DE INSPEÇÃO'!I84</f>
        <v/>
      </c>
      <c r="F74" s="25" t="str">
        <f>'FORM. DE INSPEÇÃO'!J84</f>
        <v/>
      </c>
      <c r="G74" s="33" t="str">
        <f>IF(F74="","",'FORM. DE INSPEÇÃO'!D84&amp;"-"&amp;'FORM. DE INSPEÇÃO'!B84)</f>
        <v/>
      </c>
      <c r="H74" s="116" t="str">
        <f>IF(B74="","",'FORM. DE INSPEÇÃO'!O84)</f>
        <v/>
      </c>
    </row>
    <row r="75" spans="1:8">
      <c r="A75" s="25" t="str">
        <f>IF(B75="","",'FORM. DE INSPEÇÃO'!$I$8)</f>
        <v/>
      </c>
      <c r="B75" s="25" t="str">
        <f t="shared" si="6"/>
        <v/>
      </c>
      <c r="C75" s="25" t="str">
        <f t="shared" si="7"/>
        <v/>
      </c>
      <c r="D75" s="25" t="str">
        <f t="shared" si="8"/>
        <v/>
      </c>
      <c r="E75" s="25" t="str">
        <f>'FORM. DE INSPEÇÃO'!I85</f>
        <v/>
      </c>
      <c r="F75" s="25" t="str">
        <f>'FORM. DE INSPEÇÃO'!J85</f>
        <v/>
      </c>
      <c r="G75" s="33" t="str">
        <f>IF(F75="","",'FORM. DE INSPEÇÃO'!D85&amp;"-"&amp;'FORM. DE INSPEÇÃO'!B85)</f>
        <v/>
      </c>
      <c r="H75" s="116" t="str">
        <f>IF(B75="","",'FORM. DE INSPEÇÃO'!O85)</f>
        <v/>
      </c>
    </row>
    <row r="76" spans="1:8">
      <c r="A76" s="25" t="str">
        <f>IF(B76="","",'FORM. DE INSPEÇÃO'!$I$8)</f>
        <v/>
      </c>
      <c r="B76" s="25" t="str">
        <f t="shared" si="6"/>
        <v/>
      </c>
      <c r="C76" s="25" t="str">
        <f t="shared" si="7"/>
        <v/>
      </c>
      <c r="D76" s="25" t="str">
        <f t="shared" si="8"/>
        <v/>
      </c>
      <c r="E76" s="25" t="str">
        <f>'FORM. DE INSPEÇÃO'!I86</f>
        <v/>
      </c>
      <c r="F76" s="25" t="str">
        <f>'FORM. DE INSPEÇÃO'!J86</f>
        <v/>
      </c>
      <c r="G76" s="33" t="str">
        <f>IF(F76="","",'FORM. DE INSPEÇÃO'!D86&amp;"-"&amp;'FORM. DE INSPEÇÃO'!B86)</f>
        <v/>
      </c>
      <c r="H76" s="116" t="str">
        <f>IF(B76="","",'FORM. DE INSPEÇÃO'!O86)</f>
        <v/>
      </c>
    </row>
    <row r="77" spans="1:8">
      <c r="A77" s="25" t="str">
        <f>IF(B77="","",'FORM. DE INSPEÇÃO'!$I$8)</f>
        <v/>
      </c>
      <c r="B77" s="25" t="str">
        <f t="shared" si="6"/>
        <v/>
      </c>
      <c r="C77" s="25" t="str">
        <f t="shared" si="7"/>
        <v/>
      </c>
      <c r="D77" s="25" t="str">
        <f t="shared" si="8"/>
        <v/>
      </c>
      <c r="E77" s="25" t="str">
        <f>'FORM. DE INSPEÇÃO'!I87</f>
        <v/>
      </c>
      <c r="F77" s="25" t="str">
        <f>'FORM. DE INSPEÇÃO'!J87</f>
        <v/>
      </c>
      <c r="G77" s="33" t="str">
        <f>IF(F77="","",'FORM. DE INSPEÇÃO'!D87&amp;"-"&amp;'FORM. DE INSPEÇÃO'!B87)</f>
        <v/>
      </c>
      <c r="H77" s="116" t="str">
        <f>IF(B77="","",'FORM. DE INSPEÇÃO'!O87)</f>
        <v/>
      </c>
    </row>
    <row r="78" spans="1:8">
      <c r="A78" s="25" t="str">
        <f>IF(B78="","",'FORM. DE INSPEÇÃO'!$I$8)</f>
        <v/>
      </c>
      <c r="B78" s="25" t="str">
        <f t="shared" si="6"/>
        <v/>
      </c>
      <c r="C78" s="25" t="str">
        <f t="shared" si="7"/>
        <v/>
      </c>
      <c r="D78" s="25" t="str">
        <f t="shared" si="8"/>
        <v/>
      </c>
      <c r="E78" s="25" t="str">
        <f>'FORM. DE INSPEÇÃO'!I88</f>
        <v/>
      </c>
      <c r="F78" s="25" t="str">
        <f>'FORM. DE INSPEÇÃO'!J88</f>
        <v/>
      </c>
      <c r="G78" s="33" t="str">
        <f>IF(F78="","",'FORM. DE INSPEÇÃO'!D88&amp;"-"&amp;'FORM. DE INSPEÇÃO'!B88)</f>
        <v/>
      </c>
      <c r="H78" s="116" t="str">
        <f>IF(B78="","",'FORM. DE INSPEÇÃO'!O88)</f>
        <v/>
      </c>
    </row>
    <row r="79" spans="1:8">
      <c r="A79" s="25" t="str">
        <f>IF(B79="","",'FORM. DE INSPEÇÃO'!$I$8)</f>
        <v/>
      </c>
      <c r="B79" s="25" t="str">
        <f t="shared" si="6"/>
        <v/>
      </c>
      <c r="C79" s="25" t="str">
        <f t="shared" si="7"/>
        <v/>
      </c>
      <c r="D79" s="25" t="str">
        <f t="shared" si="8"/>
        <v/>
      </c>
      <c r="E79" s="25" t="str">
        <f>'FORM. DE INSPEÇÃO'!I89</f>
        <v/>
      </c>
      <c r="F79" s="25" t="str">
        <f>'FORM. DE INSPEÇÃO'!J89</f>
        <v/>
      </c>
      <c r="G79" s="33" t="str">
        <f>IF(F79="","",'FORM. DE INSPEÇÃO'!D89&amp;"-"&amp;'FORM. DE INSPEÇÃO'!B89)</f>
        <v/>
      </c>
      <c r="H79" s="116" t="str">
        <f>IF(B79="","",'FORM. DE INSPEÇÃO'!O89)</f>
        <v/>
      </c>
    </row>
    <row r="80" spans="1:8">
      <c r="A80" s="25" t="str">
        <f>IF(B80="","",'FORM. DE INSPEÇÃO'!$I$8)</f>
        <v/>
      </c>
      <c r="B80" s="25" t="str">
        <f t="shared" si="6"/>
        <v/>
      </c>
      <c r="C80" s="25" t="str">
        <f t="shared" si="7"/>
        <v/>
      </c>
      <c r="D80" s="25" t="str">
        <f t="shared" si="8"/>
        <v/>
      </c>
      <c r="E80" s="25" t="str">
        <f>'FORM. DE INSPEÇÃO'!I90</f>
        <v/>
      </c>
      <c r="F80" s="25" t="str">
        <f>'FORM. DE INSPEÇÃO'!J90</f>
        <v/>
      </c>
      <c r="G80" s="33" t="str">
        <f>IF(F80="","",'FORM. DE INSPEÇÃO'!D90&amp;"-"&amp;'FORM. DE INSPEÇÃO'!B90)</f>
        <v/>
      </c>
      <c r="H80" s="116" t="str">
        <f>IF(B80="","",'FORM. DE INSPEÇÃO'!O90)</f>
        <v/>
      </c>
    </row>
    <row r="81" spans="1:8">
      <c r="A81" s="25" t="str">
        <f>IF(B81="","",'FORM. DE INSPEÇÃO'!$I$8)</f>
        <v/>
      </c>
      <c r="B81" s="25" t="str">
        <f t="shared" si="6"/>
        <v/>
      </c>
      <c r="C81" s="25" t="str">
        <f t="shared" si="7"/>
        <v/>
      </c>
      <c r="D81" s="25" t="str">
        <f t="shared" si="8"/>
        <v/>
      </c>
      <c r="E81" s="25" t="str">
        <f>'FORM. DE INSPEÇÃO'!I91</f>
        <v/>
      </c>
      <c r="F81" s="25" t="str">
        <f>'FORM. DE INSPEÇÃO'!J91</f>
        <v/>
      </c>
      <c r="G81" s="33" t="str">
        <f>IF(F81="","",'FORM. DE INSPEÇÃO'!D91&amp;"-"&amp;'FORM. DE INSPEÇÃO'!B91)</f>
        <v/>
      </c>
      <c r="H81" s="116" t="str">
        <f>IF(B81="","",'FORM. DE INSPEÇÃO'!O91)</f>
        <v/>
      </c>
    </row>
    <row r="82" spans="1:8">
      <c r="A82" s="25" t="str">
        <f>IF(B82="","",'FORM. DE INSPEÇÃO'!$I$8)</f>
        <v/>
      </c>
      <c r="B82" s="25" t="str">
        <f t="shared" si="6"/>
        <v/>
      </c>
      <c r="C82" s="25" t="str">
        <f t="shared" si="7"/>
        <v/>
      </c>
      <c r="D82" s="25" t="str">
        <f t="shared" si="8"/>
        <v/>
      </c>
      <c r="E82" s="25" t="str">
        <f>'FORM. DE INSPEÇÃO'!I92</f>
        <v/>
      </c>
      <c r="F82" s="25" t="str">
        <f>'FORM. DE INSPEÇÃO'!J92</f>
        <v/>
      </c>
      <c r="G82" s="33" t="str">
        <f>IF(F82="","",'FORM. DE INSPEÇÃO'!D92&amp;"-"&amp;'FORM. DE INSPEÇÃO'!B92)</f>
        <v/>
      </c>
      <c r="H82" s="116" t="str">
        <f>IF(B82="","",'FORM. DE INSPEÇÃO'!O92)</f>
        <v/>
      </c>
    </row>
    <row r="83" spans="1:8">
      <c r="A83" s="25" t="str">
        <f>IF(B83="","",'FORM. DE INSPEÇÃO'!$I$8)</f>
        <v/>
      </c>
      <c r="B83" s="25" t="str">
        <f t="shared" si="6"/>
        <v/>
      </c>
      <c r="C83" s="25" t="str">
        <f t="shared" si="7"/>
        <v/>
      </c>
      <c r="D83" s="25" t="str">
        <f t="shared" si="8"/>
        <v/>
      </c>
      <c r="E83" s="25" t="str">
        <f>'FORM. DE INSPEÇÃO'!I93</f>
        <v/>
      </c>
      <c r="F83" s="25" t="str">
        <f>'FORM. DE INSPEÇÃO'!J93</f>
        <v/>
      </c>
      <c r="G83" s="33" t="str">
        <f>IF(F83="","",'FORM. DE INSPEÇÃO'!D93&amp;"-"&amp;'FORM. DE INSPEÇÃO'!B93)</f>
        <v/>
      </c>
      <c r="H83" s="116" t="str">
        <f>IF(B83="","",'FORM. DE INSPEÇÃO'!O93)</f>
        <v/>
      </c>
    </row>
    <row r="84" spans="1:8">
      <c r="A84" s="25" t="str">
        <f>IF(B84="","",'FORM. DE INSPEÇÃO'!$I$8)</f>
        <v/>
      </c>
      <c r="B84" s="25" t="str">
        <f t="shared" si="6"/>
        <v/>
      </c>
      <c r="C84" s="25" t="str">
        <f t="shared" si="7"/>
        <v/>
      </c>
      <c r="D84" s="25" t="str">
        <f t="shared" si="8"/>
        <v/>
      </c>
      <c r="E84" s="25" t="str">
        <f>'FORM. DE INSPEÇÃO'!I94</f>
        <v/>
      </c>
      <c r="F84" s="25" t="str">
        <f>'FORM. DE INSPEÇÃO'!J94</f>
        <v/>
      </c>
      <c r="G84" s="33" t="str">
        <f>IF(F84="","",'FORM. DE INSPEÇÃO'!D94&amp;"-"&amp;'FORM. DE INSPEÇÃO'!B94)</f>
        <v/>
      </c>
      <c r="H84" s="116" t="str">
        <f>IF(B84="","",'FORM. DE INSPEÇÃO'!O94)</f>
        <v/>
      </c>
    </row>
    <row r="85" spans="1:8">
      <c r="A85" s="25" t="str">
        <f>IF(B85="","",'FORM. DE INSPEÇÃO'!$I$8)</f>
        <v/>
      </c>
      <c r="B85" s="25" t="str">
        <f t="shared" si="6"/>
        <v/>
      </c>
      <c r="C85" s="25" t="str">
        <f t="shared" si="7"/>
        <v/>
      </c>
      <c r="D85" s="25" t="str">
        <f t="shared" si="8"/>
        <v/>
      </c>
      <c r="E85" s="25" t="str">
        <f>'FORM. DE INSPEÇÃO'!I95</f>
        <v/>
      </c>
      <c r="F85" s="25" t="str">
        <f>'FORM. DE INSPEÇÃO'!J95</f>
        <v/>
      </c>
      <c r="G85" s="33" t="str">
        <f>IF(F85="","",'FORM. DE INSPEÇÃO'!D95&amp;"-"&amp;'FORM. DE INSPEÇÃO'!B95)</f>
        <v/>
      </c>
      <c r="H85" s="116" t="str">
        <f>IF(B85="","",'FORM. DE INSPEÇÃO'!O95)</f>
        <v/>
      </c>
    </row>
    <row r="86" spans="1:8">
      <c r="A86" s="25" t="str">
        <f>IF(B86="","",'FORM. DE INSPEÇÃO'!$I$8)</f>
        <v/>
      </c>
      <c r="B86" s="25" t="str">
        <f t="shared" si="6"/>
        <v/>
      </c>
      <c r="C86" s="25" t="str">
        <f t="shared" si="7"/>
        <v/>
      </c>
      <c r="D86" s="25" t="str">
        <f t="shared" si="8"/>
        <v/>
      </c>
      <c r="E86" s="25" t="str">
        <f>'FORM. DE INSPEÇÃO'!I96</f>
        <v/>
      </c>
      <c r="F86" s="25" t="str">
        <f>'FORM. DE INSPEÇÃO'!J96</f>
        <v/>
      </c>
      <c r="G86" s="33" t="str">
        <f>IF(F86="","",'FORM. DE INSPEÇÃO'!D96&amp;"-"&amp;'FORM. DE INSPEÇÃO'!B96)</f>
        <v/>
      </c>
      <c r="H86" s="116" t="str">
        <f>IF(B86="","",'FORM. DE INSPEÇÃO'!O96)</f>
        <v/>
      </c>
    </row>
    <row r="87" spans="1:8">
      <c r="A87" s="25" t="str">
        <f>IF(B87="","",'FORM. DE INSPEÇÃO'!$I$8)</f>
        <v/>
      </c>
      <c r="B87" s="25" t="str">
        <f t="shared" si="6"/>
        <v/>
      </c>
      <c r="C87" s="25" t="str">
        <f t="shared" si="7"/>
        <v/>
      </c>
      <c r="D87" s="25" t="str">
        <f t="shared" si="8"/>
        <v/>
      </c>
      <c r="E87" s="25" t="str">
        <f>'FORM. DE INSPEÇÃO'!I97</f>
        <v/>
      </c>
      <c r="F87" s="25" t="str">
        <f>'FORM. DE INSPEÇÃO'!J97</f>
        <v/>
      </c>
      <c r="G87" s="33" t="str">
        <f>IF(F87="","",'FORM. DE INSPEÇÃO'!D97&amp;"-"&amp;'FORM. DE INSPEÇÃO'!B97)</f>
        <v/>
      </c>
      <c r="H87" s="116" t="str">
        <f>IF(B87="","",'FORM. DE INSPEÇÃO'!O97)</f>
        <v/>
      </c>
    </row>
    <row r="88" spans="1:8">
      <c r="A88" s="25" t="str">
        <f>IF(B88="","",'FORM. DE INSPEÇÃO'!$I$8)</f>
        <v/>
      </c>
      <c r="B88" s="25" t="str">
        <f t="shared" si="6"/>
        <v/>
      </c>
      <c r="C88" s="25" t="str">
        <f t="shared" si="7"/>
        <v/>
      </c>
      <c r="D88" s="25" t="str">
        <f t="shared" si="8"/>
        <v/>
      </c>
      <c r="E88" s="25" t="str">
        <f>'FORM. DE INSPEÇÃO'!I98</f>
        <v/>
      </c>
      <c r="F88" s="25" t="str">
        <f>'FORM. DE INSPEÇÃO'!J98</f>
        <v/>
      </c>
      <c r="G88" s="33" t="str">
        <f>IF(F88="","",'FORM. DE INSPEÇÃO'!D98&amp;"-"&amp;'FORM. DE INSPEÇÃO'!B98)</f>
        <v/>
      </c>
      <c r="H88" s="116" t="str">
        <f>IF(B88="","",'FORM. DE INSPEÇÃO'!O98)</f>
        <v/>
      </c>
    </row>
    <row r="89" spans="1:8">
      <c r="A89" s="25" t="str">
        <f>IF(B89="","",'FORM. DE INSPEÇÃO'!$I$8)</f>
        <v/>
      </c>
      <c r="B89" s="25" t="str">
        <f t="shared" si="6"/>
        <v/>
      </c>
      <c r="C89" s="25" t="str">
        <f t="shared" si="7"/>
        <v/>
      </c>
      <c r="D89" s="25" t="str">
        <f t="shared" si="8"/>
        <v/>
      </c>
      <c r="E89" s="25" t="str">
        <f>'FORM. DE INSPEÇÃO'!I99</f>
        <v/>
      </c>
      <c r="F89" s="25" t="str">
        <f>'FORM. DE INSPEÇÃO'!J99</f>
        <v/>
      </c>
      <c r="G89" s="33" t="str">
        <f>IF(F89="","",'FORM. DE INSPEÇÃO'!D99&amp;"-"&amp;'FORM. DE INSPEÇÃO'!B99)</f>
        <v/>
      </c>
      <c r="H89" s="116" t="str">
        <f>IF(B89="","",'FORM. DE INSPEÇÃO'!O99)</f>
        <v/>
      </c>
    </row>
    <row r="90" spans="1:8">
      <c r="A90" s="25" t="str">
        <f>IF(B90="","",'FORM. DE INSPEÇÃO'!$I$8)</f>
        <v/>
      </c>
      <c r="B90" s="25" t="str">
        <f t="shared" si="6"/>
        <v/>
      </c>
      <c r="C90" s="25" t="str">
        <f t="shared" si="7"/>
        <v/>
      </c>
      <c r="D90" s="25" t="str">
        <f t="shared" si="8"/>
        <v/>
      </c>
      <c r="E90" s="25" t="str">
        <f>'FORM. DE INSPEÇÃO'!I100</f>
        <v/>
      </c>
      <c r="F90" s="25" t="str">
        <f>'FORM. DE INSPEÇÃO'!J100</f>
        <v/>
      </c>
      <c r="G90" s="33" t="str">
        <f>IF(F90="","",'FORM. DE INSPEÇÃO'!D100&amp;"-"&amp;'FORM. DE INSPEÇÃO'!B100)</f>
        <v/>
      </c>
      <c r="H90" s="116" t="str">
        <f>IF(B90="","",'FORM. DE INSPEÇÃO'!O100)</f>
        <v/>
      </c>
    </row>
    <row r="91" spans="1:8">
      <c r="A91" s="25" t="str">
        <f>IF(B91="","",'FORM. DE INSPEÇÃO'!$I$8)</f>
        <v/>
      </c>
      <c r="B91" s="25" t="str">
        <f t="shared" si="6"/>
        <v/>
      </c>
      <c r="C91" s="25" t="str">
        <f t="shared" si="7"/>
        <v/>
      </c>
      <c r="D91" s="25" t="str">
        <f t="shared" si="8"/>
        <v/>
      </c>
      <c r="E91" s="25" t="str">
        <f>'FORM. DE INSPEÇÃO'!I101</f>
        <v/>
      </c>
      <c r="F91" s="25" t="str">
        <f>'FORM. DE INSPEÇÃO'!J101</f>
        <v/>
      </c>
      <c r="G91" s="33" t="str">
        <f>IF(F91="","",'FORM. DE INSPEÇÃO'!D101&amp;"-"&amp;'FORM. DE INSPEÇÃO'!B101)</f>
        <v/>
      </c>
      <c r="H91" s="116" t="str">
        <f>IF(B91="","",'FORM. DE INSPEÇÃO'!O101)</f>
        <v/>
      </c>
    </row>
    <row r="92" spans="1:8">
      <c r="A92" s="25" t="str">
        <f>IF(B92="","",'FORM. DE INSPEÇÃO'!$I$8)</f>
        <v/>
      </c>
      <c r="B92" s="25" t="str">
        <f t="shared" si="6"/>
        <v/>
      </c>
      <c r="C92" s="25" t="str">
        <f t="shared" si="7"/>
        <v/>
      </c>
      <c r="D92" s="25" t="str">
        <f t="shared" si="8"/>
        <v/>
      </c>
      <c r="E92" s="25" t="str">
        <f>'FORM. DE INSPEÇÃO'!I102</f>
        <v/>
      </c>
      <c r="F92" s="25" t="str">
        <f>'FORM. DE INSPEÇÃO'!J102</f>
        <v/>
      </c>
      <c r="G92" s="33" t="str">
        <f>IF(F92="","",'FORM. DE INSPEÇÃO'!D102&amp;"-"&amp;'FORM. DE INSPEÇÃO'!B102)</f>
        <v/>
      </c>
      <c r="H92" s="116" t="str">
        <f>IF(B92="","",'FORM. DE INSPEÇÃO'!O102)</f>
        <v/>
      </c>
    </row>
    <row r="93" spans="1:8">
      <c r="A93" s="25" t="str">
        <f>IF(B93="","",'FORM. DE INSPEÇÃO'!$I$8)</f>
        <v/>
      </c>
      <c r="B93" s="25" t="str">
        <f t="shared" si="6"/>
        <v/>
      </c>
      <c r="C93" s="25" t="str">
        <f t="shared" si="7"/>
        <v/>
      </c>
      <c r="D93" s="25" t="str">
        <f t="shared" si="8"/>
        <v/>
      </c>
      <c r="E93" s="25" t="str">
        <f>'FORM. DE INSPEÇÃO'!I103</f>
        <v/>
      </c>
      <c r="F93" s="25" t="str">
        <f>'FORM. DE INSPEÇÃO'!J103</f>
        <v/>
      </c>
      <c r="G93" s="33" t="str">
        <f>IF(F93="","",'FORM. DE INSPEÇÃO'!D103&amp;"-"&amp;'FORM. DE INSPEÇÃO'!B103)</f>
        <v/>
      </c>
      <c r="H93" s="116" t="str">
        <f>IF(B93="","",'FORM. DE INSPEÇÃO'!O103)</f>
        <v/>
      </c>
    </row>
    <row r="94" spans="1:8">
      <c r="A94" s="25" t="str">
        <f>IF(B94="","",'FORM. DE INSPEÇÃO'!$I$8)</f>
        <v/>
      </c>
      <c r="B94" s="25" t="str">
        <f t="shared" si="6"/>
        <v/>
      </c>
      <c r="C94" s="25" t="str">
        <f t="shared" si="7"/>
        <v/>
      </c>
      <c r="D94" s="25" t="str">
        <f t="shared" si="8"/>
        <v/>
      </c>
      <c r="E94" s="25" t="str">
        <f>'FORM. DE INSPEÇÃO'!I104</f>
        <v/>
      </c>
      <c r="F94" s="25" t="str">
        <f>'FORM. DE INSPEÇÃO'!J104</f>
        <v/>
      </c>
      <c r="G94" s="33" t="str">
        <f>IF(F94="","",'FORM. DE INSPEÇÃO'!D104&amp;"-"&amp;'FORM. DE INSPEÇÃO'!B104)</f>
        <v/>
      </c>
      <c r="H94" s="116" t="str">
        <f>IF(B94="","",'FORM. DE INSPEÇÃO'!O104)</f>
        <v/>
      </c>
    </row>
    <row r="95" spans="1:8">
      <c r="A95" s="25" t="str">
        <f>IF(B95="","",'FORM. DE INSPEÇÃO'!$I$8)</f>
        <v/>
      </c>
      <c r="B95" s="25" t="str">
        <f t="shared" si="6"/>
        <v/>
      </c>
      <c r="C95" s="25" t="str">
        <f t="shared" si="7"/>
        <v/>
      </c>
      <c r="D95" s="25" t="str">
        <f t="shared" si="8"/>
        <v/>
      </c>
      <c r="E95" s="25" t="str">
        <f>'FORM. DE INSPEÇÃO'!I105</f>
        <v/>
      </c>
      <c r="F95" s="25" t="str">
        <f>'FORM. DE INSPEÇÃO'!J105</f>
        <v/>
      </c>
      <c r="G95" s="33" t="str">
        <f>IF(F95="","",'FORM. DE INSPEÇÃO'!D105&amp;"-"&amp;'FORM. DE INSPEÇÃO'!B105)</f>
        <v/>
      </c>
      <c r="H95" s="116" t="str">
        <f>IF(B95="","",'FORM. DE INSPEÇÃO'!O105)</f>
        <v/>
      </c>
    </row>
    <row r="96" spans="1:8">
      <c r="A96" s="25" t="str">
        <f>IF(B96="","",'FORM. DE INSPEÇÃO'!$I$8)</f>
        <v/>
      </c>
      <c r="B96" s="25" t="str">
        <f t="shared" si="6"/>
        <v/>
      </c>
      <c r="C96" s="25" t="str">
        <f t="shared" si="7"/>
        <v/>
      </c>
      <c r="D96" s="25" t="str">
        <f t="shared" si="8"/>
        <v/>
      </c>
      <c r="E96" s="25" t="str">
        <f>'FORM. DE INSPEÇÃO'!I106</f>
        <v/>
      </c>
      <c r="F96" s="25" t="str">
        <f>'FORM. DE INSPEÇÃO'!J106</f>
        <v/>
      </c>
      <c r="G96" s="33" t="str">
        <f>IF(F96="","",'FORM. DE INSPEÇÃO'!D106&amp;"-"&amp;'FORM. DE INSPEÇÃO'!B106)</f>
        <v/>
      </c>
      <c r="H96" s="116" t="str">
        <f>IF(B96="","",'FORM. DE INSPEÇÃO'!O106)</f>
        <v/>
      </c>
    </row>
    <row r="97" spans="1:8">
      <c r="A97" s="25" t="str">
        <f>IF(B97="","",'FORM. DE INSPEÇÃO'!$I$8)</f>
        <v/>
      </c>
      <c r="B97" s="25" t="str">
        <f t="shared" si="6"/>
        <v/>
      </c>
      <c r="C97" s="25" t="str">
        <f t="shared" si="7"/>
        <v/>
      </c>
      <c r="D97" s="25" t="str">
        <f t="shared" si="8"/>
        <v/>
      </c>
      <c r="E97" s="25" t="str">
        <f>'FORM. DE INSPEÇÃO'!I107</f>
        <v/>
      </c>
      <c r="F97" s="25" t="str">
        <f>'FORM. DE INSPEÇÃO'!J107</f>
        <v/>
      </c>
      <c r="G97" s="33" t="str">
        <f>IF(F97="","",'FORM. DE INSPEÇÃO'!D107&amp;"-"&amp;'FORM. DE INSPEÇÃO'!B107)</f>
        <v/>
      </c>
      <c r="H97" s="116" t="str">
        <f>IF(B97="","",'FORM. DE INSPEÇÃO'!O107)</f>
        <v/>
      </c>
    </row>
    <row r="98" spans="1:8">
      <c r="A98" s="25" t="str">
        <f>IF(B98="","",'FORM. DE INSPEÇÃO'!$I$8)</f>
        <v/>
      </c>
      <c r="B98" s="25" t="str">
        <f t="shared" si="6"/>
        <v/>
      </c>
      <c r="C98" s="25" t="str">
        <f t="shared" si="7"/>
        <v/>
      </c>
      <c r="D98" s="25" t="str">
        <f t="shared" si="8"/>
        <v/>
      </c>
      <c r="E98" s="25" t="str">
        <f>'FORM. DE INSPEÇÃO'!I108</f>
        <v/>
      </c>
      <c r="F98" s="25" t="str">
        <f>'FORM. DE INSPEÇÃO'!J108</f>
        <v/>
      </c>
      <c r="G98" s="33" t="str">
        <f>IF(F98="","",'FORM. DE INSPEÇÃO'!D108&amp;"-"&amp;'FORM. DE INSPEÇÃO'!B108)</f>
        <v/>
      </c>
      <c r="H98" s="116" t="str">
        <f>IF(B98="","",'FORM. DE INSPEÇÃO'!O108)</f>
        <v/>
      </c>
    </row>
    <row r="99" spans="1:8">
      <c r="A99" s="25" t="str">
        <f>IF(B99="","",'FORM. DE INSPEÇÃO'!$I$8)</f>
        <v/>
      </c>
      <c r="B99" s="25" t="str">
        <f t="shared" si="6"/>
        <v/>
      </c>
      <c r="C99" s="25" t="str">
        <f t="shared" si="7"/>
        <v/>
      </c>
      <c r="D99" s="25" t="str">
        <f t="shared" si="8"/>
        <v/>
      </c>
      <c r="E99" s="25" t="str">
        <f>'FORM. DE INSPEÇÃO'!I109</f>
        <v/>
      </c>
      <c r="F99" s="25" t="str">
        <f>'FORM. DE INSPEÇÃO'!J109</f>
        <v/>
      </c>
      <c r="G99" s="33" t="str">
        <f>IF(F99="","",'FORM. DE INSPEÇÃO'!D109&amp;"-"&amp;'FORM. DE INSPEÇÃO'!B109)</f>
        <v/>
      </c>
      <c r="H99" s="116" t="str">
        <f>IF(B99="","",'FORM. DE INSPEÇÃO'!O109)</f>
        <v/>
      </c>
    </row>
    <row r="100" spans="1:8">
      <c r="A100" s="25" t="str">
        <f>IF(B100="","",'FORM. DE INSPEÇÃO'!$I$8)</f>
        <v/>
      </c>
      <c r="B100" s="25" t="str">
        <f t="shared" si="6"/>
        <v/>
      </c>
      <c r="C100" s="25" t="str">
        <f t="shared" si="7"/>
        <v/>
      </c>
      <c r="D100" s="25" t="str">
        <f t="shared" si="8"/>
        <v/>
      </c>
      <c r="E100" s="25" t="str">
        <f>'FORM. DE INSPEÇÃO'!I110</f>
        <v/>
      </c>
      <c r="F100" s="25" t="str">
        <f>'FORM. DE INSPEÇÃO'!J110</f>
        <v/>
      </c>
      <c r="G100" s="33" t="str">
        <f>IF(F100="","",'FORM. DE INSPEÇÃO'!D110&amp;"-"&amp;'FORM. DE INSPEÇÃO'!B110)</f>
        <v/>
      </c>
      <c r="H100" s="116" t="str">
        <f>IF(B100="","",'FORM. DE INSPEÇÃO'!O110)</f>
        <v/>
      </c>
    </row>
    <row r="101" spans="1:8">
      <c r="A101" s="25" t="str">
        <f>IF(B101="","",'FORM. DE INSPEÇÃO'!$I$8)</f>
        <v/>
      </c>
      <c r="B101" s="25" t="str">
        <f t="shared" si="6"/>
        <v/>
      </c>
      <c r="C101" s="25" t="str">
        <f t="shared" si="7"/>
        <v/>
      </c>
      <c r="D101" s="25" t="str">
        <f t="shared" si="8"/>
        <v/>
      </c>
      <c r="E101" s="25" t="str">
        <f>'FORM. DE INSPEÇÃO'!I111</f>
        <v/>
      </c>
      <c r="F101" s="25" t="str">
        <f>'FORM. DE INSPEÇÃO'!J111</f>
        <v/>
      </c>
      <c r="G101" s="33" t="str">
        <f>IF(F101="","",'FORM. DE INSPEÇÃO'!D111&amp;"-"&amp;'FORM. DE INSPEÇÃO'!B111)</f>
        <v/>
      </c>
      <c r="H101" s="116" t="str">
        <f>IF(B101="","",'FORM. DE INSPEÇÃO'!O111)</f>
        <v/>
      </c>
    </row>
    <row r="102" spans="1:8">
      <c r="A102" s="25" t="str">
        <f>IF(B102="","",'FORM. DE INSPEÇÃO'!$I$8)</f>
        <v/>
      </c>
      <c r="B102" s="25" t="str">
        <f t="shared" si="6"/>
        <v/>
      </c>
      <c r="C102" s="25" t="str">
        <f t="shared" si="7"/>
        <v/>
      </c>
      <c r="D102" s="25" t="str">
        <f t="shared" si="8"/>
        <v/>
      </c>
      <c r="E102" s="25" t="str">
        <f>'FORM. DE INSPEÇÃO'!I112</f>
        <v/>
      </c>
      <c r="F102" s="25" t="str">
        <f>'FORM. DE INSPEÇÃO'!J112</f>
        <v/>
      </c>
      <c r="G102" s="33" t="str">
        <f>IF(F102="","",'FORM. DE INSPEÇÃO'!D112&amp;"-"&amp;'FORM. DE INSPEÇÃO'!B112)</f>
        <v/>
      </c>
      <c r="H102" s="116" t="str">
        <f>IF(B102="","",'FORM. DE INSPEÇÃO'!O112)</f>
        <v/>
      </c>
    </row>
    <row r="103" spans="1:8">
      <c r="A103" s="25" t="str">
        <f>IF(B103="","",'FORM. DE INSPEÇÃO'!$I$8)</f>
        <v/>
      </c>
      <c r="B103" s="25" t="str">
        <f t="shared" si="6"/>
        <v/>
      </c>
      <c r="C103" s="25" t="str">
        <f t="shared" si="7"/>
        <v/>
      </c>
      <c r="D103" s="25" t="str">
        <f t="shared" si="8"/>
        <v/>
      </c>
      <c r="E103" s="25" t="str">
        <f>'FORM. DE INSPEÇÃO'!I113</f>
        <v/>
      </c>
      <c r="F103" s="25" t="str">
        <f>'FORM. DE INSPEÇÃO'!J113</f>
        <v/>
      </c>
      <c r="G103" s="33" t="str">
        <f>IF(F103="","",'FORM. DE INSPEÇÃO'!D113&amp;"-"&amp;'FORM. DE INSPEÇÃO'!B113)</f>
        <v/>
      </c>
      <c r="H103" s="116" t="str">
        <f>IF(B103="","",'FORM. DE INSPEÇÃO'!O113)</f>
        <v/>
      </c>
    </row>
    <row r="104" spans="1:8">
      <c r="A104" s="25" t="str">
        <f>IF(B104="","",'FORM. DE INSPEÇÃO'!$I$8)</f>
        <v/>
      </c>
      <c r="B104" s="25" t="str">
        <f t="shared" si="6"/>
        <v/>
      </c>
      <c r="C104" s="25" t="str">
        <f t="shared" si="7"/>
        <v/>
      </c>
      <c r="D104" s="25" t="str">
        <f t="shared" si="8"/>
        <v/>
      </c>
      <c r="E104" s="25" t="str">
        <f>'FORM. DE INSPEÇÃO'!I114</f>
        <v/>
      </c>
      <c r="F104" s="25" t="str">
        <f>'FORM. DE INSPEÇÃO'!J114</f>
        <v/>
      </c>
      <c r="G104" s="33" t="str">
        <f>IF(F104="","",'FORM. DE INSPEÇÃO'!D114&amp;"-"&amp;'FORM. DE INSPEÇÃO'!B114)</f>
        <v/>
      </c>
      <c r="H104" s="116" t="str">
        <f>IF(B104="","",'FORM. DE INSPEÇÃO'!O114)</f>
        <v/>
      </c>
    </row>
    <row r="105" spans="1:8">
      <c r="A105" s="25" t="str">
        <f>IF(B105="","",'FORM. DE INSPEÇÃO'!$I$8)</f>
        <v/>
      </c>
      <c r="B105" s="25" t="str">
        <f t="shared" si="6"/>
        <v/>
      </c>
      <c r="C105" s="25" t="str">
        <f t="shared" si="7"/>
        <v/>
      </c>
      <c r="D105" s="25" t="str">
        <f t="shared" si="8"/>
        <v/>
      </c>
      <c r="E105" s="25" t="str">
        <f>'FORM. DE INSPEÇÃO'!I115</f>
        <v/>
      </c>
      <c r="F105" s="25" t="str">
        <f>'FORM. DE INSPEÇÃO'!J115</f>
        <v/>
      </c>
      <c r="G105" s="33" t="str">
        <f>IF(F105="","",'FORM. DE INSPEÇÃO'!D115&amp;"-"&amp;'FORM. DE INSPEÇÃO'!B115)</f>
        <v/>
      </c>
      <c r="H105" s="116" t="str">
        <f>IF(B105="","",'FORM. DE INSPEÇÃO'!O115)</f>
        <v/>
      </c>
    </row>
    <row r="106" spans="1:8">
      <c r="A106" s="25" t="str">
        <f>IF(B106="","",'FORM. DE INSPEÇÃO'!$I$8)</f>
        <v/>
      </c>
      <c r="B106" s="25" t="str">
        <f t="shared" si="6"/>
        <v/>
      </c>
      <c r="C106" s="25" t="str">
        <f t="shared" si="7"/>
        <v/>
      </c>
      <c r="D106" s="25" t="str">
        <f t="shared" si="8"/>
        <v/>
      </c>
      <c r="E106" s="25" t="str">
        <f>'FORM. DE INSPEÇÃO'!I116</f>
        <v/>
      </c>
      <c r="F106" s="25" t="str">
        <f>'FORM. DE INSPEÇÃO'!J116</f>
        <v/>
      </c>
      <c r="G106" s="33" t="str">
        <f>IF(F106="","",'FORM. DE INSPEÇÃO'!D116&amp;"-"&amp;'FORM. DE INSPEÇÃO'!B116)</f>
        <v/>
      </c>
      <c r="H106" s="116" t="str">
        <f>IF(B106="","",'FORM. DE INSPEÇÃO'!O116)</f>
        <v/>
      </c>
    </row>
    <row r="107" spans="1:8">
      <c r="A107" s="25" t="str">
        <f>IF(B107="","",'FORM. DE INSPEÇÃO'!$I$8)</f>
        <v/>
      </c>
      <c r="B107" s="25" t="str">
        <f t="shared" si="6"/>
        <v/>
      </c>
      <c r="C107" s="25" t="str">
        <f t="shared" si="7"/>
        <v/>
      </c>
      <c r="D107" s="25" t="str">
        <f t="shared" si="8"/>
        <v/>
      </c>
      <c r="E107" s="25" t="str">
        <f>'FORM. DE INSPEÇÃO'!I117</f>
        <v/>
      </c>
      <c r="F107" s="25" t="str">
        <f>'FORM. DE INSPEÇÃO'!J117</f>
        <v/>
      </c>
      <c r="G107" s="33" t="str">
        <f>IF(F107="","",'FORM. DE INSPEÇÃO'!D117&amp;"-"&amp;'FORM. DE INSPEÇÃO'!B117)</f>
        <v/>
      </c>
      <c r="H107" s="116" t="str">
        <f>IF(B107="","",'FORM. DE INSPEÇÃO'!O117)</f>
        <v/>
      </c>
    </row>
    <row r="108" spans="1:8">
      <c r="A108" s="25" t="str">
        <f>IF(B108="","",'FORM. DE INSPEÇÃO'!$I$8)</f>
        <v/>
      </c>
      <c r="B108" s="25" t="str">
        <f t="shared" si="6"/>
        <v/>
      </c>
      <c r="C108" s="25" t="str">
        <f t="shared" si="7"/>
        <v/>
      </c>
      <c r="D108" s="25" t="str">
        <f t="shared" si="8"/>
        <v/>
      </c>
      <c r="E108" s="25" t="str">
        <f>'FORM. DE INSPEÇÃO'!I118</f>
        <v/>
      </c>
      <c r="F108" s="25" t="str">
        <f>'FORM. DE INSPEÇÃO'!J118</f>
        <v/>
      </c>
      <c r="G108" s="33" t="str">
        <f>IF(F108="","",'FORM. DE INSPEÇÃO'!D118&amp;"-"&amp;'FORM. DE INSPEÇÃO'!B118)</f>
        <v/>
      </c>
      <c r="H108" s="116" t="str">
        <f>IF(B108="","",'FORM. DE INSPEÇÃO'!O118)</f>
        <v/>
      </c>
    </row>
    <row r="109" spans="1:8">
      <c r="A109" s="25" t="str">
        <f>IF(B109="","",'FORM. DE INSPEÇÃO'!$I$8)</f>
        <v/>
      </c>
      <c r="B109" s="25" t="str">
        <f t="shared" si="6"/>
        <v/>
      </c>
      <c r="C109" s="25" t="str">
        <f t="shared" si="7"/>
        <v/>
      </c>
      <c r="D109" s="25" t="str">
        <f t="shared" si="8"/>
        <v/>
      </c>
      <c r="E109" s="25" t="str">
        <f>'FORM. DE INSPEÇÃO'!I119</f>
        <v/>
      </c>
      <c r="F109" s="25" t="str">
        <f>'FORM. DE INSPEÇÃO'!J119</f>
        <v/>
      </c>
      <c r="G109" s="33" t="str">
        <f>IF(F109="","",'FORM. DE INSPEÇÃO'!D119&amp;"-"&amp;'FORM. DE INSPEÇÃO'!B119)</f>
        <v/>
      </c>
      <c r="H109" s="116" t="str">
        <f>IF(B109="","",'FORM. DE INSPEÇÃO'!O119)</f>
        <v/>
      </c>
    </row>
    <row r="110" spans="1:8">
      <c r="A110" s="25" t="str">
        <f>IF(B110="","",'FORM. DE INSPEÇÃO'!$I$8)</f>
        <v/>
      </c>
      <c r="B110" s="25" t="str">
        <f t="shared" si="6"/>
        <v/>
      </c>
      <c r="C110" s="25" t="str">
        <f t="shared" si="7"/>
        <v/>
      </c>
      <c r="D110" s="25" t="str">
        <f t="shared" si="8"/>
        <v/>
      </c>
      <c r="E110" s="25" t="str">
        <f>'FORM. DE INSPEÇÃO'!I120</f>
        <v/>
      </c>
      <c r="F110" s="25" t="str">
        <f>'FORM. DE INSPEÇÃO'!J120</f>
        <v/>
      </c>
      <c r="G110" s="33" t="str">
        <f>IF(F110="","",'FORM. DE INSPEÇÃO'!D120&amp;"-"&amp;'FORM. DE INSPEÇÃO'!B120)</f>
        <v/>
      </c>
      <c r="H110" s="116" t="str">
        <f>IF(B110="","",'FORM. DE INSPEÇÃO'!O120)</f>
        <v/>
      </c>
    </row>
    <row r="111" spans="1:8">
      <c r="A111" s="25" t="str">
        <f>IF(B111="","",'FORM. DE INSPEÇÃO'!$I$8)</f>
        <v/>
      </c>
      <c r="B111" s="25" t="str">
        <f t="shared" si="6"/>
        <v/>
      </c>
      <c r="C111" s="25" t="str">
        <f t="shared" si="7"/>
        <v/>
      </c>
      <c r="D111" s="25" t="str">
        <f t="shared" si="8"/>
        <v/>
      </c>
      <c r="E111" s="25" t="str">
        <f>'FORM. DE INSPEÇÃO'!I121</f>
        <v/>
      </c>
      <c r="F111" s="25" t="str">
        <f>'FORM. DE INSPEÇÃO'!J121</f>
        <v/>
      </c>
      <c r="G111" s="33" t="str">
        <f>IF(F111="","",'FORM. DE INSPEÇÃO'!D121&amp;"-"&amp;'FORM. DE INSPEÇÃO'!B121)</f>
        <v/>
      </c>
      <c r="H111" s="116" t="str">
        <f>IF(B111="","",'FORM. DE INSPEÇÃO'!O121)</f>
        <v/>
      </c>
    </row>
    <row r="112" spans="1:8">
      <c r="A112" s="25" t="str">
        <f>IF(B112="","",'FORM. DE INSPEÇÃO'!$I$8)</f>
        <v/>
      </c>
      <c r="B112" s="25" t="str">
        <f t="shared" si="6"/>
        <v/>
      </c>
      <c r="C112" s="25" t="str">
        <f t="shared" si="7"/>
        <v/>
      </c>
      <c r="D112" s="25" t="str">
        <f t="shared" si="8"/>
        <v/>
      </c>
      <c r="E112" s="25" t="str">
        <f>'FORM. DE INSPEÇÃO'!I122</f>
        <v/>
      </c>
      <c r="F112" s="25" t="str">
        <f>'FORM. DE INSPEÇÃO'!J122</f>
        <v/>
      </c>
      <c r="G112" s="33" t="str">
        <f>IF(F112="","",'FORM. DE INSPEÇÃO'!D122&amp;"-"&amp;'FORM. DE INSPEÇÃO'!B122)</f>
        <v/>
      </c>
      <c r="H112" s="116" t="str">
        <f>IF(B112="","",'FORM. DE INSPEÇÃO'!O122)</f>
        <v/>
      </c>
    </row>
    <row r="113" spans="1:8">
      <c r="A113" s="25" t="str">
        <f>IF(B113="","",'FORM. DE INSPEÇÃO'!$I$8)</f>
        <v/>
      </c>
      <c r="B113" s="25" t="str">
        <f t="shared" si="6"/>
        <v/>
      </c>
      <c r="C113" s="25" t="str">
        <f t="shared" si="7"/>
        <v/>
      </c>
      <c r="D113" s="25" t="str">
        <f t="shared" si="8"/>
        <v/>
      </c>
      <c r="E113" s="25" t="str">
        <f>'FORM. DE INSPEÇÃO'!I123</f>
        <v/>
      </c>
      <c r="F113" s="25" t="str">
        <f>'FORM. DE INSPEÇÃO'!J123</f>
        <v/>
      </c>
      <c r="G113" s="33" t="str">
        <f>IF(F113="","",'FORM. DE INSPEÇÃO'!D123&amp;"-"&amp;'FORM. DE INSPEÇÃO'!B123)</f>
        <v/>
      </c>
      <c r="H113" s="116" t="str">
        <f>IF(B113="","",'FORM. DE INSPEÇÃO'!O123)</f>
        <v/>
      </c>
    </row>
    <row r="114" spans="1:8">
      <c r="A114" s="25" t="str">
        <f>IF(B114="","",'FORM. DE INSPEÇÃO'!$I$8)</f>
        <v/>
      </c>
      <c r="B114" s="25" t="str">
        <f t="shared" si="6"/>
        <v/>
      </c>
      <c r="C114" s="25" t="str">
        <f t="shared" si="7"/>
        <v/>
      </c>
      <c r="D114" s="25" t="str">
        <f t="shared" si="8"/>
        <v/>
      </c>
      <c r="E114" s="25" t="str">
        <f>'FORM. DE INSPEÇÃO'!I124</f>
        <v/>
      </c>
      <c r="F114" s="25" t="str">
        <f>'FORM. DE INSPEÇÃO'!J124</f>
        <v/>
      </c>
      <c r="G114" s="33" t="str">
        <f>IF(F114="","",'FORM. DE INSPEÇÃO'!D124&amp;"-"&amp;'FORM. DE INSPEÇÃO'!B124)</f>
        <v/>
      </c>
      <c r="H114" s="116" t="str">
        <f>IF(B114="","",'FORM. DE INSPEÇÃO'!O124)</f>
        <v/>
      </c>
    </row>
    <row r="115" spans="1:8">
      <c r="A115" s="25" t="str">
        <f>IF(B115="","",'FORM. DE INSPEÇÃO'!$I$8)</f>
        <v/>
      </c>
      <c r="B115" s="25" t="str">
        <f t="shared" si="6"/>
        <v/>
      </c>
      <c r="C115" s="25" t="str">
        <f t="shared" si="7"/>
        <v/>
      </c>
      <c r="D115" s="25" t="str">
        <f t="shared" si="8"/>
        <v/>
      </c>
      <c r="E115" s="25" t="str">
        <f>'FORM. DE INSPEÇÃO'!I125</f>
        <v/>
      </c>
      <c r="F115" s="25" t="str">
        <f>'FORM. DE INSPEÇÃO'!J125</f>
        <v/>
      </c>
      <c r="G115" s="33" t="str">
        <f>IF(F115="","",'FORM. DE INSPEÇÃO'!D125&amp;"-"&amp;'FORM. DE INSPEÇÃO'!B125)</f>
        <v/>
      </c>
      <c r="H115" s="116" t="str">
        <f>IF(B115="","",'FORM. DE INSPEÇÃO'!O125)</f>
        <v/>
      </c>
    </row>
    <row r="116" spans="1:8">
      <c r="A116" s="25" t="str">
        <f>IF(B116="","",'FORM. DE INSPEÇÃO'!$I$8)</f>
        <v/>
      </c>
      <c r="B116" s="25" t="str">
        <f t="shared" si="6"/>
        <v/>
      </c>
      <c r="C116" s="25" t="str">
        <f t="shared" si="7"/>
        <v/>
      </c>
      <c r="D116" s="25" t="str">
        <f t="shared" si="8"/>
        <v/>
      </c>
      <c r="E116" s="25" t="str">
        <f>'FORM. DE INSPEÇÃO'!I126</f>
        <v/>
      </c>
      <c r="F116" s="25" t="str">
        <f>'FORM. DE INSPEÇÃO'!J126</f>
        <v/>
      </c>
      <c r="G116" s="33" t="str">
        <f>IF(F116="","",'FORM. DE INSPEÇÃO'!D126&amp;"-"&amp;'FORM. DE INSPEÇÃO'!B126)</f>
        <v/>
      </c>
      <c r="H116" s="116" t="str">
        <f>IF(B116="","",'FORM. DE INSPEÇÃO'!O126)</f>
        <v/>
      </c>
    </row>
    <row r="117" spans="1:8">
      <c r="A117" s="25" t="str">
        <f>IF(B117="","",'FORM. DE INSPEÇÃO'!$I$8)</f>
        <v/>
      </c>
      <c r="B117" s="25" t="str">
        <f t="shared" si="6"/>
        <v/>
      </c>
      <c r="C117" s="25" t="str">
        <f t="shared" si="7"/>
        <v/>
      </c>
      <c r="D117" s="25" t="str">
        <f t="shared" si="8"/>
        <v/>
      </c>
      <c r="E117" s="25" t="str">
        <f>'FORM. DE INSPEÇÃO'!I127</f>
        <v/>
      </c>
      <c r="F117" s="25" t="str">
        <f>'FORM. DE INSPEÇÃO'!J127</f>
        <v/>
      </c>
      <c r="G117" s="33" t="str">
        <f>IF(F117="","",'FORM. DE INSPEÇÃO'!D127&amp;"-"&amp;'FORM. DE INSPEÇÃO'!B127)</f>
        <v/>
      </c>
      <c r="H117" s="116" t="str">
        <f>IF(B117="","",'FORM. DE INSPEÇÃO'!O127)</f>
        <v/>
      </c>
    </row>
    <row r="118" spans="1:8">
      <c r="A118" s="25" t="str">
        <f>IF(B118="","",'FORM. DE INSPEÇÃO'!$I$8)</f>
        <v/>
      </c>
      <c r="B118" s="25" t="str">
        <f t="shared" si="6"/>
        <v/>
      </c>
      <c r="C118" s="25" t="str">
        <f t="shared" si="7"/>
        <v/>
      </c>
      <c r="D118" s="25" t="str">
        <f t="shared" si="8"/>
        <v/>
      </c>
      <c r="E118" s="25" t="str">
        <f>'FORM. DE INSPEÇÃO'!I128</f>
        <v/>
      </c>
      <c r="F118" s="25" t="str">
        <f>'FORM. DE INSPEÇÃO'!J128</f>
        <v/>
      </c>
      <c r="G118" s="33" t="str">
        <f>IF(F118="","",'FORM. DE INSPEÇÃO'!D128&amp;"-"&amp;'FORM. DE INSPEÇÃO'!B128)</f>
        <v/>
      </c>
      <c r="H118" s="116" t="str">
        <f>IF(B118="","",'FORM. DE INSPEÇÃO'!O128)</f>
        <v/>
      </c>
    </row>
    <row r="119" spans="1:8">
      <c r="A119" s="25" t="str">
        <f>IF(B119="","",'FORM. DE INSPEÇÃO'!$I$8)</f>
        <v/>
      </c>
      <c r="B119" s="25" t="str">
        <f t="shared" si="6"/>
        <v/>
      </c>
      <c r="C119" s="25" t="str">
        <f t="shared" si="7"/>
        <v/>
      </c>
      <c r="D119" s="25" t="str">
        <f t="shared" si="8"/>
        <v/>
      </c>
      <c r="E119" s="25" t="str">
        <f>'FORM. DE INSPEÇÃO'!I129</f>
        <v/>
      </c>
      <c r="F119" s="25" t="str">
        <f>'FORM. DE INSPEÇÃO'!J129</f>
        <v/>
      </c>
      <c r="G119" s="33" t="str">
        <f>IF(F119="","",'FORM. DE INSPEÇÃO'!D129&amp;"-"&amp;'FORM. DE INSPEÇÃO'!B129)</f>
        <v/>
      </c>
      <c r="H119" s="116" t="str">
        <f>IF(B119="","",'FORM. DE INSPEÇÃO'!O129)</f>
        <v/>
      </c>
    </row>
    <row r="120" spans="1:8">
      <c r="A120" s="25" t="str">
        <f>IF(B120="","",'FORM. DE INSPEÇÃO'!$I$8)</f>
        <v/>
      </c>
      <c r="B120" s="25" t="str">
        <f t="shared" si="6"/>
        <v/>
      </c>
      <c r="C120" s="25" t="str">
        <f t="shared" si="7"/>
        <v/>
      </c>
      <c r="D120" s="25" t="str">
        <f t="shared" si="8"/>
        <v/>
      </c>
      <c r="E120" s="25" t="str">
        <f>'FORM. DE INSPEÇÃO'!I130</f>
        <v/>
      </c>
      <c r="F120" s="25" t="str">
        <f>'FORM. DE INSPEÇÃO'!J130</f>
        <v/>
      </c>
      <c r="G120" s="33" t="str">
        <f>IF(F120="","",'FORM. DE INSPEÇÃO'!D130&amp;"-"&amp;'FORM. DE INSPEÇÃO'!B130)</f>
        <v/>
      </c>
      <c r="H120" s="116" t="str">
        <f>IF(B120="","",'FORM. DE INSPEÇÃO'!O130)</f>
        <v/>
      </c>
    </row>
    <row r="121" spans="1:8">
      <c r="A121" s="25" t="str">
        <f>IF(B121="","",'FORM. DE INSPEÇÃO'!$I$8)</f>
        <v/>
      </c>
      <c r="B121" s="25" t="str">
        <f t="shared" si="6"/>
        <v/>
      </c>
      <c r="C121" s="25" t="str">
        <f t="shared" si="7"/>
        <v/>
      </c>
      <c r="D121" s="25" t="str">
        <f t="shared" si="8"/>
        <v/>
      </c>
      <c r="E121" s="25" t="str">
        <f>'FORM. DE INSPEÇÃO'!I131</f>
        <v/>
      </c>
      <c r="F121" s="25" t="str">
        <f>'FORM. DE INSPEÇÃO'!J131</f>
        <v/>
      </c>
      <c r="G121" s="33" t="str">
        <f>IF(F121="","",'FORM. DE INSPEÇÃO'!D131&amp;"-"&amp;'FORM. DE INSPEÇÃO'!B131)</f>
        <v/>
      </c>
      <c r="H121" s="116" t="str">
        <f>IF(B121="","",'FORM. DE INSPEÇÃO'!O131)</f>
        <v/>
      </c>
    </row>
    <row r="122" spans="1:8">
      <c r="A122" s="25" t="str">
        <f>IF(B122="","",'FORM. DE INSPEÇÃO'!$I$8)</f>
        <v/>
      </c>
      <c r="B122" s="25" t="str">
        <f t="shared" si="6"/>
        <v/>
      </c>
      <c r="C122" s="25" t="str">
        <f t="shared" si="7"/>
        <v/>
      </c>
      <c r="D122" s="25" t="str">
        <f t="shared" si="8"/>
        <v/>
      </c>
      <c r="E122" s="25" t="str">
        <f>'FORM. DE INSPEÇÃO'!I132</f>
        <v/>
      </c>
      <c r="F122" s="25" t="str">
        <f>'FORM. DE INSPEÇÃO'!J132</f>
        <v/>
      </c>
      <c r="G122" s="33" t="str">
        <f>IF(F122="","",'FORM. DE INSPEÇÃO'!D132&amp;"-"&amp;'FORM. DE INSPEÇÃO'!B132)</f>
        <v/>
      </c>
      <c r="H122" s="116" t="str">
        <f>IF(B122="","",'FORM. DE INSPEÇÃO'!O132)</f>
        <v/>
      </c>
    </row>
    <row r="123" spans="1:8">
      <c r="A123" s="25" t="str">
        <f>IF(B123="","",'FORM. DE INSPEÇÃO'!$I$8)</f>
        <v/>
      </c>
      <c r="B123" s="25" t="str">
        <f t="shared" si="6"/>
        <v/>
      </c>
      <c r="C123" s="25" t="str">
        <f t="shared" si="7"/>
        <v/>
      </c>
      <c r="D123" s="25" t="str">
        <f t="shared" si="8"/>
        <v/>
      </c>
      <c r="E123" s="25" t="str">
        <f>'FORM. DE INSPEÇÃO'!I133</f>
        <v/>
      </c>
      <c r="F123" s="25" t="str">
        <f>'FORM. DE INSPEÇÃO'!J133</f>
        <v/>
      </c>
      <c r="G123" s="33" t="str">
        <f>IF(F123="","",'FORM. DE INSPEÇÃO'!D133&amp;"-"&amp;'FORM. DE INSPEÇÃO'!B133)</f>
        <v/>
      </c>
      <c r="H123" s="116" t="str">
        <f>IF(B123="","",'FORM. DE INSPEÇÃO'!O133)</f>
        <v/>
      </c>
    </row>
    <row r="124" spans="1:8">
      <c r="A124" s="25" t="str">
        <f>IF(B124="","",'FORM. DE INSPEÇÃO'!$I$8)</f>
        <v/>
      </c>
      <c r="B124" s="25" t="str">
        <f t="shared" si="6"/>
        <v/>
      </c>
      <c r="C124" s="25" t="str">
        <f t="shared" si="7"/>
        <v/>
      </c>
      <c r="D124" s="25" t="str">
        <f t="shared" si="8"/>
        <v/>
      </c>
      <c r="E124" s="25" t="str">
        <f>'FORM. DE INSPEÇÃO'!I134</f>
        <v/>
      </c>
      <c r="F124" s="25" t="str">
        <f>'FORM. DE INSPEÇÃO'!J134</f>
        <v/>
      </c>
      <c r="G124" s="33" t="str">
        <f>IF(F124="","",'FORM. DE INSPEÇÃO'!D134&amp;"-"&amp;'FORM. DE INSPEÇÃO'!B134)</f>
        <v/>
      </c>
      <c r="H124" s="116" t="str">
        <f>IF(B124="","",'FORM. DE INSPEÇÃO'!O134)</f>
        <v/>
      </c>
    </row>
    <row r="125" spans="1:8">
      <c r="A125" s="25" t="str">
        <f>IF(B125="","",'FORM. DE INSPEÇÃO'!$I$8)</f>
        <v/>
      </c>
      <c r="B125" s="25" t="str">
        <f t="shared" si="6"/>
        <v/>
      </c>
      <c r="C125" s="25" t="str">
        <f t="shared" si="7"/>
        <v/>
      </c>
      <c r="D125" s="25" t="str">
        <f t="shared" si="8"/>
        <v/>
      </c>
      <c r="E125" s="25" t="str">
        <f>'FORM. DE INSPEÇÃO'!I135</f>
        <v/>
      </c>
      <c r="F125" s="25" t="str">
        <f>'FORM. DE INSPEÇÃO'!J135</f>
        <v/>
      </c>
      <c r="G125" s="33" t="str">
        <f>IF(F125="","",'FORM. DE INSPEÇÃO'!D135&amp;"-"&amp;'FORM. DE INSPEÇÃO'!B135)</f>
        <v/>
      </c>
      <c r="H125" s="116" t="str">
        <f>IF(B125="","",'FORM. DE INSPEÇÃO'!O135)</f>
        <v/>
      </c>
    </row>
    <row r="126" spans="1:8">
      <c r="A126" s="25" t="str">
        <f>IF(B126="","",'FORM. DE INSPEÇÃO'!$I$8)</f>
        <v/>
      </c>
      <c r="B126" s="25" t="str">
        <f t="shared" si="6"/>
        <v/>
      </c>
      <c r="C126" s="25" t="str">
        <f t="shared" si="7"/>
        <v/>
      </c>
      <c r="D126" s="25" t="str">
        <f t="shared" si="8"/>
        <v/>
      </c>
      <c r="E126" s="25" t="str">
        <f>'FORM. DE INSPEÇÃO'!I136</f>
        <v/>
      </c>
      <c r="F126" s="25" t="str">
        <f>'FORM. DE INSPEÇÃO'!J136</f>
        <v/>
      </c>
      <c r="G126" s="33" t="str">
        <f>IF(F126="","",'FORM. DE INSPEÇÃO'!D136&amp;"-"&amp;'FORM. DE INSPEÇÃO'!B136)</f>
        <v/>
      </c>
      <c r="H126" s="116" t="str">
        <f>IF(B126="","",'FORM. DE INSPEÇÃO'!O136)</f>
        <v/>
      </c>
    </row>
    <row r="127" spans="1:8">
      <c r="A127" s="25" t="str">
        <f>IF(B127="","",'FORM. DE INSPEÇÃO'!$I$8)</f>
        <v/>
      </c>
      <c r="B127" s="25" t="str">
        <f t="shared" si="6"/>
        <v/>
      </c>
      <c r="C127" s="25" t="str">
        <f t="shared" si="7"/>
        <v/>
      </c>
      <c r="D127" s="25" t="str">
        <f t="shared" si="8"/>
        <v/>
      </c>
      <c r="E127" s="25" t="str">
        <f>'FORM. DE INSPEÇÃO'!I137</f>
        <v/>
      </c>
      <c r="F127" s="25" t="str">
        <f>'FORM. DE INSPEÇÃO'!J137</f>
        <v/>
      </c>
      <c r="G127" s="33" t="str">
        <f>IF(F127="","",'FORM. DE INSPEÇÃO'!D137&amp;"-"&amp;'FORM. DE INSPEÇÃO'!B137)</f>
        <v/>
      </c>
      <c r="H127" s="116" t="str">
        <f>IF(B127="","",'FORM. DE INSPEÇÃO'!O137)</f>
        <v/>
      </c>
    </row>
    <row r="128" spans="1:8">
      <c r="A128" s="25" t="str">
        <f>IF(B128="","",'FORM. DE INSPEÇÃO'!$I$8)</f>
        <v/>
      </c>
      <c r="B128" s="25" t="str">
        <f t="shared" si="6"/>
        <v/>
      </c>
      <c r="C128" s="25" t="str">
        <f t="shared" si="7"/>
        <v/>
      </c>
      <c r="D128" s="25" t="str">
        <f t="shared" si="8"/>
        <v/>
      </c>
      <c r="E128" s="25" t="str">
        <f>'FORM. DE INSPEÇÃO'!I138</f>
        <v/>
      </c>
      <c r="F128" s="25" t="str">
        <f>'FORM. DE INSPEÇÃO'!J138</f>
        <v/>
      </c>
      <c r="G128" s="33" t="str">
        <f>IF(F128="","",'FORM. DE INSPEÇÃO'!D138&amp;"-"&amp;'FORM. DE INSPEÇÃO'!B138)</f>
        <v/>
      </c>
      <c r="H128" s="116" t="str">
        <f>IF(B128="","",'FORM. DE INSPEÇÃO'!O138)</f>
        <v/>
      </c>
    </row>
    <row r="129" spans="1:8">
      <c r="A129" s="25" t="str">
        <f>IF(B129="","",'FORM. DE INSPEÇÃO'!$I$8)</f>
        <v/>
      </c>
      <c r="B129" s="25" t="str">
        <f t="shared" si="6"/>
        <v/>
      </c>
      <c r="C129" s="25" t="str">
        <f t="shared" si="7"/>
        <v/>
      </c>
      <c r="D129" s="25" t="str">
        <f t="shared" si="8"/>
        <v/>
      </c>
      <c r="E129" s="25" t="str">
        <f>'FORM. DE INSPEÇÃO'!I139</f>
        <v/>
      </c>
      <c r="F129" s="25" t="str">
        <f>'FORM. DE INSPEÇÃO'!J139</f>
        <v/>
      </c>
      <c r="G129" s="33" t="str">
        <f>IF(F129="","",'FORM. DE INSPEÇÃO'!D139&amp;"-"&amp;'FORM. DE INSPEÇÃO'!B139)</f>
        <v/>
      </c>
      <c r="H129" s="116" t="str">
        <f>IF(B129="","",'FORM. DE INSPEÇÃO'!O139)</f>
        <v/>
      </c>
    </row>
    <row r="130" spans="1:8">
      <c r="A130" s="25" t="str">
        <f>IF(B130="","",'FORM. DE INSPEÇÃO'!$I$8)</f>
        <v/>
      </c>
      <c r="B130" s="25" t="str">
        <f t="shared" si="6"/>
        <v/>
      </c>
      <c r="C130" s="25" t="str">
        <f t="shared" si="7"/>
        <v/>
      </c>
      <c r="D130" s="25" t="str">
        <f t="shared" si="8"/>
        <v/>
      </c>
      <c r="E130" s="25" t="str">
        <f>'FORM. DE INSPEÇÃO'!I140</f>
        <v/>
      </c>
      <c r="F130" s="25" t="str">
        <f>'FORM. DE INSPEÇÃO'!J140</f>
        <v/>
      </c>
      <c r="G130" s="33" t="str">
        <f>IF(F130="","",'FORM. DE INSPEÇÃO'!D140&amp;"-"&amp;'FORM. DE INSPEÇÃO'!B140)</f>
        <v/>
      </c>
      <c r="H130" s="116" t="str">
        <f>IF(B130="","",'FORM. DE INSPEÇÃO'!O140)</f>
        <v/>
      </c>
    </row>
    <row r="131" spans="1:8">
      <c r="A131" s="25" t="str">
        <f>IF(B131="","",'FORM. DE INSPEÇÃO'!$I$8)</f>
        <v/>
      </c>
      <c r="B131" s="25" t="str">
        <f t="shared" ref="B131:B190" si="9">IF(E131="","","LT")</f>
        <v/>
      </c>
      <c r="C131" s="25" t="str">
        <f t="shared" ref="C131:C190" si="10">IF(E131="","",LEFT(E131,2))</f>
        <v/>
      </c>
      <c r="D131" s="25" t="str">
        <f t="shared" ref="D131:D190" si="11">B131&amp;C131</f>
        <v/>
      </c>
      <c r="E131" s="25" t="str">
        <f>'FORM. DE INSPEÇÃO'!I141</f>
        <v/>
      </c>
      <c r="F131" s="25" t="str">
        <f>'FORM. DE INSPEÇÃO'!J141</f>
        <v/>
      </c>
      <c r="G131" s="33" t="str">
        <f>IF(F131="","",'FORM. DE INSPEÇÃO'!D141&amp;"-"&amp;'FORM. DE INSPEÇÃO'!B141)</f>
        <v/>
      </c>
      <c r="H131" s="116" t="str">
        <f>IF(B131="","",'FORM. DE INSPEÇÃO'!O141)</f>
        <v/>
      </c>
    </row>
    <row r="132" spans="1:8">
      <c r="A132" s="25" t="str">
        <f>IF(B132="","",'FORM. DE INSPEÇÃO'!$I$8)</f>
        <v/>
      </c>
      <c r="B132" s="25" t="str">
        <f t="shared" si="9"/>
        <v/>
      </c>
      <c r="C132" s="25" t="str">
        <f t="shared" si="10"/>
        <v/>
      </c>
      <c r="D132" s="25" t="str">
        <f t="shared" si="11"/>
        <v/>
      </c>
      <c r="E132" s="25" t="str">
        <f>'FORM. DE INSPEÇÃO'!I142</f>
        <v/>
      </c>
      <c r="F132" s="25" t="str">
        <f>'FORM. DE INSPEÇÃO'!J142</f>
        <v/>
      </c>
      <c r="G132" s="33" t="str">
        <f>IF(F132="","",'FORM. DE INSPEÇÃO'!D142&amp;"-"&amp;'FORM. DE INSPEÇÃO'!B142)</f>
        <v/>
      </c>
      <c r="H132" s="116" t="str">
        <f>IF(B132="","",'FORM. DE INSPEÇÃO'!O142)</f>
        <v/>
      </c>
    </row>
    <row r="133" spans="1:8">
      <c r="A133" s="25" t="str">
        <f>IF(B133="","",'FORM. DE INSPEÇÃO'!$I$8)</f>
        <v/>
      </c>
      <c r="B133" s="25" t="str">
        <f t="shared" si="9"/>
        <v/>
      </c>
      <c r="C133" s="25" t="str">
        <f t="shared" si="10"/>
        <v/>
      </c>
      <c r="D133" s="25" t="str">
        <f t="shared" si="11"/>
        <v/>
      </c>
      <c r="E133" s="25" t="str">
        <f>'FORM. DE INSPEÇÃO'!I143</f>
        <v/>
      </c>
      <c r="F133" s="25" t="str">
        <f>'FORM. DE INSPEÇÃO'!J143</f>
        <v/>
      </c>
      <c r="G133" s="33" t="str">
        <f>IF(F133="","",'FORM. DE INSPEÇÃO'!D143&amp;"-"&amp;'FORM. DE INSPEÇÃO'!B143)</f>
        <v/>
      </c>
      <c r="H133" s="116" t="str">
        <f>IF(B133="","",'FORM. DE INSPEÇÃO'!O143)</f>
        <v/>
      </c>
    </row>
    <row r="134" spans="1:8">
      <c r="A134" s="25" t="str">
        <f>IF(B134="","",'FORM. DE INSPEÇÃO'!$I$8)</f>
        <v/>
      </c>
      <c r="B134" s="25" t="str">
        <f t="shared" si="9"/>
        <v/>
      </c>
      <c r="C134" s="25" t="str">
        <f t="shared" si="10"/>
        <v/>
      </c>
      <c r="D134" s="25" t="str">
        <f t="shared" si="11"/>
        <v/>
      </c>
      <c r="E134" s="25" t="str">
        <f>'FORM. DE INSPEÇÃO'!I144</f>
        <v/>
      </c>
      <c r="F134" s="25" t="str">
        <f>'FORM. DE INSPEÇÃO'!J144</f>
        <v/>
      </c>
      <c r="G134" s="33" t="str">
        <f>IF(F134="","",'FORM. DE INSPEÇÃO'!D144&amp;"-"&amp;'FORM. DE INSPEÇÃO'!B144)</f>
        <v/>
      </c>
      <c r="H134" s="116" t="str">
        <f>IF(B134="","",'FORM. DE INSPEÇÃO'!O144)</f>
        <v/>
      </c>
    </row>
    <row r="135" spans="1:8">
      <c r="A135" s="25" t="str">
        <f>IF(B135="","",'FORM. DE INSPEÇÃO'!$I$8)</f>
        <v/>
      </c>
      <c r="B135" s="25" t="str">
        <f t="shared" si="9"/>
        <v/>
      </c>
      <c r="C135" s="25" t="str">
        <f t="shared" si="10"/>
        <v/>
      </c>
      <c r="D135" s="25" t="str">
        <f t="shared" si="11"/>
        <v/>
      </c>
      <c r="E135" s="25" t="str">
        <f>'FORM. DE INSPEÇÃO'!I145</f>
        <v/>
      </c>
      <c r="F135" s="25" t="str">
        <f>'FORM. DE INSPEÇÃO'!J145</f>
        <v/>
      </c>
      <c r="G135" s="33" t="str">
        <f>IF(F135="","",'FORM. DE INSPEÇÃO'!D145&amp;"-"&amp;'FORM. DE INSPEÇÃO'!B145)</f>
        <v/>
      </c>
      <c r="H135" s="116" t="str">
        <f>IF(B135="","",'FORM. DE INSPEÇÃO'!O145)</f>
        <v/>
      </c>
    </row>
    <row r="136" spans="1:8">
      <c r="A136" s="25" t="str">
        <f>IF(B136="","",'FORM. DE INSPEÇÃO'!$I$8)</f>
        <v/>
      </c>
      <c r="B136" s="25" t="str">
        <f t="shared" si="9"/>
        <v/>
      </c>
      <c r="C136" s="25" t="str">
        <f t="shared" si="10"/>
        <v/>
      </c>
      <c r="D136" s="25" t="str">
        <f t="shared" si="11"/>
        <v/>
      </c>
      <c r="E136" s="25" t="str">
        <f>'FORM. DE INSPEÇÃO'!I146</f>
        <v/>
      </c>
      <c r="F136" s="25" t="str">
        <f>'FORM. DE INSPEÇÃO'!J146</f>
        <v/>
      </c>
      <c r="G136" s="33" t="str">
        <f>IF(F136="","",'FORM. DE INSPEÇÃO'!D146&amp;"-"&amp;'FORM. DE INSPEÇÃO'!B146)</f>
        <v/>
      </c>
      <c r="H136" s="116" t="str">
        <f>IF(B136="","",'FORM. DE INSPEÇÃO'!O146)</f>
        <v/>
      </c>
    </row>
    <row r="137" spans="1:8">
      <c r="A137" s="25" t="str">
        <f>IF(B137="","",'FORM. DE INSPEÇÃO'!$I$8)</f>
        <v/>
      </c>
      <c r="B137" s="25" t="str">
        <f t="shared" si="9"/>
        <v/>
      </c>
      <c r="C137" s="25" t="str">
        <f t="shared" si="10"/>
        <v/>
      </c>
      <c r="D137" s="25" t="str">
        <f t="shared" si="11"/>
        <v/>
      </c>
      <c r="E137" s="25" t="str">
        <f>'FORM. DE INSPEÇÃO'!I147</f>
        <v/>
      </c>
      <c r="F137" s="25" t="str">
        <f>'FORM. DE INSPEÇÃO'!J147</f>
        <v/>
      </c>
      <c r="G137" s="33" t="str">
        <f>IF(F137="","",'FORM. DE INSPEÇÃO'!D147&amp;"-"&amp;'FORM. DE INSPEÇÃO'!B147)</f>
        <v/>
      </c>
      <c r="H137" s="116" t="str">
        <f>IF(B137="","",'FORM. DE INSPEÇÃO'!O147)</f>
        <v/>
      </c>
    </row>
    <row r="138" spans="1:8">
      <c r="A138" s="25" t="str">
        <f>IF(B138="","",'FORM. DE INSPEÇÃO'!$I$8)</f>
        <v/>
      </c>
      <c r="B138" s="25" t="str">
        <f t="shared" si="9"/>
        <v/>
      </c>
      <c r="C138" s="25" t="str">
        <f t="shared" si="10"/>
        <v/>
      </c>
      <c r="D138" s="25" t="str">
        <f t="shared" si="11"/>
        <v/>
      </c>
      <c r="E138" s="25" t="str">
        <f>'FORM. DE INSPEÇÃO'!I148</f>
        <v/>
      </c>
      <c r="F138" s="25" t="str">
        <f>'FORM. DE INSPEÇÃO'!J148</f>
        <v/>
      </c>
      <c r="G138" s="33" t="str">
        <f>IF(F138="","",'FORM. DE INSPEÇÃO'!D148&amp;"-"&amp;'FORM. DE INSPEÇÃO'!B148)</f>
        <v/>
      </c>
      <c r="H138" s="116" t="str">
        <f>IF(B138="","",'FORM. DE INSPEÇÃO'!O148)</f>
        <v/>
      </c>
    </row>
    <row r="139" spans="1:8">
      <c r="A139" s="25" t="str">
        <f>IF(B139="","",'FORM. DE INSPEÇÃO'!$I$8)</f>
        <v/>
      </c>
      <c r="B139" s="25" t="str">
        <f t="shared" si="9"/>
        <v/>
      </c>
      <c r="C139" s="25" t="str">
        <f t="shared" si="10"/>
        <v/>
      </c>
      <c r="D139" s="25" t="str">
        <f t="shared" si="11"/>
        <v/>
      </c>
      <c r="E139" s="25" t="str">
        <f>'FORM. DE INSPEÇÃO'!I149</f>
        <v/>
      </c>
      <c r="F139" s="25" t="str">
        <f>'FORM. DE INSPEÇÃO'!J149</f>
        <v/>
      </c>
      <c r="G139" s="33" t="str">
        <f>IF(F139="","",'FORM. DE INSPEÇÃO'!D149&amp;"-"&amp;'FORM. DE INSPEÇÃO'!B149)</f>
        <v/>
      </c>
      <c r="H139" s="116" t="str">
        <f>IF(B139="","",'FORM. DE INSPEÇÃO'!O149)</f>
        <v/>
      </c>
    </row>
    <row r="140" spans="1:8">
      <c r="A140" s="25" t="str">
        <f>IF(B140="","",'FORM. DE INSPEÇÃO'!$I$8)</f>
        <v/>
      </c>
      <c r="B140" s="25" t="str">
        <f t="shared" si="9"/>
        <v/>
      </c>
      <c r="C140" s="25" t="str">
        <f t="shared" si="10"/>
        <v/>
      </c>
      <c r="D140" s="25" t="str">
        <f t="shared" si="11"/>
        <v/>
      </c>
      <c r="E140" s="25" t="str">
        <f>'FORM. DE INSPEÇÃO'!I150</f>
        <v/>
      </c>
      <c r="F140" s="25" t="str">
        <f>'FORM. DE INSPEÇÃO'!J150</f>
        <v/>
      </c>
      <c r="G140" s="33" t="str">
        <f>IF(F140="","",'FORM. DE INSPEÇÃO'!D150&amp;"-"&amp;'FORM. DE INSPEÇÃO'!B150)</f>
        <v/>
      </c>
      <c r="H140" s="116" t="str">
        <f>IF(B140="","",'FORM. DE INSPEÇÃO'!O150)</f>
        <v/>
      </c>
    </row>
    <row r="141" spans="1:8">
      <c r="A141" s="25" t="str">
        <f>IF(B141="","",'FORM. DE INSPEÇÃO'!$I$8)</f>
        <v/>
      </c>
      <c r="B141" s="25" t="str">
        <f t="shared" si="9"/>
        <v/>
      </c>
      <c r="C141" s="25" t="str">
        <f t="shared" si="10"/>
        <v/>
      </c>
      <c r="D141" s="25" t="str">
        <f t="shared" si="11"/>
        <v/>
      </c>
      <c r="E141" s="25" t="str">
        <f>'FORM. DE INSPEÇÃO'!I151</f>
        <v/>
      </c>
      <c r="F141" s="25" t="str">
        <f>'FORM. DE INSPEÇÃO'!J151</f>
        <v/>
      </c>
      <c r="G141" s="33" t="str">
        <f>IF(F141="","",'FORM. DE INSPEÇÃO'!D151&amp;"-"&amp;'FORM. DE INSPEÇÃO'!B151)</f>
        <v/>
      </c>
      <c r="H141" s="116" t="str">
        <f>IF(B141="","",'FORM. DE INSPEÇÃO'!O151)</f>
        <v/>
      </c>
    </row>
    <row r="142" spans="1:8">
      <c r="A142" s="25" t="str">
        <f>IF(B142="","",'FORM. DE INSPEÇÃO'!$I$8)</f>
        <v/>
      </c>
      <c r="B142" s="25" t="str">
        <f t="shared" si="9"/>
        <v/>
      </c>
      <c r="C142" s="25" t="str">
        <f t="shared" si="10"/>
        <v/>
      </c>
      <c r="D142" s="25" t="str">
        <f t="shared" si="11"/>
        <v/>
      </c>
      <c r="E142" s="25" t="str">
        <f>'FORM. DE INSPEÇÃO'!I152</f>
        <v/>
      </c>
      <c r="F142" s="25" t="str">
        <f>'FORM. DE INSPEÇÃO'!J152</f>
        <v/>
      </c>
      <c r="G142" s="33" t="str">
        <f>IF(F142="","",'FORM. DE INSPEÇÃO'!D152&amp;"-"&amp;'FORM. DE INSPEÇÃO'!B152)</f>
        <v/>
      </c>
      <c r="H142" s="116" t="str">
        <f>IF(B142="","",'FORM. DE INSPEÇÃO'!O152)</f>
        <v/>
      </c>
    </row>
    <row r="143" spans="1:8">
      <c r="A143" s="25" t="str">
        <f>IF(B143="","",'FORM. DE INSPEÇÃO'!$I$8)</f>
        <v/>
      </c>
      <c r="B143" s="25" t="str">
        <f t="shared" si="9"/>
        <v/>
      </c>
      <c r="C143" s="25" t="str">
        <f t="shared" si="10"/>
        <v/>
      </c>
      <c r="D143" s="25" t="str">
        <f t="shared" si="11"/>
        <v/>
      </c>
      <c r="E143" s="25" t="str">
        <f>'FORM. DE INSPEÇÃO'!I153</f>
        <v/>
      </c>
      <c r="F143" s="25" t="str">
        <f>'FORM. DE INSPEÇÃO'!J153</f>
        <v/>
      </c>
      <c r="G143" s="33" t="str">
        <f>IF(F143="","",'FORM. DE INSPEÇÃO'!D153&amp;"-"&amp;'FORM. DE INSPEÇÃO'!B153)</f>
        <v/>
      </c>
      <c r="H143" s="116" t="str">
        <f>IF(B143="","",'FORM. DE INSPEÇÃO'!O153)</f>
        <v/>
      </c>
    </row>
    <row r="144" spans="1:8">
      <c r="A144" s="25" t="str">
        <f>IF(B144="","",'FORM. DE INSPEÇÃO'!$I$8)</f>
        <v/>
      </c>
      <c r="B144" s="25" t="str">
        <f t="shared" si="9"/>
        <v/>
      </c>
      <c r="C144" s="25" t="str">
        <f t="shared" si="10"/>
        <v/>
      </c>
      <c r="D144" s="25" t="str">
        <f t="shared" si="11"/>
        <v/>
      </c>
      <c r="E144" s="25" t="str">
        <f>'FORM. DE INSPEÇÃO'!I154</f>
        <v/>
      </c>
      <c r="F144" s="25" t="str">
        <f>'FORM. DE INSPEÇÃO'!J154</f>
        <v/>
      </c>
      <c r="G144" s="33" t="str">
        <f>IF(F144="","",'FORM. DE INSPEÇÃO'!D154&amp;"-"&amp;'FORM. DE INSPEÇÃO'!B154)</f>
        <v/>
      </c>
      <c r="H144" s="116" t="str">
        <f>IF(B144="","",'FORM. DE INSPEÇÃO'!O154)</f>
        <v/>
      </c>
    </row>
    <row r="145" spans="1:8">
      <c r="A145" s="25" t="str">
        <f>IF(B145="","",'FORM. DE INSPEÇÃO'!$I$8)</f>
        <v/>
      </c>
      <c r="B145" s="25" t="str">
        <f t="shared" si="9"/>
        <v/>
      </c>
      <c r="C145" s="25" t="str">
        <f t="shared" si="10"/>
        <v/>
      </c>
      <c r="D145" s="25" t="str">
        <f t="shared" si="11"/>
        <v/>
      </c>
      <c r="E145" s="25" t="str">
        <f>'FORM. DE INSPEÇÃO'!I155</f>
        <v/>
      </c>
      <c r="F145" s="25" t="str">
        <f>'FORM. DE INSPEÇÃO'!J155</f>
        <v/>
      </c>
      <c r="G145" s="33" t="str">
        <f>IF(F145="","",'FORM. DE INSPEÇÃO'!D155&amp;"-"&amp;'FORM. DE INSPEÇÃO'!B155)</f>
        <v/>
      </c>
      <c r="H145" s="116" t="str">
        <f>IF(B145="","",'FORM. DE INSPEÇÃO'!O155)</f>
        <v/>
      </c>
    </row>
    <row r="146" spans="1:8">
      <c r="A146" s="25" t="str">
        <f>IF(B146="","",'FORM. DE INSPEÇÃO'!$I$8)</f>
        <v/>
      </c>
      <c r="B146" s="25" t="str">
        <f t="shared" si="9"/>
        <v/>
      </c>
      <c r="C146" s="25" t="str">
        <f t="shared" si="10"/>
        <v/>
      </c>
      <c r="D146" s="25" t="str">
        <f t="shared" si="11"/>
        <v/>
      </c>
      <c r="E146" s="25" t="str">
        <f>'FORM. DE INSPEÇÃO'!I156</f>
        <v/>
      </c>
      <c r="F146" s="25" t="str">
        <f>'FORM. DE INSPEÇÃO'!J156</f>
        <v/>
      </c>
      <c r="G146" s="33" t="str">
        <f>IF(F146="","",'FORM. DE INSPEÇÃO'!D156&amp;"-"&amp;'FORM. DE INSPEÇÃO'!B156)</f>
        <v/>
      </c>
      <c r="H146" s="116" t="str">
        <f>IF(B146="","",'FORM. DE INSPEÇÃO'!O156)</f>
        <v/>
      </c>
    </row>
    <row r="147" spans="1:8">
      <c r="A147" s="25" t="str">
        <f>IF(B147="","",'FORM. DE INSPEÇÃO'!$I$8)</f>
        <v/>
      </c>
      <c r="B147" s="25" t="str">
        <f t="shared" si="9"/>
        <v/>
      </c>
      <c r="C147" s="25" t="str">
        <f t="shared" si="10"/>
        <v/>
      </c>
      <c r="D147" s="25" t="str">
        <f t="shared" si="11"/>
        <v/>
      </c>
      <c r="E147" s="25" t="str">
        <f>'FORM. DE INSPEÇÃO'!I157</f>
        <v/>
      </c>
      <c r="F147" s="25" t="str">
        <f>'FORM. DE INSPEÇÃO'!J157</f>
        <v/>
      </c>
      <c r="G147" s="33" t="str">
        <f>IF(F147="","",'FORM. DE INSPEÇÃO'!D157&amp;"-"&amp;'FORM. DE INSPEÇÃO'!B157)</f>
        <v/>
      </c>
      <c r="H147" s="116" t="str">
        <f>IF(B147="","",'FORM. DE INSPEÇÃO'!O157)</f>
        <v/>
      </c>
    </row>
    <row r="148" spans="1:8">
      <c r="A148" s="25" t="str">
        <f>IF(B148="","",'FORM. DE INSPEÇÃO'!$I$8)</f>
        <v/>
      </c>
      <c r="B148" s="25" t="str">
        <f t="shared" si="9"/>
        <v/>
      </c>
      <c r="C148" s="25" t="str">
        <f t="shared" si="10"/>
        <v/>
      </c>
      <c r="D148" s="25" t="str">
        <f t="shared" si="11"/>
        <v/>
      </c>
      <c r="E148" s="25" t="str">
        <f>'FORM. DE INSPEÇÃO'!I158</f>
        <v/>
      </c>
      <c r="F148" s="25" t="str">
        <f>'FORM. DE INSPEÇÃO'!J158</f>
        <v/>
      </c>
      <c r="G148" s="33" t="str">
        <f>IF(F148="","",'FORM. DE INSPEÇÃO'!D158&amp;"-"&amp;'FORM. DE INSPEÇÃO'!B158)</f>
        <v/>
      </c>
      <c r="H148" s="116" t="str">
        <f>IF(B148="","",'FORM. DE INSPEÇÃO'!O158)</f>
        <v/>
      </c>
    </row>
    <row r="149" spans="1:8">
      <c r="A149" s="25" t="str">
        <f>IF(B149="","",'FORM. DE INSPEÇÃO'!$I$8)</f>
        <v/>
      </c>
      <c r="B149" s="25" t="str">
        <f t="shared" si="9"/>
        <v/>
      </c>
      <c r="C149" s="25" t="str">
        <f t="shared" si="10"/>
        <v/>
      </c>
      <c r="D149" s="25" t="str">
        <f t="shared" si="11"/>
        <v/>
      </c>
      <c r="E149" s="25" t="str">
        <f>'FORM. DE INSPEÇÃO'!I159</f>
        <v/>
      </c>
      <c r="F149" s="25" t="str">
        <f>'FORM. DE INSPEÇÃO'!J159</f>
        <v/>
      </c>
      <c r="G149" s="33" t="str">
        <f>IF(F149="","",'FORM. DE INSPEÇÃO'!D159&amp;"-"&amp;'FORM. DE INSPEÇÃO'!B159)</f>
        <v/>
      </c>
      <c r="H149" s="116" t="str">
        <f>IF(B149="","",'FORM. DE INSPEÇÃO'!O159)</f>
        <v/>
      </c>
    </row>
    <row r="150" spans="1:8">
      <c r="A150" s="25" t="str">
        <f>IF(B150="","",'FORM. DE INSPEÇÃO'!$I$8)</f>
        <v/>
      </c>
      <c r="B150" s="25" t="str">
        <f t="shared" si="9"/>
        <v/>
      </c>
      <c r="C150" s="25" t="str">
        <f t="shared" si="10"/>
        <v/>
      </c>
      <c r="D150" s="25" t="str">
        <f t="shared" si="11"/>
        <v/>
      </c>
      <c r="E150" s="25" t="str">
        <f>'FORM. DE INSPEÇÃO'!I160</f>
        <v/>
      </c>
      <c r="F150" s="25" t="str">
        <f>'FORM. DE INSPEÇÃO'!J160</f>
        <v/>
      </c>
      <c r="G150" s="33" t="str">
        <f>IF(F150="","",'FORM. DE INSPEÇÃO'!D160&amp;"-"&amp;'FORM. DE INSPEÇÃO'!B160)</f>
        <v/>
      </c>
      <c r="H150" s="116" t="str">
        <f>IF(B150="","",'FORM. DE INSPEÇÃO'!O160)</f>
        <v/>
      </c>
    </row>
    <row r="151" spans="1:8">
      <c r="A151" s="25" t="str">
        <f>IF(B151="","",'FORM. DE INSPEÇÃO'!$I$8)</f>
        <v/>
      </c>
      <c r="B151" s="25" t="str">
        <f t="shared" si="9"/>
        <v/>
      </c>
      <c r="C151" s="25" t="str">
        <f t="shared" si="10"/>
        <v/>
      </c>
      <c r="D151" s="25" t="str">
        <f t="shared" si="11"/>
        <v/>
      </c>
      <c r="E151" s="25" t="str">
        <f>'FORM. DE INSPEÇÃO'!I161</f>
        <v/>
      </c>
      <c r="F151" s="25" t="str">
        <f>'FORM. DE INSPEÇÃO'!J161</f>
        <v/>
      </c>
      <c r="G151" s="33" t="str">
        <f>IF(F151="","",'FORM. DE INSPEÇÃO'!D161&amp;"-"&amp;'FORM. DE INSPEÇÃO'!B161)</f>
        <v/>
      </c>
      <c r="H151" s="116" t="str">
        <f>IF(B151="","",'FORM. DE INSPEÇÃO'!O161)</f>
        <v/>
      </c>
    </row>
    <row r="152" spans="1:8">
      <c r="A152" s="25" t="str">
        <f>IF(B152="","",'FORM. DE INSPEÇÃO'!$I$8)</f>
        <v/>
      </c>
      <c r="B152" s="25" t="str">
        <f t="shared" si="9"/>
        <v/>
      </c>
      <c r="C152" s="25" t="str">
        <f t="shared" si="10"/>
        <v/>
      </c>
      <c r="D152" s="25" t="str">
        <f t="shared" si="11"/>
        <v/>
      </c>
      <c r="E152" s="25" t="str">
        <f>'FORM. DE INSPEÇÃO'!I162</f>
        <v/>
      </c>
      <c r="F152" s="25" t="str">
        <f>'FORM. DE INSPEÇÃO'!J162</f>
        <v/>
      </c>
      <c r="G152" s="33" t="str">
        <f>IF(F152="","",'FORM. DE INSPEÇÃO'!D162&amp;"-"&amp;'FORM. DE INSPEÇÃO'!B162)</f>
        <v/>
      </c>
      <c r="H152" s="116" t="str">
        <f>IF(B152="","",'FORM. DE INSPEÇÃO'!O162)</f>
        <v/>
      </c>
    </row>
    <row r="153" spans="1:8">
      <c r="A153" s="25" t="str">
        <f>IF(B153="","",'FORM. DE INSPEÇÃO'!$I$8)</f>
        <v/>
      </c>
      <c r="B153" s="25" t="str">
        <f t="shared" si="9"/>
        <v/>
      </c>
      <c r="C153" s="25" t="str">
        <f t="shared" si="10"/>
        <v/>
      </c>
      <c r="D153" s="25" t="str">
        <f t="shared" si="11"/>
        <v/>
      </c>
      <c r="E153" s="25" t="str">
        <f>'FORM. DE INSPEÇÃO'!I163</f>
        <v/>
      </c>
      <c r="F153" s="25" t="str">
        <f>'FORM. DE INSPEÇÃO'!J163</f>
        <v/>
      </c>
      <c r="G153" s="33" t="str">
        <f>IF(F153="","",'FORM. DE INSPEÇÃO'!D163&amp;"-"&amp;'FORM. DE INSPEÇÃO'!B163)</f>
        <v/>
      </c>
      <c r="H153" s="116" t="str">
        <f>IF(B153="","",'FORM. DE INSPEÇÃO'!O163)</f>
        <v/>
      </c>
    </row>
    <row r="154" spans="1:8">
      <c r="A154" s="25" t="str">
        <f>IF(B154="","",'FORM. DE INSPEÇÃO'!$I$8)</f>
        <v/>
      </c>
      <c r="B154" s="25" t="str">
        <f t="shared" si="9"/>
        <v/>
      </c>
      <c r="C154" s="25" t="str">
        <f t="shared" si="10"/>
        <v/>
      </c>
      <c r="D154" s="25" t="str">
        <f t="shared" si="11"/>
        <v/>
      </c>
      <c r="E154" s="25" t="str">
        <f>'FORM. DE INSPEÇÃO'!I164</f>
        <v/>
      </c>
      <c r="F154" s="25" t="str">
        <f>'FORM. DE INSPEÇÃO'!J164</f>
        <v/>
      </c>
      <c r="G154" s="33" t="str">
        <f>IF(F154="","",'FORM. DE INSPEÇÃO'!D164&amp;"-"&amp;'FORM. DE INSPEÇÃO'!B164)</f>
        <v/>
      </c>
      <c r="H154" s="116" t="str">
        <f>IF(B154="","",'FORM. DE INSPEÇÃO'!O164)</f>
        <v/>
      </c>
    </row>
    <row r="155" spans="1:8">
      <c r="A155" s="25" t="str">
        <f>IF(B155="","",'FORM. DE INSPEÇÃO'!$I$8)</f>
        <v/>
      </c>
      <c r="B155" s="25" t="str">
        <f t="shared" si="9"/>
        <v/>
      </c>
      <c r="C155" s="25" t="str">
        <f t="shared" si="10"/>
        <v/>
      </c>
      <c r="D155" s="25" t="str">
        <f t="shared" si="11"/>
        <v/>
      </c>
      <c r="E155" s="25" t="str">
        <f>'FORM. DE INSPEÇÃO'!I165</f>
        <v/>
      </c>
      <c r="F155" s="25" t="str">
        <f>'FORM. DE INSPEÇÃO'!J165</f>
        <v/>
      </c>
      <c r="G155" s="33" t="str">
        <f>IF(F155="","",'FORM. DE INSPEÇÃO'!D165&amp;"-"&amp;'FORM. DE INSPEÇÃO'!B165)</f>
        <v/>
      </c>
      <c r="H155" s="116" t="str">
        <f>IF(B155="","",'FORM. DE INSPEÇÃO'!O165)</f>
        <v/>
      </c>
    </row>
    <row r="156" spans="1:8">
      <c r="A156" s="25" t="str">
        <f>IF(B156="","",'FORM. DE INSPEÇÃO'!$I$8)</f>
        <v/>
      </c>
      <c r="B156" s="25" t="str">
        <f t="shared" si="9"/>
        <v/>
      </c>
      <c r="C156" s="25" t="str">
        <f t="shared" si="10"/>
        <v/>
      </c>
      <c r="D156" s="25" t="str">
        <f t="shared" si="11"/>
        <v/>
      </c>
      <c r="E156" s="25" t="str">
        <f>'FORM. DE INSPEÇÃO'!I166</f>
        <v/>
      </c>
      <c r="F156" s="25" t="str">
        <f>'FORM. DE INSPEÇÃO'!J166</f>
        <v/>
      </c>
      <c r="G156" s="33" t="str">
        <f>IF(F156="","",'FORM. DE INSPEÇÃO'!D166&amp;"-"&amp;'FORM. DE INSPEÇÃO'!B166)</f>
        <v/>
      </c>
      <c r="H156" s="116" t="str">
        <f>IF(B156="","",'FORM. DE INSPEÇÃO'!O166)</f>
        <v/>
      </c>
    </row>
    <row r="157" spans="1:8">
      <c r="A157" s="25" t="str">
        <f>IF(B157="","",'FORM. DE INSPEÇÃO'!$I$8)</f>
        <v/>
      </c>
      <c r="B157" s="25" t="str">
        <f t="shared" si="9"/>
        <v/>
      </c>
      <c r="C157" s="25" t="str">
        <f t="shared" si="10"/>
        <v/>
      </c>
      <c r="D157" s="25" t="str">
        <f t="shared" si="11"/>
        <v/>
      </c>
      <c r="E157" s="25" t="str">
        <f>'FORM. DE INSPEÇÃO'!I167</f>
        <v/>
      </c>
      <c r="F157" s="25" t="str">
        <f>'FORM. DE INSPEÇÃO'!J167</f>
        <v/>
      </c>
      <c r="G157" s="33" t="str">
        <f>IF(F157="","",'FORM. DE INSPEÇÃO'!D167&amp;"-"&amp;'FORM. DE INSPEÇÃO'!B167)</f>
        <v/>
      </c>
      <c r="H157" s="116" t="str">
        <f>IF(B157="","",'FORM. DE INSPEÇÃO'!O167)</f>
        <v/>
      </c>
    </row>
    <row r="158" spans="1:8">
      <c r="A158" s="25" t="str">
        <f>IF(B158="","",'FORM. DE INSPEÇÃO'!$I$8)</f>
        <v/>
      </c>
      <c r="B158" s="25" t="str">
        <f t="shared" si="9"/>
        <v/>
      </c>
      <c r="C158" s="25" t="str">
        <f t="shared" si="10"/>
        <v/>
      </c>
      <c r="D158" s="25" t="str">
        <f t="shared" si="11"/>
        <v/>
      </c>
      <c r="E158" s="25" t="str">
        <f>'FORM. DE INSPEÇÃO'!I168</f>
        <v/>
      </c>
      <c r="F158" s="25" t="str">
        <f>'FORM. DE INSPEÇÃO'!J168</f>
        <v/>
      </c>
      <c r="G158" s="33" t="str">
        <f>IF(F158="","",'FORM. DE INSPEÇÃO'!D168&amp;"-"&amp;'FORM. DE INSPEÇÃO'!B168)</f>
        <v/>
      </c>
      <c r="H158" s="116" t="str">
        <f>IF(B158="","",'FORM. DE INSPEÇÃO'!O168)</f>
        <v/>
      </c>
    </row>
    <row r="159" spans="1:8">
      <c r="A159" s="25" t="str">
        <f>IF(B159="","",'FORM. DE INSPEÇÃO'!$I$8)</f>
        <v/>
      </c>
      <c r="B159" s="25" t="str">
        <f t="shared" si="9"/>
        <v/>
      </c>
      <c r="C159" s="25" t="str">
        <f t="shared" si="10"/>
        <v/>
      </c>
      <c r="D159" s="25" t="str">
        <f t="shared" si="11"/>
        <v/>
      </c>
      <c r="E159" s="25" t="str">
        <f>'FORM. DE INSPEÇÃO'!I169</f>
        <v/>
      </c>
      <c r="F159" s="25" t="str">
        <f>'FORM. DE INSPEÇÃO'!J169</f>
        <v/>
      </c>
      <c r="G159" s="33" t="str">
        <f>IF(F159="","",'FORM. DE INSPEÇÃO'!D169&amp;"-"&amp;'FORM. DE INSPEÇÃO'!B169)</f>
        <v/>
      </c>
      <c r="H159" s="116" t="str">
        <f>IF(B159="","",'FORM. DE INSPEÇÃO'!O169)</f>
        <v/>
      </c>
    </row>
    <row r="160" spans="1:8">
      <c r="A160" s="25" t="str">
        <f>IF(B160="","",'FORM. DE INSPEÇÃO'!$I$8)</f>
        <v/>
      </c>
      <c r="B160" s="25" t="str">
        <f t="shared" si="9"/>
        <v/>
      </c>
      <c r="C160" s="25" t="str">
        <f t="shared" si="10"/>
        <v/>
      </c>
      <c r="D160" s="25" t="str">
        <f t="shared" si="11"/>
        <v/>
      </c>
      <c r="E160" s="25" t="str">
        <f>'FORM. DE INSPEÇÃO'!I170</f>
        <v/>
      </c>
      <c r="F160" s="25" t="str">
        <f>'FORM. DE INSPEÇÃO'!J170</f>
        <v/>
      </c>
      <c r="G160" s="33" t="str">
        <f>IF(F160="","",'FORM. DE INSPEÇÃO'!D170&amp;"-"&amp;'FORM. DE INSPEÇÃO'!B170)</f>
        <v/>
      </c>
      <c r="H160" s="116" t="str">
        <f>IF(B160="","",'FORM. DE INSPEÇÃO'!O170)</f>
        <v/>
      </c>
    </row>
    <row r="161" spans="1:8">
      <c r="A161" s="25" t="str">
        <f>IF(B161="","",'FORM. DE INSPEÇÃO'!$I$8)</f>
        <v/>
      </c>
      <c r="B161" s="25" t="str">
        <f t="shared" si="9"/>
        <v/>
      </c>
      <c r="C161" s="25" t="str">
        <f t="shared" si="10"/>
        <v/>
      </c>
      <c r="D161" s="25" t="str">
        <f t="shared" si="11"/>
        <v/>
      </c>
      <c r="E161" s="25" t="str">
        <f>'FORM. DE INSPEÇÃO'!I171</f>
        <v/>
      </c>
      <c r="F161" s="25" t="str">
        <f>'FORM. DE INSPEÇÃO'!J171</f>
        <v/>
      </c>
      <c r="G161" s="33" t="str">
        <f>IF(F161="","",'FORM. DE INSPEÇÃO'!D171&amp;"-"&amp;'FORM. DE INSPEÇÃO'!B171)</f>
        <v/>
      </c>
      <c r="H161" s="116" t="str">
        <f>IF(B161="","",'FORM. DE INSPEÇÃO'!O171)</f>
        <v/>
      </c>
    </row>
    <row r="162" spans="1:8">
      <c r="A162" s="25" t="str">
        <f>IF(B162="","",'FORM. DE INSPEÇÃO'!$I$8)</f>
        <v/>
      </c>
      <c r="B162" s="25" t="str">
        <f t="shared" si="9"/>
        <v/>
      </c>
      <c r="C162" s="25" t="str">
        <f t="shared" si="10"/>
        <v/>
      </c>
      <c r="D162" s="25" t="str">
        <f t="shared" si="11"/>
        <v/>
      </c>
      <c r="E162" s="25" t="str">
        <f>'FORM. DE INSPEÇÃO'!I172</f>
        <v/>
      </c>
      <c r="F162" s="25" t="str">
        <f>'FORM. DE INSPEÇÃO'!J172</f>
        <v/>
      </c>
      <c r="G162" s="33" t="str">
        <f>IF(F162="","",'FORM. DE INSPEÇÃO'!D172&amp;"-"&amp;'FORM. DE INSPEÇÃO'!B172)</f>
        <v/>
      </c>
      <c r="H162" s="116" t="str">
        <f>IF(B162="","",'FORM. DE INSPEÇÃO'!O172)</f>
        <v/>
      </c>
    </row>
    <row r="163" spans="1:8">
      <c r="A163" s="25" t="str">
        <f>IF(B163="","",'FORM. DE INSPEÇÃO'!$I$8)</f>
        <v/>
      </c>
      <c r="B163" s="25" t="str">
        <f t="shared" si="9"/>
        <v/>
      </c>
      <c r="C163" s="25" t="str">
        <f t="shared" si="10"/>
        <v/>
      </c>
      <c r="D163" s="25" t="str">
        <f t="shared" si="11"/>
        <v/>
      </c>
      <c r="E163" s="25" t="str">
        <f>'FORM. DE INSPEÇÃO'!I173</f>
        <v/>
      </c>
      <c r="F163" s="25" t="str">
        <f>'FORM. DE INSPEÇÃO'!J173</f>
        <v/>
      </c>
      <c r="G163" s="33" t="str">
        <f>IF(F163="","",'FORM. DE INSPEÇÃO'!D173&amp;"-"&amp;'FORM. DE INSPEÇÃO'!B173)</f>
        <v/>
      </c>
      <c r="H163" s="116" t="str">
        <f>IF(B163="","",'FORM. DE INSPEÇÃO'!O173)</f>
        <v/>
      </c>
    </row>
    <row r="164" spans="1:8">
      <c r="A164" s="25" t="str">
        <f>IF(B164="","",'FORM. DE INSPEÇÃO'!$I$8)</f>
        <v/>
      </c>
      <c r="B164" s="25" t="str">
        <f t="shared" si="9"/>
        <v/>
      </c>
      <c r="C164" s="25" t="str">
        <f t="shared" si="10"/>
        <v/>
      </c>
      <c r="D164" s="25" t="str">
        <f t="shared" si="11"/>
        <v/>
      </c>
      <c r="E164" s="25" t="str">
        <f>'FORM. DE INSPEÇÃO'!I174</f>
        <v/>
      </c>
      <c r="F164" s="25" t="str">
        <f>'FORM. DE INSPEÇÃO'!J174</f>
        <v/>
      </c>
      <c r="G164" s="33" t="str">
        <f>IF(F164="","",'FORM. DE INSPEÇÃO'!D174&amp;"-"&amp;'FORM. DE INSPEÇÃO'!B174)</f>
        <v/>
      </c>
      <c r="H164" s="116" t="str">
        <f>IF(B164="","",'FORM. DE INSPEÇÃO'!O174)</f>
        <v/>
      </c>
    </row>
    <row r="165" spans="1:8">
      <c r="A165" s="25" t="str">
        <f>IF(B165="","",'FORM. DE INSPEÇÃO'!$I$8)</f>
        <v/>
      </c>
      <c r="B165" s="25" t="str">
        <f t="shared" si="9"/>
        <v/>
      </c>
      <c r="C165" s="25" t="str">
        <f t="shared" si="10"/>
        <v/>
      </c>
      <c r="D165" s="25" t="str">
        <f t="shared" si="11"/>
        <v/>
      </c>
      <c r="E165" s="25" t="str">
        <f>'FORM. DE INSPEÇÃO'!I175</f>
        <v/>
      </c>
      <c r="F165" s="25" t="str">
        <f>'FORM. DE INSPEÇÃO'!J175</f>
        <v/>
      </c>
      <c r="G165" s="33" t="str">
        <f>IF(F165="","",'FORM. DE INSPEÇÃO'!D175&amp;"-"&amp;'FORM. DE INSPEÇÃO'!B175)</f>
        <v/>
      </c>
      <c r="H165" s="116" t="str">
        <f>IF(B165="","",'FORM. DE INSPEÇÃO'!O175)</f>
        <v/>
      </c>
    </row>
    <row r="166" spans="1:8">
      <c r="A166" s="25" t="str">
        <f>IF(B166="","",'FORM. DE INSPEÇÃO'!$I$8)</f>
        <v/>
      </c>
      <c r="B166" s="25" t="str">
        <f t="shared" si="9"/>
        <v/>
      </c>
      <c r="C166" s="25" t="str">
        <f t="shared" si="10"/>
        <v/>
      </c>
      <c r="D166" s="25" t="str">
        <f t="shared" si="11"/>
        <v/>
      </c>
      <c r="E166" s="25" t="str">
        <f>'FORM. DE INSPEÇÃO'!I176</f>
        <v/>
      </c>
      <c r="F166" s="25" t="str">
        <f>'FORM. DE INSPEÇÃO'!J176</f>
        <v/>
      </c>
      <c r="G166" s="33" t="str">
        <f>IF(F166="","",'FORM. DE INSPEÇÃO'!D176&amp;"-"&amp;'FORM. DE INSPEÇÃO'!B176)</f>
        <v/>
      </c>
      <c r="H166" s="116" t="str">
        <f>IF(B166="","",'FORM. DE INSPEÇÃO'!O176)</f>
        <v/>
      </c>
    </row>
    <row r="167" spans="1:8">
      <c r="A167" s="25" t="str">
        <f>IF(B167="","",'FORM. DE INSPEÇÃO'!$I$8)</f>
        <v/>
      </c>
      <c r="B167" s="25" t="str">
        <f t="shared" si="9"/>
        <v/>
      </c>
      <c r="C167" s="25" t="str">
        <f t="shared" si="10"/>
        <v/>
      </c>
      <c r="D167" s="25" t="str">
        <f t="shared" si="11"/>
        <v/>
      </c>
      <c r="E167" s="25" t="str">
        <f>'FORM. DE INSPEÇÃO'!I177</f>
        <v/>
      </c>
      <c r="F167" s="25" t="str">
        <f>'FORM. DE INSPEÇÃO'!J177</f>
        <v/>
      </c>
      <c r="G167" s="33" t="str">
        <f>IF(F167="","",'FORM. DE INSPEÇÃO'!D177&amp;"-"&amp;'FORM. DE INSPEÇÃO'!B177)</f>
        <v/>
      </c>
      <c r="H167" s="116" t="str">
        <f>IF(B167="","",'FORM. DE INSPEÇÃO'!O177)</f>
        <v/>
      </c>
    </row>
    <row r="168" spans="1:8">
      <c r="A168" s="25" t="str">
        <f>IF(B168="","",'FORM. DE INSPEÇÃO'!$I$8)</f>
        <v/>
      </c>
      <c r="B168" s="25" t="str">
        <f t="shared" si="9"/>
        <v/>
      </c>
      <c r="C168" s="25" t="str">
        <f t="shared" si="10"/>
        <v/>
      </c>
      <c r="D168" s="25" t="str">
        <f t="shared" si="11"/>
        <v/>
      </c>
      <c r="E168" s="25" t="str">
        <f>'FORM. DE INSPEÇÃO'!I178</f>
        <v/>
      </c>
      <c r="F168" s="25" t="str">
        <f>'FORM. DE INSPEÇÃO'!J178</f>
        <v/>
      </c>
      <c r="G168" s="33" t="str">
        <f>IF(F168="","",'FORM. DE INSPEÇÃO'!D178&amp;"-"&amp;'FORM. DE INSPEÇÃO'!B178)</f>
        <v/>
      </c>
      <c r="H168" s="116" t="str">
        <f>IF(B168="","",'FORM. DE INSPEÇÃO'!O178)</f>
        <v/>
      </c>
    </row>
    <row r="169" spans="1:8">
      <c r="A169" s="25" t="str">
        <f>IF(B169="","",'FORM. DE INSPEÇÃO'!$I$8)</f>
        <v/>
      </c>
      <c r="B169" s="25" t="str">
        <f t="shared" si="9"/>
        <v/>
      </c>
      <c r="C169" s="25" t="str">
        <f t="shared" si="10"/>
        <v/>
      </c>
      <c r="D169" s="25" t="str">
        <f t="shared" si="11"/>
        <v/>
      </c>
      <c r="E169" s="25" t="str">
        <f>'FORM. DE INSPEÇÃO'!I179</f>
        <v/>
      </c>
      <c r="F169" s="25" t="str">
        <f>'FORM. DE INSPEÇÃO'!J179</f>
        <v/>
      </c>
      <c r="G169" s="33" t="str">
        <f>IF(F169="","",'FORM. DE INSPEÇÃO'!D179&amp;"-"&amp;'FORM. DE INSPEÇÃO'!B179)</f>
        <v/>
      </c>
      <c r="H169" s="116" t="str">
        <f>IF(B169="","",'FORM. DE INSPEÇÃO'!O179)</f>
        <v/>
      </c>
    </row>
    <row r="170" spans="1:8">
      <c r="A170" s="25" t="str">
        <f>IF(B170="","",'FORM. DE INSPEÇÃO'!$I$8)</f>
        <v/>
      </c>
      <c r="B170" s="25" t="str">
        <f t="shared" si="9"/>
        <v/>
      </c>
      <c r="C170" s="25" t="str">
        <f t="shared" si="10"/>
        <v/>
      </c>
      <c r="D170" s="25" t="str">
        <f t="shared" si="11"/>
        <v/>
      </c>
      <c r="E170" s="25" t="str">
        <f>'FORM. DE INSPEÇÃO'!I180</f>
        <v/>
      </c>
      <c r="F170" s="25" t="str">
        <f>'FORM. DE INSPEÇÃO'!J180</f>
        <v/>
      </c>
      <c r="G170" s="33" t="str">
        <f>IF(F170="","",'FORM. DE INSPEÇÃO'!D180&amp;"-"&amp;'FORM. DE INSPEÇÃO'!B180)</f>
        <v/>
      </c>
      <c r="H170" s="116" t="str">
        <f>IF(B170="","",'FORM. DE INSPEÇÃO'!O180)</f>
        <v/>
      </c>
    </row>
    <row r="171" spans="1:8">
      <c r="A171" s="25" t="str">
        <f>IF(B171="","",'FORM. DE INSPEÇÃO'!$I$8)</f>
        <v/>
      </c>
      <c r="B171" s="25" t="str">
        <f t="shared" si="9"/>
        <v/>
      </c>
      <c r="C171" s="25" t="str">
        <f t="shared" si="10"/>
        <v/>
      </c>
      <c r="D171" s="25" t="str">
        <f t="shared" si="11"/>
        <v/>
      </c>
      <c r="E171" s="25" t="str">
        <f>'FORM. DE INSPEÇÃO'!I181</f>
        <v/>
      </c>
      <c r="F171" s="25" t="str">
        <f>'FORM. DE INSPEÇÃO'!J181</f>
        <v/>
      </c>
      <c r="G171" s="33" t="str">
        <f>IF(F171="","",'FORM. DE INSPEÇÃO'!D181&amp;"-"&amp;'FORM. DE INSPEÇÃO'!B181)</f>
        <v/>
      </c>
      <c r="H171" s="116" t="str">
        <f>IF(B171="","",'FORM. DE INSPEÇÃO'!O181)</f>
        <v/>
      </c>
    </row>
    <row r="172" spans="1:8">
      <c r="A172" s="25" t="str">
        <f>IF(B172="","",'FORM. DE INSPEÇÃO'!$I$8)</f>
        <v/>
      </c>
      <c r="B172" s="25" t="str">
        <f t="shared" si="9"/>
        <v/>
      </c>
      <c r="C172" s="25" t="str">
        <f t="shared" si="10"/>
        <v/>
      </c>
      <c r="D172" s="25" t="str">
        <f t="shared" si="11"/>
        <v/>
      </c>
      <c r="E172" s="25" t="str">
        <f>'FORM. DE INSPEÇÃO'!I182</f>
        <v/>
      </c>
      <c r="F172" s="25" t="str">
        <f>'FORM. DE INSPEÇÃO'!J182</f>
        <v/>
      </c>
      <c r="G172" s="33" t="str">
        <f>IF(F172="","",'FORM. DE INSPEÇÃO'!D182&amp;"-"&amp;'FORM. DE INSPEÇÃO'!B182)</f>
        <v/>
      </c>
      <c r="H172" s="116" t="str">
        <f>IF(B172="","",'FORM. DE INSPEÇÃO'!O182)</f>
        <v/>
      </c>
    </row>
    <row r="173" spans="1:8">
      <c r="A173" s="25" t="str">
        <f>IF(B173="","",'FORM. DE INSPEÇÃO'!$I$8)</f>
        <v/>
      </c>
      <c r="B173" s="25" t="str">
        <f t="shared" si="9"/>
        <v/>
      </c>
      <c r="C173" s="25" t="str">
        <f t="shared" si="10"/>
        <v/>
      </c>
      <c r="D173" s="25" t="str">
        <f t="shared" si="11"/>
        <v/>
      </c>
      <c r="E173" s="25" t="str">
        <f>'FORM. DE INSPEÇÃO'!I183</f>
        <v/>
      </c>
      <c r="F173" s="25" t="str">
        <f>'FORM. DE INSPEÇÃO'!J183</f>
        <v/>
      </c>
      <c r="G173" s="33" t="str">
        <f>IF(F173="","",'FORM. DE INSPEÇÃO'!D183&amp;"-"&amp;'FORM. DE INSPEÇÃO'!B183)</f>
        <v/>
      </c>
      <c r="H173" s="116" t="str">
        <f>IF(B173="","",'FORM. DE INSPEÇÃO'!O183)</f>
        <v/>
      </c>
    </row>
    <row r="174" spans="1:8">
      <c r="A174" s="25" t="str">
        <f>IF(B174="","",'FORM. DE INSPEÇÃO'!$I$8)</f>
        <v/>
      </c>
      <c r="B174" s="25" t="str">
        <f t="shared" si="9"/>
        <v/>
      </c>
      <c r="C174" s="25" t="str">
        <f t="shared" si="10"/>
        <v/>
      </c>
      <c r="D174" s="25" t="str">
        <f t="shared" si="11"/>
        <v/>
      </c>
      <c r="E174" s="25" t="str">
        <f>'FORM. DE INSPEÇÃO'!I184</f>
        <v/>
      </c>
      <c r="F174" s="25" t="str">
        <f>'FORM. DE INSPEÇÃO'!J184</f>
        <v/>
      </c>
      <c r="G174" s="33" t="str">
        <f>IF(F174="","",'FORM. DE INSPEÇÃO'!D184&amp;"-"&amp;'FORM. DE INSPEÇÃO'!B184)</f>
        <v/>
      </c>
      <c r="H174" s="116" t="str">
        <f>IF(B174="","",'FORM. DE INSPEÇÃO'!O184)</f>
        <v/>
      </c>
    </row>
    <row r="175" spans="1:8">
      <c r="A175" s="25" t="str">
        <f>IF(B175="","",'FORM. DE INSPEÇÃO'!$I$8)</f>
        <v/>
      </c>
      <c r="B175" s="25" t="str">
        <f t="shared" si="9"/>
        <v/>
      </c>
      <c r="C175" s="25" t="str">
        <f t="shared" si="10"/>
        <v/>
      </c>
      <c r="D175" s="25" t="str">
        <f t="shared" si="11"/>
        <v/>
      </c>
      <c r="E175" s="25" t="str">
        <f>'FORM. DE INSPEÇÃO'!I185</f>
        <v/>
      </c>
      <c r="F175" s="25" t="str">
        <f>'FORM. DE INSPEÇÃO'!J185</f>
        <v/>
      </c>
      <c r="G175" s="33" t="str">
        <f>IF(F175="","",'FORM. DE INSPEÇÃO'!D185&amp;"-"&amp;'FORM. DE INSPEÇÃO'!B185)</f>
        <v/>
      </c>
      <c r="H175" s="116" t="str">
        <f>IF(B175="","",'FORM. DE INSPEÇÃO'!O185)</f>
        <v/>
      </c>
    </row>
    <row r="176" spans="1:8">
      <c r="A176" s="25" t="str">
        <f>IF(B176="","",'FORM. DE INSPEÇÃO'!$I$8)</f>
        <v/>
      </c>
      <c r="B176" s="25" t="str">
        <f t="shared" si="9"/>
        <v/>
      </c>
      <c r="C176" s="25" t="str">
        <f t="shared" si="10"/>
        <v/>
      </c>
      <c r="D176" s="25" t="str">
        <f t="shared" si="11"/>
        <v/>
      </c>
      <c r="E176" s="25" t="str">
        <f>'FORM. DE INSPEÇÃO'!I186</f>
        <v/>
      </c>
      <c r="F176" s="25" t="str">
        <f>'FORM. DE INSPEÇÃO'!J186</f>
        <v/>
      </c>
      <c r="G176" s="33" t="str">
        <f>IF(F176="","",'FORM. DE INSPEÇÃO'!D186&amp;"-"&amp;'FORM. DE INSPEÇÃO'!B186)</f>
        <v/>
      </c>
      <c r="H176" s="116" t="str">
        <f>IF(B176="","",'FORM. DE INSPEÇÃO'!O186)</f>
        <v/>
      </c>
    </row>
    <row r="177" spans="1:8">
      <c r="A177" s="25" t="str">
        <f>IF(B177="","",'FORM. DE INSPEÇÃO'!$I$8)</f>
        <v/>
      </c>
      <c r="B177" s="25" t="str">
        <f t="shared" si="9"/>
        <v/>
      </c>
      <c r="C177" s="25" t="str">
        <f t="shared" si="10"/>
        <v/>
      </c>
      <c r="D177" s="25" t="str">
        <f t="shared" si="11"/>
        <v/>
      </c>
      <c r="E177" s="25" t="str">
        <f>'FORM. DE INSPEÇÃO'!I187</f>
        <v/>
      </c>
      <c r="F177" s="25" t="str">
        <f>'FORM. DE INSPEÇÃO'!J187</f>
        <v/>
      </c>
      <c r="G177" s="33" t="str">
        <f>IF(F177="","",'FORM. DE INSPEÇÃO'!D187&amp;"-"&amp;'FORM. DE INSPEÇÃO'!B187)</f>
        <v/>
      </c>
      <c r="H177" s="116" t="str">
        <f>IF(B177="","",'FORM. DE INSPEÇÃO'!O187)</f>
        <v/>
      </c>
    </row>
    <row r="178" spans="1:8">
      <c r="A178" s="25" t="str">
        <f>IF(B178="","",'FORM. DE INSPEÇÃO'!$I$8)</f>
        <v/>
      </c>
      <c r="B178" s="25" t="str">
        <f t="shared" si="9"/>
        <v/>
      </c>
      <c r="C178" s="25" t="str">
        <f t="shared" si="10"/>
        <v/>
      </c>
      <c r="D178" s="25" t="str">
        <f t="shared" si="11"/>
        <v/>
      </c>
      <c r="E178" s="25" t="str">
        <f>'FORM. DE INSPEÇÃO'!I188</f>
        <v/>
      </c>
      <c r="F178" s="25" t="str">
        <f>'FORM. DE INSPEÇÃO'!J188</f>
        <v/>
      </c>
      <c r="G178" s="33" t="str">
        <f>IF(F178="","",'FORM. DE INSPEÇÃO'!D188&amp;"-"&amp;'FORM. DE INSPEÇÃO'!B188)</f>
        <v/>
      </c>
      <c r="H178" s="116" t="str">
        <f>IF(B178="","",'FORM. DE INSPEÇÃO'!O188)</f>
        <v/>
      </c>
    </row>
    <row r="179" spans="1:8">
      <c r="A179" s="25" t="str">
        <f>IF(B179="","",'FORM. DE INSPEÇÃO'!$I$8)</f>
        <v/>
      </c>
      <c r="B179" s="25" t="str">
        <f t="shared" si="9"/>
        <v/>
      </c>
      <c r="C179" s="25" t="str">
        <f t="shared" si="10"/>
        <v/>
      </c>
      <c r="D179" s="25" t="str">
        <f t="shared" si="11"/>
        <v/>
      </c>
      <c r="E179" s="25" t="str">
        <f>'FORM. DE INSPEÇÃO'!I189</f>
        <v/>
      </c>
      <c r="F179" s="25" t="str">
        <f>'FORM. DE INSPEÇÃO'!J189</f>
        <v/>
      </c>
      <c r="G179" s="33" t="str">
        <f>IF(F179="","",'FORM. DE INSPEÇÃO'!D189&amp;"-"&amp;'FORM. DE INSPEÇÃO'!B189)</f>
        <v/>
      </c>
      <c r="H179" s="116" t="str">
        <f>IF(B179="","",'FORM. DE INSPEÇÃO'!O189)</f>
        <v/>
      </c>
    </row>
    <row r="180" spans="1:8">
      <c r="A180" s="25" t="str">
        <f>IF(B180="","",'FORM. DE INSPEÇÃO'!$I$8)</f>
        <v/>
      </c>
      <c r="B180" s="25" t="str">
        <f t="shared" si="9"/>
        <v/>
      </c>
      <c r="C180" s="25" t="str">
        <f t="shared" si="10"/>
        <v/>
      </c>
      <c r="D180" s="25" t="str">
        <f t="shared" si="11"/>
        <v/>
      </c>
      <c r="E180" s="25" t="str">
        <f>'FORM. DE INSPEÇÃO'!I190</f>
        <v/>
      </c>
      <c r="F180" s="25" t="str">
        <f>'FORM. DE INSPEÇÃO'!J190</f>
        <v/>
      </c>
      <c r="G180" s="33" t="str">
        <f>IF(F180="","",'FORM. DE INSPEÇÃO'!D190&amp;"-"&amp;'FORM. DE INSPEÇÃO'!B190)</f>
        <v/>
      </c>
      <c r="H180" s="116" t="str">
        <f>IF(B180="","",'FORM. DE INSPEÇÃO'!O190)</f>
        <v/>
      </c>
    </row>
    <row r="181" spans="1:8">
      <c r="A181" s="25" t="str">
        <f>IF(B181="","",'FORM. DE INSPEÇÃO'!$I$8)</f>
        <v/>
      </c>
      <c r="B181" s="25" t="str">
        <f t="shared" si="9"/>
        <v/>
      </c>
      <c r="C181" s="25" t="str">
        <f t="shared" si="10"/>
        <v/>
      </c>
      <c r="D181" s="25" t="str">
        <f t="shared" si="11"/>
        <v/>
      </c>
      <c r="E181" s="25" t="str">
        <f>'FORM. DE INSPEÇÃO'!I191</f>
        <v/>
      </c>
      <c r="F181" s="25" t="str">
        <f>'FORM. DE INSPEÇÃO'!J191</f>
        <v/>
      </c>
      <c r="G181" s="33" t="str">
        <f>IF(F181="","",'FORM. DE INSPEÇÃO'!D191&amp;"-"&amp;'FORM. DE INSPEÇÃO'!B191)</f>
        <v/>
      </c>
      <c r="H181" s="116" t="str">
        <f>IF(B181="","",'FORM. DE INSPEÇÃO'!O191)</f>
        <v/>
      </c>
    </row>
    <row r="182" spans="1:8">
      <c r="A182" s="25" t="str">
        <f>IF(B182="","",'FORM. DE INSPEÇÃO'!$I$8)</f>
        <v/>
      </c>
      <c r="B182" s="25" t="str">
        <f t="shared" si="9"/>
        <v/>
      </c>
      <c r="C182" s="25" t="str">
        <f t="shared" si="10"/>
        <v/>
      </c>
      <c r="D182" s="25" t="str">
        <f t="shared" si="11"/>
        <v/>
      </c>
      <c r="E182" s="25" t="str">
        <f>'FORM. DE INSPEÇÃO'!I192</f>
        <v/>
      </c>
      <c r="F182" s="25" t="str">
        <f>'FORM. DE INSPEÇÃO'!J192</f>
        <v/>
      </c>
      <c r="G182" s="33" t="str">
        <f>IF(F182="","",'FORM. DE INSPEÇÃO'!D192&amp;"-"&amp;'FORM. DE INSPEÇÃO'!B192)</f>
        <v/>
      </c>
      <c r="H182" s="116" t="str">
        <f>IF(B182="","",'FORM. DE INSPEÇÃO'!O192)</f>
        <v/>
      </c>
    </row>
    <row r="183" spans="1:8">
      <c r="A183" s="25" t="str">
        <f>IF(B183="","",'FORM. DE INSPEÇÃO'!$I$8)</f>
        <v/>
      </c>
      <c r="B183" s="25" t="str">
        <f t="shared" si="9"/>
        <v/>
      </c>
      <c r="C183" s="25" t="str">
        <f t="shared" si="10"/>
        <v/>
      </c>
      <c r="D183" s="25" t="str">
        <f t="shared" si="11"/>
        <v/>
      </c>
      <c r="E183" s="25" t="str">
        <f>'FORM. DE INSPEÇÃO'!I193</f>
        <v/>
      </c>
      <c r="F183" s="25" t="str">
        <f>'FORM. DE INSPEÇÃO'!J193</f>
        <v/>
      </c>
      <c r="G183" s="33" t="str">
        <f>IF(F183="","",'FORM. DE INSPEÇÃO'!D193&amp;"-"&amp;'FORM. DE INSPEÇÃO'!B193)</f>
        <v/>
      </c>
      <c r="H183" s="116" t="str">
        <f>IF(B183="","",'FORM. DE INSPEÇÃO'!O193)</f>
        <v/>
      </c>
    </row>
    <row r="184" spans="1:8">
      <c r="A184" s="25" t="str">
        <f>IF(B184="","",'FORM. DE INSPEÇÃO'!$I$8)</f>
        <v/>
      </c>
      <c r="B184" s="25" t="str">
        <f t="shared" si="9"/>
        <v/>
      </c>
      <c r="C184" s="25" t="str">
        <f t="shared" si="10"/>
        <v/>
      </c>
      <c r="D184" s="25" t="str">
        <f t="shared" si="11"/>
        <v/>
      </c>
      <c r="E184" s="25" t="str">
        <f>'FORM. DE INSPEÇÃO'!I194</f>
        <v/>
      </c>
      <c r="F184" s="25" t="str">
        <f>'FORM. DE INSPEÇÃO'!J194</f>
        <v/>
      </c>
      <c r="G184" s="33" t="str">
        <f>IF(F184="","",'FORM. DE INSPEÇÃO'!D194&amp;"-"&amp;'FORM. DE INSPEÇÃO'!B194)</f>
        <v/>
      </c>
      <c r="H184" s="116" t="str">
        <f>IF(B184="","",'FORM. DE INSPEÇÃO'!O194)</f>
        <v/>
      </c>
    </row>
    <row r="185" spans="1:8">
      <c r="A185" s="25" t="str">
        <f>IF(B185="","",'FORM. DE INSPEÇÃO'!$I$8)</f>
        <v/>
      </c>
      <c r="B185" s="25" t="str">
        <f t="shared" si="9"/>
        <v/>
      </c>
      <c r="C185" s="25" t="str">
        <f t="shared" si="10"/>
        <v/>
      </c>
      <c r="D185" s="25" t="str">
        <f t="shared" si="11"/>
        <v/>
      </c>
      <c r="E185" s="25" t="str">
        <f>'FORM. DE INSPEÇÃO'!I195</f>
        <v/>
      </c>
      <c r="F185" s="25" t="str">
        <f>'FORM. DE INSPEÇÃO'!J195</f>
        <v/>
      </c>
      <c r="G185" s="33" t="str">
        <f>IF(F185="","",'FORM. DE INSPEÇÃO'!D195&amp;"-"&amp;'FORM. DE INSPEÇÃO'!B195)</f>
        <v/>
      </c>
      <c r="H185" s="116" t="str">
        <f>IF(B185="","",'FORM. DE INSPEÇÃO'!O195)</f>
        <v/>
      </c>
    </row>
    <row r="186" spans="1:8">
      <c r="A186" s="25" t="str">
        <f>IF(B186="","",'FORM. DE INSPEÇÃO'!$I$8)</f>
        <v/>
      </c>
      <c r="B186" s="25" t="str">
        <f t="shared" si="9"/>
        <v/>
      </c>
      <c r="C186" s="25" t="str">
        <f t="shared" si="10"/>
        <v/>
      </c>
      <c r="D186" s="25" t="str">
        <f t="shared" si="11"/>
        <v/>
      </c>
      <c r="E186" s="25" t="str">
        <f>'FORM. DE INSPEÇÃO'!I196</f>
        <v/>
      </c>
      <c r="F186" s="25" t="str">
        <f>'FORM. DE INSPEÇÃO'!J196</f>
        <v/>
      </c>
      <c r="G186" s="33" t="str">
        <f>IF(F186="","",'FORM. DE INSPEÇÃO'!D196&amp;"-"&amp;'FORM. DE INSPEÇÃO'!B196)</f>
        <v/>
      </c>
      <c r="H186" s="116" t="str">
        <f>IF(B186="","",'FORM. DE INSPEÇÃO'!O196)</f>
        <v/>
      </c>
    </row>
    <row r="187" spans="1:8">
      <c r="A187" s="25" t="str">
        <f>IF(B187="","",'FORM. DE INSPEÇÃO'!$I$8)</f>
        <v/>
      </c>
      <c r="B187" s="25" t="str">
        <f t="shared" si="9"/>
        <v/>
      </c>
      <c r="C187" s="25" t="str">
        <f t="shared" si="10"/>
        <v/>
      </c>
      <c r="D187" s="25" t="str">
        <f t="shared" si="11"/>
        <v/>
      </c>
      <c r="E187" s="25" t="str">
        <f>'FORM. DE INSPEÇÃO'!I197</f>
        <v/>
      </c>
      <c r="F187" s="25" t="str">
        <f>'FORM. DE INSPEÇÃO'!J197</f>
        <v/>
      </c>
      <c r="G187" s="33" t="str">
        <f>IF(F187="","",'FORM. DE INSPEÇÃO'!D197&amp;"-"&amp;'FORM. DE INSPEÇÃO'!B197)</f>
        <v/>
      </c>
      <c r="H187" s="116" t="str">
        <f>IF(B187="","",'FORM. DE INSPEÇÃO'!O197)</f>
        <v/>
      </c>
    </row>
    <row r="188" spans="1:8">
      <c r="A188" s="25" t="str">
        <f>IF(B188="","",'FORM. DE INSPEÇÃO'!$I$8)</f>
        <v/>
      </c>
      <c r="B188" s="25" t="str">
        <f t="shared" si="9"/>
        <v/>
      </c>
      <c r="C188" s="25" t="str">
        <f t="shared" si="10"/>
        <v/>
      </c>
      <c r="D188" s="25" t="str">
        <f t="shared" si="11"/>
        <v/>
      </c>
      <c r="E188" s="25" t="str">
        <f>'FORM. DE INSPEÇÃO'!I198</f>
        <v/>
      </c>
      <c r="F188" s="25" t="str">
        <f>'FORM. DE INSPEÇÃO'!J198</f>
        <v/>
      </c>
      <c r="G188" s="33" t="str">
        <f>IF(F188="","",'FORM. DE INSPEÇÃO'!D198&amp;"-"&amp;'FORM. DE INSPEÇÃO'!B198)</f>
        <v/>
      </c>
      <c r="H188" s="116" t="str">
        <f>IF(B188="","",'FORM. DE INSPEÇÃO'!O198)</f>
        <v/>
      </c>
    </row>
    <row r="189" spans="1:8">
      <c r="A189" s="25" t="str">
        <f>IF(B189="","",'FORM. DE INSPEÇÃO'!$I$8)</f>
        <v/>
      </c>
      <c r="B189" s="25" t="str">
        <f t="shared" si="9"/>
        <v/>
      </c>
      <c r="C189" s="25" t="str">
        <f t="shared" si="10"/>
        <v/>
      </c>
      <c r="D189" s="25" t="str">
        <f t="shared" si="11"/>
        <v/>
      </c>
      <c r="E189" s="25" t="str">
        <f>'FORM. DE INSPEÇÃO'!I199</f>
        <v/>
      </c>
      <c r="F189" s="25" t="str">
        <f>'FORM. DE INSPEÇÃO'!J199</f>
        <v/>
      </c>
      <c r="G189" s="33" t="str">
        <f>IF(F189="","",'FORM. DE INSPEÇÃO'!D199&amp;"-"&amp;'FORM. DE INSPEÇÃO'!B199)</f>
        <v/>
      </c>
      <c r="H189" s="116" t="str">
        <f>IF(B189="","",'FORM. DE INSPEÇÃO'!O199)</f>
        <v/>
      </c>
    </row>
    <row r="190" spans="1:8">
      <c r="A190" s="25" t="str">
        <f>IF(B190="","",'FORM. DE INSPEÇÃO'!$I$8)</f>
        <v/>
      </c>
      <c r="B190" s="25" t="str">
        <f t="shared" si="9"/>
        <v/>
      </c>
      <c r="C190" s="25" t="str">
        <f t="shared" si="10"/>
        <v/>
      </c>
      <c r="D190" s="25" t="str">
        <f t="shared" si="11"/>
        <v/>
      </c>
      <c r="E190" s="25" t="str">
        <f>'FORM. DE INSPEÇÃO'!I200</f>
        <v/>
      </c>
      <c r="F190" s="25" t="str">
        <f>'FORM. DE INSPEÇÃO'!J200</f>
        <v/>
      </c>
      <c r="G190" s="33" t="str">
        <f>IF(F190="","",'FORM. DE INSPEÇÃO'!D200&amp;"-"&amp;'FORM. DE INSPEÇÃO'!B200)</f>
        <v/>
      </c>
      <c r="H190" s="116" t="str">
        <f>IF(B190="","",'FORM. DE INSPEÇÃO'!O200)</f>
        <v/>
      </c>
    </row>
  </sheetData>
  <sortState ref="A2:G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FORM. DE INSPEÇÃO</vt:lpstr>
      <vt:lpstr>REL. FOTOGRÁFICO</vt:lpstr>
      <vt:lpstr>INFORMÇAÕES </vt:lpstr>
      <vt:lpstr>CSV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Rodrigues de Sousa</dc:creator>
  <cp:lastModifiedBy>Rondinele Pinheiro Silva</cp:lastModifiedBy>
  <cp:lastPrinted>2018-05-02T00:32:10Z</cp:lastPrinted>
  <dcterms:created xsi:type="dcterms:W3CDTF">2016-10-13T11:31:20Z</dcterms:created>
  <dcterms:modified xsi:type="dcterms:W3CDTF">2019-02-06T19:50:29Z</dcterms:modified>
</cp:coreProperties>
</file>