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/Documents/GitHub/epicode-data-analyst/Week4/Day1/"/>
    </mc:Choice>
  </mc:AlternateContent>
  <xr:revisionPtr revIDLastSave="0" documentId="13_ncr:1_{C411B76B-BE4B-014D-8D52-5682B49FBA59}" xr6:coauthVersionLast="47" xr6:coauthVersionMax="47" xr10:uidLastSave="{00000000-0000-0000-0000-000000000000}"/>
  <bookViews>
    <workbookView xWindow="0" yWindow="600" windowWidth="28800" windowHeight="16340" xr2:uid="{06F27914-2FA5-6743-A1C9-BF26F1409FA6}"/>
  </bookViews>
  <sheets>
    <sheet name="Sol-Esercizio1-giorni" sheetId="2" r:id="rId1"/>
    <sheet name="Sol-Esercizio2-email" sheetId="1" r:id="rId2"/>
    <sheet name="Ese-funzioni-se-somma-media" sheetId="3" r:id="rId3"/>
    <sheet name="Ese-funzioni-sost-conc" sheetId="4" r:id="rId4"/>
    <sheet name="esempi-slid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G4" i="2"/>
  <c r="G5" i="2"/>
  <c r="G6" i="2"/>
  <c r="G7" i="2"/>
  <c r="G3" i="2"/>
  <c r="D2" i="1"/>
  <c r="N3" i="4"/>
  <c r="N4" i="4"/>
  <c r="N5" i="4"/>
  <c r="N6" i="4"/>
  <c r="N7" i="4"/>
  <c r="N8" i="4"/>
  <c r="N9" i="4"/>
  <c r="N10" i="4"/>
  <c r="N11" i="4"/>
  <c r="N2" i="4"/>
  <c r="C7" i="5"/>
  <c r="C5" i="5"/>
  <c r="C4" i="5"/>
  <c r="C3" i="5"/>
  <c r="C2" i="5"/>
  <c r="D17" i="2"/>
  <c r="C17" i="2"/>
  <c r="E17" i="2"/>
  <c r="E16" i="2"/>
  <c r="D16" i="2"/>
  <c r="J7" i="4"/>
  <c r="E11" i="4"/>
  <c r="K11" i="4" s="1"/>
  <c r="E10" i="4"/>
  <c r="J10" i="4" s="1"/>
  <c r="E9" i="4"/>
  <c r="K9" i="4" s="1"/>
  <c r="E8" i="4"/>
  <c r="K8" i="4" s="1"/>
  <c r="E7" i="4"/>
  <c r="K7" i="4" s="1"/>
  <c r="E6" i="4"/>
  <c r="K6" i="4" s="1"/>
  <c r="E5" i="4"/>
  <c r="K5" i="4" s="1"/>
  <c r="E4" i="4"/>
  <c r="J4" i="4" s="1"/>
  <c r="E3" i="4"/>
  <c r="K3" i="4" s="1"/>
  <c r="E2" i="4"/>
  <c r="K2" i="4" s="1"/>
  <c r="J6" i="3"/>
  <c r="J7" i="3"/>
  <c r="J8" i="3"/>
  <c r="J9" i="3"/>
  <c r="J10" i="3"/>
  <c r="J11" i="3"/>
  <c r="J12" i="3"/>
  <c r="J13" i="3"/>
  <c r="J14" i="3"/>
  <c r="J15" i="3"/>
  <c r="J16" i="3"/>
  <c r="J5" i="3"/>
  <c r="L6" i="3"/>
  <c r="L7" i="3"/>
  <c r="L8" i="3"/>
  <c r="L9" i="3"/>
  <c r="L10" i="3"/>
  <c r="L11" i="3"/>
  <c r="L12" i="3"/>
  <c r="L13" i="3"/>
  <c r="L14" i="3"/>
  <c r="L15" i="3"/>
  <c r="L16" i="3"/>
  <c r="K6" i="3"/>
  <c r="K7" i="3"/>
  <c r="K8" i="3"/>
  <c r="K9" i="3"/>
  <c r="K10" i="3"/>
  <c r="K11" i="3"/>
  <c r="K12" i="3"/>
  <c r="K13" i="3"/>
  <c r="K14" i="3"/>
  <c r="K15" i="3"/>
  <c r="K16" i="3"/>
  <c r="L5" i="3"/>
  <c r="K5" i="3"/>
  <c r="H6" i="3"/>
  <c r="D27" i="3" s="1"/>
  <c r="I26" i="3" s="1"/>
  <c r="H7" i="3"/>
  <c r="D28" i="3" s="1"/>
  <c r="E28" i="3"/>
  <c r="E29" i="3"/>
  <c r="E30" i="3"/>
  <c r="E31" i="3"/>
  <c r="E32" i="3"/>
  <c r="E33" i="3"/>
  <c r="E34" i="3"/>
  <c r="E35" i="3"/>
  <c r="E36" i="3"/>
  <c r="E37" i="3"/>
  <c r="E26" i="3"/>
  <c r="D26" i="3"/>
  <c r="D29" i="3"/>
  <c r="D30" i="3"/>
  <c r="D31" i="3"/>
  <c r="D32" i="3"/>
  <c r="D33" i="3"/>
  <c r="D34" i="3"/>
  <c r="D35" i="3"/>
  <c r="D36" i="3"/>
  <c r="D37" i="3"/>
  <c r="C28" i="3"/>
  <c r="C29" i="3"/>
  <c r="C30" i="3"/>
  <c r="C31" i="3"/>
  <c r="C32" i="3"/>
  <c r="C33" i="3"/>
  <c r="C34" i="3"/>
  <c r="C35" i="3"/>
  <c r="C36" i="3"/>
  <c r="C37" i="3"/>
  <c r="C26" i="3"/>
  <c r="D19" i="3"/>
  <c r="E19" i="3"/>
  <c r="C19" i="3"/>
  <c r="D18" i="3"/>
  <c r="E18" i="3"/>
  <c r="C18" i="3"/>
  <c r="H8" i="3"/>
  <c r="H9" i="3"/>
  <c r="H10" i="3"/>
  <c r="H11" i="3"/>
  <c r="H12" i="3"/>
  <c r="H13" i="3"/>
  <c r="H14" i="3"/>
  <c r="H15" i="3"/>
  <c r="H16" i="3"/>
  <c r="H5" i="3"/>
  <c r="G10" i="3"/>
  <c r="G11" i="3"/>
  <c r="G12" i="3"/>
  <c r="G13" i="3"/>
  <c r="G14" i="3"/>
  <c r="G15" i="3"/>
  <c r="G16" i="3"/>
  <c r="G6" i="3"/>
  <c r="G7" i="3"/>
  <c r="G8" i="3"/>
  <c r="G9" i="3"/>
  <c r="G5" i="3"/>
  <c r="C16" i="2"/>
  <c r="D11" i="1"/>
  <c r="D10" i="1"/>
  <c r="D9" i="1"/>
  <c r="D8" i="1"/>
  <c r="D7" i="1"/>
  <c r="D6" i="1"/>
  <c r="D5" i="1"/>
  <c r="D4" i="1"/>
  <c r="D3" i="1"/>
  <c r="J9" i="4" l="1"/>
  <c r="J11" i="4"/>
  <c r="K10" i="4"/>
  <c r="J3" i="4"/>
  <c r="K4" i="4"/>
  <c r="J8" i="4"/>
  <c r="J6" i="4"/>
  <c r="J2" i="4"/>
  <c r="A16" i="4" s="1"/>
  <c r="J5" i="4"/>
  <c r="C27" i="3"/>
  <c r="H26" i="3" s="1"/>
  <c r="E27" i="3"/>
  <c r="J26" i="3" s="1"/>
</calcChain>
</file>

<file path=xl/sharedStrings.xml><?xml version="1.0" encoding="utf-8"?>
<sst xmlns="http://schemas.openxmlformats.org/spreadsheetml/2006/main" count="141" uniqueCount="60">
  <si>
    <t>Cognome</t>
  </si>
  <si>
    <t>Nome</t>
  </si>
  <si>
    <t>SEDE</t>
  </si>
  <si>
    <t>email</t>
  </si>
  <si>
    <t>De Rossi</t>
  </si>
  <si>
    <t>Luca</t>
  </si>
  <si>
    <t>Verona</t>
  </si>
  <si>
    <t>Rossi</t>
  </si>
  <si>
    <t>Francesca</t>
  </si>
  <si>
    <t>Vicenza</t>
  </si>
  <si>
    <t>Bianchi</t>
  </si>
  <si>
    <t>Anna</t>
  </si>
  <si>
    <t>Verdi</t>
  </si>
  <si>
    <t>Maria Luisa</t>
  </si>
  <si>
    <t>Neri</t>
  </si>
  <si>
    <t>Stefani</t>
  </si>
  <si>
    <t>Rosa</t>
  </si>
  <si>
    <t>Andre</t>
  </si>
  <si>
    <t>De Rosa</t>
  </si>
  <si>
    <t>Federica</t>
  </si>
  <si>
    <t>Verdini</t>
  </si>
  <si>
    <t>Paolo</t>
  </si>
  <si>
    <t>Rossini</t>
  </si>
  <si>
    <t>Loretta</t>
  </si>
  <si>
    <t>Bianconi</t>
  </si>
  <si>
    <t>Antonio</t>
  </si>
  <si>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</si>
  <si>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</si>
  <si>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</si>
  <si>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</si>
  <si>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</si>
  <si>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</si>
  <si>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</si>
  <si>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</si>
  <si>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</si>
  <si>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</si>
  <si>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</si>
  <si>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</si>
  <si>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</si>
  <si>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</si>
  <si>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</si>
  <si>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</si>
  <si>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</si>
  <si>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Ripetizioni su tutte le funzioni studiate a lezione </t>
  </si>
  <si>
    <t>Agenzia Alfa</t>
  </si>
  <si>
    <t>Agenzia Beta</t>
  </si>
  <si>
    <t>Agenzia Gamma</t>
  </si>
  <si>
    <t>Quante volte supera il valore medio</t>
  </si>
  <si>
    <t>Totale volte supera il valore medio</t>
  </si>
  <si>
    <t>Quante volte il totale mensile supera 150,00€</t>
  </si>
  <si>
    <t>Trasforma tutto in maiuscolo</t>
  </si>
  <si>
    <t>Sostituisci stringa vr con Verona</t>
  </si>
  <si>
    <t>Concatena e scrivi a capo</t>
  </si>
  <si>
    <t>somma(b2:b5)</t>
  </si>
  <si>
    <t>somma b2 b5 b8</t>
  </si>
  <si>
    <t>somma da b2 b5 e da b7 a b9</t>
  </si>
  <si>
    <t>calcola media intervallo b2 e b5</t>
  </si>
  <si>
    <t>calcola media intervallo b2 e b5 e b7</t>
  </si>
  <si>
    <t>Esempio Somma e Media per intervalli</t>
  </si>
  <si>
    <t>Sostituisci la città con le prime due lettera della città in minuscolo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</si>
</sst>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A010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4" fillId="3" borderId="1" xfId="0" applyFon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5" fillId="0" borderId="0" xfId="0" applyFont="1" applyProtection="1">
      <protection locked="0"/>
    </xf>
    <xf numFmtId="44" fontId="4" fillId="0" borderId="0" xfId="1" applyFont="1" applyProtection="1">
      <protection locked="0"/>
    </xf>
    <xf numFmtId="0" fontId="6" fillId="0" borderId="0" xfId="0" applyFont="1"/>
    <xf numFmtId="0" fontId="5" fillId="4" borderId="3" xfId="0" applyFont="1" applyFill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4" fillId="4" borderId="2" xfId="0" applyFont="1" applyFill="1" applyBorder="1" applyProtection="1">
      <protection locked="0"/>
    </xf>
    <xf numFmtId="164" fontId="7" fillId="0" borderId="4" xfId="0" applyNumberFormat="1" applyFont="1" applyBorder="1" applyProtection="1">
      <protection locked="0"/>
    </xf>
    <xf numFmtId="164" fontId="7" fillId="0" borderId="2" xfId="0" applyNumberFormat="1" applyFont="1" applyBorder="1" applyProtection="1">
      <protection locked="0"/>
    </xf>
    <xf numFmtId="44" fontId="4" fillId="0" borderId="0" xfId="0" applyNumberFormat="1" applyFont="1" applyProtection="1">
      <protection locked="0"/>
    </xf>
    <xf numFmtId="164" fontId="7" fillId="0" borderId="3" xfId="0" applyNumberFormat="1" applyFont="1" applyBorder="1" applyProtection="1"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3" fontId="7" fillId="0" borderId="4" xfId="0" applyNumberFormat="1" applyFont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/>
    <xf numFmtId="0" fontId="2" fillId="2" borderId="0" xfId="0" applyFont="1" applyFill="1" applyBorder="1" applyAlignment="1">
      <alignment horizontal="center"/>
    </xf>
    <xf numFmtId="0" fontId="0" fillId="0" borderId="0" xfId="0" applyBorder="1"/>
  </cellXfs>
  <cellStyles count="2">
    <cellStyle name="Normale" xfId="0" builtinId="0"/>
    <cellStyle name="Valuta" xfId="1" builtin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D8D8-827C-2F45-819F-A1416E26FF88}">
  <dimension ref="A2:U17"/>
  <sheetViews>
    <sheetView tabSelected="1" workbookViewId="0">
      <selection activeCell="G14" sqref="G14"/>
    </sheetView>
  </sheetViews>
  <sheetFormatPr baseColWidth="10" defaultRowHeight="16" x14ac:dyDescent="0.2"/>
  <cols>
    <col min="1" max="1" width="4.5" style="8" customWidth="1"/>
    <col min="2" max="2" width="11.33203125" style="8" bestFit="1" customWidth="1"/>
    <col min="3" max="3" width="14.6640625" style="8" bestFit="1" customWidth="1"/>
    <col min="4" max="4" width="16.1640625" style="8" bestFit="1" customWidth="1"/>
    <col min="5" max="5" width="19" style="8" bestFit="1" customWidth="1"/>
    <col min="6" max="6" width="2.33203125" style="8" customWidth="1"/>
    <col min="7" max="8" width="13.5" style="8" bestFit="1" customWidth="1"/>
    <col min="9" max="21" width="10.83203125" style="8"/>
  </cols>
  <sheetData>
    <row r="2" spans="1:21" x14ac:dyDescent="0.2">
      <c r="A2" s="5"/>
      <c r="B2" s="6"/>
      <c r="C2" s="7" t="s">
        <v>26</v>
      </c>
      <c r="D2" s="7" t="s">
        <v>27</v>
      </c>
      <c r="E2" s="7" t="s">
        <v>28</v>
      </c>
      <c r="G2" s="9" t="s">
        <v>29</v>
      </c>
      <c r="H2" s="9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B3" s="10" t="s">
        <v>31</v>
      </c>
      <c r="C3" s="11">
        <v>3400</v>
      </c>
      <c r="D3" s="11">
        <v>2770</v>
      </c>
      <c r="E3" s="11">
        <v>2300</v>
      </c>
      <c r="G3" s="11">
        <f>C3+D3+E3</f>
        <v>8470</v>
      </c>
      <c r="H3" s="11">
        <f>G3/3</f>
        <v>2823.3333333333335</v>
      </c>
    </row>
    <row r="4" spans="1:21" x14ac:dyDescent="0.2">
      <c r="B4" s="10" t="s">
        <v>32</v>
      </c>
      <c r="C4" s="11">
        <v>3210</v>
      </c>
      <c r="D4" s="11">
        <v>2450</v>
      </c>
      <c r="E4" s="11">
        <v>2600</v>
      </c>
      <c r="G4" s="11">
        <f t="shared" ref="G4:G14" si="0">C4+D4+E4</f>
        <v>8260</v>
      </c>
      <c r="H4" s="11">
        <f t="shared" ref="H4:H14" si="1">G4/3</f>
        <v>2753.3333333333335</v>
      </c>
    </row>
    <row r="5" spans="1:21" x14ac:dyDescent="0.2">
      <c r="B5" s="10" t="s">
        <v>33</v>
      </c>
      <c r="C5" s="11">
        <v>3100</v>
      </c>
      <c r="D5" s="11">
        <v>2345</v>
      </c>
      <c r="E5" s="11">
        <v>2345</v>
      </c>
      <c r="G5" s="11">
        <f t="shared" si="0"/>
        <v>7790</v>
      </c>
      <c r="H5" s="11">
        <f t="shared" si="1"/>
        <v>2596.6666666666665</v>
      </c>
    </row>
    <row r="6" spans="1:21" x14ac:dyDescent="0.2">
      <c r="B6" s="10" t="s">
        <v>34</v>
      </c>
      <c r="C6" s="11">
        <v>3150</v>
      </c>
      <c r="D6" s="11">
        <v>2324</v>
      </c>
      <c r="E6" s="11">
        <v>2320</v>
      </c>
      <c r="G6" s="11">
        <f t="shared" si="0"/>
        <v>7794</v>
      </c>
      <c r="H6" s="11">
        <f t="shared" si="1"/>
        <v>2598</v>
      </c>
    </row>
    <row r="7" spans="1:21" x14ac:dyDescent="0.2">
      <c r="B7" s="10" t="s">
        <v>35</v>
      </c>
      <c r="C7" s="11">
        <v>3230</v>
      </c>
      <c r="D7" s="11">
        <v>2431</v>
      </c>
      <c r="E7" s="11">
        <v>2500</v>
      </c>
      <c r="G7" s="11">
        <f t="shared" si="0"/>
        <v>8161</v>
      </c>
      <c r="H7" s="11">
        <f t="shared" si="1"/>
        <v>2720.3333333333335</v>
      </c>
    </row>
    <row r="8" spans="1:21" x14ac:dyDescent="0.2">
      <c r="B8" s="10" t="s">
        <v>36</v>
      </c>
      <c r="C8" s="11"/>
      <c r="D8" s="11"/>
      <c r="E8" s="11"/>
      <c r="G8" s="11"/>
      <c r="H8" s="11"/>
    </row>
    <row r="9" spans="1:21" x14ac:dyDescent="0.2">
      <c r="B9" s="10" t="s">
        <v>37</v>
      </c>
      <c r="C9" s="11"/>
      <c r="D9" s="11"/>
      <c r="E9" s="11"/>
      <c r="G9" s="11"/>
      <c r="H9" s="11"/>
    </row>
    <row r="10" spans="1:21" x14ac:dyDescent="0.2">
      <c r="B10" s="10" t="s">
        <v>38</v>
      </c>
      <c r="C10" s="11"/>
      <c r="D10" s="11"/>
      <c r="E10" s="11"/>
      <c r="G10" s="11"/>
      <c r="H10" s="11"/>
    </row>
    <row r="11" spans="1:21" x14ac:dyDescent="0.2">
      <c r="B11" s="10" t="s">
        <v>39</v>
      </c>
      <c r="C11" s="11"/>
      <c r="D11" s="11"/>
      <c r="E11" s="11"/>
      <c r="G11" s="11"/>
      <c r="H11" s="11"/>
    </row>
    <row r="12" spans="1:21" x14ac:dyDescent="0.2">
      <c r="B12" s="10" t="s">
        <v>40</v>
      </c>
      <c r="C12" s="11"/>
      <c r="D12" s="11"/>
      <c r="E12" s="11"/>
      <c r="G12" s="11"/>
      <c r="H12" s="11"/>
    </row>
    <row r="13" spans="1:21" x14ac:dyDescent="0.2">
      <c r="B13" s="10" t="s">
        <v>41</v>
      </c>
      <c r="C13" s="11"/>
      <c r="D13" s="11"/>
      <c r="E13" s="11"/>
      <c r="G13" s="11"/>
      <c r="H13" s="11"/>
    </row>
    <row r="14" spans="1:21" x14ac:dyDescent="0.2">
      <c r="B14" s="10" t="s">
        <v>42</v>
      </c>
      <c r="C14" s="11"/>
      <c r="D14" s="11"/>
      <c r="E14" s="11"/>
      <c r="G14" s="11"/>
      <c r="H14" s="11"/>
    </row>
    <row r="15" spans="1:21" x14ac:dyDescent="0.2">
      <c r="B15" s="12"/>
      <c r="C15" s="13"/>
      <c r="D15" s="13"/>
      <c r="E15" s="13"/>
    </row>
    <row r="16" spans="1:21" x14ac:dyDescent="0.2">
      <c r="B16" s="9" t="s">
        <v>29</v>
      </c>
      <c r="C16" s="11">
        <f>SUM(C3:C14)</f>
        <v>16090</v>
      </c>
      <c r="D16" s="11">
        <f>SUM(D3:D14)</f>
        <v>12320</v>
      </c>
      <c r="E16" s="11">
        <f>SUM(E3:E14)</f>
        <v>12065</v>
      </c>
    </row>
    <row r="17" spans="2:5" x14ac:dyDescent="0.2">
      <c r="B17" s="9" t="s">
        <v>30</v>
      </c>
      <c r="C17" s="11">
        <f t="shared" ref="C17:D17" si="2">AVERAGE(C3:C14)</f>
        <v>3218</v>
      </c>
      <c r="D17" s="11">
        <f>AVERAGE(D3:D14)</f>
        <v>2464</v>
      </c>
      <c r="E17" s="11">
        <f>AVERAGE(E3:E14)</f>
        <v>2413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B5D6-A25E-FB4B-9015-E046ED09595C}">
  <dimension ref="A1:D11"/>
  <sheetViews>
    <sheetView workbookViewId="0">
      <selection activeCell="G2" sqref="G2"/>
    </sheetView>
  </sheetViews>
  <sheetFormatPr baseColWidth="10" defaultRowHeight="16" x14ac:dyDescent="0.2"/>
  <cols>
    <col min="4" max="4" width="29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3" t="str">
        <f>LOWER(_xlfn.CONCAT(LEFT(B2,1),".",SUBSTITUTE(A2," ",""),"@",IF(C2="Verona","vr","vi"),".","azienda.it"))</f>
        <v>l.derossi@vr.azienda.it</v>
      </c>
    </row>
    <row r="3" spans="1:4" x14ac:dyDescent="0.2">
      <c r="A3" s="4" t="s">
        <v>7</v>
      </c>
      <c r="B3" s="4" t="s">
        <v>8</v>
      </c>
      <c r="C3" s="4" t="s">
        <v>9</v>
      </c>
      <c r="D3" s="3" t="str">
        <f t="shared" ref="D3:D11" si="0">LOWER(_xlfn.CONCAT(LEFT(B3,1),".",SUBSTITUTE(A3," ",""),"@",IF(C3="Verona","vr","vi"),".","azienda.it"))</f>
        <v>f.rossi@vi.azienda.it</v>
      </c>
    </row>
    <row r="4" spans="1:4" x14ac:dyDescent="0.2">
      <c r="A4" s="4" t="s">
        <v>10</v>
      </c>
      <c r="B4" s="4" t="s">
        <v>11</v>
      </c>
      <c r="C4" s="4" t="s">
        <v>9</v>
      </c>
      <c r="D4" s="3" t="str">
        <f t="shared" si="0"/>
        <v>a.bianchi@vi.azienda.it</v>
      </c>
    </row>
    <row r="5" spans="1:4" x14ac:dyDescent="0.2">
      <c r="A5" s="4" t="s">
        <v>12</v>
      </c>
      <c r="B5" s="4" t="s">
        <v>13</v>
      </c>
      <c r="C5" s="4" t="s">
        <v>6</v>
      </c>
      <c r="D5" s="3" t="str">
        <f t="shared" si="0"/>
        <v>m.verdi@vr.azienda.it</v>
      </c>
    </row>
    <row r="6" spans="1:4" x14ac:dyDescent="0.2">
      <c r="A6" s="4" t="s">
        <v>14</v>
      </c>
      <c r="B6" s="4" t="s">
        <v>15</v>
      </c>
      <c r="C6" s="4" t="s">
        <v>9</v>
      </c>
      <c r="D6" s="3" t="str">
        <f t="shared" si="0"/>
        <v>s.neri@vi.azienda.it</v>
      </c>
    </row>
    <row r="7" spans="1:4" x14ac:dyDescent="0.2">
      <c r="A7" s="4" t="s">
        <v>16</v>
      </c>
      <c r="B7" s="4" t="s">
        <v>17</v>
      </c>
      <c r="C7" s="4" t="s">
        <v>6</v>
      </c>
      <c r="D7" s="3" t="str">
        <f t="shared" si="0"/>
        <v>a.rosa@vr.azienda.it</v>
      </c>
    </row>
    <row r="8" spans="1:4" x14ac:dyDescent="0.2">
      <c r="A8" s="4" t="s">
        <v>18</v>
      </c>
      <c r="B8" s="4" t="s">
        <v>19</v>
      </c>
      <c r="C8" s="4" t="s">
        <v>9</v>
      </c>
      <c r="D8" s="3" t="str">
        <f t="shared" si="0"/>
        <v>f.derosa@vi.azienda.it</v>
      </c>
    </row>
    <row r="9" spans="1:4" x14ac:dyDescent="0.2">
      <c r="A9" s="4" t="s">
        <v>20</v>
      </c>
      <c r="B9" s="4" t="s">
        <v>21</v>
      </c>
      <c r="C9" s="4" t="s">
        <v>6</v>
      </c>
      <c r="D9" s="3" t="str">
        <f t="shared" si="0"/>
        <v>p.verdini@vr.azienda.it</v>
      </c>
    </row>
    <row r="10" spans="1:4" x14ac:dyDescent="0.2">
      <c r="A10" s="4" t="s">
        <v>22</v>
      </c>
      <c r="B10" s="4" t="s">
        <v>23</v>
      </c>
      <c r="C10" s="4" t="s">
        <v>6</v>
      </c>
      <c r="D10" s="3" t="str">
        <f t="shared" si="0"/>
        <v>l.rossini@vr.azienda.it</v>
      </c>
    </row>
    <row r="11" spans="1:4" x14ac:dyDescent="0.2">
      <c r="A11" s="4" t="s">
        <v>24</v>
      </c>
      <c r="B11" s="4" t="s">
        <v>25</v>
      </c>
      <c r="C11" s="4" t="s">
        <v>6</v>
      </c>
      <c r="D11" s="3" t="str">
        <f t="shared" si="0"/>
        <v>a.bianconi@vr.azienda.it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5DB7-79FD-C643-9AC4-320F0B83F272}">
  <dimension ref="A1:L37"/>
  <sheetViews>
    <sheetView workbookViewId="0">
      <selection activeCell="L18" sqref="L18"/>
    </sheetView>
  </sheetViews>
  <sheetFormatPr baseColWidth="10" defaultRowHeight="16" x14ac:dyDescent="0.2"/>
  <cols>
    <col min="3" max="3" width="12.83203125" bestFit="1" customWidth="1"/>
    <col min="4" max="4" width="19.5" customWidth="1"/>
    <col min="5" max="5" width="18.33203125" customWidth="1"/>
    <col min="8" max="8" width="18.1640625" customWidth="1"/>
    <col min="9" max="9" width="22.6640625" customWidth="1"/>
    <col min="10" max="10" width="18.1640625" customWidth="1"/>
    <col min="11" max="11" width="15.6640625" customWidth="1"/>
    <col min="12" max="12" width="18.33203125" customWidth="1"/>
  </cols>
  <sheetData>
    <row r="1" spans="1:12" ht="26" x14ac:dyDescent="0.3">
      <c r="A1" s="14" t="s">
        <v>43</v>
      </c>
    </row>
    <row r="3" spans="1:12" ht="21" x14ac:dyDescent="0.25">
      <c r="A3" s="8"/>
      <c r="B3" s="8"/>
      <c r="C3" s="8"/>
      <c r="D3" s="8"/>
      <c r="E3" s="8"/>
      <c r="F3" s="8"/>
      <c r="G3" s="8"/>
      <c r="H3" s="8"/>
      <c r="J3" s="24" t="s">
        <v>49</v>
      </c>
      <c r="K3" s="24"/>
      <c r="L3" s="24"/>
    </row>
    <row r="4" spans="1:12" x14ac:dyDescent="0.2">
      <c r="A4" s="5"/>
      <c r="B4" s="6"/>
      <c r="C4" s="15" t="s">
        <v>26</v>
      </c>
      <c r="D4" s="15" t="s">
        <v>27</v>
      </c>
      <c r="E4" s="15" t="s">
        <v>28</v>
      </c>
      <c r="F4" s="8"/>
      <c r="G4" s="9" t="s">
        <v>29</v>
      </c>
      <c r="H4" s="16" t="s">
        <v>30</v>
      </c>
      <c r="J4" s="27" t="s">
        <v>44</v>
      </c>
      <c r="K4" s="27" t="s">
        <v>45</v>
      </c>
      <c r="L4" s="27" t="s">
        <v>46</v>
      </c>
    </row>
    <row r="5" spans="1:12" x14ac:dyDescent="0.2">
      <c r="A5" s="8"/>
      <c r="B5" s="17" t="s">
        <v>31</v>
      </c>
      <c r="C5" s="18">
        <v>3400</v>
      </c>
      <c r="D5" s="18">
        <v>2770</v>
      </c>
      <c r="E5" s="18">
        <v>2300</v>
      </c>
      <c r="F5" s="8"/>
      <c r="G5" s="19">
        <f>SUM(C5:E5)</f>
        <v>8470</v>
      </c>
      <c r="H5" s="18">
        <f>AVERAGE(C5:E5)</f>
        <v>2823.3333333333335</v>
      </c>
      <c r="J5" s="28" t="str">
        <f>IF(G5&gt;8150,"Superato","Non superato")</f>
        <v>Superato</v>
      </c>
      <c r="K5" s="28" t="str">
        <f>IF(G5&gt;8150,"Superato","Non superato")</f>
        <v>Superato</v>
      </c>
      <c r="L5" s="28" t="str">
        <f>IF(G5&gt;8150,"Superato","Non superato")</f>
        <v>Superato</v>
      </c>
    </row>
    <row r="6" spans="1:12" x14ac:dyDescent="0.2">
      <c r="A6" s="8"/>
      <c r="B6" s="17" t="s">
        <v>32</v>
      </c>
      <c r="C6" s="18">
        <v>3210</v>
      </c>
      <c r="D6" s="18">
        <v>2450</v>
      </c>
      <c r="E6" s="18">
        <v>2600</v>
      </c>
      <c r="F6" s="8"/>
      <c r="G6" s="19">
        <f t="shared" ref="G6:G16" si="0">SUM(C6:E6)</f>
        <v>8260</v>
      </c>
      <c r="H6" s="18">
        <f t="shared" ref="H6:H16" si="1">AVERAGE(C6:E6)</f>
        <v>2753.3333333333335</v>
      </c>
      <c r="J6" s="28" t="str">
        <f t="shared" ref="J6:J16" si="2">IF(G6&gt;8150,"Superato","Non superato")</f>
        <v>Superato</v>
      </c>
      <c r="K6" s="28" t="str">
        <f t="shared" ref="K6:K16" si="3">IF(G6&gt;8150,"Superato","Non superato")</f>
        <v>Superato</v>
      </c>
      <c r="L6" s="28" t="str">
        <f t="shared" ref="L6:L16" si="4">IF(G6&gt;8150,"Superato","Non superato")</f>
        <v>Superato</v>
      </c>
    </row>
    <row r="7" spans="1:12" x14ac:dyDescent="0.2">
      <c r="A7" s="8"/>
      <c r="B7" s="17" t="s">
        <v>33</v>
      </c>
      <c r="C7" s="18">
        <v>3100</v>
      </c>
      <c r="D7" s="18">
        <v>2345</v>
      </c>
      <c r="E7" s="18">
        <v>2345</v>
      </c>
      <c r="F7" s="8"/>
      <c r="G7" s="19">
        <f t="shared" si="0"/>
        <v>7790</v>
      </c>
      <c r="H7" s="18">
        <f t="shared" si="1"/>
        <v>2596.6666666666665</v>
      </c>
      <c r="J7" s="28" t="str">
        <f t="shared" si="2"/>
        <v>Non superato</v>
      </c>
      <c r="K7" s="28" t="str">
        <f t="shared" si="3"/>
        <v>Non superato</v>
      </c>
      <c r="L7" s="28" t="str">
        <f t="shared" si="4"/>
        <v>Non superato</v>
      </c>
    </row>
    <row r="8" spans="1:12" x14ac:dyDescent="0.2">
      <c r="A8" s="8"/>
      <c r="B8" s="17" t="s">
        <v>34</v>
      </c>
      <c r="C8" s="18">
        <v>3150</v>
      </c>
      <c r="D8" s="18">
        <v>2324</v>
      </c>
      <c r="E8" s="18">
        <v>2320</v>
      </c>
      <c r="F8" s="8"/>
      <c r="G8" s="19">
        <f t="shared" si="0"/>
        <v>7794</v>
      </c>
      <c r="H8" s="18">
        <f t="shared" si="1"/>
        <v>2598</v>
      </c>
      <c r="J8" s="28" t="str">
        <f t="shared" si="2"/>
        <v>Non superato</v>
      </c>
      <c r="K8" s="28" t="str">
        <f t="shared" si="3"/>
        <v>Non superato</v>
      </c>
      <c r="L8" s="28" t="str">
        <f t="shared" si="4"/>
        <v>Non superato</v>
      </c>
    </row>
    <row r="9" spans="1:12" x14ac:dyDescent="0.2">
      <c r="A9" s="8"/>
      <c r="B9" s="17" t="s">
        <v>35</v>
      </c>
      <c r="C9" s="18">
        <v>3230</v>
      </c>
      <c r="D9" s="18">
        <v>2431</v>
      </c>
      <c r="E9" s="18">
        <v>2500</v>
      </c>
      <c r="F9" s="8"/>
      <c r="G9" s="19">
        <f t="shared" si="0"/>
        <v>8161</v>
      </c>
      <c r="H9" s="18">
        <f t="shared" si="1"/>
        <v>2720.3333333333335</v>
      </c>
      <c r="J9" s="28" t="str">
        <f t="shared" si="2"/>
        <v>Superato</v>
      </c>
      <c r="K9" s="28" t="str">
        <f t="shared" si="3"/>
        <v>Superato</v>
      </c>
      <c r="L9" s="28" t="str">
        <f t="shared" si="4"/>
        <v>Superato</v>
      </c>
    </row>
    <row r="10" spans="1:12" x14ac:dyDescent="0.2">
      <c r="A10" s="8"/>
      <c r="B10" s="17" t="s">
        <v>36</v>
      </c>
      <c r="C10" s="18">
        <v>3400</v>
      </c>
      <c r="D10" s="18">
        <v>2368</v>
      </c>
      <c r="E10" s="18">
        <v>2680</v>
      </c>
      <c r="F10" s="8"/>
      <c r="G10" s="19">
        <f t="shared" si="0"/>
        <v>8448</v>
      </c>
      <c r="H10" s="18">
        <f t="shared" si="1"/>
        <v>2816</v>
      </c>
      <c r="J10" s="28" t="str">
        <f t="shared" si="2"/>
        <v>Superato</v>
      </c>
      <c r="K10" s="28" t="str">
        <f t="shared" si="3"/>
        <v>Superato</v>
      </c>
      <c r="L10" s="28" t="str">
        <f t="shared" si="4"/>
        <v>Superato</v>
      </c>
    </row>
    <row r="11" spans="1:12" x14ac:dyDescent="0.2">
      <c r="A11" s="8"/>
      <c r="B11" s="17" t="s">
        <v>37</v>
      </c>
      <c r="C11" s="18">
        <v>3210</v>
      </c>
      <c r="D11" s="18">
        <v>2360.1999999999998</v>
      </c>
      <c r="E11" s="18">
        <v>2860</v>
      </c>
      <c r="F11" s="8"/>
      <c r="G11" s="19">
        <f t="shared" si="0"/>
        <v>8430.2000000000007</v>
      </c>
      <c r="H11" s="18">
        <f t="shared" si="1"/>
        <v>2810.0666666666671</v>
      </c>
      <c r="J11" s="28" t="str">
        <f t="shared" si="2"/>
        <v>Superato</v>
      </c>
      <c r="K11" s="28" t="str">
        <f t="shared" si="3"/>
        <v>Superato</v>
      </c>
      <c r="L11" s="28" t="str">
        <f t="shared" si="4"/>
        <v>Superato</v>
      </c>
    </row>
    <row r="12" spans="1:12" x14ac:dyDescent="0.2">
      <c r="A12" s="8"/>
      <c r="B12" s="17" t="s">
        <v>38</v>
      </c>
      <c r="C12" s="18">
        <v>3100</v>
      </c>
      <c r="D12" s="18">
        <v>2352.4</v>
      </c>
      <c r="E12" s="18">
        <v>3040</v>
      </c>
      <c r="F12" s="8"/>
      <c r="G12" s="19">
        <f t="shared" si="0"/>
        <v>8492.4</v>
      </c>
      <c r="H12" s="18">
        <f t="shared" si="1"/>
        <v>2830.7999999999997</v>
      </c>
      <c r="J12" s="28" t="str">
        <f t="shared" si="2"/>
        <v>Superato</v>
      </c>
      <c r="K12" s="28" t="str">
        <f t="shared" si="3"/>
        <v>Superato</v>
      </c>
      <c r="L12" s="28" t="str">
        <f t="shared" si="4"/>
        <v>Superato</v>
      </c>
    </row>
    <row r="13" spans="1:12" x14ac:dyDescent="0.2">
      <c r="A13" s="8"/>
      <c r="B13" s="17" t="s">
        <v>39</v>
      </c>
      <c r="C13" s="18">
        <v>3150</v>
      </c>
      <c r="D13" s="18">
        <v>2344.6</v>
      </c>
      <c r="E13" s="18">
        <v>3220</v>
      </c>
      <c r="F13" s="8"/>
      <c r="G13" s="19">
        <f t="shared" si="0"/>
        <v>8714.6</v>
      </c>
      <c r="H13" s="18">
        <f t="shared" si="1"/>
        <v>2904.8666666666668</v>
      </c>
      <c r="J13" s="28" t="str">
        <f t="shared" si="2"/>
        <v>Superato</v>
      </c>
      <c r="K13" s="28" t="str">
        <f t="shared" si="3"/>
        <v>Superato</v>
      </c>
      <c r="L13" s="28" t="str">
        <f t="shared" si="4"/>
        <v>Superato</v>
      </c>
    </row>
    <row r="14" spans="1:12" x14ac:dyDescent="0.2">
      <c r="A14" s="8"/>
      <c r="B14" s="17" t="s">
        <v>40</v>
      </c>
      <c r="C14" s="18">
        <v>3230</v>
      </c>
      <c r="D14" s="18">
        <v>2336.8000000000002</v>
      </c>
      <c r="E14" s="18">
        <v>3400</v>
      </c>
      <c r="F14" s="8"/>
      <c r="G14" s="19">
        <f t="shared" si="0"/>
        <v>8966.7999999999993</v>
      </c>
      <c r="H14" s="18">
        <f t="shared" si="1"/>
        <v>2988.9333333333329</v>
      </c>
      <c r="J14" s="28" t="str">
        <f t="shared" si="2"/>
        <v>Superato</v>
      </c>
      <c r="K14" s="28" t="str">
        <f t="shared" si="3"/>
        <v>Superato</v>
      </c>
      <c r="L14" s="28" t="str">
        <f t="shared" si="4"/>
        <v>Superato</v>
      </c>
    </row>
    <row r="15" spans="1:12" x14ac:dyDescent="0.2">
      <c r="A15" s="8"/>
      <c r="B15" s="17" t="s">
        <v>41</v>
      </c>
      <c r="C15" s="18">
        <v>3098</v>
      </c>
      <c r="D15" s="18">
        <v>2329</v>
      </c>
      <c r="E15" s="18">
        <v>3580</v>
      </c>
      <c r="F15" s="8"/>
      <c r="G15" s="19">
        <f t="shared" si="0"/>
        <v>9007</v>
      </c>
      <c r="H15" s="18">
        <f t="shared" si="1"/>
        <v>3002.3333333333335</v>
      </c>
      <c r="J15" s="28" t="str">
        <f t="shared" si="2"/>
        <v>Superato</v>
      </c>
      <c r="K15" s="28" t="str">
        <f t="shared" si="3"/>
        <v>Superato</v>
      </c>
      <c r="L15" s="28" t="str">
        <f t="shared" si="4"/>
        <v>Superato</v>
      </c>
    </row>
    <row r="16" spans="1:12" x14ac:dyDescent="0.2">
      <c r="A16" s="8"/>
      <c r="B16" s="17" t="s">
        <v>42</v>
      </c>
      <c r="C16" s="18">
        <v>3058</v>
      </c>
      <c r="D16" s="18">
        <v>2321.1999999999998</v>
      </c>
      <c r="E16" s="18">
        <v>3760</v>
      </c>
      <c r="F16" s="8"/>
      <c r="G16" s="19">
        <f t="shared" si="0"/>
        <v>9139.2000000000007</v>
      </c>
      <c r="H16" s="18">
        <f t="shared" si="1"/>
        <v>3046.4</v>
      </c>
      <c r="J16" s="28" t="str">
        <f t="shared" si="2"/>
        <v>Superato</v>
      </c>
      <c r="K16" s="28" t="str">
        <f t="shared" si="3"/>
        <v>Superato</v>
      </c>
      <c r="L16" s="28" t="str">
        <f t="shared" si="4"/>
        <v>Superato</v>
      </c>
    </row>
    <row r="17" spans="1:10" x14ac:dyDescent="0.2">
      <c r="A17" s="8"/>
      <c r="B17" s="12"/>
      <c r="C17" s="20"/>
      <c r="D17" s="20"/>
      <c r="E17" s="20"/>
      <c r="F17" s="8"/>
      <c r="G17" s="8"/>
      <c r="H17" s="8"/>
    </row>
    <row r="18" spans="1:10" x14ac:dyDescent="0.2">
      <c r="A18" s="8"/>
      <c r="B18" s="9" t="s">
        <v>29</v>
      </c>
      <c r="C18" s="21">
        <f>SUM(C5:C16)</f>
        <v>38336</v>
      </c>
      <c r="D18" s="21">
        <f t="shared" ref="D18:E18" si="5">SUM(D5:D16)</f>
        <v>28732.2</v>
      </c>
      <c r="E18" s="21">
        <f t="shared" si="5"/>
        <v>34605</v>
      </c>
      <c r="F18" s="8"/>
      <c r="G18" s="8"/>
      <c r="H18" s="8"/>
    </row>
    <row r="19" spans="1:10" x14ac:dyDescent="0.2">
      <c r="A19" s="8"/>
      <c r="B19" s="22" t="s">
        <v>30</v>
      </c>
      <c r="C19" s="18">
        <f>AVERAGE(C5:C16)</f>
        <v>3194.6666666666665</v>
      </c>
      <c r="D19" s="18">
        <f>AVERAGE(D5:D16)</f>
        <v>2394.35</v>
      </c>
      <c r="E19" s="18">
        <f t="shared" ref="D19:E19" si="6">AVERAGE(E5:E16)</f>
        <v>2883.75</v>
      </c>
      <c r="F19" s="8"/>
      <c r="G19" s="8"/>
      <c r="H19" s="8"/>
    </row>
    <row r="24" spans="1:10" ht="30" customHeight="1" x14ac:dyDescent="0.25">
      <c r="B24" s="26" t="s">
        <v>47</v>
      </c>
      <c r="C24" s="26"/>
      <c r="D24" s="26"/>
      <c r="E24" s="26"/>
      <c r="H24" s="24" t="s">
        <v>48</v>
      </c>
      <c r="I24" s="24"/>
      <c r="J24" s="24"/>
    </row>
    <row r="25" spans="1:10" x14ac:dyDescent="0.2">
      <c r="B25" s="6"/>
      <c r="C25" s="15" t="s">
        <v>26</v>
      </c>
      <c r="D25" s="15" t="s">
        <v>27</v>
      </c>
      <c r="E25" s="15" t="s">
        <v>28</v>
      </c>
      <c r="H25" s="23" t="s">
        <v>44</v>
      </c>
      <c r="I25" s="23" t="s">
        <v>45</v>
      </c>
      <c r="J25" s="23" t="s">
        <v>46</v>
      </c>
    </row>
    <row r="26" spans="1:10" x14ac:dyDescent="0.2">
      <c r="B26" s="17" t="s">
        <v>31</v>
      </c>
      <c r="C26" s="25">
        <f>IF(C5&gt;=H5,1,0)</f>
        <v>1</v>
      </c>
      <c r="D26" s="25">
        <f>IF(D5&gt;=H5,1,0)</f>
        <v>0</v>
      </c>
      <c r="E26" s="25">
        <f>IF(E5&gt;=H5,1,0)</f>
        <v>0</v>
      </c>
      <c r="H26">
        <f>COUNTIF(C26:C37,1)</f>
        <v>12</v>
      </c>
      <c r="I26">
        <f t="shared" ref="I26:J26" si="7">COUNTIF(D26:D37,1)</f>
        <v>0</v>
      </c>
      <c r="J26">
        <f t="shared" si="7"/>
        <v>6</v>
      </c>
    </row>
    <row r="27" spans="1:10" x14ac:dyDescent="0.2">
      <c r="B27" s="17" t="s">
        <v>32</v>
      </c>
      <c r="C27" s="25">
        <f t="shared" ref="C27:C37" si="8">IF(C6&gt;=H6,1,0)</f>
        <v>1</v>
      </c>
      <c r="D27" s="25">
        <f>IF(D6&gt;=H6,1,0)</f>
        <v>0</v>
      </c>
      <c r="E27" s="25">
        <f t="shared" ref="E27:E37" si="9">IF(E6&gt;=H6,1,0)</f>
        <v>0</v>
      </c>
    </row>
    <row r="28" spans="1:10" x14ac:dyDescent="0.2">
      <c r="B28" s="17" t="s">
        <v>33</v>
      </c>
      <c r="C28" s="25">
        <f t="shared" si="8"/>
        <v>1</v>
      </c>
      <c r="D28" s="25">
        <f t="shared" ref="D27:D37" si="10">IF(D7&gt;=H7,1,0)</f>
        <v>0</v>
      </c>
      <c r="E28" s="25">
        <f t="shared" si="9"/>
        <v>0</v>
      </c>
    </row>
    <row r="29" spans="1:10" x14ac:dyDescent="0.2">
      <c r="B29" s="17" t="s">
        <v>34</v>
      </c>
      <c r="C29" s="25">
        <f t="shared" si="8"/>
        <v>1</v>
      </c>
      <c r="D29" s="25">
        <f t="shared" si="10"/>
        <v>0</v>
      </c>
      <c r="E29" s="25">
        <f t="shared" si="9"/>
        <v>0</v>
      </c>
    </row>
    <row r="30" spans="1:10" x14ac:dyDescent="0.2">
      <c r="B30" s="17" t="s">
        <v>35</v>
      </c>
      <c r="C30" s="25">
        <f t="shared" si="8"/>
        <v>1</v>
      </c>
      <c r="D30" s="25">
        <f t="shared" si="10"/>
        <v>0</v>
      </c>
      <c r="E30" s="25">
        <f t="shared" si="9"/>
        <v>0</v>
      </c>
    </row>
    <row r="31" spans="1:10" x14ac:dyDescent="0.2">
      <c r="B31" s="17" t="s">
        <v>36</v>
      </c>
      <c r="C31" s="25">
        <f t="shared" si="8"/>
        <v>1</v>
      </c>
      <c r="D31" s="25">
        <f t="shared" si="10"/>
        <v>0</v>
      </c>
      <c r="E31" s="25">
        <f t="shared" si="9"/>
        <v>0</v>
      </c>
    </row>
    <row r="32" spans="1:10" x14ac:dyDescent="0.2">
      <c r="B32" s="17" t="s">
        <v>37</v>
      </c>
      <c r="C32" s="25">
        <f t="shared" si="8"/>
        <v>1</v>
      </c>
      <c r="D32" s="25">
        <f t="shared" si="10"/>
        <v>0</v>
      </c>
      <c r="E32" s="25">
        <f t="shared" si="9"/>
        <v>1</v>
      </c>
    </row>
    <row r="33" spans="2:5" x14ac:dyDescent="0.2">
      <c r="B33" s="17" t="s">
        <v>38</v>
      </c>
      <c r="C33" s="25">
        <f t="shared" si="8"/>
        <v>1</v>
      </c>
      <c r="D33" s="25">
        <f t="shared" si="10"/>
        <v>0</v>
      </c>
      <c r="E33" s="25">
        <f t="shared" si="9"/>
        <v>1</v>
      </c>
    </row>
    <row r="34" spans="2:5" x14ac:dyDescent="0.2">
      <c r="B34" s="17" t="s">
        <v>39</v>
      </c>
      <c r="C34" s="25">
        <f t="shared" si="8"/>
        <v>1</v>
      </c>
      <c r="D34" s="25">
        <f t="shared" si="10"/>
        <v>0</v>
      </c>
      <c r="E34" s="25">
        <f t="shared" si="9"/>
        <v>1</v>
      </c>
    </row>
    <row r="35" spans="2:5" x14ac:dyDescent="0.2">
      <c r="B35" s="17" t="s">
        <v>40</v>
      </c>
      <c r="C35" s="25">
        <f t="shared" si="8"/>
        <v>1</v>
      </c>
      <c r="D35" s="25">
        <f t="shared" si="10"/>
        <v>0</v>
      </c>
      <c r="E35" s="25">
        <f t="shared" si="9"/>
        <v>1</v>
      </c>
    </row>
    <row r="36" spans="2:5" x14ac:dyDescent="0.2">
      <c r="B36" s="17" t="s">
        <v>41</v>
      </c>
      <c r="C36" s="25">
        <f t="shared" si="8"/>
        <v>1</v>
      </c>
      <c r="D36" s="25">
        <f t="shared" si="10"/>
        <v>0</v>
      </c>
      <c r="E36" s="25">
        <f t="shared" si="9"/>
        <v>1</v>
      </c>
    </row>
    <row r="37" spans="2:5" x14ac:dyDescent="0.2">
      <c r="B37" s="17" t="s">
        <v>42</v>
      </c>
      <c r="C37" s="25">
        <f t="shared" si="8"/>
        <v>1</v>
      </c>
      <c r="D37" s="25">
        <f t="shared" si="10"/>
        <v>0</v>
      </c>
      <c r="E37" s="25">
        <f t="shared" si="9"/>
        <v>1</v>
      </c>
    </row>
  </sheetData>
  <mergeCells count="3">
    <mergeCell ref="H24:J24"/>
    <mergeCell ref="B24:E24"/>
    <mergeCell ref="J3:L3"/>
  </mergeCells>
  <conditionalFormatting sqref="C5">
    <cfRule type="cellIs" dxfId="9" priority="8" operator="greaterThan">
      <formula>3100</formula>
    </cfRule>
  </conditionalFormatting>
  <conditionalFormatting sqref="C5:E16">
    <cfRule type="cellIs" dxfId="8" priority="7" operator="greaterThan">
      <formula>3150</formula>
    </cfRule>
  </conditionalFormatting>
  <conditionalFormatting sqref="C19:E19">
    <cfRule type="cellIs" dxfId="7" priority="5" operator="greaterThan">
      <formula>AVERAGE($C$19:$E$19)</formula>
    </cfRule>
    <cfRule type="cellIs" dxfId="6" priority="6" operator="greaterThan">
      <formula>"media($C$19:$E$19)"</formula>
    </cfRule>
  </conditionalFormatting>
  <conditionalFormatting sqref="C26:E37">
    <cfRule type="cellIs" dxfId="5" priority="4" operator="greaterThan">
      <formula>3100</formula>
    </cfRule>
  </conditionalFormatting>
  <conditionalFormatting sqref="C26:E37">
    <cfRule type="cellIs" dxfId="4" priority="3" operator="greaterThan">
      <formula>3150</formula>
    </cfRule>
  </conditionalFormatting>
  <conditionalFormatting sqref="J5:L16">
    <cfRule type="containsText" dxfId="1" priority="1" operator="containsText" text="Non superato">
      <formula>NOT(ISERROR(SEARCH("Non superato",J5)))</formula>
    </cfRule>
    <cfRule type="containsText" dxfId="0" priority="2" operator="containsText" text="Superato">
      <formula>NOT(ISERROR(SEARCH("Superato",J5)))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C95C-2B9B-044A-9F32-14B005CE5371}">
  <dimension ref="A1:Q24"/>
  <sheetViews>
    <sheetView workbookViewId="0">
      <selection activeCell="B20" sqref="B20"/>
    </sheetView>
  </sheetViews>
  <sheetFormatPr baseColWidth="10" defaultRowHeight="16" x14ac:dyDescent="0.2"/>
  <cols>
    <col min="1" max="1" width="28.6640625" customWidth="1"/>
    <col min="2" max="2" width="32.83203125" customWidth="1"/>
    <col min="10" max="10" width="27.33203125" customWidth="1"/>
    <col min="14" max="14" width="29.6640625" customWidth="1"/>
    <col min="16" max="16" width="14.33203125" bestFit="1" customWidth="1"/>
    <col min="17" max="17" width="15.33203125" customWidth="1"/>
  </cols>
  <sheetData>
    <row r="1" spans="1:17" ht="20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31"/>
      <c r="J1" t="s">
        <v>50</v>
      </c>
      <c r="K1" t="s">
        <v>51</v>
      </c>
      <c r="N1" t="s">
        <v>59</v>
      </c>
      <c r="Q1" s="30"/>
    </row>
    <row r="2" spans="1:17" ht="20" x14ac:dyDescent="0.2">
      <c r="B2" s="2" t="s">
        <v>4</v>
      </c>
      <c r="C2" s="2" t="s">
        <v>5</v>
      </c>
      <c r="D2" s="2" t="s">
        <v>6</v>
      </c>
      <c r="E2" s="3" t="str">
        <f>LOWER(_xlfn.CONCAT(LEFT(C2,1),".",SUBSTITUTE(B2," ",""),"@",IF(D2="Verona","vr","vi"),".","azienda.it"))</f>
        <v>l.derossi@vr.azienda.it</v>
      </c>
      <c r="F2" s="32"/>
      <c r="J2" t="str">
        <f>UPPER(E2)</f>
        <v>L.DEROSSI@VR.AZIENDA.IT</v>
      </c>
      <c r="K2" t="str">
        <f>SUBSTITUTE(E2,"vr","Verona")</f>
        <v>l.derossi@Verona.azienda.it</v>
      </c>
      <c r="N2" t="str">
        <f>LOWER(_xlfn.CONCAT(LEFT(B2,1),".",SUBSTITUTE(C2," ",""),"@",LEFT(D2,2),".","azienda.it"))</f>
        <v>d.luca@ve.azienda.it</v>
      </c>
      <c r="Q2" s="30"/>
    </row>
    <row r="3" spans="1:17" ht="20" x14ac:dyDescent="0.2">
      <c r="B3" s="4" t="s">
        <v>7</v>
      </c>
      <c r="C3" s="4" t="s">
        <v>8</v>
      </c>
      <c r="D3" s="4" t="s">
        <v>9</v>
      </c>
      <c r="E3" s="3" t="str">
        <f t="shared" ref="E3:E11" si="0">LOWER(_xlfn.CONCAT(LEFT(C3,1),".",SUBSTITUTE(B3," ",""),"@",IF(D3="Verona","vr","vi"),".","azienda.it"))</f>
        <v>f.rossi@vi.azienda.it</v>
      </c>
      <c r="F3" s="32"/>
      <c r="J3" t="str">
        <f t="shared" ref="J3:J11" si="1">UPPER(E3)</f>
        <v>F.ROSSI@VI.AZIENDA.IT</v>
      </c>
      <c r="K3" t="str">
        <f t="shared" ref="K3:K11" si="2">SUBSTITUTE(E3,"vr","Verona")</f>
        <v>f.rossi@vi.azienda.it</v>
      </c>
      <c r="N3" t="str">
        <f t="shared" ref="N3:N11" si="3">LOWER(_xlfn.CONCAT(LEFT(B3,1),".",SUBSTITUTE(C3," ",""),"@",LEFT(D3,2),".","azienda.it"))</f>
        <v>r.francesca@vi.azienda.it</v>
      </c>
      <c r="Q3" s="30"/>
    </row>
    <row r="4" spans="1:17" ht="20" x14ac:dyDescent="0.2">
      <c r="B4" s="4" t="s">
        <v>10</v>
      </c>
      <c r="C4" s="4" t="s">
        <v>11</v>
      </c>
      <c r="D4" s="4" t="s">
        <v>9</v>
      </c>
      <c r="E4" s="3" t="str">
        <f t="shared" si="0"/>
        <v>a.bianchi@vi.azienda.it</v>
      </c>
      <c r="F4" s="32"/>
      <c r="J4" t="str">
        <f t="shared" si="1"/>
        <v>A.BIANCHI@VI.AZIENDA.IT</v>
      </c>
      <c r="K4" t="str">
        <f t="shared" si="2"/>
        <v>a.bianchi@vi.azienda.it</v>
      </c>
      <c r="N4" t="str">
        <f t="shared" si="3"/>
        <v>b.anna@vi.azienda.it</v>
      </c>
      <c r="Q4" s="30"/>
    </row>
    <row r="5" spans="1:17" ht="20" x14ac:dyDescent="0.2">
      <c r="B5" s="4" t="s">
        <v>12</v>
      </c>
      <c r="C5" s="4" t="s">
        <v>13</v>
      </c>
      <c r="D5" s="4" t="s">
        <v>6</v>
      </c>
      <c r="E5" s="3" t="str">
        <f t="shared" si="0"/>
        <v>m.verdi@vr.azienda.it</v>
      </c>
      <c r="F5" s="32"/>
      <c r="J5" t="str">
        <f t="shared" si="1"/>
        <v>M.VERDI@VR.AZIENDA.IT</v>
      </c>
      <c r="K5" t="str">
        <f t="shared" si="2"/>
        <v>m.verdi@Verona.azienda.it</v>
      </c>
      <c r="N5" t="str">
        <f t="shared" si="3"/>
        <v>v.marialuisa@ve.azienda.it</v>
      </c>
      <c r="Q5" s="30"/>
    </row>
    <row r="6" spans="1:17" ht="20" x14ac:dyDescent="0.2">
      <c r="B6" s="4" t="s">
        <v>14</v>
      </c>
      <c r="C6" s="4" t="s">
        <v>15</v>
      </c>
      <c r="D6" s="4" t="s">
        <v>9</v>
      </c>
      <c r="E6" s="3" t="str">
        <f t="shared" si="0"/>
        <v>s.neri@vi.azienda.it</v>
      </c>
      <c r="F6" s="32"/>
      <c r="J6" t="str">
        <f t="shared" si="1"/>
        <v>S.NERI@VI.AZIENDA.IT</v>
      </c>
      <c r="K6" t="str">
        <f t="shared" si="2"/>
        <v>s.neri@vi.azienda.it</v>
      </c>
      <c r="N6" t="str">
        <f t="shared" si="3"/>
        <v>n.stefani@vi.azienda.it</v>
      </c>
      <c r="Q6" s="30"/>
    </row>
    <row r="7" spans="1:17" ht="20" x14ac:dyDescent="0.2">
      <c r="B7" s="4" t="s">
        <v>16</v>
      </c>
      <c r="C7" s="4" t="s">
        <v>17</v>
      </c>
      <c r="D7" s="4" t="s">
        <v>6</v>
      </c>
      <c r="E7" s="3" t="str">
        <f t="shared" si="0"/>
        <v>a.rosa@vr.azienda.it</v>
      </c>
      <c r="F7" s="32"/>
      <c r="J7" t="str">
        <f t="shared" si="1"/>
        <v>A.ROSA@VR.AZIENDA.IT</v>
      </c>
      <c r="K7" t="str">
        <f t="shared" si="2"/>
        <v>a.rosa@Verona.azienda.it</v>
      </c>
      <c r="N7" t="str">
        <f t="shared" si="3"/>
        <v>r.andre@ve.azienda.it</v>
      </c>
      <c r="Q7" s="30"/>
    </row>
    <row r="8" spans="1:17" ht="20" x14ac:dyDescent="0.2">
      <c r="B8" s="4" t="s">
        <v>18</v>
      </c>
      <c r="C8" s="4" t="s">
        <v>19</v>
      </c>
      <c r="D8" s="4" t="s">
        <v>9</v>
      </c>
      <c r="E8" s="3" t="str">
        <f t="shared" si="0"/>
        <v>f.derosa@vi.azienda.it</v>
      </c>
      <c r="F8" s="32"/>
      <c r="J8" t="str">
        <f t="shared" si="1"/>
        <v>F.DEROSA@VI.AZIENDA.IT</v>
      </c>
      <c r="K8" t="str">
        <f t="shared" si="2"/>
        <v>f.derosa@vi.azienda.it</v>
      </c>
      <c r="N8" t="str">
        <f t="shared" si="3"/>
        <v>d.federica@vi.azienda.it</v>
      </c>
      <c r="Q8" s="30"/>
    </row>
    <row r="9" spans="1:17" ht="20" x14ac:dyDescent="0.2">
      <c r="B9" s="4" t="s">
        <v>20</v>
      </c>
      <c r="C9" s="4" t="s">
        <v>21</v>
      </c>
      <c r="D9" s="4" t="s">
        <v>6</v>
      </c>
      <c r="E9" s="3" t="str">
        <f t="shared" si="0"/>
        <v>p.verdini@vr.azienda.it</v>
      </c>
      <c r="F9" s="32"/>
      <c r="J9" t="str">
        <f t="shared" si="1"/>
        <v>P.VERDINI@VR.AZIENDA.IT</v>
      </c>
      <c r="K9" t="str">
        <f t="shared" si="2"/>
        <v>p.verdini@Verona.azienda.it</v>
      </c>
      <c r="N9" t="str">
        <f t="shared" si="3"/>
        <v>v.paolo@ve.azienda.it</v>
      </c>
      <c r="Q9" s="30"/>
    </row>
    <row r="10" spans="1:17" ht="20" x14ac:dyDescent="0.2">
      <c r="B10" s="4" t="s">
        <v>22</v>
      </c>
      <c r="C10" s="4" t="s">
        <v>23</v>
      </c>
      <c r="D10" s="4" t="s">
        <v>6</v>
      </c>
      <c r="E10" s="3" t="str">
        <f t="shared" si="0"/>
        <v>l.rossini@vr.azienda.it</v>
      </c>
      <c r="F10" s="32"/>
      <c r="J10" t="str">
        <f t="shared" si="1"/>
        <v>L.ROSSINI@VR.AZIENDA.IT</v>
      </c>
      <c r="K10" t="str">
        <f t="shared" si="2"/>
        <v>l.rossini@Verona.azienda.it</v>
      </c>
      <c r="N10" t="str">
        <f t="shared" si="3"/>
        <v>r.loretta@ve.azienda.it</v>
      </c>
      <c r="Q10" s="30"/>
    </row>
    <row r="11" spans="1:17" ht="20" x14ac:dyDescent="0.2">
      <c r="B11" s="4" t="s">
        <v>24</v>
      </c>
      <c r="C11" s="4" t="s">
        <v>25</v>
      </c>
      <c r="D11" s="4" t="s">
        <v>6</v>
      </c>
      <c r="E11" s="3" t="str">
        <f t="shared" si="0"/>
        <v>a.bianconi@vr.azienda.it</v>
      </c>
      <c r="F11" s="32"/>
      <c r="J11" t="str">
        <f t="shared" si="1"/>
        <v>A.BIANCONI@VR.AZIENDA.IT</v>
      </c>
      <c r="K11" t="str">
        <f t="shared" si="2"/>
        <v>a.bianconi@Verona.azienda.it</v>
      </c>
      <c r="N11" t="str">
        <f t="shared" si="3"/>
        <v>b.antonio@ve.azienda.it</v>
      </c>
      <c r="Q11" s="30"/>
    </row>
    <row r="12" spans="1:17" ht="20" x14ac:dyDescent="0.2">
      <c r="Q12" s="30"/>
    </row>
    <row r="13" spans="1:17" ht="20" x14ac:dyDescent="0.2">
      <c r="Q13" s="30"/>
    </row>
    <row r="14" spans="1:17" ht="20" x14ac:dyDescent="0.2">
      <c r="Q14" s="30"/>
    </row>
    <row r="15" spans="1:17" ht="20" x14ac:dyDescent="0.2">
      <c r="A15" t="s">
        <v>52</v>
      </c>
      <c r="F15" s="30"/>
    </row>
    <row r="16" spans="1:17" ht="48" customHeight="1" x14ac:dyDescent="0.2">
      <c r="A16" s="29" t="str">
        <f>C2&amp;" "&amp;B2&amp;J2&amp;CHAR(10)&amp;D2&amp;CHAR(10)&amp;E2</f>
        <v>Luca De RossiL.DEROSSI@VR.AZIENDA.IT
Verona
l.derossi@vr.azienda.it</v>
      </c>
    </row>
    <row r="17" spans="1:1" x14ac:dyDescent="0.2">
      <c r="A17" s="29"/>
    </row>
    <row r="18" spans="1:1" x14ac:dyDescent="0.2">
      <c r="A18" s="29"/>
    </row>
    <row r="19" spans="1:1" x14ac:dyDescent="0.2">
      <c r="A19" s="29"/>
    </row>
    <row r="20" spans="1:1" x14ac:dyDescent="0.2">
      <c r="A20" s="29"/>
    </row>
    <row r="21" spans="1:1" x14ac:dyDescent="0.2">
      <c r="A21" s="29"/>
    </row>
    <row r="22" spans="1:1" x14ac:dyDescent="0.2">
      <c r="A22" s="29"/>
    </row>
    <row r="23" spans="1:1" x14ac:dyDescent="0.2">
      <c r="A23" s="29"/>
    </row>
    <row r="24" spans="1:1" x14ac:dyDescent="0.2">
      <c r="A2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263C-6600-7345-AFF9-5D07F5D0D6F2}">
  <dimension ref="B1:D9"/>
  <sheetViews>
    <sheetView zoomScale="200" workbookViewId="0">
      <selection activeCell="F14" sqref="F14"/>
    </sheetView>
  </sheetViews>
  <sheetFormatPr baseColWidth="10" defaultRowHeight="16" x14ac:dyDescent="0.2"/>
  <sheetData>
    <row r="1" spans="2:4" x14ac:dyDescent="0.2">
      <c r="B1" t="s">
        <v>58</v>
      </c>
    </row>
    <row r="2" spans="2:4" x14ac:dyDescent="0.2">
      <c r="B2">
        <v>10</v>
      </c>
      <c r="C2">
        <f>SUM(B2:B5)</f>
        <v>134</v>
      </c>
      <c r="D2" t="s">
        <v>53</v>
      </c>
    </row>
    <row r="3" spans="2:4" x14ac:dyDescent="0.2">
      <c r="B3">
        <v>25</v>
      </c>
      <c r="C3">
        <f>B2+B5+B8</f>
        <v>109</v>
      </c>
      <c r="D3" t="s">
        <v>54</v>
      </c>
    </row>
    <row r="4" spans="2:4" x14ac:dyDescent="0.2">
      <c r="B4">
        <v>33</v>
      </c>
      <c r="C4">
        <f>SUM(B2:B5,B7:B9)</f>
        <v>215</v>
      </c>
      <c r="D4" t="s">
        <v>55</v>
      </c>
    </row>
    <row r="5" spans="2:4" x14ac:dyDescent="0.2">
      <c r="B5">
        <v>66</v>
      </c>
      <c r="C5">
        <f>AVERAGE(B2:B5)</f>
        <v>33.5</v>
      </c>
      <c r="D5" t="s">
        <v>56</v>
      </c>
    </row>
    <row r="7" spans="2:4" x14ac:dyDescent="0.2">
      <c r="B7">
        <v>12</v>
      </c>
      <c r="C7">
        <f>AVERAGE(B2:B5,B7)</f>
        <v>29.2</v>
      </c>
      <c r="D7" t="s">
        <v>57</v>
      </c>
    </row>
    <row r="8" spans="2:4" x14ac:dyDescent="0.2">
      <c r="B8">
        <v>33</v>
      </c>
    </row>
    <row r="9" spans="2:4" x14ac:dyDescent="0.2">
      <c r="B9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Sol-Esercizio1-giorni</vt:lpstr>
      <vt:lpstr>Sol-Esercizio2-email</vt:lpstr>
      <vt:lpstr>Ese-funzioni-se-somma-media</vt:lpstr>
      <vt:lpstr>Ese-funzioni-sost-conc</vt:lpstr>
      <vt:lpstr>esempi-slides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2022-10-17T12:14:34Z</dcterms:created>
  <dcterms:modified xsi:type="dcterms:W3CDTF">2022-10-17T14:39:48Z</dcterms:modified>
</cp:coreProperties>
</file>