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Aurilio\Source\Repos\susyleague\site\DB\"/>
    </mc:Choice>
  </mc:AlternateContent>
  <xr:revisionPtr revIDLastSave="0" documentId="13_ncr:1_{75019685-3C3E-467F-9C95-504428E63EE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tatistiche" sheetId="3" r:id="rId1"/>
    <sheet name="Foglio1" sheetId="2" r:id="rId2"/>
    <sheet name="Foglio3" sheetId="5" r:id="rId3"/>
  </sheets>
  <definedNames>
    <definedName name="_xlnm._FilterDatabase" localSheetId="2" hidden="1">Foglio3!$A$1:$D$1</definedName>
    <definedName name="DatiEsterni_1" localSheetId="0" hidden="1">statistiche!$A$1:$H$334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5" l="1"/>
  <c r="C1" i="5"/>
  <c r="B1" i="5"/>
  <c r="C2" i="5"/>
  <c r="C12" i="5"/>
  <c r="C4" i="5"/>
  <c r="C5" i="5"/>
  <c r="C9" i="5"/>
  <c r="C3" i="5"/>
  <c r="C11" i="5"/>
  <c r="C7" i="5"/>
  <c r="C8" i="5"/>
  <c r="C10" i="5"/>
  <c r="C6" i="5"/>
  <c r="C13" i="5"/>
  <c r="AJ6" i="2"/>
  <c r="AJ5" i="2"/>
  <c r="AJ4" i="2"/>
  <c r="AJ3" i="2"/>
  <c r="AJ7" i="2" s="1"/>
  <c r="AG6" i="2"/>
  <c r="AG5" i="2"/>
  <c r="AG4" i="2"/>
  <c r="AG3" i="2"/>
  <c r="AG7" i="2" s="1"/>
  <c r="AD6" i="2"/>
  <c r="AD5" i="2"/>
  <c r="AD4" i="2"/>
  <c r="AD3" i="2"/>
  <c r="AD7" i="2" s="1"/>
  <c r="AA6" i="2"/>
  <c r="AA5" i="2"/>
  <c r="AA4" i="2"/>
  <c r="AA3" i="2"/>
  <c r="AA7" i="2" s="1"/>
  <c r="X6" i="2"/>
  <c r="X5" i="2"/>
  <c r="X4" i="2"/>
  <c r="X3" i="2"/>
  <c r="X7" i="2" s="1"/>
  <c r="U6" i="2"/>
  <c r="U5" i="2"/>
  <c r="U4" i="2"/>
  <c r="U3" i="2"/>
  <c r="U7" i="2" s="1"/>
  <c r="R6" i="2"/>
  <c r="R5" i="2"/>
  <c r="R4" i="2"/>
  <c r="R3" i="2"/>
  <c r="R7" i="2" s="1"/>
  <c r="O6" i="2"/>
  <c r="O5" i="2"/>
  <c r="O4" i="2"/>
  <c r="O3" i="2"/>
  <c r="O7" i="2" s="1"/>
  <c r="L6" i="2"/>
  <c r="L5" i="2"/>
  <c r="L4" i="2"/>
  <c r="L3" i="2"/>
  <c r="L7" i="2" s="1"/>
  <c r="I6" i="2"/>
  <c r="I5" i="2"/>
  <c r="I4" i="2"/>
  <c r="I3" i="2"/>
  <c r="I7" i="2" s="1"/>
  <c r="P3" i="2"/>
  <c r="P4" i="2"/>
  <c r="P5" i="2"/>
  <c r="P6" i="2"/>
  <c r="F6" i="2"/>
  <c r="F5" i="2"/>
  <c r="F4" i="2"/>
  <c r="F3" i="2"/>
  <c r="C6" i="2"/>
  <c r="C5" i="2"/>
  <c r="C4" i="2"/>
  <c r="C3" i="2"/>
  <c r="A12" i="5"/>
  <c r="A2" i="5"/>
  <c r="A6" i="5"/>
  <c r="A13" i="5"/>
  <c r="A3" i="5"/>
  <c r="A9" i="5"/>
  <c r="A11" i="5"/>
  <c r="A4" i="5"/>
  <c r="A5" i="5"/>
  <c r="A8" i="5"/>
  <c r="A10" i="5"/>
  <c r="A7" i="5"/>
  <c r="AK6" i="2"/>
  <c r="AI6" i="2"/>
  <c r="AK5" i="2"/>
  <c r="AI5" i="2"/>
  <c r="AK4" i="2"/>
  <c r="AI4" i="2"/>
  <c r="AK3" i="2"/>
  <c r="AI3" i="2"/>
  <c r="AH6" i="2"/>
  <c r="AF6" i="2"/>
  <c r="AH5" i="2"/>
  <c r="AF5" i="2"/>
  <c r="AH4" i="2"/>
  <c r="AF4" i="2"/>
  <c r="AH3" i="2"/>
  <c r="AF3" i="2"/>
  <c r="AE6" i="2"/>
  <c r="AC6" i="2"/>
  <c r="AE5" i="2"/>
  <c r="AC5" i="2"/>
  <c r="AE4" i="2"/>
  <c r="AC4" i="2"/>
  <c r="AE3" i="2"/>
  <c r="AC3" i="2"/>
  <c r="AB6" i="2"/>
  <c r="Z6" i="2"/>
  <c r="AB5" i="2"/>
  <c r="Z5" i="2"/>
  <c r="AB4" i="2"/>
  <c r="Z4" i="2"/>
  <c r="AB3" i="2"/>
  <c r="Z3" i="2"/>
  <c r="Y6" i="2"/>
  <c r="W6" i="2"/>
  <c r="Y5" i="2"/>
  <c r="W5" i="2"/>
  <c r="Y4" i="2"/>
  <c r="W4" i="2"/>
  <c r="Y3" i="2"/>
  <c r="W3" i="2"/>
  <c r="V6" i="2"/>
  <c r="T6" i="2"/>
  <c r="V5" i="2"/>
  <c r="T5" i="2"/>
  <c r="V4" i="2"/>
  <c r="T4" i="2"/>
  <c r="V3" i="2"/>
  <c r="T3" i="2"/>
  <c r="S6" i="2"/>
  <c r="Q6" i="2"/>
  <c r="S5" i="2"/>
  <c r="Q5" i="2"/>
  <c r="S4" i="2"/>
  <c r="Q4" i="2"/>
  <c r="S3" i="2"/>
  <c r="Q3" i="2"/>
  <c r="N6" i="2"/>
  <c r="N5" i="2"/>
  <c r="N4" i="2"/>
  <c r="N3" i="2"/>
  <c r="M3" i="2"/>
  <c r="M6" i="2"/>
  <c r="K6" i="2"/>
  <c r="M5" i="2"/>
  <c r="K5" i="2"/>
  <c r="M4" i="2"/>
  <c r="K4" i="2"/>
  <c r="K3" i="2"/>
  <c r="J6" i="2"/>
  <c r="H6" i="2"/>
  <c r="J5" i="2"/>
  <c r="H5" i="2"/>
  <c r="J4" i="2"/>
  <c r="H4" i="2"/>
  <c r="J3" i="2"/>
  <c r="H3" i="2"/>
  <c r="G6" i="2"/>
  <c r="E6" i="2"/>
  <c r="G5" i="2"/>
  <c r="E5" i="2"/>
  <c r="G4" i="2"/>
  <c r="E4" i="2"/>
  <c r="G3" i="2"/>
  <c r="E3" i="2"/>
  <c r="D6" i="2"/>
  <c r="D5" i="2"/>
  <c r="D4" i="2"/>
  <c r="D3" i="2"/>
  <c r="B6" i="2"/>
  <c r="B5" i="2"/>
  <c r="B4" i="2"/>
  <c r="B3" i="2"/>
  <c r="P7" i="2" l="1"/>
  <c r="F7" i="2"/>
  <c r="C7" i="2"/>
  <c r="S7" i="2"/>
  <c r="D11" i="5" s="1"/>
  <c r="B7" i="2"/>
  <c r="B7" i="5" s="1"/>
  <c r="E7" i="2"/>
  <c r="B10" i="5" s="1"/>
  <c r="N7" i="2"/>
  <c r="B4" i="5" s="1"/>
  <c r="Q7" i="2"/>
  <c r="B11" i="5" s="1"/>
  <c r="Z7" i="2"/>
  <c r="B13" i="5" s="1"/>
  <c r="AC7" i="2"/>
  <c r="B6" i="5" s="1"/>
  <c r="J7" i="2"/>
  <c r="D8" i="5" s="1"/>
  <c r="D4" i="5"/>
  <c r="AB7" i="2"/>
  <c r="D13" i="5" s="1"/>
  <c r="AH7" i="2"/>
  <c r="D2" i="5" s="1"/>
  <c r="AK7" i="2"/>
  <c r="D12" i="5" s="1"/>
  <c r="V7" i="2"/>
  <c r="D9" i="5" s="1"/>
  <c r="Y7" i="2"/>
  <c r="D3" i="5" s="1"/>
  <c r="D7" i="2"/>
  <c r="D7" i="5" s="1"/>
  <c r="H7" i="2"/>
  <c r="B8" i="5" s="1"/>
  <c r="T7" i="2"/>
  <c r="B9" i="5" s="1"/>
  <c r="W7" i="2"/>
  <c r="B3" i="5" s="1"/>
  <c r="AF7" i="2"/>
  <c r="B2" i="5" s="1"/>
  <c r="AI7" i="2"/>
  <c r="B12" i="5" s="1"/>
  <c r="G7" i="2"/>
  <c r="D10" i="5" s="1"/>
  <c r="K7" i="2"/>
  <c r="B5" i="5" s="1"/>
  <c r="M7" i="2"/>
  <c r="D5" i="5" s="1"/>
  <c r="AE7" i="2"/>
  <c r="D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nnunci" description="Connessione alla query 'annunci' nella cartella di lavoro." type="5" refreshedVersion="7" background="1" saveData="1">
    <dbPr connection="Provider=Microsoft.Mashup.OleDb.1;Data Source=$Workbook$;Location=annunci;Extended Properties=&quot;&quot;" command="SELECT * FROM [annunci]"/>
  </connection>
</connections>
</file>

<file path=xl/sharedStrings.xml><?xml version="1.0" encoding="utf-8"?>
<sst xmlns="http://schemas.openxmlformats.org/spreadsheetml/2006/main" count="1060" uniqueCount="361">
  <si>
    <t>ind</t>
  </si>
  <si>
    <t>nome</t>
  </si>
  <si>
    <t>ruolo</t>
  </si>
  <si>
    <t>mf</t>
  </si>
  <si>
    <t>pg</t>
  </si>
  <si>
    <t>costo</t>
  </si>
  <si>
    <t>id_sq_fc</t>
  </si>
  <si>
    <t>squadra</t>
  </si>
  <si>
    <t>GYASI</t>
  </si>
  <si>
    <t>A</t>
  </si>
  <si>
    <t>I NANI</t>
  </si>
  <si>
    <t>TRAORE HJ</t>
  </si>
  <si>
    <t>C</t>
  </si>
  <si>
    <t>Mettiti Più Lontano</t>
  </si>
  <si>
    <t>MAYORAL</t>
  </si>
  <si>
    <t>Bar 4 Strade</t>
  </si>
  <si>
    <t>DAMSGAARD</t>
  </si>
  <si>
    <t>MARUSIC</t>
  </si>
  <si>
    <t>Nuova Romanina</t>
  </si>
  <si>
    <t>BREMER</t>
  </si>
  <si>
    <t>D</t>
  </si>
  <si>
    <t>HERNANI</t>
  </si>
  <si>
    <t>BenFica</t>
  </si>
  <si>
    <t>IONITA</t>
  </si>
  <si>
    <t>AS Friskies</t>
  </si>
  <si>
    <t>SCHOUTEN</t>
  </si>
  <si>
    <t>AS Venere</t>
  </si>
  <si>
    <t>CRISTANTE</t>
  </si>
  <si>
    <t>SC Valle SantAndrea</t>
  </si>
  <si>
    <t>LUKIC</t>
  </si>
  <si>
    <t>DARMIAN</t>
  </si>
  <si>
    <t>LYKOGIANNIS</t>
  </si>
  <si>
    <t>BADELJ</t>
  </si>
  <si>
    <t>INSIGNE R</t>
  </si>
  <si>
    <t>FARIAS</t>
  </si>
  <si>
    <t>PETAGNA</t>
  </si>
  <si>
    <t>RADU</t>
  </si>
  <si>
    <t>Mandrake e Pomata</t>
  </si>
  <si>
    <t>MEITE</t>
  </si>
  <si>
    <t>ILIC</t>
  </si>
  <si>
    <t>COLLEY</t>
  </si>
  <si>
    <t>BONIFAZI</t>
  </si>
  <si>
    <t>LOPEZ M</t>
  </si>
  <si>
    <t>Salsino bello</t>
  </si>
  <si>
    <t>ERLIC</t>
  </si>
  <si>
    <t>DOMINGUEZ</t>
  </si>
  <si>
    <t>DEMME</t>
  </si>
  <si>
    <t>PEREIRA A</t>
  </si>
  <si>
    <t>MONTIPO</t>
  </si>
  <si>
    <t>P</t>
  </si>
  <si>
    <t>GOLDANIGA</t>
  </si>
  <si>
    <t>ADRIEN SILVA</t>
  </si>
  <si>
    <t>CHABOT</t>
  </si>
  <si>
    <t>Crossa Pu</t>
  </si>
  <si>
    <t>OKAKA</t>
  </si>
  <si>
    <t>REINA</t>
  </si>
  <si>
    <t>DUNCAN</t>
  </si>
  <si>
    <t>MARLON</t>
  </si>
  <si>
    <t>TONELLI</t>
  </si>
  <si>
    <t>SALCEDO E</t>
  </si>
  <si>
    <t>GRASSI</t>
  </si>
  <si>
    <t>DALOT</t>
  </si>
  <si>
    <t>LYANCO</t>
  </si>
  <si>
    <t>MARTINEZ QUARTA</t>
  </si>
  <si>
    <t>FARES</t>
  </si>
  <si>
    <t>DIMARCO</t>
  </si>
  <si>
    <t>FORESTIERI</t>
  </si>
  <si>
    <t>AUGELLO</t>
  </si>
  <si>
    <t>CEPPITELLI</t>
  </si>
  <si>
    <t>WALUKIEWICZ</t>
  </si>
  <si>
    <t>SHOMURODOV</t>
  </si>
  <si>
    <t>POLI</t>
  </si>
  <si>
    <t>MARRONE</t>
  </si>
  <si>
    <t>DESTRO</t>
  </si>
  <si>
    <t>Ronie Merda</t>
  </si>
  <si>
    <t>PEREIRO</t>
  </si>
  <si>
    <t>FERRER</t>
  </si>
  <si>
    <t>THORSBY</t>
  </si>
  <si>
    <t>CALABRIA</t>
  </si>
  <si>
    <t>RRAHMANI</t>
  </si>
  <si>
    <t>LLORENTE</t>
  </si>
  <si>
    <t>MAKENGO</t>
  </si>
  <si>
    <t>DANILO LAR</t>
  </si>
  <si>
    <t>EKDAL</t>
  </si>
  <si>
    <t>AUDERO</t>
  </si>
  <si>
    <t>BERESZYNSKI</t>
  </si>
  <si>
    <t>STURARO</t>
  </si>
  <si>
    <t>GAGLIARDINI</t>
  </si>
  <si>
    <t>BASELLI</t>
  </si>
  <si>
    <t>DE MAIO</t>
  </si>
  <si>
    <t>FRABOTTA</t>
  </si>
  <si>
    <t>ZAPPACOSTA</t>
  </si>
  <si>
    <t>IACOPONI</t>
  </si>
  <si>
    <t>GAGLIOLO</t>
  </si>
  <si>
    <t>MULDUR</t>
  </si>
  <si>
    <t>ROGERIO</t>
  </si>
  <si>
    <t>CIGARINI</t>
  </si>
  <si>
    <t>LAURINI</t>
  </si>
  <si>
    <t>TOLJAN</t>
  </si>
  <si>
    <t>MCKENNIE</t>
  </si>
  <si>
    <t>SPORTIELLO</t>
  </si>
  <si>
    <t>CONTI</t>
  </si>
  <si>
    <t>BANI</t>
  </si>
  <si>
    <t>FERRARI G</t>
  </si>
  <si>
    <t>STRYGER LARSEN</t>
  </si>
  <si>
    <t>ROMERO</t>
  </si>
  <si>
    <t>SAELEMAEKERS</t>
  </si>
  <si>
    <t>LUCAS LEIVA</t>
  </si>
  <si>
    <t>BRUNO PERES</t>
  </si>
  <si>
    <t>DANILO</t>
  </si>
  <si>
    <t>RISPOLI</t>
  </si>
  <si>
    <t>ELMAS</t>
  </si>
  <si>
    <t>TAMEZE</t>
  </si>
  <si>
    <t>YOSHIDA</t>
  </si>
  <si>
    <t>BAKAYOKO</t>
  </si>
  <si>
    <t>PANDEV</t>
  </si>
  <si>
    <t>MARIN</t>
  </si>
  <si>
    <t>BOURABIA</t>
  </si>
  <si>
    <t>LULIC</t>
  </si>
  <si>
    <t>DEMIRAL</t>
  </si>
  <si>
    <t>GHIGLIONE</t>
  </si>
  <si>
    <t>MAKSIMOVIC</t>
  </si>
  <si>
    <t>PALOMINO</t>
  </si>
  <si>
    <t>CORDAZ</t>
  </si>
  <si>
    <t>DE SILVESTRI</t>
  </si>
  <si>
    <t>VLAHOVIC</t>
  </si>
  <si>
    <t>RIVIERE</t>
  </si>
  <si>
    <t>BENNACER</t>
  </si>
  <si>
    <t>DJIMSITI</t>
  </si>
  <si>
    <t>BERNARDESCHI</t>
  </si>
  <si>
    <t>LETIZIA</t>
  </si>
  <si>
    <t>HAUGE</t>
  </si>
  <si>
    <t>POLITANO</t>
  </si>
  <si>
    <t>AYHAN</t>
  </si>
  <si>
    <t>PAVOLETTI</t>
  </si>
  <si>
    <t>KJAER</t>
  </si>
  <si>
    <t>BENALI</t>
  </si>
  <si>
    <t>BIRAGHI</t>
  </si>
  <si>
    <t>RABIOT</t>
  </si>
  <si>
    <t>DIAWARA</t>
  </si>
  <si>
    <t>KEITA B</t>
  </si>
  <si>
    <t>CACERES</t>
  </si>
  <si>
    <t>CANDREVA</t>
  </si>
  <si>
    <t>KYRIAKOPOULOS</t>
  </si>
  <si>
    <t>TER AVEST</t>
  </si>
  <si>
    <t>SKORUPSKI</t>
  </si>
  <si>
    <t>PEREYRA</t>
  </si>
  <si>
    <t>SKOV OLSEN</t>
  </si>
  <si>
    <t>JANKTO</t>
  </si>
  <si>
    <t>MARIO RUI</t>
  </si>
  <si>
    <t>NUYTINCK</t>
  </si>
  <si>
    <t>OUWEJAN</t>
  </si>
  <si>
    <t>PASTORE</t>
  </si>
  <si>
    <t>MANCINI</t>
  </si>
  <si>
    <t>ZOET</t>
  </si>
  <si>
    <t>GLIK</t>
  </si>
  <si>
    <t>BARAK</t>
  </si>
  <si>
    <t>TOMIYASU</t>
  </si>
  <si>
    <t>PINAMONTI</t>
  </si>
  <si>
    <t>PJACA</t>
  </si>
  <si>
    <t>PALACIO</t>
  </si>
  <si>
    <t>DI LORENZO</t>
  </si>
  <si>
    <t>TERRACCIANO</t>
  </si>
  <si>
    <t>CYPRIEN</t>
  </si>
  <si>
    <t>HYSAJ</t>
  </si>
  <si>
    <t>NESTOROVSKI</t>
  </si>
  <si>
    <t>SKRINIAR</t>
  </si>
  <si>
    <t>SEPE</t>
  </si>
  <si>
    <t>GUNTER</t>
  </si>
  <si>
    <t>VIEIRA</t>
  </si>
  <si>
    <t>ORSOLINI</t>
  </si>
  <si>
    <t>NAINGGOLAN</t>
  </si>
  <si>
    <t>KURTIC</t>
  </si>
  <si>
    <t>GOJAK</t>
  </si>
  <si>
    <t>FREULER</t>
  </si>
  <si>
    <t>LAZZARI</t>
  </si>
  <si>
    <t>DAMBROSIO</t>
  </si>
  <si>
    <t>IZZO</t>
  </si>
  <si>
    <t>ANSALDI</t>
  </si>
  <si>
    <t>LINETTY</t>
  </si>
  <si>
    <t>ZIELINSKI</t>
  </si>
  <si>
    <t>BENTANCUR</t>
  </si>
  <si>
    <t>CALDIROLA</t>
  </si>
  <si>
    <t>ERIKSEN</t>
  </si>
  <si>
    <t>CORNELIUS</t>
  </si>
  <si>
    <t>TOLOI</t>
  </si>
  <si>
    <t>ZACCAGNI</t>
  </si>
  <si>
    <t>KUMBULLA</t>
  </si>
  <si>
    <t>PULGAR</t>
  </si>
  <si>
    <t>YOUNG</t>
  </si>
  <si>
    <t>LAPADULA</t>
  </si>
  <si>
    <t>MIGUEL VELOSO</t>
  </si>
  <si>
    <t>LAZOVIC</t>
  </si>
  <si>
    <t>GERVINHO</t>
  </si>
  <si>
    <t>ZAJC</t>
  </si>
  <si>
    <t>CASTILLEJO</t>
  </si>
  <si>
    <t>CRAGNO</t>
  </si>
  <si>
    <t>BASTONI</t>
  </si>
  <si>
    <t>VOJVODA</t>
  </si>
  <si>
    <t>DIAZ B</t>
  </si>
  <si>
    <t>DE ROON</t>
  </si>
  <si>
    <t>BRUNO ALVES</t>
  </si>
  <si>
    <t>SPINAZZOLA</t>
  </si>
  <si>
    <t>AMRABAT</t>
  </si>
  <si>
    <t>VERRE</t>
  </si>
  <si>
    <t>MANOLAS</t>
  </si>
  <si>
    <t>LIROLA</t>
  </si>
  <si>
    <t>MIRANCHUK</t>
  </si>
  <si>
    <t>NKOULOU</t>
  </si>
  <si>
    <t>CALDARA</t>
  </si>
  <si>
    <t>PERIN</t>
  </si>
  <si>
    <t>RAFAEL</t>
  </si>
  <si>
    <t>FARAONI</t>
  </si>
  <si>
    <t>GODIN</t>
  </si>
  <si>
    <t>PEZZELLA GER</t>
  </si>
  <si>
    <t>CUADRADO</t>
  </si>
  <si>
    <t>DEULOFEU</t>
  </si>
  <si>
    <t>SILVESTRI</t>
  </si>
  <si>
    <t>BUFFON</t>
  </si>
  <si>
    <t>SIMY</t>
  </si>
  <si>
    <t>LUIZ FELIPE</t>
  </si>
  <si>
    <t>NANDEZ</t>
  </si>
  <si>
    <t>HICKEY</t>
  </si>
  <si>
    <t>SORIANO</t>
  </si>
  <si>
    <t>PALEARI</t>
  </si>
  <si>
    <t>CAICEDO</t>
  </si>
  <si>
    <t>VERDI</t>
  </si>
  <si>
    <t>SOTTIL</t>
  </si>
  <si>
    <t>ALEX SANDRO</t>
  </si>
  <si>
    <t>DE VRIJ</t>
  </si>
  <si>
    <t>KESSIE</t>
  </si>
  <si>
    <t>BONAZZOLI</t>
  </si>
  <si>
    <t>MURIQI</t>
  </si>
  <si>
    <t>ACERBI</t>
  </si>
  <si>
    <t>VIOLA</t>
  </si>
  <si>
    <t>BROZOVIC</t>
  </si>
  <si>
    <t>ZAZA</t>
  </si>
  <si>
    <t>RUIZ</t>
  </si>
  <si>
    <t>KOULIBALY</t>
  </si>
  <si>
    <t>DEFREL</t>
  </si>
  <si>
    <t>PERISIC</t>
  </si>
  <si>
    <t>MARCHETTI</t>
  </si>
  <si>
    <t>LOCATELLI</t>
  </si>
  <si>
    <t>IBANEZ</t>
  </si>
  <si>
    <t>BARTOLOMEI</t>
  </si>
  <si>
    <t>PELLEGRINI LU</t>
  </si>
  <si>
    <t>RAMSEY</t>
  </si>
  <si>
    <t>TONALI</t>
  </si>
  <si>
    <t>KUCKA</t>
  </si>
  <si>
    <t>CONSIGLI</t>
  </si>
  <si>
    <t>BONUCCI</t>
  </si>
  <si>
    <t>RAMIREZ</t>
  </si>
  <si>
    <t>MILENKOVIC</t>
  </si>
  <si>
    <t>RADU I</t>
  </si>
  <si>
    <t>ROMAGNOLI</t>
  </si>
  <si>
    <t>RODRIGUEZ R</t>
  </si>
  <si>
    <t>DRAGOWSKI</t>
  </si>
  <si>
    <t>SANCHEZ</t>
  </si>
  <si>
    <t>BONAVENTURA</t>
  </si>
  <si>
    <t>PASALIC</t>
  </si>
  <si>
    <t>ROG</t>
  </si>
  <si>
    <t>MALINOVSKYI</t>
  </si>
  <si>
    <t>ILICIC</t>
  </si>
  <si>
    <t>MUSSO</t>
  </si>
  <si>
    <t>DE LIGT</t>
  </si>
  <si>
    <t>PAU LOPEZ</t>
  </si>
  <si>
    <t>SENSI</t>
  </si>
  <si>
    <t>BARELLA</t>
  </si>
  <si>
    <t>RICCI M</t>
  </si>
  <si>
    <t>CRISCITO</t>
  </si>
  <si>
    <t>DI CARMINE</t>
  </si>
  <si>
    <t>CAPRARI</t>
  </si>
  <si>
    <t>GABBIADINI</t>
  </si>
  <si>
    <t>LASAGNA</t>
  </si>
  <si>
    <t>ARTHUR</t>
  </si>
  <si>
    <t>CARLES PEREZ</t>
  </si>
  <si>
    <t>SMALLING</t>
  </si>
  <si>
    <t>IAGO FALQUE</t>
  </si>
  <si>
    <t>CETIN</t>
  </si>
  <si>
    <t>GOSENS</t>
  </si>
  <si>
    <t>HANDANOVIC</t>
  </si>
  <si>
    <t>PELLEGRINI LO</t>
  </si>
  <si>
    <t>HAKIMI</t>
  </si>
  <si>
    <t>CASTROVILLI</t>
  </si>
  <si>
    <t>CHIELLINI</t>
  </si>
  <si>
    <t>SIRIGU</t>
  </si>
  <si>
    <t>DJURICIC</t>
  </si>
  <si>
    <t>SIMEONE</t>
  </si>
  <si>
    <t>HERNANDEZ T</t>
  </si>
  <si>
    <t>MERET</t>
  </si>
  <si>
    <t>VIDAL</t>
  </si>
  <si>
    <t>QUAGLIARELLA</t>
  </si>
  <si>
    <t>GALABINOV</t>
  </si>
  <si>
    <t>VERETOUT</t>
  </si>
  <si>
    <t>CHIESA</t>
  </si>
  <si>
    <t>BARROW</t>
  </si>
  <si>
    <t>EDERA</t>
  </si>
  <si>
    <t>PEGOLO</t>
  </si>
  <si>
    <t>KOUAME</t>
  </si>
  <si>
    <t>MKHITARYAN</t>
  </si>
  <si>
    <t>DE PAUL</t>
  </si>
  <si>
    <t>GOLLINI</t>
  </si>
  <si>
    <t>LOZANO</t>
  </si>
  <si>
    <t>CORREA</t>
  </si>
  <si>
    <t>DUARTE</t>
  </si>
  <si>
    <t>RIBERY</t>
  </si>
  <si>
    <t>LAMMERS</t>
  </si>
  <si>
    <t>MIRANTE</t>
  </si>
  <si>
    <t>KULUSEVSKI</t>
  </si>
  <si>
    <t>PICCINI</t>
  </si>
  <si>
    <t>HATEBOER</t>
  </si>
  <si>
    <t>CALHANOGLU</t>
  </si>
  <si>
    <t>LUIS ALBERTO</t>
  </si>
  <si>
    <t>JOAO PEDRO</t>
  </si>
  <si>
    <t>BOGA</t>
  </si>
  <si>
    <t>RAFAEL LEAO</t>
  </si>
  <si>
    <t>INSIGNE</t>
  </si>
  <si>
    <t>DONNARUMMA G</t>
  </si>
  <si>
    <t>KOLAROV</t>
  </si>
  <si>
    <t>MILINKOVIC-SAVIC</t>
  </si>
  <si>
    <t>MURIEL</t>
  </si>
  <si>
    <t>CALLEJON</t>
  </si>
  <si>
    <t>CUTRONE</t>
  </si>
  <si>
    <t>SZCZESNY</t>
  </si>
  <si>
    <t>PEDRO</t>
  </si>
  <si>
    <t>BERARDI</t>
  </si>
  <si>
    <t>REBIC</t>
  </si>
  <si>
    <t>MORATA</t>
  </si>
  <si>
    <t>OSPINA</t>
  </si>
  <si>
    <t>KALINIC</t>
  </si>
  <si>
    <t>ZAPATA D</t>
  </si>
  <si>
    <t>INGLESE</t>
  </si>
  <si>
    <t>MERTENS</t>
  </si>
  <si>
    <t>BELOTTI</t>
  </si>
  <si>
    <t>MARTINEZ L</t>
  </si>
  <si>
    <t>LUKAKU</t>
  </si>
  <si>
    <t>IMMOBILE</t>
  </si>
  <si>
    <t>TATARUSANU</t>
  </si>
  <si>
    <t>NICOLAS</t>
  </si>
  <si>
    <t>CAPUTO</t>
  </si>
  <si>
    <t>RONALDO</t>
  </si>
  <si>
    <t>DZEKO</t>
  </si>
  <si>
    <t>DYBALA</t>
  </si>
  <si>
    <t>OSIMHEN</t>
  </si>
  <si>
    <t>GOMEZ</t>
  </si>
  <si>
    <t>IBRAHIMOVIC</t>
  </si>
  <si>
    <t>STRAKOSHA</t>
  </si>
  <si>
    <t>COLOMBI</t>
  </si>
  <si>
    <t>SCHONE</t>
  </si>
  <si>
    <t>DINI</t>
  </si>
  <si>
    <t>BENASSI</t>
  </si>
  <si>
    <t>MILIK</t>
  </si>
  <si>
    <t>TURATI</t>
  </si>
  <si>
    <t>ZANIOLO</t>
  </si>
  <si>
    <t>ROMAGNA</t>
  </si>
  <si>
    <t>DONNARUMMA AN</t>
  </si>
  <si>
    <t>CONTINI</t>
  </si>
  <si>
    <t>ALL</t>
  </si>
  <si>
    <t>TOT</t>
  </si>
  <si>
    <t>&gt; 15PG</t>
  </si>
  <si>
    <t>&gt;1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</si>
</sst>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0" xfId="0" applyNumberFormat="1"/>
    <xf numFmtId="0" fontId="16" fillId="33" borderId="14" xfId="0" applyFont="1" applyFill="1" applyBorder="1"/>
    <xf numFmtId="0" fontId="16" fillId="33" borderId="15" xfId="0" applyFont="1" applyFill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16" fillId="33" borderId="14" xfId="0" applyNumberFormat="1" applyFont="1" applyFill="1" applyBorder="1"/>
    <xf numFmtId="1" fontId="16" fillId="33" borderId="16" xfId="0" applyNumberFormat="1" applyFont="1" applyFill="1" applyBorder="1"/>
    <xf numFmtId="0" fontId="16" fillId="33" borderId="17" xfId="0" applyFont="1" applyFill="1" applyBorder="1" applyAlignment="1">
      <alignment horizontal="center"/>
    </xf>
    <xf numFmtId="0" fontId="0" fillId="33" borderId="17" xfId="0" applyFill="1" applyBorder="1"/>
    <xf numFmtId="1" fontId="0" fillId="0" borderId="17" xfId="0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0" fillId="0" borderId="18" xfId="0" applyNumberFormat="1" applyBorder="1"/>
    <xf numFmtId="1" fontId="0" fillId="0" borderId="0" xfId="0" applyNumberFormat="1" applyBorder="1"/>
    <xf numFmtId="1" fontId="16" fillId="33" borderId="15" xfId="0" applyNumberFormat="1" applyFon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ind" tableColumnId="1"/>
      <queryTableField id="2" name="nome" tableColumnId="2"/>
      <queryTableField id="3" name="ruolo" tableColumnId="3"/>
      <queryTableField id="4" name="mf" tableColumnId="4"/>
      <queryTableField id="5" name="pg" tableColumnId="5"/>
      <queryTableField id="6" name="costo" tableColumnId="6"/>
      <queryTableField id="7" name="id_sq_fc" tableColumnId="7"/>
      <queryTableField id="8" name="squadr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nci" displayName="annunci" ref="A1:H334" tableType="queryTable" totalsRowShown="0">
  <autoFilter ref="A1:H334" xr:uid="{00000000-0009-0000-0100-000001000000}">
    <filterColumn colId="2">
      <filters>
        <filter val="A"/>
      </filters>
    </filterColumn>
    <filterColumn colId="5">
      <filters>
        <filter val="10"/>
        <filter val="11"/>
        <filter val="12"/>
        <filter val="13"/>
        <filter val="15"/>
        <filter val="17"/>
        <filter val="18"/>
        <filter val="2"/>
        <filter val="20"/>
        <filter val="28"/>
        <filter val="3"/>
        <filter val="4"/>
        <filter val="41"/>
        <filter val="42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4:H331">
    <sortCondition descending="1" ref="A1:A334"/>
  </sortState>
  <tableColumns count="8">
    <tableColumn id="1" xr3:uid="{00000000-0010-0000-0000-000001000000}" uniqueName="1" name="ind" queryTableFieldId="1"/>
    <tableColumn id="2" xr3:uid="{00000000-0010-0000-0000-000002000000}" uniqueName="2" name="nome" queryTableFieldId="2" dataDxfId="2"/>
    <tableColumn id="3" xr3:uid="{00000000-0010-0000-0000-000003000000}" uniqueName="3" name="ruolo" queryTableFieldId="3" dataDxfId="1"/>
    <tableColumn id="4" xr3:uid="{00000000-0010-0000-0000-000004000000}" uniqueName="4" name="mf" queryTableFieldId="4"/>
    <tableColumn id="5" xr3:uid="{00000000-0010-0000-0000-000005000000}" uniqueName="5" name="pg" queryTableFieldId="5"/>
    <tableColumn id="6" xr3:uid="{00000000-0010-0000-0000-000006000000}" uniqueName="6" name="costo" queryTableFieldId="6"/>
    <tableColumn id="7" xr3:uid="{00000000-0010-0000-0000-000007000000}" uniqueName="7" name="id_sq_fc" queryTableFieldId="7"/>
    <tableColumn id="8" xr3:uid="{00000000-0010-0000-0000-000008000000}" uniqueName="8" name="squadra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4"/>
  <sheetViews>
    <sheetView workbookViewId="0">
      <selection activeCell="C148" sqref="C148"/>
    </sheetView>
  </sheetViews>
  <sheetFormatPr defaultRowHeight="14.4" x14ac:dyDescent="0.3"/>
  <cols>
    <col min="1" max="1" width="12" bestFit="1" customWidth="1"/>
    <col min="2" max="2" width="17.88671875" bestFit="1" customWidth="1"/>
    <col min="3" max="3" width="7.77734375" bestFit="1" customWidth="1"/>
    <col min="4" max="4" width="5.5546875" bestFit="1" customWidth="1"/>
    <col min="5" max="5" width="5.33203125" bestFit="1" customWidth="1"/>
    <col min="6" max="6" width="7.77734375" bestFit="1" customWidth="1"/>
    <col min="7" max="7" width="10.21875" hidden="1" customWidth="1"/>
    <col min="8" max="8" width="1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236.06000423431396</v>
      </c>
      <c r="B2" s="5" t="s">
        <v>8</v>
      </c>
      <c r="C2" s="5" t="s">
        <v>9</v>
      </c>
      <c r="D2">
        <v>6.38</v>
      </c>
      <c r="E2">
        <v>37</v>
      </c>
      <c r="F2">
        <v>1</v>
      </c>
      <c r="G2">
        <v>1</v>
      </c>
      <c r="H2" s="5" t="s">
        <v>10</v>
      </c>
    </row>
    <row r="3" spans="1:8" hidden="1" x14ac:dyDescent="0.3">
      <c r="A3">
        <v>228.55000734329224</v>
      </c>
      <c r="B3" s="5" t="s">
        <v>11</v>
      </c>
      <c r="C3" s="5" t="s">
        <v>12</v>
      </c>
      <c r="D3">
        <v>6.53</v>
      </c>
      <c r="E3">
        <v>35</v>
      </c>
      <c r="F3">
        <v>1</v>
      </c>
      <c r="G3">
        <v>11</v>
      </c>
      <c r="H3" s="5" t="s">
        <v>13</v>
      </c>
    </row>
    <row r="4" spans="1:8" hidden="1" x14ac:dyDescent="0.3">
      <c r="A4">
        <v>228.46999645233154</v>
      </c>
      <c r="B4" s="5" t="s">
        <v>14</v>
      </c>
      <c r="C4" s="5" t="s">
        <v>9</v>
      </c>
      <c r="D4">
        <v>7.37</v>
      </c>
      <c r="E4">
        <v>31</v>
      </c>
      <c r="F4">
        <v>1</v>
      </c>
      <c r="G4">
        <v>4</v>
      </c>
      <c r="H4" s="5" t="s">
        <v>15</v>
      </c>
    </row>
    <row r="5" spans="1:8" hidden="1" x14ac:dyDescent="0.3">
      <c r="A5">
        <v>222.24999666213989</v>
      </c>
      <c r="B5" s="5" t="s">
        <v>16</v>
      </c>
      <c r="C5" s="5" t="s">
        <v>12</v>
      </c>
      <c r="D5">
        <v>6.35</v>
      </c>
      <c r="E5">
        <v>35</v>
      </c>
      <c r="F5">
        <v>1</v>
      </c>
      <c r="G5">
        <v>4</v>
      </c>
      <c r="H5" s="5" t="s">
        <v>15</v>
      </c>
    </row>
    <row r="6" spans="1:8" hidden="1" x14ac:dyDescent="0.3">
      <c r="A6">
        <v>215.63999176025391</v>
      </c>
      <c r="B6" s="5" t="s">
        <v>17</v>
      </c>
      <c r="C6" s="5" t="s">
        <v>12</v>
      </c>
      <c r="D6">
        <v>5.99</v>
      </c>
      <c r="E6">
        <v>36</v>
      </c>
      <c r="F6">
        <v>1</v>
      </c>
      <c r="G6">
        <v>6</v>
      </c>
      <c r="H6" s="5" t="s">
        <v>18</v>
      </c>
    </row>
    <row r="7" spans="1:8" hidden="1" x14ac:dyDescent="0.3">
      <c r="A7">
        <v>215.49000692367554</v>
      </c>
      <c r="B7" s="5" t="s">
        <v>19</v>
      </c>
      <c r="C7" s="5" t="s">
        <v>20</v>
      </c>
      <c r="D7">
        <v>6.53</v>
      </c>
      <c r="E7">
        <v>33</v>
      </c>
      <c r="F7">
        <v>1</v>
      </c>
      <c r="G7">
        <v>4</v>
      </c>
      <c r="H7" s="5" t="s">
        <v>15</v>
      </c>
    </row>
    <row r="8" spans="1:8" hidden="1" x14ac:dyDescent="0.3">
      <c r="A8">
        <v>212.52000188827515</v>
      </c>
      <c r="B8" s="5" t="s">
        <v>21</v>
      </c>
      <c r="C8" s="5" t="s">
        <v>12</v>
      </c>
      <c r="D8">
        <v>6.44</v>
      </c>
      <c r="E8">
        <v>33</v>
      </c>
      <c r="F8">
        <v>1</v>
      </c>
      <c r="G8">
        <v>5</v>
      </c>
      <c r="H8" s="5" t="s">
        <v>22</v>
      </c>
    </row>
    <row r="9" spans="1:8" hidden="1" x14ac:dyDescent="0.3">
      <c r="A9">
        <v>209.52000617980957</v>
      </c>
      <c r="B9" s="5" t="s">
        <v>23</v>
      </c>
      <c r="C9" s="5" t="s">
        <v>12</v>
      </c>
      <c r="D9">
        <v>5.82</v>
      </c>
      <c r="E9">
        <v>36</v>
      </c>
      <c r="F9">
        <v>1</v>
      </c>
      <c r="G9">
        <v>2</v>
      </c>
      <c r="H9" s="5" t="s">
        <v>24</v>
      </c>
    </row>
    <row r="10" spans="1:8" hidden="1" x14ac:dyDescent="0.3">
      <c r="A10">
        <v>202.97999286651611</v>
      </c>
      <c r="B10" s="5" t="s">
        <v>25</v>
      </c>
      <c r="C10" s="5" t="s">
        <v>12</v>
      </c>
      <c r="D10">
        <v>5.97</v>
      </c>
      <c r="E10">
        <v>34</v>
      </c>
      <c r="F10">
        <v>1</v>
      </c>
      <c r="G10">
        <v>12</v>
      </c>
      <c r="H10" s="5" t="s">
        <v>26</v>
      </c>
    </row>
    <row r="11" spans="1:8" hidden="1" x14ac:dyDescent="0.3">
      <c r="A11">
        <v>198.89999675750732</v>
      </c>
      <c r="B11" s="5" t="s">
        <v>27</v>
      </c>
      <c r="C11" s="5" t="s">
        <v>12</v>
      </c>
      <c r="D11">
        <v>5.85</v>
      </c>
      <c r="E11">
        <v>34</v>
      </c>
      <c r="F11">
        <v>1</v>
      </c>
      <c r="G11">
        <v>9</v>
      </c>
      <c r="H11" s="5" t="s">
        <v>28</v>
      </c>
    </row>
    <row r="12" spans="1:8" hidden="1" x14ac:dyDescent="0.3">
      <c r="A12">
        <v>192.96000671386719</v>
      </c>
      <c r="B12" s="5" t="s">
        <v>29</v>
      </c>
      <c r="C12" s="5" t="s">
        <v>12</v>
      </c>
      <c r="D12">
        <v>6.03</v>
      </c>
      <c r="E12">
        <v>32</v>
      </c>
      <c r="F12">
        <v>1</v>
      </c>
      <c r="G12">
        <v>5</v>
      </c>
      <c r="H12" s="5" t="s">
        <v>22</v>
      </c>
    </row>
    <row r="13" spans="1:8" hidden="1" x14ac:dyDescent="0.3">
      <c r="A13">
        <v>192.55999612808228</v>
      </c>
      <c r="B13" s="5" t="s">
        <v>30</v>
      </c>
      <c r="C13" s="5" t="s">
        <v>20</v>
      </c>
      <c r="D13">
        <v>6.64</v>
      </c>
      <c r="E13">
        <v>29</v>
      </c>
      <c r="F13">
        <v>1</v>
      </c>
      <c r="G13">
        <v>1</v>
      </c>
      <c r="H13" s="5" t="s">
        <v>10</v>
      </c>
    </row>
    <row r="14" spans="1:8" hidden="1" x14ac:dyDescent="0.3">
      <c r="A14">
        <v>188.17000532150269</v>
      </c>
      <c r="B14" s="5" t="s">
        <v>31</v>
      </c>
      <c r="C14" s="5" t="s">
        <v>20</v>
      </c>
      <c r="D14">
        <v>6.07</v>
      </c>
      <c r="E14">
        <v>31</v>
      </c>
      <c r="F14">
        <v>1</v>
      </c>
      <c r="G14">
        <v>6</v>
      </c>
      <c r="H14" s="5" t="s">
        <v>18</v>
      </c>
    </row>
    <row r="15" spans="1:8" hidden="1" x14ac:dyDescent="0.3">
      <c r="A15">
        <v>187.19999313354492</v>
      </c>
      <c r="B15" s="5" t="s">
        <v>32</v>
      </c>
      <c r="C15" s="5" t="s">
        <v>12</v>
      </c>
      <c r="D15">
        <v>6.24</v>
      </c>
      <c r="E15">
        <v>30</v>
      </c>
      <c r="F15">
        <v>1</v>
      </c>
      <c r="G15">
        <v>5</v>
      </c>
      <c r="H15" s="5" t="s">
        <v>22</v>
      </c>
    </row>
    <row r="16" spans="1:8" hidden="1" x14ac:dyDescent="0.3">
      <c r="A16">
        <v>183.59999656677246</v>
      </c>
      <c r="B16" s="5" t="s">
        <v>33</v>
      </c>
      <c r="C16" s="5" t="s">
        <v>9</v>
      </c>
      <c r="D16">
        <v>6.12</v>
      </c>
      <c r="E16">
        <v>30</v>
      </c>
      <c r="F16">
        <v>1</v>
      </c>
      <c r="G16">
        <v>6</v>
      </c>
      <c r="H16" s="5" t="s">
        <v>18</v>
      </c>
    </row>
    <row r="17" spans="1:8" hidden="1" x14ac:dyDescent="0.3">
      <c r="A17">
        <v>183.56999778747559</v>
      </c>
      <c r="B17" s="5" t="s">
        <v>34</v>
      </c>
      <c r="C17" s="5" t="s">
        <v>9</v>
      </c>
      <c r="D17">
        <v>6.33</v>
      </c>
      <c r="E17">
        <v>29</v>
      </c>
      <c r="F17">
        <v>1</v>
      </c>
      <c r="G17">
        <v>2</v>
      </c>
      <c r="H17" s="5" t="s">
        <v>24</v>
      </c>
    </row>
    <row r="18" spans="1:8" hidden="1" x14ac:dyDescent="0.3">
      <c r="A18">
        <v>182</v>
      </c>
      <c r="B18" s="5" t="s">
        <v>35</v>
      </c>
      <c r="C18" s="5" t="s">
        <v>9</v>
      </c>
      <c r="D18">
        <v>7</v>
      </c>
      <c r="E18">
        <v>26</v>
      </c>
      <c r="F18">
        <v>1</v>
      </c>
      <c r="G18">
        <v>6</v>
      </c>
      <c r="H18" s="5" t="s">
        <v>18</v>
      </c>
    </row>
    <row r="19" spans="1:8" hidden="1" x14ac:dyDescent="0.3">
      <c r="A19">
        <v>181.96999645233154</v>
      </c>
      <c r="B19" s="5" t="s">
        <v>36</v>
      </c>
      <c r="C19" s="5" t="s">
        <v>20</v>
      </c>
      <c r="D19">
        <v>5.87</v>
      </c>
      <c r="E19">
        <v>31</v>
      </c>
      <c r="F19">
        <v>1</v>
      </c>
      <c r="G19">
        <v>8</v>
      </c>
      <c r="H19" s="5" t="s">
        <v>37</v>
      </c>
    </row>
    <row r="20" spans="1:8" hidden="1" x14ac:dyDescent="0.3">
      <c r="A20">
        <v>180.59999942779541</v>
      </c>
      <c r="B20" s="5" t="s">
        <v>38</v>
      </c>
      <c r="C20" s="5" t="s">
        <v>12</v>
      </c>
      <c r="D20">
        <v>6.02</v>
      </c>
      <c r="E20">
        <v>30</v>
      </c>
      <c r="F20">
        <v>1</v>
      </c>
      <c r="G20">
        <v>5</v>
      </c>
      <c r="H20" s="5" t="s">
        <v>22</v>
      </c>
    </row>
    <row r="21" spans="1:8" hidden="1" x14ac:dyDescent="0.3">
      <c r="A21">
        <v>178.63999557495117</v>
      </c>
      <c r="B21" s="5" t="s">
        <v>39</v>
      </c>
      <c r="C21" s="5" t="s">
        <v>12</v>
      </c>
      <c r="D21">
        <v>6.16</v>
      </c>
      <c r="E21">
        <v>29</v>
      </c>
      <c r="F21">
        <v>1</v>
      </c>
      <c r="G21">
        <v>8</v>
      </c>
      <c r="H21" s="5" t="s">
        <v>37</v>
      </c>
    </row>
    <row r="22" spans="1:8" hidden="1" x14ac:dyDescent="0.3">
      <c r="A22">
        <v>176.61000442504883</v>
      </c>
      <c r="B22" s="5" t="s">
        <v>40</v>
      </c>
      <c r="C22" s="5" t="s">
        <v>20</v>
      </c>
      <c r="D22">
        <v>6.09</v>
      </c>
      <c r="E22">
        <v>29</v>
      </c>
      <c r="F22">
        <v>1</v>
      </c>
      <c r="G22">
        <v>5</v>
      </c>
      <c r="H22" s="5" t="s">
        <v>22</v>
      </c>
    </row>
    <row r="23" spans="1:8" hidden="1" x14ac:dyDescent="0.3">
      <c r="A23">
        <v>175.20000457763672</v>
      </c>
      <c r="B23" s="5" t="s">
        <v>41</v>
      </c>
      <c r="C23" s="5" t="s">
        <v>20</v>
      </c>
      <c r="D23">
        <v>5.84</v>
      </c>
      <c r="E23">
        <v>30</v>
      </c>
      <c r="F23">
        <v>1</v>
      </c>
      <c r="G23">
        <v>9</v>
      </c>
      <c r="H23" s="5" t="s">
        <v>28</v>
      </c>
    </row>
    <row r="24" spans="1:8" hidden="1" x14ac:dyDescent="0.3">
      <c r="A24">
        <v>175.15999889373779</v>
      </c>
      <c r="B24" s="5" t="s">
        <v>42</v>
      </c>
      <c r="C24" s="5" t="s">
        <v>12</v>
      </c>
      <c r="D24">
        <v>6.04</v>
      </c>
      <c r="E24">
        <v>29</v>
      </c>
      <c r="F24">
        <v>1</v>
      </c>
      <c r="G24">
        <v>3</v>
      </c>
      <c r="H24" s="5" t="s">
        <v>43</v>
      </c>
    </row>
    <row r="25" spans="1:8" hidden="1" x14ac:dyDescent="0.3">
      <c r="A25">
        <v>167.39999485015869</v>
      </c>
      <c r="B25" s="5" t="s">
        <v>44</v>
      </c>
      <c r="C25" s="5" t="s">
        <v>20</v>
      </c>
      <c r="D25">
        <v>6.2</v>
      </c>
      <c r="E25">
        <v>27</v>
      </c>
      <c r="F25">
        <v>1</v>
      </c>
      <c r="G25">
        <v>11</v>
      </c>
      <c r="H25" s="5" t="s">
        <v>13</v>
      </c>
    </row>
    <row r="26" spans="1:8" hidden="1" x14ac:dyDescent="0.3">
      <c r="A26">
        <v>163.79999732971191</v>
      </c>
      <c r="B26" s="5" t="s">
        <v>45</v>
      </c>
      <c r="C26" s="5" t="s">
        <v>12</v>
      </c>
      <c r="D26">
        <v>5.85</v>
      </c>
      <c r="E26">
        <v>28</v>
      </c>
      <c r="F26">
        <v>1</v>
      </c>
      <c r="G26">
        <v>9</v>
      </c>
      <c r="H26" s="5" t="s">
        <v>28</v>
      </c>
    </row>
    <row r="27" spans="1:8" hidden="1" x14ac:dyDescent="0.3">
      <c r="A27">
        <v>156</v>
      </c>
      <c r="B27" s="5" t="s">
        <v>46</v>
      </c>
      <c r="C27" s="5" t="s">
        <v>12</v>
      </c>
      <c r="D27">
        <v>6.5</v>
      </c>
      <c r="E27">
        <v>24</v>
      </c>
      <c r="F27">
        <v>1</v>
      </c>
      <c r="G27">
        <v>12</v>
      </c>
      <c r="H27" s="5" t="s">
        <v>26</v>
      </c>
    </row>
    <row r="28" spans="1:8" hidden="1" x14ac:dyDescent="0.3">
      <c r="A28">
        <v>152.09999752044678</v>
      </c>
      <c r="B28" s="5" t="s">
        <v>47</v>
      </c>
      <c r="C28" s="5" t="s">
        <v>12</v>
      </c>
      <c r="D28">
        <v>5.85</v>
      </c>
      <c r="E28">
        <v>26</v>
      </c>
      <c r="F28">
        <v>1</v>
      </c>
      <c r="G28">
        <v>3</v>
      </c>
      <c r="H28" s="5" t="s">
        <v>43</v>
      </c>
    </row>
    <row r="29" spans="1:8" hidden="1" x14ac:dyDescent="0.3">
      <c r="A29">
        <v>147.6300003528595</v>
      </c>
      <c r="B29" s="5" t="s">
        <v>48</v>
      </c>
      <c r="C29" s="5" t="s">
        <v>49</v>
      </c>
      <c r="D29">
        <v>3.99</v>
      </c>
      <c r="E29">
        <v>37</v>
      </c>
      <c r="F29">
        <v>1</v>
      </c>
      <c r="G29">
        <v>9</v>
      </c>
      <c r="H29" s="5" t="s">
        <v>28</v>
      </c>
    </row>
    <row r="30" spans="1:8" hidden="1" x14ac:dyDescent="0.3">
      <c r="A30">
        <v>143.75</v>
      </c>
      <c r="B30" s="5" t="s">
        <v>50</v>
      </c>
      <c r="C30" s="5" t="s">
        <v>20</v>
      </c>
      <c r="D30">
        <v>5.75</v>
      </c>
      <c r="E30">
        <v>25</v>
      </c>
      <c r="F30">
        <v>1</v>
      </c>
      <c r="G30">
        <v>6</v>
      </c>
      <c r="H30" s="5" t="s">
        <v>18</v>
      </c>
    </row>
    <row r="31" spans="1:8" hidden="1" x14ac:dyDescent="0.3">
      <c r="A31">
        <v>143.04000091552734</v>
      </c>
      <c r="B31" s="5" t="s">
        <v>51</v>
      </c>
      <c r="C31" s="5" t="s">
        <v>12</v>
      </c>
      <c r="D31">
        <v>5.96</v>
      </c>
      <c r="E31">
        <v>24</v>
      </c>
      <c r="F31">
        <v>1</v>
      </c>
      <c r="G31">
        <v>8</v>
      </c>
      <c r="H31" s="5" t="s">
        <v>37</v>
      </c>
    </row>
    <row r="32" spans="1:8" hidden="1" x14ac:dyDescent="0.3">
      <c r="A32">
        <v>140.25000333786011</v>
      </c>
      <c r="B32" s="5" t="s">
        <v>52</v>
      </c>
      <c r="C32" s="5" t="s">
        <v>20</v>
      </c>
      <c r="D32">
        <v>5.61</v>
      </c>
      <c r="E32">
        <v>25</v>
      </c>
      <c r="F32">
        <v>1</v>
      </c>
      <c r="G32">
        <v>7</v>
      </c>
      <c r="H32" s="5" t="s">
        <v>53</v>
      </c>
    </row>
    <row r="33" spans="1:8" hidden="1" x14ac:dyDescent="0.3">
      <c r="A33">
        <v>139.92000293731689</v>
      </c>
      <c r="B33" s="5" t="s">
        <v>54</v>
      </c>
      <c r="C33" s="5" t="s">
        <v>9</v>
      </c>
      <c r="D33">
        <v>6.36</v>
      </c>
      <c r="E33">
        <v>22</v>
      </c>
      <c r="F33">
        <v>1</v>
      </c>
      <c r="G33">
        <v>1</v>
      </c>
      <c r="H33" s="5" t="s">
        <v>10</v>
      </c>
    </row>
    <row r="34" spans="1:8" hidden="1" x14ac:dyDescent="0.3">
      <c r="A34">
        <v>134.55999612808228</v>
      </c>
      <c r="B34" s="5" t="s">
        <v>55</v>
      </c>
      <c r="C34" s="5" t="s">
        <v>49</v>
      </c>
      <c r="D34">
        <v>4.6399999999999997</v>
      </c>
      <c r="E34">
        <v>29</v>
      </c>
      <c r="F34">
        <v>1</v>
      </c>
      <c r="G34">
        <v>9</v>
      </c>
      <c r="H34" s="5" t="s">
        <v>28</v>
      </c>
    </row>
    <row r="35" spans="1:8" hidden="1" x14ac:dyDescent="0.3">
      <c r="A35">
        <v>134.54999780654907</v>
      </c>
      <c r="B35" s="5" t="s">
        <v>56</v>
      </c>
      <c r="C35" s="5" t="s">
        <v>12</v>
      </c>
      <c r="D35">
        <v>5.85</v>
      </c>
      <c r="E35">
        <v>23</v>
      </c>
      <c r="F35">
        <v>1</v>
      </c>
      <c r="G35">
        <v>12</v>
      </c>
      <c r="H35" s="5" t="s">
        <v>26</v>
      </c>
    </row>
    <row r="36" spans="1:8" hidden="1" x14ac:dyDescent="0.3">
      <c r="A36">
        <v>134.39999771118164</v>
      </c>
      <c r="B36" s="5" t="s">
        <v>57</v>
      </c>
      <c r="C36" s="5" t="s">
        <v>20</v>
      </c>
      <c r="D36">
        <v>5.6</v>
      </c>
      <c r="E36">
        <v>24</v>
      </c>
      <c r="F36">
        <v>1</v>
      </c>
      <c r="G36">
        <v>5</v>
      </c>
      <c r="H36" s="5" t="s">
        <v>22</v>
      </c>
    </row>
    <row r="37" spans="1:8" hidden="1" x14ac:dyDescent="0.3">
      <c r="A37">
        <v>133.86000394821167</v>
      </c>
      <c r="B37" s="5" t="s">
        <v>58</v>
      </c>
      <c r="C37" s="5" t="s">
        <v>20</v>
      </c>
      <c r="D37">
        <v>5.82</v>
      </c>
      <c r="E37">
        <v>23</v>
      </c>
      <c r="F37">
        <v>1</v>
      </c>
      <c r="G37">
        <v>9</v>
      </c>
      <c r="H37" s="5" t="s">
        <v>28</v>
      </c>
    </row>
    <row r="38" spans="1:8" hidden="1" x14ac:dyDescent="0.3">
      <c r="A38">
        <v>129.99000120162964</v>
      </c>
      <c r="B38" s="5" t="s">
        <v>59</v>
      </c>
      <c r="C38" s="5" t="s">
        <v>9</v>
      </c>
      <c r="D38">
        <v>6.19</v>
      </c>
      <c r="E38">
        <v>21</v>
      </c>
      <c r="F38">
        <v>1</v>
      </c>
      <c r="G38">
        <v>11</v>
      </c>
      <c r="H38" s="5" t="s">
        <v>13</v>
      </c>
    </row>
    <row r="39" spans="1:8" hidden="1" x14ac:dyDescent="0.3">
      <c r="A39">
        <v>126.5</v>
      </c>
      <c r="B39" s="5" t="s">
        <v>60</v>
      </c>
      <c r="C39" s="5" t="s">
        <v>12</v>
      </c>
      <c r="D39">
        <v>5.5</v>
      </c>
      <c r="E39">
        <v>23</v>
      </c>
      <c r="F39">
        <v>1</v>
      </c>
      <c r="G39">
        <v>7</v>
      </c>
      <c r="H39" s="5" t="s">
        <v>53</v>
      </c>
    </row>
    <row r="40" spans="1:8" hidden="1" x14ac:dyDescent="0.3">
      <c r="A40">
        <v>126</v>
      </c>
      <c r="B40" s="5" t="s">
        <v>61</v>
      </c>
      <c r="C40" s="5" t="s">
        <v>20</v>
      </c>
      <c r="D40">
        <v>6</v>
      </c>
      <c r="E40">
        <v>21</v>
      </c>
      <c r="F40">
        <v>1</v>
      </c>
      <c r="G40">
        <v>3</v>
      </c>
      <c r="H40" s="5" t="s">
        <v>43</v>
      </c>
    </row>
    <row r="41" spans="1:8" hidden="1" x14ac:dyDescent="0.3">
      <c r="A41">
        <v>124.88999605178833</v>
      </c>
      <c r="B41" s="5" t="s">
        <v>62</v>
      </c>
      <c r="C41" s="5" t="s">
        <v>20</v>
      </c>
      <c r="D41">
        <v>5.43</v>
      </c>
      <c r="E41">
        <v>23</v>
      </c>
      <c r="F41">
        <v>1</v>
      </c>
      <c r="G41">
        <v>9</v>
      </c>
      <c r="H41" s="5" t="s">
        <v>28</v>
      </c>
    </row>
    <row r="42" spans="1:8" hidden="1" x14ac:dyDescent="0.3">
      <c r="A42">
        <v>123.68999719619751</v>
      </c>
      <c r="B42" s="5" t="s">
        <v>63</v>
      </c>
      <c r="C42" s="5" t="s">
        <v>20</v>
      </c>
      <c r="D42">
        <v>5.89</v>
      </c>
      <c r="E42">
        <v>21</v>
      </c>
      <c r="F42">
        <v>1</v>
      </c>
      <c r="G42">
        <v>9</v>
      </c>
      <c r="H42" s="5" t="s">
        <v>28</v>
      </c>
    </row>
    <row r="43" spans="1:8" hidden="1" x14ac:dyDescent="0.3">
      <c r="A43">
        <v>117.59999799728394</v>
      </c>
      <c r="B43" s="5" t="s">
        <v>64</v>
      </c>
      <c r="C43" s="5" t="s">
        <v>12</v>
      </c>
      <c r="D43">
        <v>5.6</v>
      </c>
      <c r="E43">
        <v>21</v>
      </c>
      <c r="F43">
        <v>1</v>
      </c>
      <c r="G43">
        <v>3</v>
      </c>
      <c r="H43" s="5" t="s">
        <v>43</v>
      </c>
    </row>
    <row r="44" spans="1:8" hidden="1" x14ac:dyDescent="0.3">
      <c r="A44">
        <v>116.19999766349792</v>
      </c>
      <c r="B44" s="5" t="s">
        <v>65</v>
      </c>
      <c r="C44" s="5" t="s">
        <v>20</v>
      </c>
      <c r="D44">
        <v>6.64</v>
      </c>
      <c r="E44">
        <v>35</v>
      </c>
      <c r="F44">
        <v>2</v>
      </c>
      <c r="G44">
        <v>12</v>
      </c>
      <c r="H44" s="5" t="s">
        <v>26</v>
      </c>
    </row>
    <row r="45" spans="1:8" hidden="1" x14ac:dyDescent="0.3">
      <c r="A45">
        <v>114</v>
      </c>
      <c r="B45" s="5" t="s">
        <v>66</v>
      </c>
      <c r="C45" s="5" t="s">
        <v>9</v>
      </c>
      <c r="D45">
        <v>6</v>
      </c>
      <c r="E45">
        <v>19</v>
      </c>
      <c r="F45">
        <v>1</v>
      </c>
      <c r="G45">
        <v>4</v>
      </c>
      <c r="H45" s="5" t="s">
        <v>15</v>
      </c>
    </row>
    <row r="46" spans="1:8" hidden="1" x14ac:dyDescent="0.3">
      <c r="A46">
        <v>111</v>
      </c>
      <c r="B46" s="5" t="s">
        <v>67</v>
      </c>
      <c r="C46" s="5" t="s">
        <v>20</v>
      </c>
      <c r="D46">
        <v>6</v>
      </c>
      <c r="E46">
        <v>37</v>
      </c>
      <c r="F46">
        <v>2</v>
      </c>
      <c r="G46">
        <v>6</v>
      </c>
      <c r="H46" s="5" t="s">
        <v>18</v>
      </c>
    </row>
    <row r="47" spans="1:8" hidden="1" x14ac:dyDescent="0.3">
      <c r="A47">
        <v>109.44000434875488</v>
      </c>
      <c r="B47" s="5" t="s">
        <v>68</v>
      </c>
      <c r="C47" s="5" t="s">
        <v>20</v>
      </c>
      <c r="D47">
        <v>5.76</v>
      </c>
      <c r="E47">
        <v>19</v>
      </c>
      <c r="F47">
        <v>1</v>
      </c>
      <c r="G47">
        <v>11</v>
      </c>
      <c r="H47" s="5" t="s">
        <v>13</v>
      </c>
    </row>
    <row r="48" spans="1:8" hidden="1" x14ac:dyDescent="0.3">
      <c r="A48">
        <v>108.49000072479248</v>
      </c>
      <c r="B48" s="5" t="s">
        <v>69</v>
      </c>
      <c r="C48" s="5" t="s">
        <v>20</v>
      </c>
      <c r="D48">
        <v>5.71</v>
      </c>
      <c r="E48">
        <v>19</v>
      </c>
      <c r="F48">
        <v>1</v>
      </c>
      <c r="G48">
        <v>9</v>
      </c>
      <c r="H48" s="5" t="s">
        <v>28</v>
      </c>
    </row>
    <row r="49" spans="1:8" x14ac:dyDescent="0.3">
      <c r="A49">
        <v>107.26000118255615</v>
      </c>
      <c r="B49" s="5" t="s">
        <v>70</v>
      </c>
      <c r="C49" s="5" t="s">
        <v>9</v>
      </c>
      <c r="D49">
        <v>6.92</v>
      </c>
      <c r="E49">
        <v>31</v>
      </c>
      <c r="F49">
        <v>2</v>
      </c>
      <c r="G49">
        <v>3</v>
      </c>
      <c r="H49" s="5" t="s">
        <v>43</v>
      </c>
    </row>
    <row r="50" spans="1:8" hidden="1" x14ac:dyDescent="0.3">
      <c r="A50">
        <v>107.09999656677246</v>
      </c>
      <c r="B50" s="5" t="s">
        <v>71</v>
      </c>
      <c r="C50" s="5" t="s">
        <v>12</v>
      </c>
      <c r="D50">
        <v>5.95</v>
      </c>
      <c r="E50">
        <v>18</v>
      </c>
      <c r="F50">
        <v>1</v>
      </c>
      <c r="G50">
        <v>6</v>
      </c>
      <c r="H50" s="5" t="s">
        <v>18</v>
      </c>
    </row>
    <row r="51" spans="1:8" hidden="1" x14ac:dyDescent="0.3">
      <c r="A51">
        <v>106.67999839782715</v>
      </c>
      <c r="B51" s="5" t="s">
        <v>72</v>
      </c>
      <c r="C51" s="5" t="s">
        <v>20</v>
      </c>
      <c r="D51">
        <v>5.08</v>
      </c>
      <c r="E51">
        <v>21</v>
      </c>
      <c r="F51">
        <v>1</v>
      </c>
      <c r="G51">
        <v>5</v>
      </c>
      <c r="H51" s="5" t="s">
        <v>22</v>
      </c>
    </row>
    <row r="52" spans="1:8" x14ac:dyDescent="0.3">
      <c r="A52">
        <v>105.56000304222107</v>
      </c>
      <c r="B52" s="5" t="s">
        <v>73</v>
      </c>
      <c r="C52" s="5" t="s">
        <v>9</v>
      </c>
      <c r="D52">
        <v>7.28</v>
      </c>
      <c r="E52">
        <v>29</v>
      </c>
      <c r="F52">
        <v>2</v>
      </c>
      <c r="G52">
        <v>10</v>
      </c>
      <c r="H52" s="5" t="s">
        <v>74</v>
      </c>
    </row>
    <row r="53" spans="1:8" hidden="1" x14ac:dyDescent="0.3">
      <c r="A53">
        <v>105</v>
      </c>
      <c r="B53" s="5" t="s">
        <v>75</v>
      </c>
      <c r="C53" s="5" t="s">
        <v>12</v>
      </c>
      <c r="D53">
        <v>7</v>
      </c>
      <c r="E53">
        <v>15</v>
      </c>
      <c r="F53">
        <v>1</v>
      </c>
      <c r="G53">
        <v>4</v>
      </c>
      <c r="H53" s="5" t="s">
        <v>15</v>
      </c>
    </row>
    <row r="54" spans="1:8" hidden="1" x14ac:dyDescent="0.3">
      <c r="A54">
        <v>104.57999897003174</v>
      </c>
      <c r="B54" s="5" t="s">
        <v>76</v>
      </c>
      <c r="C54" s="5" t="s">
        <v>20</v>
      </c>
      <c r="D54">
        <v>5.81</v>
      </c>
      <c r="E54">
        <v>18</v>
      </c>
      <c r="F54">
        <v>1</v>
      </c>
      <c r="G54">
        <v>9</v>
      </c>
      <c r="H54" s="5" t="s">
        <v>28</v>
      </c>
    </row>
    <row r="55" spans="1:8" hidden="1" x14ac:dyDescent="0.3">
      <c r="A55">
        <v>101.96999716758728</v>
      </c>
      <c r="B55" s="5" t="s">
        <v>77</v>
      </c>
      <c r="C55" s="5" t="s">
        <v>12</v>
      </c>
      <c r="D55">
        <v>6.18</v>
      </c>
      <c r="E55">
        <v>33</v>
      </c>
      <c r="F55">
        <v>2</v>
      </c>
      <c r="G55">
        <v>6</v>
      </c>
      <c r="H55" s="5" t="s">
        <v>18</v>
      </c>
    </row>
    <row r="56" spans="1:8" hidden="1" x14ac:dyDescent="0.3">
      <c r="A56">
        <v>100.31999969482422</v>
      </c>
      <c r="B56" s="5" t="s">
        <v>78</v>
      </c>
      <c r="C56" s="5" t="s">
        <v>20</v>
      </c>
      <c r="D56">
        <v>6.27</v>
      </c>
      <c r="E56">
        <v>32</v>
      </c>
      <c r="F56">
        <v>2</v>
      </c>
      <c r="G56">
        <v>9</v>
      </c>
      <c r="H56" s="5" t="s">
        <v>28</v>
      </c>
    </row>
    <row r="57" spans="1:8" hidden="1" x14ac:dyDescent="0.3">
      <c r="A57">
        <v>99.360000610351563</v>
      </c>
      <c r="B57" s="5" t="s">
        <v>79</v>
      </c>
      <c r="C57" s="5" t="s">
        <v>20</v>
      </c>
      <c r="D57">
        <v>6.21</v>
      </c>
      <c r="E57">
        <v>16</v>
      </c>
      <c r="F57">
        <v>1</v>
      </c>
      <c r="G57">
        <v>7</v>
      </c>
      <c r="H57" s="5" t="s">
        <v>53</v>
      </c>
    </row>
    <row r="58" spans="1:8" hidden="1" x14ac:dyDescent="0.3">
      <c r="A58">
        <v>98.600003242492676</v>
      </c>
      <c r="B58" s="5" t="s">
        <v>80</v>
      </c>
      <c r="C58" s="5" t="s">
        <v>9</v>
      </c>
      <c r="D58">
        <v>5.8</v>
      </c>
      <c r="E58">
        <v>17</v>
      </c>
      <c r="F58">
        <v>1</v>
      </c>
      <c r="G58">
        <v>6</v>
      </c>
      <c r="H58" s="5" t="s">
        <v>18</v>
      </c>
    </row>
    <row r="59" spans="1:8" hidden="1" x14ac:dyDescent="0.3">
      <c r="A59">
        <v>98.089999675750732</v>
      </c>
      <c r="B59" s="5" t="s">
        <v>81</v>
      </c>
      <c r="C59" s="5" t="s">
        <v>12</v>
      </c>
      <c r="D59">
        <v>5.77</v>
      </c>
      <c r="E59">
        <v>17</v>
      </c>
      <c r="F59">
        <v>1</v>
      </c>
      <c r="G59">
        <v>4</v>
      </c>
      <c r="H59" s="5" t="s">
        <v>15</v>
      </c>
    </row>
    <row r="60" spans="1:8" hidden="1" x14ac:dyDescent="0.3">
      <c r="A60">
        <v>97.825002670288086</v>
      </c>
      <c r="B60" s="5" t="s">
        <v>82</v>
      </c>
      <c r="C60" s="5" t="s">
        <v>20</v>
      </c>
      <c r="D60">
        <v>5.59</v>
      </c>
      <c r="E60">
        <v>35</v>
      </c>
      <c r="F60">
        <v>2</v>
      </c>
      <c r="G60">
        <v>2</v>
      </c>
      <c r="H60" s="5" t="s">
        <v>24</v>
      </c>
    </row>
    <row r="61" spans="1:8" hidden="1" x14ac:dyDescent="0.3">
      <c r="A61">
        <v>95.680000305175781</v>
      </c>
      <c r="B61" s="5" t="s">
        <v>83</v>
      </c>
      <c r="C61" s="5" t="s">
        <v>12</v>
      </c>
      <c r="D61">
        <v>5.98</v>
      </c>
      <c r="E61">
        <v>32</v>
      </c>
      <c r="F61">
        <v>2</v>
      </c>
      <c r="G61">
        <v>3</v>
      </c>
      <c r="H61" s="5" t="s">
        <v>43</v>
      </c>
    </row>
    <row r="62" spans="1:8" hidden="1" x14ac:dyDescent="0.3">
      <c r="A62">
        <v>93.795003175735474</v>
      </c>
      <c r="B62" s="5" t="s">
        <v>84</v>
      </c>
      <c r="C62" s="5" t="s">
        <v>49</v>
      </c>
      <c r="D62">
        <v>5.07</v>
      </c>
      <c r="E62">
        <v>37</v>
      </c>
      <c r="F62">
        <v>2</v>
      </c>
      <c r="G62">
        <v>2</v>
      </c>
      <c r="H62" s="5" t="s">
        <v>24</v>
      </c>
    </row>
    <row r="63" spans="1:8" hidden="1" x14ac:dyDescent="0.3">
      <c r="A63">
        <v>92.070000886917114</v>
      </c>
      <c r="B63" s="5" t="s">
        <v>85</v>
      </c>
      <c r="C63" s="5" t="s">
        <v>20</v>
      </c>
      <c r="D63">
        <v>5.94</v>
      </c>
      <c r="E63">
        <v>31</v>
      </c>
      <c r="F63">
        <v>2</v>
      </c>
      <c r="G63">
        <v>6</v>
      </c>
      <c r="H63" s="5" t="s">
        <v>18</v>
      </c>
    </row>
    <row r="64" spans="1:8" hidden="1" x14ac:dyDescent="0.3">
      <c r="A64">
        <v>91.680000305175781</v>
      </c>
      <c r="B64" s="5" t="s">
        <v>86</v>
      </c>
      <c r="C64" s="5" t="s">
        <v>12</v>
      </c>
      <c r="D64">
        <v>5.73</v>
      </c>
      <c r="E64">
        <v>16</v>
      </c>
      <c r="F64">
        <v>1</v>
      </c>
      <c r="G64">
        <v>6</v>
      </c>
      <c r="H64" s="5" t="s">
        <v>18</v>
      </c>
    </row>
    <row r="65" spans="1:8" hidden="1" x14ac:dyDescent="0.3">
      <c r="A65">
        <v>91.279999732971191</v>
      </c>
      <c r="B65" s="5" t="s">
        <v>87</v>
      </c>
      <c r="C65" s="5" t="s">
        <v>12</v>
      </c>
      <c r="D65">
        <v>6.52</v>
      </c>
      <c r="E65">
        <v>28</v>
      </c>
      <c r="F65">
        <v>2</v>
      </c>
      <c r="G65">
        <v>10</v>
      </c>
      <c r="H65" s="5" t="s">
        <v>74</v>
      </c>
    </row>
    <row r="66" spans="1:8" hidden="1" x14ac:dyDescent="0.3">
      <c r="A66">
        <v>87.749998569488525</v>
      </c>
      <c r="B66" s="5" t="s">
        <v>88</v>
      </c>
      <c r="C66" s="5" t="s">
        <v>12</v>
      </c>
      <c r="D66">
        <v>5.85</v>
      </c>
      <c r="E66">
        <v>15</v>
      </c>
      <c r="F66">
        <v>1</v>
      </c>
      <c r="G66">
        <v>2</v>
      </c>
      <c r="H66" s="5" t="s">
        <v>24</v>
      </c>
    </row>
    <row r="67" spans="1:8" hidden="1" x14ac:dyDescent="0.3">
      <c r="A67">
        <v>87.300002574920654</v>
      </c>
      <c r="B67" s="5" t="s">
        <v>89</v>
      </c>
      <c r="C67" s="5" t="s">
        <v>20</v>
      </c>
      <c r="D67">
        <v>5.82</v>
      </c>
      <c r="E67">
        <v>15</v>
      </c>
      <c r="F67">
        <v>1</v>
      </c>
      <c r="G67">
        <v>8</v>
      </c>
      <c r="H67" s="5" t="s">
        <v>37</v>
      </c>
    </row>
    <row r="68" spans="1:8" hidden="1" x14ac:dyDescent="0.3">
      <c r="A68">
        <v>85.499997138977051</v>
      </c>
      <c r="B68" s="5" t="s">
        <v>90</v>
      </c>
      <c r="C68" s="5" t="s">
        <v>20</v>
      </c>
      <c r="D68">
        <v>5.7</v>
      </c>
      <c r="E68">
        <v>15</v>
      </c>
      <c r="F68">
        <v>1</v>
      </c>
      <c r="G68">
        <v>12</v>
      </c>
      <c r="H68" s="5" t="s">
        <v>26</v>
      </c>
    </row>
    <row r="69" spans="1:8" hidden="1" x14ac:dyDescent="0.3">
      <c r="A69">
        <v>84.75000262260437</v>
      </c>
      <c r="B69" s="5" t="s">
        <v>91</v>
      </c>
      <c r="C69" s="5" t="s">
        <v>20</v>
      </c>
      <c r="D69">
        <v>6.78</v>
      </c>
      <c r="E69">
        <v>25</v>
      </c>
      <c r="F69">
        <v>2</v>
      </c>
      <c r="G69">
        <v>1</v>
      </c>
      <c r="H69" s="5" t="s">
        <v>10</v>
      </c>
    </row>
    <row r="70" spans="1:8" hidden="1" x14ac:dyDescent="0.3">
      <c r="A70">
        <v>82.720001220703125</v>
      </c>
      <c r="B70" s="5" t="s">
        <v>92</v>
      </c>
      <c r="C70" s="5" t="s">
        <v>20</v>
      </c>
      <c r="D70">
        <v>5.17</v>
      </c>
      <c r="E70">
        <v>16</v>
      </c>
      <c r="F70">
        <v>1</v>
      </c>
      <c r="G70">
        <v>6</v>
      </c>
      <c r="H70" s="5" t="s">
        <v>18</v>
      </c>
    </row>
    <row r="71" spans="1:8" hidden="1" x14ac:dyDescent="0.3">
      <c r="A71">
        <v>82.320001602172852</v>
      </c>
      <c r="B71" s="5" t="s">
        <v>93</v>
      </c>
      <c r="C71" s="5" t="s">
        <v>20</v>
      </c>
      <c r="D71">
        <v>5.88</v>
      </c>
      <c r="E71">
        <v>28</v>
      </c>
      <c r="F71">
        <v>2</v>
      </c>
      <c r="G71">
        <v>10</v>
      </c>
      <c r="H71" s="5" t="s">
        <v>74</v>
      </c>
    </row>
    <row r="72" spans="1:8" hidden="1" x14ac:dyDescent="0.3">
      <c r="A72">
        <v>81.899998664855957</v>
      </c>
      <c r="B72" s="5" t="s">
        <v>94</v>
      </c>
      <c r="C72" s="5" t="s">
        <v>20</v>
      </c>
      <c r="D72">
        <v>5.85</v>
      </c>
      <c r="E72">
        <v>28</v>
      </c>
      <c r="F72">
        <v>2</v>
      </c>
      <c r="G72">
        <v>12</v>
      </c>
      <c r="H72" s="5" t="s">
        <v>26</v>
      </c>
    </row>
    <row r="73" spans="1:8" hidden="1" x14ac:dyDescent="0.3">
      <c r="A73">
        <v>81.619998931884766</v>
      </c>
      <c r="B73" s="5" t="s">
        <v>95</v>
      </c>
      <c r="C73" s="5" t="s">
        <v>20</v>
      </c>
      <c r="D73">
        <v>5.83</v>
      </c>
      <c r="E73">
        <v>28</v>
      </c>
      <c r="F73">
        <v>2</v>
      </c>
      <c r="G73">
        <v>3</v>
      </c>
      <c r="H73" s="5" t="s">
        <v>43</v>
      </c>
    </row>
    <row r="74" spans="1:8" hidden="1" x14ac:dyDescent="0.3">
      <c r="A74">
        <v>79.940000534057617</v>
      </c>
      <c r="B74" s="5" t="s">
        <v>96</v>
      </c>
      <c r="C74" s="5" t="s">
        <v>12</v>
      </c>
      <c r="D74">
        <v>5.71</v>
      </c>
      <c r="E74">
        <v>14</v>
      </c>
      <c r="F74">
        <v>1</v>
      </c>
      <c r="G74">
        <v>2</v>
      </c>
      <c r="H74" s="5" t="s">
        <v>24</v>
      </c>
    </row>
    <row r="75" spans="1:8" hidden="1" x14ac:dyDescent="0.3">
      <c r="A75">
        <v>77</v>
      </c>
      <c r="B75" s="5" t="s">
        <v>97</v>
      </c>
      <c r="C75" s="5" t="s">
        <v>20</v>
      </c>
      <c r="D75">
        <v>5.5</v>
      </c>
      <c r="E75">
        <v>14</v>
      </c>
      <c r="F75">
        <v>1</v>
      </c>
      <c r="G75">
        <v>6</v>
      </c>
      <c r="H75" s="5" t="s">
        <v>18</v>
      </c>
    </row>
    <row r="76" spans="1:8" hidden="1" x14ac:dyDescent="0.3">
      <c r="A76">
        <v>75.529999256134033</v>
      </c>
      <c r="B76" s="5" t="s">
        <v>98</v>
      </c>
      <c r="C76" s="5" t="s">
        <v>20</v>
      </c>
      <c r="D76">
        <v>5.81</v>
      </c>
      <c r="E76">
        <v>26</v>
      </c>
      <c r="F76">
        <v>2</v>
      </c>
      <c r="G76">
        <v>4</v>
      </c>
      <c r="H76" s="5" t="s">
        <v>15</v>
      </c>
    </row>
    <row r="77" spans="1:8" hidden="1" x14ac:dyDescent="0.3">
      <c r="A77">
        <v>74.573332468668625</v>
      </c>
      <c r="B77" s="5" t="s">
        <v>99</v>
      </c>
      <c r="C77" s="5" t="s">
        <v>12</v>
      </c>
      <c r="D77">
        <v>6.58</v>
      </c>
      <c r="E77">
        <v>34</v>
      </c>
      <c r="F77">
        <v>3</v>
      </c>
      <c r="G77">
        <v>3</v>
      </c>
      <c r="H77" s="5" t="s">
        <v>43</v>
      </c>
    </row>
    <row r="78" spans="1:8" hidden="1" x14ac:dyDescent="0.3">
      <c r="A78">
        <v>74.549996852874756</v>
      </c>
      <c r="B78" s="5" t="s">
        <v>100</v>
      </c>
      <c r="C78" s="5" t="s">
        <v>49</v>
      </c>
      <c r="D78">
        <v>4.97</v>
      </c>
      <c r="E78">
        <v>15</v>
      </c>
      <c r="F78">
        <v>1</v>
      </c>
      <c r="G78">
        <v>1</v>
      </c>
      <c r="H78" s="5" t="s">
        <v>10</v>
      </c>
    </row>
    <row r="79" spans="1:8" hidden="1" x14ac:dyDescent="0.3">
      <c r="A79">
        <v>73.920002937316895</v>
      </c>
      <c r="B79" s="5" t="s">
        <v>101</v>
      </c>
      <c r="C79" s="5" t="s">
        <v>20</v>
      </c>
      <c r="D79">
        <v>5.28</v>
      </c>
      <c r="E79">
        <v>14</v>
      </c>
      <c r="F79">
        <v>1</v>
      </c>
      <c r="G79">
        <v>8</v>
      </c>
      <c r="H79" s="5" t="s">
        <v>37</v>
      </c>
    </row>
    <row r="80" spans="1:8" hidden="1" x14ac:dyDescent="0.3">
      <c r="A80">
        <v>72.019999504089355</v>
      </c>
      <c r="B80" s="5" t="s">
        <v>102</v>
      </c>
      <c r="C80" s="5" t="s">
        <v>20</v>
      </c>
      <c r="D80">
        <v>5.54</v>
      </c>
      <c r="E80">
        <v>26</v>
      </c>
      <c r="F80">
        <v>2</v>
      </c>
      <c r="G80">
        <v>11</v>
      </c>
      <c r="H80" s="5" t="s">
        <v>13</v>
      </c>
    </row>
    <row r="81" spans="1:8" hidden="1" x14ac:dyDescent="0.3">
      <c r="A81">
        <v>68.340002377827958</v>
      </c>
      <c r="B81" s="5" t="s">
        <v>103</v>
      </c>
      <c r="C81" s="5" t="s">
        <v>20</v>
      </c>
      <c r="D81">
        <v>6.03</v>
      </c>
      <c r="E81">
        <v>34</v>
      </c>
      <c r="F81">
        <v>3</v>
      </c>
      <c r="G81">
        <v>7</v>
      </c>
      <c r="H81" s="5" t="s">
        <v>53</v>
      </c>
    </row>
    <row r="82" spans="1:8" hidden="1" x14ac:dyDescent="0.3">
      <c r="A82">
        <v>66.990001678466797</v>
      </c>
      <c r="B82" s="5" t="s">
        <v>104</v>
      </c>
      <c r="C82" s="5" t="s">
        <v>20</v>
      </c>
      <c r="D82">
        <v>6.09</v>
      </c>
      <c r="E82">
        <v>33</v>
      </c>
      <c r="F82">
        <v>3</v>
      </c>
      <c r="G82">
        <v>2</v>
      </c>
      <c r="H82" s="5" t="s">
        <v>24</v>
      </c>
    </row>
    <row r="83" spans="1:8" hidden="1" x14ac:dyDescent="0.3">
      <c r="A83">
        <v>66.546667257944748</v>
      </c>
      <c r="B83" s="5" t="s">
        <v>105</v>
      </c>
      <c r="C83" s="5" t="s">
        <v>20</v>
      </c>
      <c r="D83">
        <v>6.44</v>
      </c>
      <c r="E83">
        <v>31</v>
      </c>
      <c r="F83">
        <v>3</v>
      </c>
      <c r="G83">
        <v>5</v>
      </c>
      <c r="H83" s="5" t="s">
        <v>22</v>
      </c>
    </row>
    <row r="84" spans="1:8" hidden="1" x14ac:dyDescent="0.3">
      <c r="A84">
        <v>65.7066650390625</v>
      </c>
      <c r="B84" s="5" t="s">
        <v>106</v>
      </c>
      <c r="C84" s="5" t="s">
        <v>12</v>
      </c>
      <c r="D84">
        <v>6.16</v>
      </c>
      <c r="E84">
        <v>32</v>
      </c>
      <c r="F84">
        <v>3</v>
      </c>
      <c r="G84">
        <v>7</v>
      </c>
      <c r="H84" s="5" t="s">
        <v>53</v>
      </c>
    </row>
    <row r="85" spans="1:8" hidden="1" x14ac:dyDescent="0.3">
      <c r="A85">
        <v>60.373331705729164</v>
      </c>
      <c r="B85" s="5" t="s">
        <v>107</v>
      </c>
      <c r="C85" s="5" t="s">
        <v>12</v>
      </c>
      <c r="D85">
        <v>5.66</v>
      </c>
      <c r="E85">
        <v>32</v>
      </c>
      <c r="F85">
        <v>3</v>
      </c>
      <c r="G85">
        <v>5</v>
      </c>
      <c r="H85" s="5" t="s">
        <v>22</v>
      </c>
    </row>
    <row r="86" spans="1:8" hidden="1" x14ac:dyDescent="0.3">
      <c r="A86">
        <v>59.000000953674316</v>
      </c>
      <c r="B86" s="5" t="s">
        <v>108</v>
      </c>
      <c r="C86" s="5" t="s">
        <v>20</v>
      </c>
      <c r="D86">
        <v>5.9</v>
      </c>
      <c r="E86">
        <v>30</v>
      </c>
      <c r="F86">
        <v>3</v>
      </c>
      <c r="G86">
        <v>2</v>
      </c>
      <c r="H86" s="5" t="s">
        <v>24</v>
      </c>
    </row>
    <row r="87" spans="1:8" hidden="1" x14ac:dyDescent="0.3">
      <c r="A87">
        <v>54.230000972747803</v>
      </c>
      <c r="B87" s="5" t="s">
        <v>109</v>
      </c>
      <c r="C87" s="5" t="s">
        <v>20</v>
      </c>
      <c r="D87">
        <v>6.38</v>
      </c>
      <c r="E87">
        <v>34</v>
      </c>
      <c r="F87">
        <v>4</v>
      </c>
      <c r="G87">
        <v>11</v>
      </c>
      <c r="H87" s="5" t="s">
        <v>13</v>
      </c>
    </row>
    <row r="88" spans="1:8" hidden="1" x14ac:dyDescent="0.3">
      <c r="A88">
        <v>52.535001993179321</v>
      </c>
      <c r="B88" s="5" t="s">
        <v>110</v>
      </c>
      <c r="C88" s="5" t="s">
        <v>20</v>
      </c>
      <c r="D88">
        <v>5.53</v>
      </c>
      <c r="E88">
        <v>19</v>
      </c>
      <c r="F88">
        <v>2</v>
      </c>
      <c r="G88">
        <v>12</v>
      </c>
      <c r="H88" s="5" t="s">
        <v>26</v>
      </c>
    </row>
    <row r="89" spans="1:8" hidden="1" x14ac:dyDescent="0.3">
      <c r="A89">
        <v>51.067500472068787</v>
      </c>
      <c r="B89" s="5" t="s">
        <v>111</v>
      </c>
      <c r="C89" s="5" t="s">
        <v>12</v>
      </c>
      <c r="D89">
        <v>6.19</v>
      </c>
      <c r="E89">
        <v>33</v>
      </c>
      <c r="F89">
        <v>4</v>
      </c>
      <c r="G89">
        <v>9</v>
      </c>
      <c r="H89" s="5" t="s">
        <v>28</v>
      </c>
    </row>
    <row r="90" spans="1:8" hidden="1" x14ac:dyDescent="0.3">
      <c r="A90">
        <v>49.664999842643738</v>
      </c>
      <c r="B90" s="5" t="s">
        <v>112</v>
      </c>
      <c r="C90" s="5" t="s">
        <v>12</v>
      </c>
      <c r="D90">
        <v>6.02</v>
      </c>
      <c r="E90">
        <v>33</v>
      </c>
      <c r="F90">
        <v>4</v>
      </c>
      <c r="G90">
        <v>8</v>
      </c>
      <c r="H90" s="5" t="s">
        <v>37</v>
      </c>
    </row>
    <row r="91" spans="1:8" hidden="1" x14ac:dyDescent="0.3">
      <c r="A91">
        <v>49.360000610351563</v>
      </c>
      <c r="B91" s="5" t="s">
        <v>113</v>
      </c>
      <c r="C91" s="5" t="s">
        <v>20</v>
      </c>
      <c r="D91">
        <v>6.17</v>
      </c>
      <c r="E91">
        <v>32</v>
      </c>
      <c r="F91">
        <v>4</v>
      </c>
      <c r="G91">
        <v>1</v>
      </c>
      <c r="H91" s="5" t="s">
        <v>10</v>
      </c>
    </row>
    <row r="92" spans="1:8" hidden="1" x14ac:dyDescent="0.3">
      <c r="A92">
        <v>49.200000762939453</v>
      </c>
      <c r="B92" s="5" t="s">
        <v>114</v>
      </c>
      <c r="C92" s="5" t="s">
        <v>12</v>
      </c>
      <c r="D92">
        <v>6.15</v>
      </c>
      <c r="E92">
        <v>32</v>
      </c>
      <c r="F92">
        <v>4</v>
      </c>
      <c r="G92">
        <v>2</v>
      </c>
      <c r="H92" s="5" t="s">
        <v>24</v>
      </c>
    </row>
    <row r="93" spans="1:8" x14ac:dyDescent="0.3">
      <c r="A93">
        <v>49.082499861717224</v>
      </c>
      <c r="B93" s="5" t="s">
        <v>115</v>
      </c>
      <c r="C93" s="5" t="s">
        <v>9</v>
      </c>
      <c r="D93">
        <v>6.77</v>
      </c>
      <c r="E93">
        <v>29</v>
      </c>
      <c r="F93">
        <v>4</v>
      </c>
      <c r="G93">
        <v>12</v>
      </c>
      <c r="H93" s="5" t="s">
        <v>26</v>
      </c>
    </row>
    <row r="94" spans="1:8" hidden="1" x14ac:dyDescent="0.3">
      <c r="A94">
        <v>46.324001693725585</v>
      </c>
      <c r="B94" s="5" t="s">
        <v>116</v>
      </c>
      <c r="C94" s="5" t="s">
        <v>12</v>
      </c>
      <c r="D94">
        <v>6.26</v>
      </c>
      <c r="E94">
        <v>37</v>
      </c>
      <c r="F94">
        <v>5</v>
      </c>
      <c r="G94">
        <v>1</v>
      </c>
      <c r="H94" s="5" t="s">
        <v>10</v>
      </c>
    </row>
    <row r="95" spans="1:8" hidden="1" x14ac:dyDescent="0.3">
      <c r="A95">
        <v>46.049998998641968</v>
      </c>
      <c r="B95" s="5" t="s">
        <v>117</v>
      </c>
      <c r="C95" s="5" t="s">
        <v>12</v>
      </c>
      <c r="D95">
        <v>6.14</v>
      </c>
      <c r="E95">
        <v>15</v>
      </c>
      <c r="F95">
        <v>2</v>
      </c>
      <c r="G95">
        <v>7</v>
      </c>
      <c r="H95" s="5" t="s">
        <v>53</v>
      </c>
    </row>
    <row r="96" spans="1:8" hidden="1" x14ac:dyDescent="0.3">
      <c r="A96">
        <v>46</v>
      </c>
      <c r="B96" s="5" t="s">
        <v>118</v>
      </c>
      <c r="C96" s="5" t="s">
        <v>12</v>
      </c>
      <c r="D96">
        <v>5.75</v>
      </c>
      <c r="E96">
        <v>16</v>
      </c>
      <c r="F96">
        <v>2</v>
      </c>
      <c r="G96">
        <v>10</v>
      </c>
      <c r="H96" s="5" t="s">
        <v>74</v>
      </c>
    </row>
    <row r="97" spans="1:8" hidden="1" x14ac:dyDescent="0.3">
      <c r="A97">
        <v>45.375001430511475</v>
      </c>
      <c r="B97" s="5" t="s">
        <v>119</v>
      </c>
      <c r="C97" s="5" t="s">
        <v>20</v>
      </c>
      <c r="D97">
        <v>6.05</v>
      </c>
      <c r="E97">
        <v>15</v>
      </c>
      <c r="F97">
        <v>2</v>
      </c>
      <c r="G97">
        <v>8</v>
      </c>
      <c r="H97" s="5" t="s">
        <v>37</v>
      </c>
    </row>
    <row r="98" spans="1:8" hidden="1" x14ac:dyDescent="0.3">
      <c r="A98">
        <v>45.156665643056236</v>
      </c>
      <c r="B98" s="5" t="s">
        <v>120</v>
      </c>
      <c r="C98" s="5" t="s">
        <v>20</v>
      </c>
      <c r="D98">
        <v>5.89</v>
      </c>
      <c r="E98">
        <v>23</v>
      </c>
      <c r="F98">
        <v>3</v>
      </c>
      <c r="G98">
        <v>7</v>
      </c>
      <c r="H98" s="5" t="s">
        <v>53</v>
      </c>
    </row>
    <row r="99" spans="1:8" hidden="1" x14ac:dyDescent="0.3">
      <c r="A99">
        <v>44.964999675750732</v>
      </c>
      <c r="B99" s="5" t="s">
        <v>121</v>
      </c>
      <c r="C99" s="5" t="s">
        <v>20</v>
      </c>
      <c r="D99">
        <v>5.29</v>
      </c>
      <c r="E99">
        <v>17</v>
      </c>
      <c r="F99">
        <v>2</v>
      </c>
      <c r="G99">
        <v>10</v>
      </c>
      <c r="H99" s="5" t="s">
        <v>74</v>
      </c>
    </row>
    <row r="100" spans="1:8" hidden="1" x14ac:dyDescent="0.3">
      <c r="A100">
        <v>44.280000686645508</v>
      </c>
      <c r="B100" s="5" t="s">
        <v>122</v>
      </c>
      <c r="C100" s="5" t="s">
        <v>20</v>
      </c>
      <c r="D100">
        <v>6.15</v>
      </c>
      <c r="E100">
        <v>36</v>
      </c>
      <c r="F100">
        <v>5</v>
      </c>
      <c r="G100">
        <v>7</v>
      </c>
      <c r="H100" s="5" t="s">
        <v>53</v>
      </c>
    </row>
    <row r="101" spans="1:8" hidden="1" x14ac:dyDescent="0.3">
      <c r="A101">
        <v>42.839999198913574</v>
      </c>
      <c r="B101" s="5" t="s">
        <v>123</v>
      </c>
      <c r="C101" s="5" t="s">
        <v>49</v>
      </c>
      <c r="D101">
        <v>3.57</v>
      </c>
      <c r="E101">
        <v>36</v>
      </c>
      <c r="F101">
        <v>3</v>
      </c>
      <c r="G101">
        <v>11</v>
      </c>
      <c r="H101" s="5" t="s">
        <v>13</v>
      </c>
    </row>
    <row r="102" spans="1:8" hidden="1" x14ac:dyDescent="0.3">
      <c r="A102">
        <v>42.485000967979431</v>
      </c>
      <c r="B102" s="5" t="s">
        <v>124</v>
      </c>
      <c r="C102" s="5" t="s">
        <v>20</v>
      </c>
      <c r="D102">
        <v>5.86</v>
      </c>
      <c r="E102">
        <v>29</v>
      </c>
      <c r="F102">
        <v>4</v>
      </c>
      <c r="G102">
        <v>5</v>
      </c>
      <c r="H102" s="5" t="s">
        <v>22</v>
      </c>
    </row>
    <row r="103" spans="1:8" x14ac:dyDescent="0.3">
      <c r="A103">
        <v>42.127141748155864</v>
      </c>
      <c r="B103" s="5" t="s">
        <v>125</v>
      </c>
      <c r="C103" s="5" t="s">
        <v>9</v>
      </c>
      <c r="D103">
        <v>7.97</v>
      </c>
      <c r="E103">
        <v>37</v>
      </c>
      <c r="F103">
        <v>7</v>
      </c>
      <c r="G103">
        <v>10</v>
      </c>
      <c r="H103" s="5" t="s">
        <v>74</v>
      </c>
    </row>
    <row r="104" spans="1:8" x14ac:dyDescent="0.3">
      <c r="A104">
        <v>41.509998798370361</v>
      </c>
      <c r="B104" s="5" t="s">
        <v>126</v>
      </c>
      <c r="C104" s="5" t="s">
        <v>9</v>
      </c>
      <c r="D104">
        <v>5.93</v>
      </c>
      <c r="E104">
        <v>21</v>
      </c>
      <c r="F104">
        <v>3</v>
      </c>
      <c r="G104">
        <v>11</v>
      </c>
      <c r="H104" s="5" t="s">
        <v>13</v>
      </c>
    </row>
    <row r="105" spans="1:8" hidden="1" x14ac:dyDescent="0.3">
      <c r="A105">
        <v>40.529999732971191</v>
      </c>
      <c r="B105" s="5" t="s">
        <v>127</v>
      </c>
      <c r="C105" s="5" t="s">
        <v>12</v>
      </c>
      <c r="D105">
        <v>5.79</v>
      </c>
      <c r="E105">
        <v>21</v>
      </c>
      <c r="F105">
        <v>3</v>
      </c>
      <c r="G105">
        <v>5</v>
      </c>
      <c r="H105" s="5" t="s">
        <v>22</v>
      </c>
    </row>
    <row r="106" spans="1:8" hidden="1" x14ac:dyDescent="0.3">
      <c r="A106">
        <v>40.194001007080075</v>
      </c>
      <c r="B106" s="5" t="s">
        <v>128</v>
      </c>
      <c r="C106" s="5" t="s">
        <v>20</v>
      </c>
      <c r="D106">
        <v>6.09</v>
      </c>
      <c r="E106">
        <v>33</v>
      </c>
      <c r="F106">
        <v>5</v>
      </c>
      <c r="G106">
        <v>4</v>
      </c>
      <c r="H106" s="5" t="s">
        <v>15</v>
      </c>
    </row>
    <row r="107" spans="1:8" hidden="1" x14ac:dyDescent="0.3">
      <c r="A107">
        <v>39.082499742507935</v>
      </c>
      <c r="B107" s="5" t="s">
        <v>129</v>
      </c>
      <c r="C107" s="5" t="s">
        <v>12</v>
      </c>
      <c r="D107">
        <v>5.79</v>
      </c>
      <c r="E107">
        <v>27</v>
      </c>
      <c r="F107">
        <v>4</v>
      </c>
      <c r="G107">
        <v>12</v>
      </c>
      <c r="H107" s="5" t="s">
        <v>26</v>
      </c>
    </row>
    <row r="108" spans="1:8" hidden="1" x14ac:dyDescent="0.3">
      <c r="A108">
        <v>39</v>
      </c>
      <c r="B108" s="5" t="s">
        <v>130</v>
      </c>
      <c r="C108" s="5" t="s">
        <v>20</v>
      </c>
      <c r="D108">
        <v>6.5</v>
      </c>
      <c r="E108">
        <v>24</v>
      </c>
      <c r="F108">
        <v>4</v>
      </c>
      <c r="G108">
        <v>11</v>
      </c>
      <c r="H108" s="5" t="s">
        <v>13</v>
      </c>
    </row>
    <row r="109" spans="1:8" x14ac:dyDescent="0.3">
      <c r="A109">
        <v>38.280000686645508</v>
      </c>
      <c r="B109" s="5" t="s">
        <v>131</v>
      </c>
      <c r="C109" s="5" t="s">
        <v>9</v>
      </c>
      <c r="D109">
        <v>6.38</v>
      </c>
      <c r="E109">
        <v>18</v>
      </c>
      <c r="F109">
        <v>3</v>
      </c>
      <c r="G109">
        <v>2</v>
      </c>
      <c r="H109" s="5" t="s">
        <v>24</v>
      </c>
    </row>
    <row r="110" spans="1:8" hidden="1" x14ac:dyDescent="0.3">
      <c r="A110">
        <v>37.052858352661133</v>
      </c>
      <c r="B110" s="5" t="s">
        <v>132</v>
      </c>
      <c r="C110" s="5" t="s">
        <v>12</v>
      </c>
      <c r="D110">
        <v>7.01</v>
      </c>
      <c r="E110">
        <v>37</v>
      </c>
      <c r="F110">
        <v>7</v>
      </c>
      <c r="G110">
        <v>1</v>
      </c>
      <c r="H110" s="5" t="s">
        <v>10</v>
      </c>
    </row>
    <row r="111" spans="1:8" hidden="1" x14ac:dyDescent="0.3">
      <c r="A111">
        <v>36.290000120798744</v>
      </c>
      <c r="B111" s="5" t="s">
        <v>133</v>
      </c>
      <c r="C111" s="5" t="s">
        <v>20</v>
      </c>
      <c r="D111">
        <v>5.73</v>
      </c>
      <c r="E111">
        <v>19</v>
      </c>
      <c r="F111">
        <v>3</v>
      </c>
      <c r="G111">
        <v>4</v>
      </c>
      <c r="H111" s="5" t="s">
        <v>15</v>
      </c>
    </row>
    <row r="112" spans="1:8" x14ac:dyDescent="0.3">
      <c r="A112">
        <v>36.245000839233398</v>
      </c>
      <c r="B112" s="5" t="s">
        <v>134</v>
      </c>
      <c r="C112" s="5" t="s">
        <v>9</v>
      </c>
      <c r="D112">
        <v>6.59</v>
      </c>
      <c r="E112">
        <v>33</v>
      </c>
      <c r="F112">
        <v>6</v>
      </c>
      <c r="G112">
        <v>12</v>
      </c>
      <c r="H112" s="5" t="s">
        <v>26</v>
      </c>
    </row>
    <row r="113" spans="1:8" hidden="1" x14ac:dyDescent="0.3">
      <c r="A113">
        <v>35.111999893188475</v>
      </c>
      <c r="B113" s="5" t="s">
        <v>135</v>
      </c>
      <c r="C113" s="5" t="s">
        <v>20</v>
      </c>
      <c r="D113">
        <v>6.27</v>
      </c>
      <c r="E113">
        <v>28</v>
      </c>
      <c r="F113">
        <v>5</v>
      </c>
      <c r="G113">
        <v>1</v>
      </c>
      <c r="H113" s="5" t="s">
        <v>10</v>
      </c>
    </row>
    <row r="114" spans="1:8" hidden="1" x14ac:dyDescent="0.3">
      <c r="A114">
        <v>35.09999942779541</v>
      </c>
      <c r="B114" s="5" t="s">
        <v>136</v>
      </c>
      <c r="C114" s="5" t="s">
        <v>12</v>
      </c>
      <c r="D114">
        <v>5.85</v>
      </c>
      <c r="E114">
        <v>18</v>
      </c>
      <c r="F114">
        <v>3</v>
      </c>
      <c r="G114">
        <v>1</v>
      </c>
      <c r="H114" s="5" t="s">
        <v>10</v>
      </c>
    </row>
    <row r="115" spans="1:8" hidden="1" x14ac:dyDescent="0.3">
      <c r="A115">
        <v>35.058334668477379</v>
      </c>
      <c r="B115" s="5" t="s">
        <v>137</v>
      </c>
      <c r="C115" s="5" t="s">
        <v>20</v>
      </c>
      <c r="D115">
        <v>6.01</v>
      </c>
      <c r="E115">
        <v>35</v>
      </c>
      <c r="F115">
        <v>6</v>
      </c>
      <c r="G115">
        <v>12</v>
      </c>
      <c r="H115" s="5" t="s">
        <v>26</v>
      </c>
    </row>
    <row r="116" spans="1:8" hidden="1" x14ac:dyDescent="0.3">
      <c r="A116">
        <v>34.963333765665688</v>
      </c>
      <c r="B116" s="5" t="s">
        <v>138</v>
      </c>
      <c r="C116" s="5" t="s">
        <v>12</v>
      </c>
      <c r="D116">
        <v>6.17</v>
      </c>
      <c r="E116">
        <v>34</v>
      </c>
      <c r="F116">
        <v>6</v>
      </c>
      <c r="G116">
        <v>3</v>
      </c>
      <c r="H116" s="5" t="s">
        <v>43</v>
      </c>
    </row>
    <row r="117" spans="1:8" hidden="1" x14ac:dyDescent="0.3">
      <c r="A117">
        <v>34.80000114440918</v>
      </c>
      <c r="B117" s="5" t="s">
        <v>139</v>
      </c>
      <c r="C117" s="5" t="s">
        <v>12</v>
      </c>
      <c r="D117">
        <v>5.8</v>
      </c>
      <c r="E117">
        <v>18</v>
      </c>
      <c r="F117">
        <v>3</v>
      </c>
      <c r="G117">
        <v>10</v>
      </c>
      <c r="H117" s="5" t="s">
        <v>74</v>
      </c>
    </row>
    <row r="118" spans="1:8" x14ac:dyDescent="0.3">
      <c r="A118">
        <v>34.300000667572021</v>
      </c>
      <c r="B118" s="5" t="s">
        <v>140</v>
      </c>
      <c r="C118" s="5" t="s">
        <v>9</v>
      </c>
      <c r="D118">
        <v>6.86</v>
      </c>
      <c r="E118">
        <v>25</v>
      </c>
      <c r="F118">
        <v>5</v>
      </c>
      <c r="G118">
        <v>2</v>
      </c>
      <c r="H118" s="5" t="s">
        <v>24</v>
      </c>
    </row>
    <row r="119" spans="1:8" hidden="1" x14ac:dyDescent="0.3">
      <c r="A119">
        <v>34.220000553131101</v>
      </c>
      <c r="B119" s="5" t="s">
        <v>141</v>
      </c>
      <c r="C119" s="5" t="s">
        <v>20</v>
      </c>
      <c r="D119">
        <v>5.9</v>
      </c>
      <c r="E119">
        <v>29</v>
      </c>
      <c r="F119">
        <v>5</v>
      </c>
      <c r="G119">
        <v>10</v>
      </c>
      <c r="H119" s="5" t="s">
        <v>74</v>
      </c>
    </row>
    <row r="120" spans="1:8" hidden="1" x14ac:dyDescent="0.3">
      <c r="A120">
        <v>34.100000858306885</v>
      </c>
      <c r="B120" s="5" t="s">
        <v>142</v>
      </c>
      <c r="C120" s="5" t="s">
        <v>12</v>
      </c>
      <c r="D120">
        <v>6.82</v>
      </c>
      <c r="E120">
        <v>35</v>
      </c>
      <c r="F120">
        <v>7</v>
      </c>
      <c r="G120">
        <v>7</v>
      </c>
      <c r="H120" s="5" t="s">
        <v>53</v>
      </c>
    </row>
    <row r="121" spans="1:8" hidden="1" x14ac:dyDescent="0.3">
      <c r="A121">
        <v>33.810000658035278</v>
      </c>
      <c r="B121" s="5" t="s">
        <v>143</v>
      </c>
      <c r="C121" s="5" t="s">
        <v>20</v>
      </c>
      <c r="D121">
        <v>5.88</v>
      </c>
      <c r="E121">
        <v>23</v>
      </c>
      <c r="F121">
        <v>4</v>
      </c>
      <c r="G121">
        <v>4</v>
      </c>
      <c r="H121" s="5" t="s">
        <v>15</v>
      </c>
    </row>
    <row r="122" spans="1:8" hidden="1" x14ac:dyDescent="0.3">
      <c r="A122">
        <v>33</v>
      </c>
      <c r="B122" s="5" t="s">
        <v>144</v>
      </c>
      <c r="C122" s="5" t="s">
        <v>20</v>
      </c>
      <c r="D122">
        <v>5.5</v>
      </c>
      <c r="E122">
        <v>6</v>
      </c>
      <c r="F122">
        <v>1</v>
      </c>
      <c r="G122">
        <v>8</v>
      </c>
      <c r="H122" s="5" t="s">
        <v>37</v>
      </c>
    </row>
    <row r="123" spans="1:8" hidden="1" x14ac:dyDescent="0.3">
      <c r="A123">
        <v>32.759998798370361</v>
      </c>
      <c r="B123" s="5" t="s">
        <v>145</v>
      </c>
      <c r="C123" s="5" t="s">
        <v>49</v>
      </c>
      <c r="D123">
        <v>4.68</v>
      </c>
      <c r="E123">
        <v>28</v>
      </c>
      <c r="F123">
        <v>4</v>
      </c>
      <c r="G123">
        <v>4</v>
      </c>
      <c r="H123" s="5" t="s">
        <v>15</v>
      </c>
    </row>
    <row r="124" spans="1:8" hidden="1" x14ac:dyDescent="0.3">
      <c r="A124">
        <v>32.591428756713867</v>
      </c>
      <c r="B124" s="5" t="s">
        <v>146</v>
      </c>
      <c r="C124" s="5" t="s">
        <v>12</v>
      </c>
      <c r="D124">
        <v>6.71</v>
      </c>
      <c r="E124">
        <v>34</v>
      </c>
      <c r="F124">
        <v>7</v>
      </c>
      <c r="G124">
        <v>3</v>
      </c>
      <c r="H124" s="5" t="s">
        <v>43</v>
      </c>
    </row>
    <row r="125" spans="1:8" x14ac:dyDescent="0.3">
      <c r="A125">
        <v>32.44799880981445</v>
      </c>
      <c r="B125" s="5" t="s">
        <v>147</v>
      </c>
      <c r="C125" s="5" t="s">
        <v>9</v>
      </c>
      <c r="D125">
        <v>6.24</v>
      </c>
      <c r="E125">
        <v>26</v>
      </c>
      <c r="F125">
        <v>5</v>
      </c>
      <c r="G125">
        <v>7</v>
      </c>
      <c r="H125" s="5" t="s">
        <v>53</v>
      </c>
    </row>
    <row r="126" spans="1:8" hidden="1" x14ac:dyDescent="0.3">
      <c r="A126">
        <v>32.400000095367432</v>
      </c>
      <c r="B126" s="5" t="s">
        <v>148</v>
      </c>
      <c r="C126" s="5" t="s">
        <v>12</v>
      </c>
      <c r="D126">
        <v>6.48</v>
      </c>
      <c r="E126">
        <v>35</v>
      </c>
      <c r="F126">
        <v>7</v>
      </c>
      <c r="G126">
        <v>1</v>
      </c>
      <c r="H126" s="5" t="s">
        <v>10</v>
      </c>
    </row>
    <row r="127" spans="1:8" hidden="1" x14ac:dyDescent="0.3">
      <c r="A127">
        <v>31.968000411987305</v>
      </c>
      <c r="B127" s="5" t="s">
        <v>149</v>
      </c>
      <c r="C127" s="5" t="s">
        <v>20</v>
      </c>
      <c r="D127">
        <v>5.92</v>
      </c>
      <c r="E127">
        <v>27</v>
      </c>
      <c r="F127">
        <v>5</v>
      </c>
      <c r="G127">
        <v>1</v>
      </c>
      <c r="H127" s="5" t="s">
        <v>10</v>
      </c>
    </row>
    <row r="128" spans="1:8" hidden="1" x14ac:dyDescent="0.3">
      <c r="A128">
        <v>31.949999332427979</v>
      </c>
      <c r="B128" s="5" t="s">
        <v>150</v>
      </c>
      <c r="C128" s="5" t="s">
        <v>20</v>
      </c>
      <c r="D128">
        <v>6.39</v>
      </c>
      <c r="E128">
        <v>20</v>
      </c>
      <c r="F128">
        <v>4</v>
      </c>
      <c r="G128">
        <v>3</v>
      </c>
      <c r="H128" s="5" t="s">
        <v>43</v>
      </c>
    </row>
    <row r="129" spans="1:8" hidden="1" x14ac:dyDescent="0.3">
      <c r="A129">
        <v>30.999999046325684</v>
      </c>
      <c r="B129" s="5" t="s">
        <v>151</v>
      </c>
      <c r="C129" s="5" t="s">
        <v>20</v>
      </c>
      <c r="D129">
        <v>6.2</v>
      </c>
      <c r="E129">
        <v>15</v>
      </c>
      <c r="F129">
        <v>3</v>
      </c>
      <c r="G129">
        <v>8</v>
      </c>
      <c r="H129" s="5" t="s">
        <v>37</v>
      </c>
    </row>
    <row r="130" spans="1:8" hidden="1" x14ac:dyDescent="0.3">
      <c r="A130">
        <v>30.850000381469727</v>
      </c>
      <c r="B130" s="5" t="s">
        <v>152</v>
      </c>
      <c r="C130" s="5" t="s">
        <v>12</v>
      </c>
      <c r="D130">
        <v>6.17</v>
      </c>
      <c r="E130">
        <v>5</v>
      </c>
      <c r="F130">
        <v>1</v>
      </c>
      <c r="G130">
        <v>6</v>
      </c>
      <c r="H130" s="5" t="s">
        <v>18</v>
      </c>
    </row>
    <row r="131" spans="1:8" hidden="1" x14ac:dyDescent="0.3">
      <c r="A131">
        <v>30.07714339665004</v>
      </c>
      <c r="B131" s="5" t="s">
        <v>153</v>
      </c>
      <c r="C131" s="5" t="s">
        <v>20</v>
      </c>
      <c r="D131">
        <v>6.38</v>
      </c>
      <c r="E131">
        <v>33</v>
      </c>
      <c r="F131">
        <v>7</v>
      </c>
      <c r="G131">
        <v>3</v>
      </c>
      <c r="H131" s="5" t="s">
        <v>43</v>
      </c>
    </row>
    <row r="132" spans="1:8" hidden="1" x14ac:dyDescent="0.3">
      <c r="A132">
        <v>30.029999732971191</v>
      </c>
      <c r="B132" s="5" t="s">
        <v>154</v>
      </c>
      <c r="C132" s="5" t="s">
        <v>49</v>
      </c>
      <c r="D132">
        <v>4.29</v>
      </c>
      <c r="E132">
        <v>7</v>
      </c>
      <c r="F132">
        <v>1</v>
      </c>
      <c r="G132">
        <v>4</v>
      </c>
      <c r="H132" s="5" t="s">
        <v>15</v>
      </c>
    </row>
    <row r="133" spans="1:8" hidden="1" x14ac:dyDescent="0.3">
      <c r="A133">
        <v>29.777142660958425</v>
      </c>
      <c r="B133" s="5" t="s">
        <v>155</v>
      </c>
      <c r="C133" s="5" t="s">
        <v>20</v>
      </c>
      <c r="D133">
        <v>5.79</v>
      </c>
      <c r="E133">
        <v>36</v>
      </c>
      <c r="F133">
        <v>7</v>
      </c>
      <c r="G133">
        <v>11</v>
      </c>
      <c r="H133" s="5" t="s">
        <v>13</v>
      </c>
    </row>
    <row r="134" spans="1:8" hidden="1" x14ac:dyDescent="0.3">
      <c r="A134">
        <v>28.517500162124634</v>
      </c>
      <c r="B134" s="5" t="s">
        <v>156</v>
      </c>
      <c r="C134" s="5" t="s">
        <v>12</v>
      </c>
      <c r="D134">
        <v>6.71</v>
      </c>
      <c r="E134">
        <v>34</v>
      </c>
      <c r="F134">
        <v>8</v>
      </c>
      <c r="G134">
        <v>5</v>
      </c>
      <c r="H134" s="5" t="s">
        <v>22</v>
      </c>
    </row>
    <row r="135" spans="1:8" hidden="1" x14ac:dyDescent="0.3">
      <c r="A135">
        <v>26.9257139478411</v>
      </c>
      <c r="B135" s="5" t="s">
        <v>157</v>
      </c>
      <c r="C135" s="5" t="s">
        <v>20</v>
      </c>
      <c r="D135">
        <v>6.08</v>
      </c>
      <c r="E135">
        <v>31</v>
      </c>
      <c r="F135">
        <v>7</v>
      </c>
      <c r="G135">
        <v>8</v>
      </c>
      <c r="H135" s="5" t="s">
        <v>37</v>
      </c>
    </row>
    <row r="136" spans="1:8" x14ac:dyDescent="0.3">
      <c r="A136">
        <v>26.799999237060547</v>
      </c>
      <c r="B136" s="5" t="s">
        <v>158</v>
      </c>
      <c r="C136" s="5" t="s">
        <v>9</v>
      </c>
      <c r="D136">
        <v>6.7</v>
      </c>
      <c r="E136">
        <v>8</v>
      </c>
      <c r="F136">
        <v>2</v>
      </c>
      <c r="G136">
        <v>10</v>
      </c>
      <c r="H136" s="5" t="s">
        <v>74</v>
      </c>
    </row>
    <row r="137" spans="1:8" x14ac:dyDescent="0.3">
      <c r="A137">
        <v>26.774999499320984</v>
      </c>
      <c r="B137" s="5" t="s">
        <v>159</v>
      </c>
      <c r="C137" s="5" t="s">
        <v>9</v>
      </c>
      <c r="D137">
        <v>6.12</v>
      </c>
      <c r="E137">
        <v>35</v>
      </c>
      <c r="F137">
        <v>8</v>
      </c>
      <c r="G137">
        <v>8</v>
      </c>
      <c r="H137" s="5" t="s">
        <v>37</v>
      </c>
    </row>
    <row r="138" spans="1:8" x14ac:dyDescent="0.3">
      <c r="A138">
        <v>26.440000534057617</v>
      </c>
      <c r="B138" s="5" t="s">
        <v>160</v>
      </c>
      <c r="C138" s="5" t="s">
        <v>9</v>
      </c>
      <c r="D138">
        <v>6.61</v>
      </c>
      <c r="E138">
        <v>36</v>
      </c>
      <c r="F138">
        <v>9</v>
      </c>
      <c r="G138">
        <v>4</v>
      </c>
      <c r="H138" s="5" t="s">
        <v>15</v>
      </c>
    </row>
    <row r="139" spans="1:8" hidden="1" x14ac:dyDescent="0.3">
      <c r="A139">
        <v>24.879999160766602</v>
      </c>
      <c r="B139" s="5" t="s">
        <v>161</v>
      </c>
      <c r="C139" s="5" t="s">
        <v>20</v>
      </c>
      <c r="D139">
        <v>6.22</v>
      </c>
      <c r="E139">
        <v>36</v>
      </c>
      <c r="F139">
        <v>9</v>
      </c>
      <c r="G139">
        <v>2</v>
      </c>
      <c r="H139" s="5" t="s">
        <v>24</v>
      </c>
    </row>
    <row r="140" spans="1:8" hidden="1" x14ac:dyDescent="0.3">
      <c r="A140">
        <v>24.479999542236328</v>
      </c>
      <c r="B140" s="5" t="s">
        <v>162</v>
      </c>
      <c r="C140" s="5" t="s">
        <v>49</v>
      </c>
      <c r="D140">
        <v>6.12</v>
      </c>
      <c r="E140">
        <v>4</v>
      </c>
      <c r="F140">
        <v>1</v>
      </c>
      <c r="G140">
        <v>11</v>
      </c>
      <c r="H140" s="5" t="s">
        <v>13</v>
      </c>
    </row>
    <row r="141" spans="1:8" hidden="1" x14ac:dyDescent="0.3">
      <c r="A141">
        <v>24.266666253407795</v>
      </c>
      <c r="B141" s="5" t="s">
        <v>163</v>
      </c>
      <c r="C141" s="5" t="s">
        <v>12</v>
      </c>
      <c r="D141">
        <v>5.6</v>
      </c>
      <c r="E141">
        <v>13</v>
      </c>
      <c r="F141">
        <v>3</v>
      </c>
      <c r="G141">
        <v>4</v>
      </c>
      <c r="H141" s="5" t="s">
        <v>15</v>
      </c>
    </row>
    <row r="142" spans="1:8" hidden="1" x14ac:dyDescent="0.3">
      <c r="A142">
        <v>23.799999237060547</v>
      </c>
      <c r="B142" s="5" t="s">
        <v>164</v>
      </c>
      <c r="C142" s="5" t="s">
        <v>20</v>
      </c>
      <c r="D142">
        <v>5.95</v>
      </c>
      <c r="E142">
        <v>24</v>
      </c>
      <c r="F142">
        <v>6</v>
      </c>
      <c r="G142">
        <v>4</v>
      </c>
      <c r="H142" s="5" t="s">
        <v>15</v>
      </c>
    </row>
    <row r="143" spans="1:8" x14ac:dyDescent="0.3">
      <c r="A143">
        <v>23.576666037241619</v>
      </c>
      <c r="B143" s="5" t="s">
        <v>165</v>
      </c>
      <c r="C143" s="5" t="s">
        <v>9</v>
      </c>
      <c r="D143">
        <v>6.43</v>
      </c>
      <c r="E143">
        <v>22</v>
      </c>
      <c r="F143">
        <v>6</v>
      </c>
      <c r="G143">
        <v>5</v>
      </c>
      <c r="H143" s="5" t="s">
        <v>22</v>
      </c>
    </row>
    <row r="144" spans="1:8" hidden="1" x14ac:dyDescent="0.3">
      <c r="A144">
        <v>23.431111653645832</v>
      </c>
      <c r="B144" s="5" t="s">
        <v>166</v>
      </c>
      <c r="C144" s="5" t="s">
        <v>20</v>
      </c>
      <c r="D144">
        <v>6.59</v>
      </c>
      <c r="E144">
        <v>32</v>
      </c>
      <c r="F144">
        <v>9</v>
      </c>
      <c r="G144">
        <v>6</v>
      </c>
      <c r="H144" s="5" t="s">
        <v>18</v>
      </c>
    </row>
    <row r="145" spans="1:8" hidden="1" x14ac:dyDescent="0.3">
      <c r="A145">
        <v>23.40000057220459</v>
      </c>
      <c r="B145" s="5" t="s">
        <v>167</v>
      </c>
      <c r="C145" s="5" t="s">
        <v>49</v>
      </c>
      <c r="D145">
        <v>3.9</v>
      </c>
      <c r="E145">
        <v>36</v>
      </c>
      <c r="F145">
        <v>6</v>
      </c>
      <c r="G145">
        <v>11</v>
      </c>
      <c r="H145" s="5" t="s">
        <v>13</v>
      </c>
    </row>
    <row r="146" spans="1:8" hidden="1" x14ac:dyDescent="0.3">
      <c r="A146">
        <v>23.219999926430837</v>
      </c>
      <c r="B146" s="5" t="s">
        <v>168</v>
      </c>
      <c r="C146" s="5" t="s">
        <v>20</v>
      </c>
      <c r="D146">
        <v>6.02</v>
      </c>
      <c r="E146">
        <v>27</v>
      </c>
      <c r="F146">
        <v>7</v>
      </c>
      <c r="G146">
        <v>7</v>
      </c>
      <c r="H146" s="5" t="s">
        <v>53</v>
      </c>
    </row>
    <row r="147" spans="1:8" hidden="1" x14ac:dyDescent="0.3">
      <c r="A147">
        <v>23</v>
      </c>
      <c r="B147" s="5" t="s">
        <v>169</v>
      </c>
      <c r="C147" s="5" t="s">
        <v>12</v>
      </c>
      <c r="D147">
        <v>5.75</v>
      </c>
      <c r="E147">
        <v>4</v>
      </c>
      <c r="F147">
        <v>1</v>
      </c>
      <c r="G147">
        <v>4</v>
      </c>
      <c r="H147" s="5" t="s">
        <v>15</v>
      </c>
    </row>
    <row r="148" spans="1:8" x14ac:dyDescent="0.3">
      <c r="A148">
        <v>22.984000778198244</v>
      </c>
      <c r="B148" s="5" t="s">
        <v>170</v>
      </c>
      <c r="C148" s="5" t="s">
        <v>9</v>
      </c>
      <c r="D148">
        <v>6.76</v>
      </c>
      <c r="E148">
        <v>34</v>
      </c>
      <c r="F148">
        <v>10</v>
      </c>
      <c r="G148">
        <v>9</v>
      </c>
      <c r="H148" s="5" t="s">
        <v>28</v>
      </c>
    </row>
    <row r="149" spans="1:8" hidden="1" x14ac:dyDescent="0.3">
      <c r="A149">
        <v>22.768571853637695</v>
      </c>
      <c r="B149" s="5" t="s">
        <v>171</v>
      </c>
      <c r="C149" s="5" t="s">
        <v>12</v>
      </c>
      <c r="D149">
        <v>6.13</v>
      </c>
      <c r="E149">
        <v>26</v>
      </c>
      <c r="F149">
        <v>7</v>
      </c>
      <c r="G149">
        <v>12</v>
      </c>
      <c r="H149" s="5" t="s">
        <v>26</v>
      </c>
    </row>
    <row r="150" spans="1:8" hidden="1" x14ac:dyDescent="0.3">
      <c r="A150">
        <v>22.704445309109158</v>
      </c>
      <c r="B150" s="5" t="s">
        <v>172</v>
      </c>
      <c r="C150" s="5" t="s">
        <v>12</v>
      </c>
      <c r="D150">
        <v>6.01</v>
      </c>
      <c r="E150">
        <v>34</v>
      </c>
      <c r="F150">
        <v>9</v>
      </c>
      <c r="G150">
        <v>2</v>
      </c>
      <c r="H150" s="5" t="s">
        <v>24</v>
      </c>
    </row>
    <row r="151" spans="1:8" hidden="1" x14ac:dyDescent="0.3">
      <c r="A151">
        <v>22.5</v>
      </c>
      <c r="B151" s="5" t="s">
        <v>173</v>
      </c>
      <c r="C151" s="5" t="s">
        <v>12</v>
      </c>
      <c r="D151">
        <v>6</v>
      </c>
      <c r="E151">
        <v>15</v>
      </c>
      <c r="F151">
        <v>4</v>
      </c>
      <c r="G151">
        <v>4</v>
      </c>
      <c r="H151" s="5" t="s">
        <v>15</v>
      </c>
    </row>
    <row r="152" spans="1:8" hidden="1" x14ac:dyDescent="0.3">
      <c r="A152">
        <v>22.406000518798827</v>
      </c>
      <c r="B152" s="5" t="s">
        <v>174</v>
      </c>
      <c r="C152" s="5" t="s">
        <v>12</v>
      </c>
      <c r="D152">
        <v>6.59</v>
      </c>
      <c r="E152">
        <v>34</v>
      </c>
      <c r="F152">
        <v>10</v>
      </c>
      <c r="G152">
        <v>6</v>
      </c>
      <c r="H152" s="5" t="s">
        <v>18</v>
      </c>
    </row>
    <row r="153" spans="1:8" hidden="1" x14ac:dyDescent="0.3">
      <c r="A153">
        <v>22.400000678168404</v>
      </c>
      <c r="B153" s="5" t="s">
        <v>175</v>
      </c>
      <c r="C153" s="5" t="s">
        <v>12</v>
      </c>
      <c r="D153">
        <v>6.3</v>
      </c>
      <c r="E153">
        <v>32</v>
      </c>
      <c r="F153">
        <v>9</v>
      </c>
      <c r="G153">
        <v>3</v>
      </c>
      <c r="H153" s="5" t="s">
        <v>43</v>
      </c>
    </row>
    <row r="154" spans="1:8" hidden="1" x14ac:dyDescent="0.3">
      <c r="A154">
        <v>22.356666485468548</v>
      </c>
      <c r="B154" s="5" t="s">
        <v>176</v>
      </c>
      <c r="C154" s="5" t="s">
        <v>20</v>
      </c>
      <c r="D154">
        <v>7.06</v>
      </c>
      <c r="E154">
        <v>19</v>
      </c>
      <c r="F154">
        <v>6</v>
      </c>
      <c r="G154">
        <v>10</v>
      </c>
      <c r="H154" s="5" t="s">
        <v>74</v>
      </c>
    </row>
    <row r="155" spans="1:8" hidden="1" x14ac:dyDescent="0.3">
      <c r="A155">
        <v>22.285713468279159</v>
      </c>
      <c r="B155" s="5" t="s">
        <v>177</v>
      </c>
      <c r="C155" s="5" t="s">
        <v>20</v>
      </c>
      <c r="D155">
        <v>6.24</v>
      </c>
      <c r="E155">
        <v>25</v>
      </c>
      <c r="F155">
        <v>7</v>
      </c>
      <c r="G155">
        <v>10</v>
      </c>
      <c r="H155" s="5" t="s">
        <v>74</v>
      </c>
    </row>
    <row r="156" spans="1:8" hidden="1" x14ac:dyDescent="0.3">
      <c r="A156">
        <v>21.803333070543076</v>
      </c>
      <c r="B156" s="5" t="s">
        <v>178</v>
      </c>
      <c r="C156" s="5" t="s">
        <v>20</v>
      </c>
      <c r="D156">
        <v>6.33</v>
      </c>
      <c r="E156">
        <v>31</v>
      </c>
      <c r="F156">
        <v>9</v>
      </c>
      <c r="G156">
        <v>3</v>
      </c>
      <c r="H156" s="5" t="s">
        <v>43</v>
      </c>
    </row>
    <row r="157" spans="1:8" hidden="1" x14ac:dyDescent="0.3">
      <c r="A157">
        <v>21.599999632154191</v>
      </c>
      <c r="B157" s="5" t="s">
        <v>179</v>
      </c>
      <c r="C157" s="5" t="s">
        <v>12</v>
      </c>
      <c r="D157">
        <v>5.6</v>
      </c>
      <c r="E157">
        <v>27</v>
      </c>
      <c r="F157">
        <v>7</v>
      </c>
      <c r="G157">
        <v>8</v>
      </c>
      <c r="H157" s="5" t="s">
        <v>37</v>
      </c>
    </row>
    <row r="158" spans="1:8" hidden="1" x14ac:dyDescent="0.3">
      <c r="A158">
        <v>21.539999485015869</v>
      </c>
      <c r="B158" s="5" t="s">
        <v>180</v>
      </c>
      <c r="C158" s="5" t="s">
        <v>12</v>
      </c>
      <c r="D158">
        <v>7.18</v>
      </c>
      <c r="E158">
        <v>36</v>
      </c>
      <c r="F158">
        <v>12</v>
      </c>
      <c r="G158">
        <v>6</v>
      </c>
      <c r="H158" s="5" t="s">
        <v>18</v>
      </c>
    </row>
    <row r="159" spans="1:8" hidden="1" x14ac:dyDescent="0.3">
      <c r="A159">
        <v>21.413333892822266</v>
      </c>
      <c r="B159" s="5" t="s">
        <v>181</v>
      </c>
      <c r="C159" s="5" t="s">
        <v>12</v>
      </c>
      <c r="D159">
        <v>5.84</v>
      </c>
      <c r="E159">
        <v>33</v>
      </c>
      <c r="F159">
        <v>9</v>
      </c>
      <c r="G159">
        <v>9</v>
      </c>
      <c r="H159" s="5" t="s">
        <v>28</v>
      </c>
    </row>
    <row r="160" spans="1:8" hidden="1" x14ac:dyDescent="0.3">
      <c r="A160">
        <v>21.249999318804061</v>
      </c>
      <c r="B160" s="5" t="s">
        <v>182</v>
      </c>
      <c r="C160" s="5" t="s">
        <v>20</v>
      </c>
      <c r="D160">
        <v>5.95</v>
      </c>
      <c r="E160">
        <v>25</v>
      </c>
      <c r="F160">
        <v>7</v>
      </c>
      <c r="G160">
        <v>7</v>
      </c>
      <c r="H160" s="5" t="s">
        <v>53</v>
      </c>
    </row>
    <row r="161" spans="1:8" hidden="1" x14ac:dyDescent="0.3">
      <c r="A161">
        <v>21.189999938011169</v>
      </c>
      <c r="B161" s="5" t="s">
        <v>183</v>
      </c>
      <c r="C161" s="5" t="s">
        <v>12</v>
      </c>
      <c r="D161">
        <v>6.52</v>
      </c>
      <c r="E161">
        <v>26</v>
      </c>
      <c r="F161">
        <v>8</v>
      </c>
      <c r="G161">
        <v>10</v>
      </c>
      <c r="H161" s="5" t="s">
        <v>74</v>
      </c>
    </row>
    <row r="162" spans="1:8" x14ac:dyDescent="0.3">
      <c r="A162">
        <v>21.061249792575836</v>
      </c>
      <c r="B162" s="5" t="s">
        <v>184</v>
      </c>
      <c r="C162" s="5" t="s">
        <v>9</v>
      </c>
      <c r="D162">
        <v>5.81</v>
      </c>
      <c r="E162">
        <v>29</v>
      </c>
      <c r="F162">
        <v>8</v>
      </c>
      <c r="G162">
        <v>12</v>
      </c>
      <c r="H162" s="5" t="s">
        <v>26</v>
      </c>
    </row>
    <row r="163" spans="1:8" hidden="1" x14ac:dyDescent="0.3">
      <c r="A163">
        <v>20.56333261066013</v>
      </c>
      <c r="B163" s="5" t="s">
        <v>185</v>
      </c>
      <c r="C163" s="5" t="s">
        <v>20</v>
      </c>
      <c r="D163">
        <v>5.97</v>
      </c>
      <c r="E163">
        <v>31</v>
      </c>
      <c r="F163">
        <v>9</v>
      </c>
      <c r="G163">
        <v>1</v>
      </c>
      <c r="H163" s="5" t="s">
        <v>10</v>
      </c>
    </row>
    <row r="164" spans="1:8" hidden="1" x14ac:dyDescent="0.3">
      <c r="A164">
        <v>20.280000686645508</v>
      </c>
      <c r="B164" s="5" t="s">
        <v>186</v>
      </c>
      <c r="C164" s="5" t="s">
        <v>12</v>
      </c>
      <c r="D164">
        <v>6.76</v>
      </c>
      <c r="E164">
        <v>36</v>
      </c>
      <c r="F164">
        <v>12</v>
      </c>
      <c r="G164">
        <v>7</v>
      </c>
      <c r="H164" s="5" t="s">
        <v>53</v>
      </c>
    </row>
    <row r="165" spans="1:8" hidden="1" x14ac:dyDescent="0.3">
      <c r="A165">
        <v>20.264999866485596</v>
      </c>
      <c r="B165" s="5" t="s">
        <v>187</v>
      </c>
      <c r="C165" s="5" t="s">
        <v>20</v>
      </c>
      <c r="D165">
        <v>5.79</v>
      </c>
      <c r="E165">
        <v>21</v>
      </c>
      <c r="F165">
        <v>6</v>
      </c>
      <c r="G165">
        <v>9</v>
      </c>
      <c r="H165" s="5" t="s">
        <v>28</v>
      </c>
    </row>
    <row r="166" spans="1:8" hidden="1" x14ac:dyDescent="0.3">
      <c r="A166">
        <v>20.253333727518719</v>
      </c>
      <c r="B166" s="5" t="s">
        <v>188</v>
      </c>
      <c r="C166" s="5" t="s">
        <v>12</v>
      </c>
      <c r="D166">
        <v>5.88</v>
      </c>
      <c r="E166">
        <v>31</v>
      </c>
      <c r="F166">
        <v>9</v>
      </c>
      <c r="G166">
        <v>12</v>
      </c>
      <c r="H166" s="5" t="s">
        <v>26</v>
      </c>
    </row>
    <row r="167" spans="1:8" hidden="1" x14ac:dyDescent="0.3">
      <c r="A167">
        <v>20.247500061988831</v>
      </c>
      <c r="B167" s="5" t="s">
        <v>189</v>
      </c>
      <c r="C167" s="5" t="s">
        <v>20</v>
      </c>
      <c r="D167">
        <v>6.23</v>
      </c>
      <c r="E167">
        <v>26</v>
      </c>
      <c r="F167">
        <v>8</v>
      </c>
      <c r="G167">
        <v>4</v>
      </c>
      <c r="H167" s="5" t="s">
        <v>15</v>
      </c>
    </row>
    <row r="168" spans="1:8" x14ac:dyDescent="0.3">
      <c r="A168">
        <v>20.041666666666668</v>
      </c>
      <c r="B168" s="5" t="s">
        <v>190</v>
      </c>
      <c r="C168" s="5" t="s">
        <v>9</v>
      </c>
      <c r="D168">
        <v>6.5</v>
      </c>
      <c r="E168">
        <v>37</v>
      </c>
      <c r="F168">
        <v>12</v>
      </c>
      <c r="G168">
        <v>11</v>
      </c>
      <c r="H168" s="5" t="s">
        <v>13</v>
      </c>
    </row>
    <row r="169" spans="1:8" hidden="1" x14ac:dyDescent="0.3">
      <c r="A169">
        <v>19.109999656677246</v>
      </c>
      <c r="B169" s="5" t="s">
        <v>191</v>
      </c>
      <c r="C169" s="5" t="s">
        <v>12</v>
      </c>
      <c r="D169">
        <v>6.37</v>
      </c>
      <c r="E169">
        <v>21</v>
      </c>
      <c r="F169">
        <v>7</v>
      </c>
      <c r="G169">
        <v>1</v>
      </c>
      <c r="H169" s="5" t="s">
        <v>10</v>
      </c>
    </row>
    <row r="170" spans="1:8" hidden="1" x14ac:dyDescent="0.3">
      <c r="A170">
        <v>18.850909146395598</v>
      </c>
      <c r="B170" s="5" t="s">
        <v>192</v>
      </c>
      <c r="C170" s="5" t="s">
        <v>12</v>
      </c>
      <c r="D170">
        <v>6.48</v>
      </c>
      <c r="E170">
        <v>32</v>
      </c>
      <c r="F170">
        <v>11</v>
      </c>
      <c r="G170">
        <v>9</v>
      </c>
      <c r="H170" s="5" t="s">
        <v>28</v>
      </c>
    </row>
    <row r="171" spans="1:8" x14ac:dyDescent="0.3">
      <c r="A171">
        <v>18.719999313354492</v>
      </c>
      <c r="B171" s="5" t="s">
        <v>193</v>
      </c>
      <c r="C171" s="5" t="s">
        <v>9</v>
      </c>
      <c r="D171">
        <v>6.24</v>
      </c>
      <c r="E171">
        <v>27</v>
      </c>
      <c r="F171">
        <v>9</v>
      </c>
      <c r="G171">
        <v>5</v>
      </c>
      <c r="H171" s="5" t="s">
        <v>22</v>
      </c>
    </row>
    <row r="172" spans="1:8" hidden="1" x14ac:dyDescent="0.3">
      <c r="A172">
        <v>18.600000000000001</v>
      </c>
      <c r="B172" s="5" t="s">
        <v>194</v>
      </c>
      <c r="C172" s="5" t="s">
        <v>12</v>
      </c>
      <c r="D172">
        <v>6</v>
      </c>
      <c r="E172">
        <v>31</v>
      </c>
      <c r="F172">
        <v>10</v>
      </c>
      <c r="G172">
        <v>1</v>
      </c>
      <c r="H172" s="5" t="s">
        <v>10</v>
      </c>
    </row>
    <row r="173" spans="1:8" hidden="1" x14ac:dyDescent="0.3">
      <c r="A173">
        <v>18.293333689371746</v>
      </c>
      <c r="B173" s="5" t="s">
        <v>195</v>
      </c>
      <c r="C173" s="5" t="s">
        <v>12</v>
      </c>
      <c r="D173">
        <v>5.88</v>
      </c>
      <c r="E173">
        <v>28</v>
      </c>
      <c r="F173">
        <v>9</v>
      </c>
      <c r="G173">
        <v>10</v>
      </c>
      <c r="H173" s="5" t="s">
        <v>74</v>
      </c>
    </row>
    <row r="174" spans="1:8" hidden="1" x14ac:dyDescent="0.3">
      <c r="A174">
        <v>18.284445020887588</v>
      </c>
      <c r="B174" s="5" t="s">
        <v>196</v>
      </c>
      <c r="C174" s="5" t="s">
        <v>49</v>
      </c>
      <c r="D174">
        <v>4.84</v>
      </c>
      <c r="E174">
        <v>34</v>
      </c>
      <c r="F174">
        <v>9</v>
      </c>
      <c r="G174">
        <v>1</v>
      </c>
      <c r="H174" s="5" t="s">
        <v>10</v>
      </c>
    </row>
    <row r="175" spans="1:8" hidden="1" x14ac:dyDescent="0.3">
      <c r="A175">
        <v>18.179999828338623</v>
      </c>
      <c r="B175" s="5" t="s">
        <v>197</v>
      </c>
      <c r="C175" s="5" t="s">
        <v>20</v>
      </c>
      <c r="D175">
        <v>6.06</v>
      </c>
      <c r="E175">
        <v>33</v>
      </c>
      <c r="F175">
        <v>11</v>
      </c>
      <c r="G175">
        <v>10</v>
      </c>
      <c r="H175" s="5" t="s">
        <v>74</v>
      </c>
    </row>
    <row r="176" spans="1:8" hidden="1" x14ac:dyDescent="0.3">
      <c r="A176">
        <v>18.090000629425049</v>
      </c>
      <c r="B176" s="5" t="s">
        <v>198</v>
      </c>
      <c r="C176" s="5" t="s">
        <v>20</v>
      </c>
      <c r="D176">
        <v>6.03</v>
      </c>
      <c r="E176">
        <v>24</v>
      </c>
      <c r="F176">
        <v>8</v>
      </c>
      <c r="G176">
        <v>10</v>
      </c>
      <c r="H176" s="5" t="s">
        <v>74</v>
      </c>
    </row>
    <row r="177" spans="1:8" hidden="1" x14ac:dyDescent="0.3">
      <c r="A177">
        <v>18.08999948501587</v>
      </c>
      <c r="B177" s="5" t="s">
        <v>199</v>
      </c>
      <c r="C177" s="5" t="s">
        <v>12</v>
      </c>
      <c r="D177">
        <v>6.7</v>
      </c>
      <c r="E177">
        <v>27</v>
      </c>
      <c r="F177">
        <v>10</v>
      </c>
      <c r="G177">
        <v>7</v>
      </c>
      <c r="H177" s="5" t="s">
        <v>53</v>
      </c>
    </row>
    <row r="178" spans="1:8" hidden="1" x14ac:dyDescent="0.3">
      <c r="A178">
        <v>18.054166833559673</v>
      </c>
      <c r="B178" s="5" t="s">
        <v>200</v>
      </c>
      <c r="C178" s="5" t="s">
        <v>12</v>
      </c>
      <c r="D178">
        <v>6.19</v>
      </c>
      <c r="E178">
        <v>35</v>
      </c>
      <c r="F178">
        <v>12</v>
      </c>
      <c r="G178">
        <v>7</v>
      </c>
      <c r="H178" s="5" t="s">
        <v>53</v>
      </c>
    </row>
    <row r="179" spans="1:8" hidden="1" x14ac:dyDescent="0.3">
      <c r="A179">
        <v>17.986666123072307</v>
      </c>
      <c r="B179" s="5" t="s">
        <v>201</v>
      </c>
      <c r="C179" s="5" t="s">
        <v>20</v>
      </c>
      <c r="D179">
        <v>5.68</v>
      </c>
      <c r="E179">
        <v>19</v>
      </c>
      <c r="F179">
        <v>6</v>
      </c>
      <c r="G179">
        <v>2</v>
      </c>
      <c r="H179" s="5" t="s">
        <v>24</v>
      </c>
    </row>
    <row r="180" spans="1:8" hidden="1" x14ac:dyDescent="0.3">
      <c r="A180">
        <v>17.765999794006348</v>
      </c>
      <c r="B180" s="5" t="s">
        <v>202</v>
      </c>
      <c r="C180" s="5" t="s">
        <v>20</v>
      </c>
      <c r="D180">
        <v>6.58</v>
      </c>
      <c r="E180">
        <v>27</v>
      </c>
      <c r="F180">
        <v>10</v>
      </c>
      <c r="G180">
        <v>2</v>
      </c>
      <c r="H180" s="5" t="s">
        <v>24</v>
      </c>
    </row>
    <row r="181" spans="1:8" hidden="1" x14ac:dyDescent="0.3">
      <c r="A181">
        <v>17.731999349594116</v>
      </c>
      <c r="B181" s="5" t="s">
        <v>203</v>
      </c>
      <c r="C181" s="5" t="s">
        <v>12</v>
      </c>
      <c r="D181">
        <v>5.72</v>
      </c>
      <c r="E181">
        <v>31</v>
      </c>
      <c r="F181">
        <v>10</v>
      </c>
      <c r="G181">
        <v>8</v>
      </c>
      <c r="H181" s="5" t="s">
        <v>37</v>
      </c>
    </row>
    <row r="182" spans="1:8" hidden="1" x14ac:dyDescent="0.3">
      <c r="A182">
        <v>17.685000514984132</v>
      </c>
      <c r="B182" s="5" t="s">
        <v>204</v>
      </c>
      <c r="C182" s="5" t="s">
        <v>12</v>
      </c>
      <c r="D182">
        <v>6.55</v>
      </c>
      <c r="E182">
        <v>27</v>
      </c>
      <c r="F182">
        <v>10</v>
      </c>
      <c r="G182">
        <v>7</v>
      </c>
      <c r="H182" s="5" t="s">
        <v>53</v>
      </c>
    </row>
    <row r="183" spans="1:8" hidden="1" x14ac:dyDescent="0.3">
      <c r="A183">
        <v>17.580000400543213</v>
      </c>
      <c r="B183" s="5" t="s">
        <v>205</v>
      </c>
      <c r="C183" s="5" t="s">
        <v>20</v>
      </c>
      <c r="D183">
        <v>5.86</v>
      </c>
      <c r="E183">
        <v>30</v>
      </c>
      <c r="F183">
        <v>10</v>
      </c>
      <c r="G183">
        <v>10</v>
      </c>
      <c r="H183" s="5" t="s">
        <v>74</v>
      </c>
    </row>
    <row r="184" spans="1:8" hidden="1" x14ac:dyDescent="0.3">
      <c r="A184">
        <v>17.460000514984131</v>
      </c>
      <c r="B184" s="5" t="s">
        <v>206</v>
      </c>
      <c r="C184" s="5" t="s">
        <v>20</v>
      </c>
      <c r="D184">
        <v>5.82</v>
      </c>
      <c r="E184">
        <v>12</v>
      </c>
      <c r="F184">
        <v>4</v>
      </c>
      <c r="G184">
        <v>4</v>
      </c>
      <c r="H184" s="5" t="s">
        <v>15</v>
      </c>
    </row>
    <row r="185" spans="1:8" hidden="1" x14ac:dyDescent="0.3">
      <c r="A185">
        <v>17.424999475479126</v>
      </c>
      <c r="B185" s="5" t="s">
        <v>207</v>
      </c>
      <c r="C185" s="5" t="s">
        <v>12</v>
      </c>
      <c r="D185">
        <v>6.97</v>
      </c>
      <c r="E185">
        <v>25</v>
      </c>
      <c r="F185">
        <v>10</v>
      </c>
      <c r="G185">
        <v>8</v>
      </c>
      <c r="H185" s="5" t="s">
        <v>37</v>
      </c>
    </row>
    <row r="186" spans="1:8" hidden="1" x14ac:dyDescent="0.3">
      <c r="A186">
        <v>17.340000629425049</v>
      </c>
      <c r="B186" s="5" t="s">
        <v>208</v>
      </c>
      <c r="C186" s="5" t="s">
        <v>20</v>
      </c>
      <c r="D186">
        <v>5.78</v>
      </c>
      <c r="E186">
        <v>18</v>
      </c>
      <c r="F186">
        <v>6</v>
      </c>
      <c r="G186">
        <v>3</v>
      </c>
      <c r="H186" s="5" t="s">
        <v>43</v>
      </c>
    </row>
    <row r="187" spans="1:8" hidden="1" x14ac:dyDescent="0.3">
      <c r="A187">
        <v>17.25</v>
      </c>
      <c r="B187" s="5" t="s">
        <v>209</v>
      </c>
      <c r="C187" s="5" t="s">
        <v>20</v>
      </c>
      <c r="D187">
        <v>5.75</v>
      </c>
      <c r="E187">
        <v>6</v>
      </c>
      <c r="F187">
        <v>2</v>
      </c>
      <c r="G187">
        <v>6</v>
      </c>
      <c r="H187" s="5" t="s">
        <v>18</v>
      </c>
    </row>
    <row r="188" spans="1:8" hidden="1" x14ac:dyDescent="0.3">
      <c r="A188">
        <v>17.173333062065971</v>
      </c>
      <c r="B188" s="5" t="s">
        <v>210</v>
      </c>
      <c r="C188" s="5" t="s">
        <v>49</v>
      </c>
      <c r="D188">
        <v>4.83</v>
      </c>
      <c r="E188">
        <v>32</v>
      </c>
      <c r="F188">
        <v>9</v>
      </c>
      <c r="G188">
        <v>10</v>
      </c>
      <c r="H188" s="5" t="s">
        <v>74</v>
      </c>
    </row>
    <row r="189" spans="1:8" hidden="1" x14ac:dyDescent="0.3">
      <c r="A189">
        <v>17.010000228881836</v>
      </c>
      <c r="B189" s="5" t="s">
        <v>211</v>
      </c>
      <c r="C189" s="5" t="s">
        <v>49</v>
      </c>
      <c r="D189">
        <v>5.67</v>
      </c>
      <c r="E189">
        <v>3</v>
      </c>
      <c r="F189">
        <v>1</v>
      </c>
      <c r="G189">
        <v>5</v>
      </c>
      <c r="H189" s="5" t="s">
        <v>22</v>
      </c>
    </row>
    <row r="190" spans="1:8" hidden="1" x14ac:dyDescent="0.3">
      <c r="A190">
        <v>16.895384715153622</v>
      </c>
      <c r="B190" s="5" t="s">
        <v>212</v>
      </c>
      <c r="C190" s="5" t="s">
        <v>20</v>
      </c>
      <c r="D190">
        <v>6.46</v>
      </c>
      <c r="E190">
        <v>34</v>
      </c>
      <c r="F190">
        <v>13</v>
      </c>
      <c r="G190">
        <v>2</v>
      </c>
      <c r="H190" s="5" t="s">
        <v>24</v>
      </c>
    </row>
    <row r="191" spans="1:8" hidden="1" x14ac:dyDescent="0.3">
      <c r="A191">
        <v>16.744000053405763</v>
      </c>
      <c r="B191" s="5" t="s">
        <v>213</v>
      </c>
      <c r="C191" s="5" t="s">
        <v>20</v>
      </c>
      <c r="D191">
        <v>5.98</v>
      </c>
      <c r="E191">
        <v>28</v>
      </c>
      <c r="F191">
        <v>10</v>
      </c>
      <c r="G191">
        <v>12</v>
      </c>
      <c r="H191" s="5" t="s">
        <v>26</v>
      </c>
    </row>
    <row r="192" spans="1:8" hidden="1" x14ac:dyDescent="0.3">
      <c r="A192">
        <v>16.669090964577414</v>
      </c>
      <c r="B192" s="5" t="s">
        <v>214</v>
      </c>
      <c r="C192" s="5" t="s">
        <v>20</v>
      </c>
      <c r="D192">
        <v>5.73</v>
      </c>
      <c r="E192">
        <v>32</v>
      </c>
      <c r="F192">
        <v>11</v>
      </c>
      <c r="G192">
        <v>9</v>
      </c>
      <c r="H192" s="5" t="s">
        <v>28</v>
      </c>
    </row>
    <row r="193" spans="1:8" hidden="1" x14ac:dyDescent="0.3">
      <c r="A193">
        <v>16.649999618530273</v>
      </c>
      <c r="B193" s="5" t="s">
        <v>215</v>
      </c>
      <c r="C193" s="5" t="s">
        <v>20</v>
      </c>
      <c r="D193">
        <v>6.66</v>
      </c>
      <c r="E193">
        <v>30</v>
      </c>
      <c r="F193">
        <v>12</v>
      </c>
      <c r="G193">
        <v>12</v>
      </c>
      <c r="H193" s="5" t="s">
        <v>26</v>
      </c>
    </row>
    <row r="194" spans="1:8" x14ac:dyDescent="0.3">
      <c r="A194">
        <v>16.588000297546387</v>
      </c>
      <c r="B194" s="5" t="s">
        <v>216</v>
      </c>
      <c r="C194" s="5" t="s">
        <v>9</v>
      </c>
      <c r="D194">
        <v>6.38</v>
      </c>
      <c r="E194">
        <v>13</v>
      </c>
      <c r="F194">
        <v>5</v>
      </c>
      <c r="G194">
        <v>8</v>
      </c>
      <c r="H194" s="5" t="s">
        <v>37</v>
      </c>
    </row>
    <row r="195" spans="1:8" hidden="1" x14ac:dyDescent="0.3">
      <c r="A195">
        <v>16.557999610900879</v>
      </c>
      <c r="B195" s="5" t="s">
        <v>217</v>
      </c>
      <c r="C195" s="5" t="s">
        <v>49</v>
      </c>
      <c r="D195">
        <v>4.87</v>
      </c>
      <c r="E195">
        <v>34</v>
      </c>
      <c r="F195">
        <v>10</v>
      </c>
      <c r="G195">
        <v>1</v>
      </c>
      <c r="H195" s="5" t="s">
        <v>10</v>
      </c>
    </row>
    <row r="196" spans="1:8" hidden="1" x14ac:dyDescent="0.3">
      <c r="A196">
        <v>16.319999694824219</v>
      </c>
      <c r="B196" s="5" t="s">
        <v>218</v>
      </c>
      <c r="C196" s="5" t="s">
        <v>49</v>
      </c>
      <c r="D196">
        <v>6.12</v>
      </c>
      <c r="E196">
        <v>8</v>
      </c>
      <c r="F196">
        <v>3</v>
      </c>
      <c r="G196">
        <v>6</v>
      </c>
      <c r="H196" s="5" t="s">
        <v>18</v>
      </c>
    </row>
    <row r="197" spans="1:8" x14ac:dyDescent="0.3">
      <c r="A197">
        <v>16.255555152893066</v>
      </c>
      <c r="B197" s="5" t="s">
        <v>219</v>
      </c>
      <c r="C197" s="5" t="s">
        <v>9</v>
      </c>
      <c r="D197">
        <v>7.7</v>
      </c>
      <c r="E197">
        <v>38</v>
      </c>
      <c r="F197">
        <v>18</v>
      </c>
      <c r="G197">
        <v>8</v>
      </c>
      <c r="H197" s="5" t="s">
        <v>37</v>
      </c>
    </row>
    <row r="198" spans="1:8" hidden="1" x14ac:dyDescent="0.3">
      <c r="A198">
        <v>15.791999626159669</v>
      </c>
      <c r="B198" s="5" t="s">
        <v>220</v>
      </c>
      <c r="C198" s="5" t="s">
        <v>20</v>
      </c>
      <c r="D198">
        <v>5.64</v>
      </c>
      <c r="E198">
        <v>14</v>
      </c>
      <c r="F198">
        <v>5</v>
      </c>
      <c r="G198">
        <v>3</v>
      </c>
      <c r="H198" s="5" t="s">
        <v>43</v>
      </c>
    </row>
    <row r="199" spans="1:8" hidden="1" x14ac:dyDescent="0.3">
      <c r="A199">
        <v>15.458462054912861</v>
      </c>
      <c r="B199" s="5" t="s">
        <v>221</v>
      </c>
      <c r="C199" s="5" t="s">
        <v>12</v>
      </c>
      <c r="D199">
        <v>6.28</v>
      </c>
      <c r="E199">
        <v>32</v>
      </c>
      <c r="F199">
        <v>13</v>
      </c>
      <c r="G199">
        <v>9</v>
      </c>
      <c r="H199" s="5" t="s">
        <v>28</v>
      </c>
    </row>
    <row r="200" spans="1:8" hidden="1" x14ac:dyDescent="0.3">
      <c r="A200">
        <v>15.372500419616699</v>
      </c>
      <c r="B200" s="5" t="s">
        <v>222</v>
      </c>
      <c r="C200" s="5" t="s">
        <v>20</v>
      </c>
      <c r="D200">
        <v>5.59</v>
      </c>
      <c r="E200">
        <v>11</v>
      </c>
      <c r="F200">
        <v>4</v>
      </c>
      <c r="G200">
        <v>8</v>
      </c>
      <c r="H200" s="5" t="s">
        <v>37</v>
      </c>
    </row>
    <row r="201" spans="1:8" hidden="1" x14ac:dyDescent="0.3">
      <c r="A201">
        <v>15.344118062187643</v>
      </c>
      <c r="B201" s="5" t="s">
        <v>223</v>
      </c>
      <c r="C201" s="5" t="s">
        <v>12</v>
      </c>
      <c r="D201">
        <v>7.05</v>
      </c>
      <c r="E201">
        <v>37</v>
      </c>
      <c r="F201">
        <v>17</v>
      </c>
      <c r="G201">
        <v>1</v>
      </c>
      <c r="H201" s="5" t="s">
        <v>10</v>
      </c>
    </row>
    <row r="202" spans="1:8" hidden="1" x14ac:dyDescent="0.3">
      <c r="A202">
        <v>15</v>
      </c>
      <c r="B202" s="5" t="s">
        <v>224</v>
      </c>
      <c r="C202" s="5" t="s">
        <v>49</v>
      </c>
      <c r="D202">
        <v>5</v>
      </c>
      <c r="E202">
        <v>3</v>
      </c>
      <c r="F202">
        <v>1</v>
      </c>
      <c r="G202">
        <v>10</v>
      </c>
      <c r="H202" s="5" t="s">
        <v>74</v>
      </c>
    </row>
    <row r="203" spans="1:8" x14ac:dyDescent="0.3">
      <c r="A203">
        <v>14.979166785875956</v>
      </c>
      <c r="B203" s="5" t="s">
        <v>225</v>
      </c>
      <c r="C203" s="5" t="s">
        <v>9</v>
      </c>
      <c r="D203">
        <v>7.19</v>
      </c>
      <c r="E203">
        <v>25</v>
      </c>
      <c r="F203">
        <v>12</v>
      </c>
      <c r="G203">
        <v>6</v>
      </c>
      <c r="H203" s="5" t="s">
        <v>18</v>
      </c>
    </row>
    <row r="204" spans="1:8" hidden="1" x14ac:dyDescent="0.3">
      <c r="A204">
        <v>14.875384954305796</v>
      </c>
      <c r="B204" s="5" t="s">
        <v>226</v>
      </c>
      <c r="C204" s="5" t="s">
        <v>12</v>
      </c>
      <c r="D204">
        <v>5.86</v>
      </c>
      <c r="E204">
        <v>33</v>
      </c>
      <c r="F204">
        <v>13</v>
      </c>
      <c r="G204">
        <v>2</v>
      </c>
      <c r="H204" s="5" t="s">
        <v>24</v>
      </c>
    </row>
    <row r="205" spans="1:8" hidden="1" x14ac:dyDescent="0.3">
      <c r="A205">
        <v>14.700000445048014</v>
      </c>
      <c r="B205" s="5" t="s">
        <v>227</v>
      </c>
      <c r="C205" s="5" t="s">
        <v>12</v>
      </c>
      <c r="D205">
        <v>6.3</v>
      </c>
      <c r="E205">
        <v>21</v>
      </c>
      <c r="F205">
        <v>9</v>
      </c>
      <c r="G205">
        <v>12</v>
      </c>
      <c r="H205" s="5" t="s">
        <v>26</v>
      </c>
    </row>
    <row r="206" spans="1:8" hidden="1" x14ac:dyDescent="0.3">
      <c r="A206">
        <v>14.583636543967508</v>
      </c>
      <c r="B206" s="5" t="s">
        <v>228</v>
      </c>
      <c r="C206" s="5" t="s">
        <v>20</v>
      </c>
      <c r="D206">
        <v>6.17</v>
      </c>
      <c r="E206">
        <v>26</v>
      </c>
      <c r="F206">
        <v>11</v>
      </c>
      <c r="G206">
        <v>1</v>
      </c>
      <c r="H206" s="5" t="s">
        <v>10</v>
      </c>
    </row>
    <row r="207" spans="1:8" hidden="1" x14ac:dyDescent="0.3">
      <c r="A207">
        <v>14.422857012067523</v>
      </c>
      <c r="B207" s="5" t="s">
        <v>229</v>
      </c>
      <c r="C207" s="5" t="s">
        <v>20</v>
      </c>
      <c r="D207">
        <v>6.31</v>
      </c>
      <c r="E207">
        <v>32</v>
      </c>
      <c r="F207">
        <v>14</v>
      </c>
      <c r="G207">
        <v>3</v>
      </c>
      <c r="H207" s="5" t="s">
        <v>43</v>
      </c>
    </row>
    <row r="208" spans="1:8" hidden="1" x14ac:dyDescent="0.3">
      <c r="A208">
        <v>14.313157709021317</v>
      </c>
      <c r="B208" s="5" t="s">
        <v>230</v>
      </c>
      <c r="C208" s="5" t="s">
        <v>12</v>
      </c>
      <c r="D208">
        <v>7.35</v>
      </c>
      <c r="E208">
        <v>37</v>
      </c>
      <c r="F208">
        <v>19</v>
      </c>
      <c r="G208">
        <v>8</v>
      </c>
      <c r="H208" s="5" t="s">
        <v>37</v>
      </c>
    </row>
    <row r="209" spans="1:8" x14ac:dyDescent="0.3">
      <c r="A209">
        <v>14.233999538421632</v>
      </c>
      <c r="B209" s="5" t="s">
        <v>231</v>
      </c>
      <c r="C209" s="5" t="s">
        <v>9</v>
      </c>
      <c r="D209">
        <v>6.47</v>
      </c>
      <c r="E209">
        <v>22</v>
      </c>
      <c r="F209">
        <v>10</v>
      </c>
      <c r="G209">
        <v>3</v>
      </c>
      <c r="H209" s="5" t="s">
        <v>43</v>
      </c>
    </row>
    <row r="210" spans="1:8" x14ac:dyDescent="0.3">
      <c r="A210">
        <v>13.990908622741699</v>
      </c>
      <c r="B210" s="5" t="s">
        <v>232</v>
      </c>
      <c r="C210" s="5" t="s">
        <v>9</v>
      </c>
      <c r="D210">
        <v>5.7</v>
      </c>
      <c r="E210">
        <v>27</v>
      </c>
      <c r="F210">
        <v>11</v>
      </c>
      <c r="G210">
        <v>3</v>
      </c>
      <c r="H210" s="5" t="s">
        <v>43</v>
      </c>
    </row>
    <row r="211" spans="1:8" hidden="1" x14ac:dyDescent="0.3">
      <c r="A211">
        <v>13.462856837681361</v>
      </c>
      <c r="B211" s="5" t="s">
        <v>233</v>
      </c>
      <c r="C211" s="5" t="s">
        <v>20</v>
      </c>
      <c r="D211">
        <v>5.89</v>
      </c>
      <c r="E211">
        <v>32</v>
      </c>
      <c r="F211">
        <v>14</v>
      </c>
      <c r="G211">
        <v>8</v>
      </c>
      <c r="H211" s="5" t="s">
        <v>37</v>
      </c>
    </row>
    <row r="212" spans="1:8" hidden="1" x14ac:dyDescent="0.3">
      <c r="A212">
        <v>13.335555447472466</v>
      </c>
      <c r="B212" s="5" t="s">
        <v>234</v>
      </c>
      <c r="C212" s="5" t="s">
        <v>12</v>
      </c>
      <c r="D212">
        <v>7.06</v>
      </c>
      <c r="E212">
        <v>17</v>
      </c>
      <c r="F212">
        <v>9</v>
      </c>
      <c r="G212">
        <v>11</v>
      </c>
      <c r="H212" s="5" t="s">
        <v>13</v>
      </c>
    </row>
    <row r="213" spans="1:8" hidden="1" x14ac:dyDescent="0.3">
      <c r="A213">
        <v>13.096874803304672</v>
      </c>
      <c r="B213" s="5" t="s">
        <v>235</v>
      </c>
      <c r="C213" s="5" t="s">
        <v>12</v>
      </c>
      <c r="D213">
        <v>6.35</v>
      </c>
      <c r="E213">
        <v>33</v>
      </c>
      <c r="F213">
        <v>16</v>
      </c>
      <c r="G213">
        <v>10</v>
      </c>
      <c r="H213" s="5" t="s">
        <v>74</v>
      </c>
    </row>
    <row r="214" spans="1:8" hidden="1" x14ac:dyDescent="0.3">
      <c r="A214">
        <v>13.070714167186193</v>
      </c>
      <c r="B214" s="5" t="s">
        <v>236</v>
      </c>
      <c r="C214" s="5" t="s">
        <v>9</v>
      </c>
      <c r="D214">
        <v>6.31</v>
      </c>
      <c r="E214">
        <v>29</v>
      </c>
      <c r="F214">
        <v>14</v>
      </c>
      <c r="G214">
        <v>5</v>
      </c>
      <c r="H214" s="5" t="s">
        <v>22</v>
      </c>
    </row>
    <row r="215" spans="1:8" hidden="1" x14ac:dyDescent="0.3">
      <c r="A215">
        <v>12.952500432729721</v>
      </c>
      <c r="B215" s="5" t="s">
        <v>237</v>
      </c>
      <c r="C215" s="5" t="s">
        <v>12</v>
      </c>
      <c r="D215">
        <v>6.28</v>
      </c>
      <c r="E215">
        <v>33</v>
      </c>
      <c r="F215">
        <v>16</v>
      </c>
      <c r="G215">
        <v>6</v>
      </c>
      <c r="H215" s="5" t="s">
        <v>18</v>
      </c>
    </row>
    <row r="216" spans="1:8" hidden="1" x14ac:dyDescent="0.3">
      <c r="A216">
        <v>12.870000123977661</v>
      </c>
      <c r="B216" s="5" t="s">
        <v>238</v>
      </c>
      <c r="C216" s="5" t="s">
        <v>20</v>
      </c>
      <c r="D216">
        <v>5.94</v>
      </c>
      <c r="E216">
        <v>26</v>
      </c>
      <c r="F216">
        <v>12</v>
      </c>
      <c r="G216">
        <v>5</v>
      </c>
      <c r="H216" s="5" t="s">
        <v>22</v>
      </c>
    </row>
    <row r="217" spans="1:8" hidden="1" x14ac:dyDescent="0.3">
      <c r="A217">
        <v>12.640000343322754</v>
      </c>
      <c r="B217" s="5" t="s">
        <v>239</v>
      </c>
      <c r="C217" s="5" t="s">
        <v>9</v>
      </c>
      <c r="D217">
        <v>6.32</v>
      </c>
      <c r="E217">
        <v>28</v>
      </c>
      <c r="F217">
        <v>14</v>
      </c>
      <c r="G217">
        <v>7</v>
      </c>
      <c r="H217" s="5" t="s">
        <v>53</v>
      </c>
    </row>
    <row r="218" spans="1:8" hidden="1" x14ac:dyDescent="0.3">
      <c r="A218">
        <v>12.619999885559082</v>
      </c>
      <c r="B218" s="5" t="s">
        <v>240</v>
      </c>
      <c r="C218" s="5" t="s">
        <v>12</v>
      </c>
      <c r="D218">
        <v>6.31</v>
      </c>
      <c r="E218">
        <v>32</v>
      </c>
      <c r="F218">
        <v>16</v>
      </c>
      <c r="G218">
        <v>4</v>
      </c>
      <c r="H218" s="5" t="s">
        <v>15</v>
      </c>
    </row>
    <row r="219" spans="1:8" hidden="1" x14ac:dyDescent="0.3">
      <c r="A219">
        <v>12.479999542236328</v>
      </c>
      <c r="B219" s="5" t="s">
        <v>241</v>
      </c>
      <c r="C219" s="5" t="s">
        <v>49</v>
      </c>
      <c r="D219">
        <v>3.12</v>
      </c>
      <c r="E219">
        <v>4</v>
      </c>
      <c r="F219">
        <v>1</v>
      </c>
      <c r="G219">
        <v>10</v>
      </c>
      <c r="H219" s="5" t="s">
        <v>74</v>
      </c>
    </row>
    <row r="220" spans="1:8" hidden="1" x14ac:dyDescent="0.3">
      <c r="A220">
        <v>12.334444840749105</v>
      </c>
      <c r="B220" s="5" t="s">
        <v>242</v>
      </c>
      <c r="C220" s="5" t="s">
        <v>12</v>
      </c>
      <c r="D220">
        <v>6.53</v>
      </c>
      <c r="E220">
        <v>34</v>
      </c>
      <c r="F220">
        <v>18</v>
      </c>
      <c r="G220">
        <v>9</v>
      </c>
      <c r="H220" s="5" t="s">
        <v>28</v>
      </c>
    </row>
    <row r="221" spans="1:8" hidden="1" x14ac:dyDescent="0.3">
      <c r="A221">
        <v>12.321428571428571</v>
      </c>
      <c r="B221" s="5" t="s">
        <v>243</v>
      </c>
      <c r="C221" s="5" t="s">
        <v>20</v>
      </c>
      <c r="D221">
        <v>5.75</v>
      </c>
      <c r="E221">
        <v>30</v>
      </c>
      <c r="F221">
        <v>14</v>
      </c>
      <c r="G221">
        <v>1</v>
      </c>
      <c r="H221" s="5" t="s">
        <v>10</v>
      </c>
    </row>
    <row r="222" spans="1:8" hidden="1" x14ac:dyDescent="0.3">
      <c r="A222">
        <v>12</v>
      </c>
      <c r="B222" s="5" t="s">
        <v>244</v>
      </c>
      <c r="C222" s="5" t="s">
        <v>12</v>
      </c>
      <c r="D222">
        <v>6</v>
      </c>
      <c r="E222">
        <v>6</v>
      </c>
      <c r="F222">
        <v>3</v>
      </c>
      <c r="G222">
        <v>11</v>
      </c>
      <c r="H222" s="5" t="s">
        <v>13</v>
      </c>
    </row>
    <row r="223" spans="1:8" hidden="1" x14ac:dyDescent="0.3">
      <c r="A223">
        <v>11.989999580383301</v>
      </c>
      <c r="B223" s="5" t="s">
        <v>245</v>
      </c>
      <c r="C223" s="5" t="s">
        <v>20</v>
      </c>
      <c r="D223">
        <v>5.45</v>
      </c>
      <c r="E223">
        <v>11</v>
      </c>
      <c r="F223">
        <v>5</v>
      </c>
      <c r="G223">
        <v>6</v>
      </c>
      <c r="H223" s="5" t="s">
        <v>18</v>
      </c>
    </row>
    <row r="224" spans="1:8" hidden="1" x14ac:dyDescent="0.3">
      <c r="A224">
        <v>11.953333298365274</v>
      </c>
      <c r="B224" s="5" t="s">
        <v>246</v>
      </c>
      <c r="C224" s="5" t="s">
        <v>12</v>
      </c>
      <c r="D224">
        <v>6.52</v>
      </c>
      <c r="E224">
        <v>22</v>
      </c>
      <c r="F224">
        <v>12</v>
      </c>
      <c r="G224">
        <v>12</v>
      </c>
      <c r="H224" s="5" t="s">
        <v>26</v>
      </c>
    </row>
    <row r="225" spans="1:8" hidden="1" x14ac:dyDescent="0.3">
      <c r="A225">
        <v>11.812500158945719</v>
      </c>
      <c r="B225" s="5" t="s">
        <v>247</v>
      </c>
      <c r="C225" s="5" t="s">
        <v>12</v>
      </c>
      <c r="D225">
        <v>5.67</v>
      </c>
      <c r="E225">
        <v>25</v>
      </c>
      <c r="F225">
        <v>12</v>
      </c>
      <c r="G225">
        <v>10</v>
      </c>
      <c r="H225" s="5" t="s">
        <v>74</v>
      </c>
    </row>
    <row r="226" spans="1:8" hidden="1" x14ac:dyDescent="0.3">
      <c r="A226">
        <v>11.742500066757202</v>
      </c>
      <c r="B226" s="5" t="s">
        <v>248</v>
      </c>
      <c r="C226" s="5" t="s">
        <v>12</v>
      </c>
      <c r="D226">
        <v>6.71</v>
      </c>
      <c r="E226">
        <v>28</v>
      </c>
      <c r="F226">
        <v>16</v>
      </c>
      <c r="G226">
        <v>11</v>
      </c>
      <c r="H226" s="5" t="s">
        <v>13</v>
      </c>
    </row>
    <row r="227" spans="1:8" hidden="1" x14ac:dyDescent="0.3">
      <c r="A227">
        <v>11.354374647140503</v>
      </c>
      <c r="B227" s="5" t="s">
        <v>249</v>
      </c>
      <c r="C227" s="5" t="s">
        <v>49</v>
      </c>
      <c r="D227">
        <v>4.91</v>
      </c>
      <c r="E227">
        <v>37</v>
      </c>
      <c r="F227">
        <v>16</v>
      </c>
      <c r="G227">
        <v>7</v>
      </c>
      <c r="H227" s="5" t="s">
        <v>53</v>
      </c>
    </row>
    <row r="228" spans="1:8" hidden="1" x14ac:dyDescent="0.3">
      <c r="A228">
        <v>11.328571251460485</v>
      </c>
      <c r="B228" s="5" t="s">
        <v>250</v>
      </c>
      <c r="C228" s="5" t="s">
        <v>20</v>
      </c>
      <c r="D228">
        <v>6.1</v>
      </c>
      <c r="E228">
        <v>26</v>
      </c>
      <c r="F228">
        <v>14</v>
      </c>
      <c r="G228">
        <v>9</v>
      </c>
      <c r="H228" s="5" t="s">
        <v>28</v>
      </c>
    </row>
    <row r="229" spans="1:8" hidden="1" x14ac:dyDescent="0.3">
      <c r="A229">
        <v>11.326922820164608</v>
      </c>
      <c r="B229" s="5" t="s">
        <v>251</v>
      </c>
      <c r="C229" s="5" t="s">
        <v>12</v>
      </c>
      <c r="D229">
        <v>5.89</v>
      </c>
      <c r="E229">
        <v>25</v>
      </c>
      <c r="F229">
        <v>13</v>
      </c>
      <c r="G229">
        <v>9</v>
      </c>
      <c r="H229" s="5" t="s">
        <v>28</v>
      </c>
    </row>
    <row r="230" spans="1:8" hidden="1" x14ac:dyDescent="0.3">
      <c r="A230">
        <v>11.314444012112087</v>
      </c>
      <c r="B230" s="5" t="s">
        <v>252</v>
      </c>
      <c r="C230" s="5" t="s">
        <v>20</v>
      </c>
      <c r="D230">
        <v>5.99</v>
      </c>
      <c r="E230">
        <v>34</v>
      </c>
      <c r="F230">
        <v>18</v>
      </c>
      <c r="G230">
        <v>1</v>
      </c>
      <c r="H230" s="5" t="s">
        <v>10</v>
      </c>
    </row>
    <row r="231" spans="1:8" hidden="1" x14ac:dyDescent="0.3">
      <c r="A231">
        <v>11</v>
      </c>
      <c r="B231" s="5" t="s">
        <v>253</v>
      </c>
      <c r="C231" s="5" t="s">
        <v>49</v>
      </c>
      <c r="D231">
        <v>5.5</v>
      </c>
      <c r="E231">
        <v>2</v>
      </c>
      <c r="F231">
        <v>1</v>
      </c>
      <c r="G231">
        <v>3</v>
      </c>
      <c r="H231" s="5" t="s">
        <v>43</v>
      </c>
    </row>
    <row r="232" spans="1:8" hidden="1" x14ac:dyDescent="0.3">
      <c r="A232">
        <v>10.963333368301392</v>
      </c>
      <c r="B232" s="5" t="s">
        <v>254</v>
      </c>
      <c r="C232" s="5" t="s">
        <v>20</v>
      </c>
      <c r="D232">
        <v>5.98</v>
      </c>
      <c r="E232">
        <v>22</v>
      </c>
      <c r="F232">
        <v>12</v>
      </c>
      <c r="G232">
        <v>5</v>
      </c>
      <c r="H232" s="5" t="s">
        <v>22</v>
      </c>
    </row>
    <row r="233" spans="1:8" hidden="1" x14ac:dyDescent="0.3">
      <c r="A233">
        <v>10.939999580383301</v>
      </c>
      <c r="B233" s="5" t="s">
        <v>255</v>
      </c>
      <c r="C233" s="5" t="s">
        <v>20</v>
      </c>
      <c r="D233">
        <v>5.47</v>
      </c>
      <c r="E233">
        <v>16</v>
      </c>
      <c r="F233">
        <v>8</v>
      </c>
      <c r="G233">
        <v>11</v>
      </c>
      <c r="H233" s="5" t="s">
        <v>13</v>
      </c>
    </row>
    <row r="234" spans="1:8" hidden="1" x14ac:dyDescent="0.3">
      <c r="A234">
        <v>10.93500030040741</v>
      </c>
      <c r="B234" s="5" t="s">
        <v>256</v>
      </c>
      <c r="C234" s="5" t="s">
        <v>49</v>
      </c>
      <c r="D234">
        <v>4.8600000000000003</v>
      </c>
      <c r="E234">
        <v>36</v>
      </c>
      <c r="F234">
        <v>16</v>
      </c>
      <c r="G234">
        <v>4</v>
      </c>
      <c r="H234" s="5" t="s">
        <v>15</v>
      </c>
    </row>
    <row r="235" spans="1:8" x14ac:dyDescent="0.3">
      <c r="A235">
        <v>10.875</v>
      </c>
      <c r="B235" s="5" t="s">
        <v>257</v>
      </c>
      <c r="C235" s="5" t="s">
        <v>9</v>
      </c>
      <c r="D235">
        <v>7.25</v>
      </c>
      <c r="E235">
        <v>30</v>
      </c>
      <c r="F235">
        <v>20</v>
      </c>
      <c r="G235">
        <v>5</v>
      </c>
      <c r="H235" s="5" t="s">
        <v>22</v>
      </c>
    </row>
    <row r="236" spans="1:8" hidden="1" x14ac:dyDescent="0.3">
      <c r="A236">
        <v>10.625</v>
      </c>
      <c r="B236" s="5" t="s">
        <v>258</v>
      </c>
      <c r="C236" s="5" t="s">
        <v>12</v>
      </c>
      <c r="D236">
        <v>6.25</v>
      </c>
      <c r="E236">
        <v>34</v>
      </c>
      <c r="F236">
        <v>20</v>
      </c>
      <c r="G236">
        <v>7</v>
      </c>
      <c r="H236" s="5" t="s">
        <v>53</v>
      </c>
    </row>
    <row r="237" spans="1:8" hidden="1" x14ac:dyDescent="0.3">
      <c r="A237">
        <v>10.323529383715462</v>
      </c>
      <c r="B237" s="5" t="s">
        <v>259</v>
      </c>
      <c r="C237" s="5" t="s">
        <v>12</v>
      </c>
      <c r="D237">
        <v>7.02</v>
      </c>
      <c r="E237">
        <v>25</v>
      </c>
      <c r="F237">
        <v>17</v>
      </c>
      <c r="G237">
        <v>2</v>
      </c>
      <c r="H237" s="5" t="s">
        <v>24</v>
      </c>
    </row>
    <row r="238" spans="1:8" hidden="1" x14ac:dyDescent="0.3">
      <c r="A238">
        <v>10.307499766349792</v>
      </c>
      <c r="B238" s="5" t="s">
        <v>260</v>
      </c>
      <c r="C238" s="5" t="s">
        <v>12</v>
      </c>
      <c r="D238">
        <v>5.89</v>
      </c>
      <c r="E238">
        <v>14</v>
      </c>
      <c r="F238">
        <v>8</v>
      </c>
      <c r="G238">
        <v>1</v>
      </c>
      <c r="H238" s="5" t="s">
        <v>10</v>
      </c>
    </row>
    <row r="239" spans="1:8" hidden="1" x14ac:dyDescent="0.3">
      <c r="A239">
        <v>10.232307507441593</v>
      </c>
      <c r="B239" s="5" t="s">
        <v>261</v>
      </c>
      <c r="C239" s="5" t="s">
        <v>12</v>
      </c>
      <c r="D239">
        <v>7.39</v>
      </c>
      <c r="E239">
        <v>36</v>
      </c>
      <c r="F239">
        <v>26</v>
      </c>
      <c r="G239">
        <v>11</v>
      </c>
      <c r="H239" s="5" t="s">
        <v>13</v>
      </c>
    </row>
    <row r="240" spans="1:8" x14ac:dyDescent="0.3">
      <c r="A240">
        <v>10.051999759674072</v>
      </c>
      <c r="B240" s="5" t="s">
        <v>262</v>
      </c>
      <c r="C240" s="5" t="s">
        <v>9</v>
      </c>
      <c r="D240">
        <v>7.18</v>
      </c>
      <c r="E240">
        <v>28</v>
      </c>
      <c r="F240">
        <v>20</v>
      </c>
      <c r="G240">
        <v>8</v>
      </c>
      <c r="H240" s="5" t="s">
        <v>37</v>
      </c>
    </row>
    <row r="241" spans="1:8" hidden="1" x14ac:dyDescent="0.3">
      <c r="A241">
        <v>10.040625333786011</v>
      </c>
      <c r="B241" s="5" t="s">
        <v>263</v>
      </c>
      <c r="C241" s="5" t="s">
        <v>49</v>
      </c>
      <c r="D241">
        <v>4.59</v>
      </c>
      <c r="E241">
        <v>35</v>
      </c>
      <c r="F241">
        <v>16</v>
      </c>
      <c r="G241">
        <v>8</v>
      </c>
      <c r="H241" s="5" t="s">
        <v>37</v>
      </c>
    </row>
    <row r="242" spans="1:8" hidden="1" x14ac:dyDescent="0.3">
      <c r="A242">
        <v>9.9423533046946808</v>
      </c>
      <c r="B242" s="5" t="s">
        <v>264</v>
      </c>
      <c r="C242" s="5" t="s">
        <v>20</v>
      </c>
      <c r="D242">
        <v>6.26</v>
      </c>
      <c r="E242">
        <v>27</v>
      </c>
      <c r="F242">
        <v>17</v>
      </c>
      <c r="G242">
        <v>5</v>
      </c>
      <c r="H242" s="5" t="s">
        <v>22</v>
      </c>
    </row>
    <row r="243" spans="1:8" hidden="1" x14ac:dyDescent="0.3">
      <c r="A243">
        <v>9.8490001201629642</v>
      </c>
      <c r="B243" s="5" t="s">
        <v>265</v>
      </c>
      <c r="C243" s="5" t="s">
        <v>49</v>
      </c>
      <c r="D243">
        <v>4.6900000000000004</v>
      </c>
      <c r="E243">
        <v>21</v>
      </c>
      <c r="F243">
        <v>10</v>
      </c>
      <c r="G243">
        <v>5</v>
      </c>
      <c r="H243" s="5" t="s">
        <v>22</v>
      </c>
    </row>
    <row r="244" spans="1:8" hidden="1" x14ac:dyDescent="0.3">
      <c r="A244">
        <v>9.7200000936334785</v>
      </c>
      <c r="B244" s="5" t="s">
        <v>266</v>
      </c>
      <c r="C244" s="5" t="s">
        <v>12</v>
      </c>
      <c r="D244">
        <v>5.94</v>
      </c>
      <c r="E244">
        <v>18</v>
      </c>
      <c r="F244">
        <v>11</v>
      </c>
      <c r="G244">
        <v>10</v>
      </c>
      <c r="H244" s="5" t="s">
        <v>74</v>
      </c>
    </row>
    <row r="245" spans="1:8" hidden="1" x14ac:dyDescent="0.3">
      <c r="A245">
        <v>9.5760001373291015</v>
      </c>
      <c r="B245" s="5" t="s">
        <v>267</v>
      </c>
      <c r="C245" s="5" t="s">
        <v>12</v>
      </c>
      <c r="D245">
        <v>6.65</v>
      </c>
      <c r="E245">
        <v>36</v>
      </c>
      <c r="F245">
        <v>25</v>
      </c>
      <c r="G245">
        <v>2</v>
      </c>
      <c r="H245" s="5" t="s">
        <v>24</v>
      </c>
    </row>
    <row r="246" spans="1:8" hidden="1" x14ac:dyDescent="0.3">
      <c r="A246">
        <v>9.5216664208306199</v>
      </c>
      <c r="B246" s="5" t="s">
        <v>268</v>
      </c>
      <c r="C246" s="5" t="s">
        <v>12</v>
      </c>
      <c r="D246">
        <v>5.91</v>
      </c>
      <c r="E246">
        <v>29</v>
      </c>
      <c r="F246">
        <v>18</v>
      </c>
      <c r="G246">
        <v>11</v>
      </c>
      <c r="H246" s="5" t="s">
        <v>13</v>
      </c>
    </row>
    <row r="247" spans="1:8" hidden="1" x14ac:dyDescent="0.3">
      <c r="A247">
        <v>9.3380002339680992</v>
      </c>
      <c r="B247" s="5" t="s">
        <v>269</v>
      </c>
      <c r="C247" s="5" t="s">
        <v>20</v>
      </c>
      <c r="D247">
        <v>6.09</v>
      </c>
      <c r="E247">
        <v>23</v>
      </c>
      <c r="F247">
        <v>15</v>
      </c>
      <c r="G247">
        <v>11</v>
      </c>
      <c r="H247" s="5" t="s">
        <v>13</v>
      </c>
    </row>
    <row r="248" spans="1:8" x14ac:dyDescent="0.3">
      <c r="A248">
        <v>9.3076923076923084</v>
      </c>
      <c r="B248" s="5" t="s">
        <v>270</v>
      </c>
      <c r="C248" s="5" t="s">
        <v>9</v>
      </c>
      <c r="D248">
        <v>5.5</v>
      </c>
      <c r="E248">
        <v>22</v>
      </c>
      <c r="F248">
        <v>13</v>
      </c>
      <c r="G248">
        <v>8</v>
      </c>
      <c r="H248" s="5" t="s">
        <v>37</v>
      </c>
    </row>
    <row r="249" spans="1:8" hidden="1" x14ac:dyDescent="0.3">
      <c r="A249">
        <v>9.2142854418073377</v>
      </c>
      <c r="B249" s="5" t="s">
        <v>271</v>
      </c>
      <c r="C249" s="5" t="s">
        <v>9</v>
      </c>
      <c r="D249">
        <v>6.45</v>
      </c>
      <c r="E249">
        <v>30</v>
      </c>
      <c r="F249">
        <v>21</v>
      </c>
      <c r="G249">
        <v>7</v>
      </c>
      <c r="H249" s="5" t="s">
        <v>53</v>
      </c>
    </row>
    <row r="250" spans="1:8" x14ac:dyDescent="0.3">
      <c r="A250">
        <v>9.1066665649414063</v>
      </c>
      <c r="B250" s="5" t="s">
        <v>272</v>
      </c>
      <c r="C250" s="5" t="s">
        <v>9</v>
      </c>
      <c r="D250">
        <v>6.83</v>
      </c>
      <c r="E250">
        <v>16</v>
      </c>
      <c r="F250">
        <v>12</v>
      </c>
      <c r="G250">
        <v>4</v>
      </c>
      <c r="H250" s="5" t="s">
        <v>15</v>
      </c>
    </row>
    <row r="251" spans="1:8" hidden="1" x14ac:dyDescent="0.3">
      <c r="A251">
        <v>8.9549996852874756</v>
      </c>
      <c r="B251" s="5" t="s">
        <v>273</v>
      </c>
      <c r="C251" s="5" t="s">
        <v>9</v>
      </c>
      <c r="D251">
        <v>5.97</v>
      </c>
      <c r="E251">
        <v>36</v>
      </c>
      <c r="F251">
        <v>24</v>
      </c>
      <c r="G251">
        <v>8</v>
      </c>
      <c r="H251" s="5" t="s">
        <v>37</v>
      </c>
    </row>
    <row r="252" spans="1:8" hidden="1" x14ac:dyDescent="0.3">
      <c r="A252">
        <v>8.8733336130777989</v>
      </c>
      <c r="B252" s="5" t="s">
        <v>274</v>
      </c>
      <c r="C252" s="5" t="s">
        <v>12</v>
      </c>
      <c r="D252">
        <v>6.05</v>
      </c>
      <c r="E252">
        <v>22</v>
      </c>
      <c r="F252">
        <v>15</v>
      </c>
      <c r="G252">
        <v>6</v>
      </c>
      <c r="H252" s="5" t="s">
        <v>18</v>
      </c>
    </row>
    <row r="253" spans="1:8" x14ac:dyDescent="0.3">
      <c r="A253">
        <v>8.8339999198913581</v>
      </c>
      <c r="B253" s="5" t="s">
        <v>275</v>
      </c>
      <c r="C253" s="5" t="s">
        <v>9</v>
      </c>
      <c r="D253">
        <v>6.31</v>
      </c>
      <c r="E253">
        <v>21</v>
      </c>
      <c r="F253">
        <v>15</v>
      </c>
      <c r="G253">
        <v>2</v>
      </c>
      <c r="H253" s="5" t="s">
        <v>24</v>
      </c>
    </row>
    <row r="254" spans="1:8" hidden="1" x14ac:dyDescent="0.3">
      <c r="A254">
        <v>8.6690909645774141</v>
      </c>
      <c r="B254" s="5" t="s">
        <v>276</v>
      </c>
      <c r="C254" s="5" t="s">
        <v>20</v>
      </c>
      <c r="D254">
        <v>5.96</v>
      </c>
      <c r="E254">
        <v>16</v>
      </c>
      <c r="F254">
        <v>11</v>
      </c>
      <c r="G254">
        <v>2</v>
      </c>
      <c r="H254" s="5" t="s">
        <v>24</v>
      </c>
    </row>
    <row r="255" spans="1:8" x14ac:dyDescent="0.3">
      <c r="A255">
        <v>8.662500262260437</v>
      </c>
      <c r="B255" s="5" t="s">
        <v>277</v>
      </c>
      <c r="C255" s="5" t="s">
        <v>9</v>
      </c>
      <c r="D255">
        <v>6.3</v>
      </c>
      <c r="E255">
        <v>11</v>
      </c>
      <c r="F255">
        <v>8</v>
      </c>
      <c r="G255">
        <v>10</v>
      </c>
      <c r="H255" s="5" t="s">
        <v>74</v>
      </c>
    </row>
    <row r="256" spans="1:8" hidden="1" x14ac:dyDescent="0.3">
      <c r="A256">
        <v>8.625</v>
      </c>
      <c r="B256" s="5" t="s">
        <v>278</v>
      </c>
      <c r="C256" s="5" t="s">
        <v>20</v>
      </c>
      <c r="D256">
        <v>5.75</v>
      </c>
      <c r="E256">
        <v>6</v>
      </c>
      <c r="F256">
        <v>4</v>
      </c>
      <c r="G256">
        <v>8</v>
      </c>
      <c r="H256" s="5" t="s">
        <v>37</v>
      </c>
    </row>
    <row r="257" spans="1:8" hidden="1" x14ac:dyDescent="0.3">
      <c r="A257">
        <v>8.377142769949776</v>
      </c>
      <c r="B257" s="5" t="s">
        <v>279</v>
      </c>
      <c r="C257" s="5" t="s">
        <v>20</v>
      </c>
      <c r="D257">
        <v>7.33</v>
      </c>
      <c r="E257">
        <v>32</v>
      </c>
      <c r="F257">
        <v>28</v>
      </c>
      <c r="G257">
        <v>7</v>
      </c>
      <c r="H257" s="5" t="s">
        <v>53</v>
      </c>
    </row>
    <row r="258" spans="1:8" hidden="1" x14ac:dyDescent="0.3">
      <c r="A258">
        <v>8.3491305268329121</v>
      </c>
      <c r="B258" s="5" t="s">
        <v>280</v>
      </c>
      <c r="C258" s="5" t="s">
        <v>49</v>
      </c>
      <c r="D258">
        <v>5.19</v>
      </c>
      <c r="E258">
        <v>37</v>
      </c>
      <c r="F258">
        <v>23</v>
      </c>
      <c r="G258">
        <v>3</v>
      </c>
      <c r="H258" s="5" t="s">
        <v>43</v>
      </c>
    </row>
    <row r="259" spans="1:8" hidden="1" x14ac:dyDescent="0.3">
      <c r="A259">
        <v>8.3300001621246338</v>
      </c>
      <c r="B259" s="5" t="s">
        <v>281</v>
      </c>
      <c r="C259" s="5" t="s">
        <v>12</v>
      </c>
      <c r="D259">
        <v>6.86</v>
      </c>
      <c r="E259">
        <v>34</v>
      </c>
      <c r="F259">
        <v>28</v>
      </c>
      <c r="G259">
        <v>1</v>
      </c>
      <c r="H259" s="5" t="s">
        <v>10</v>
      </c>
    </row>
    <row r="260" spans="1:8" hidden="1" x14ac:dyDescent="0.3">
      <c r="A260">
        <v>8.2787498235702515</v>
      </c>
      <c r="B260" s="5" t="s">
        <v>282</v>
      </c>
      <c r="C260" s="5" t="s">
        <v>20</v>
      </c>
      <c r="D260">
        <v>7.16</v>
      </c>
      <c r="E260">
        <v>37</v>
      </c>
      <c r="F260">
        <v>32</v>
      </c>
      <c r="G260">
        <v>10</v>
      </c>
      <c r="H260" s="5" t="s">
        <v>74</v>
      </c>
    </row>
    <row r="261" spans="1:8" hidden="1" x14ac:dyDescent="0.3">
      <c r="A261">
        <v>8.2776922079233017</v>
      </c>
      <c r="B261" s="5" t="s">
        <v>283</v>
      </c>
      <c r="C261" s="5" t="s">
        <v>12</v>
      </c>
      <c r="D261">
        <v>6.33</v>
      </c>
      <c r="E261">
        <v>34</v>
      </c>
      <c r="F261">
        <v>26</v>
      </c>
      <c r="G261">
        <v>12</v>
      </c>
      <c r="H261" s="5" t="s">
        <v>26</v>
      </c>
    </row>
    <row r="262" spans="1:8" hidden="1" x14ac:dyDescent="0.3">
      <c r="A262">
        <v>8.2733335494995117</v>
      </c>
      <c r="B262" s="5" t="s">
        <v>284</v>
      </c>
      <c r="C262" s="5" t="s">
        <v>20</v>
      </c>
      <c r="D262">
        <v>5.84</v>
      </c>
      <c r="E262">
        <v>17</v>
      </c>
      <c r="F262">
        <v>12</v>
      </c>
      <c r="G262">
        <v>3</v>
      </c>
      <c r="H262" s="5" t="s">
        <v>43</v>
      </c>
    </row>
    <row r="263" spans="1:8" hidden="1" x14ac:dyDescent="0.3">
      <c r="A263">
        <v>8.1599998474121094</v>
      </c>
      <c r="B263" s="5" t="s">
        <v>285</v>
      </c>
      <c r="C263" s="5" t="s">
        <v>49</v>
      </c>
      <c r="D263">
        <v>4.08</v>
      </c>
      <c r="E263">
        <v>32</v>
      </c>
      <c r="F263">
        <v>16</v>
      </c>
      <c r="G263">
        <v>3</v>
      </c>
      <c r="H263" s="5" t="s">
        <v>43</v>
      </c>
    </row>
    <row r="264" spans="1:8" hidden="1" x14ac:dyDescent="0.3">
      <c r="A264">
        <v>8.0246153611403237</v>
      </c>
      <c r="B264" s="5" t="s">
        <v>286</v>
      </c>
      <c r="C264" s="5" t="s">
        <v>12</v>
      </c>
      <c r="D264">
        <v>6.52</v>
      </c>
      <c r="E264">
        <v>32</v>
      </c>
      <c r="F264">
        <v>26</v>
      </c>
      <c r="G264">
        <v>4</v>
      </c>
      <c r="H264" s="5" t="s">
        <v>15</v>
      </c>
    </row>
    <row r="265" spans="1:8" x14ac:dyDescent="0.3">
      <c r="A265">
        <v>7.5192858491625101</v>
      </c>
      <c r="B265" s="5" t="s">
        <v>287</v>
      </c>
      <c r="C265" s="5" t="s">
        <v>9</v>
      </c>
      <c r="D265">
        <v>6.38</v>
      </c>
      <c r="E265">
        <v>33</v>
      </c>
      <c r="F265">
        <v>28</v>
      </c>
      <c r="G265">
        <v>4</v>
      </c>
      <c r="H265" s="5" t="s">
        <v>15</v>
      </c>
    </row>
    <row r="266" spans="1:8" hidden="1" x14ac:dyDescent="0.3">
      <c r="A266">
        <v>7.5129999160766605</v>
      </c>
      <c r="B266" s="5" t="s">
        <v>288</v>
      </c>
      <c r="C266" s="5" t="s">
        <v>20</v>
      </c>
      <c r="D266">
        <v>6.83</v>
      </c>
      <c r="E266">
        <v>33</v>
      </c>
      <c r="F266">
        <v>30</v>
      </c>
      <c r="G266">
        <v>12</v>
      </c>
      <c r="H266" s="5" t="s">
        <v>26</v>
      </c>
    </row>
    <row r="267" spans="1:8" hidden="1" x14ac:dyDescent="0.3">
      <c r="A267">
        <v>7.0986668904622396</v>
      </c>
      <c r="B267" s="5" t="s">
        <v>289</v>
      </c>
      <c r="C267" s="5" t="s">
        <v>49</v>
      </c>
      <c r="D267">
        <v>4.84</v>
      </c>
      <c r="E267">
        <v>22</v>
      </c>
      <c r="F267">
        <v>15</v>
      </c>
      <c r="G267">
        <v>12</v>
      </c>
      <c r="H267" s="5" t="s">
        <v>26</v>
      </c>
    </row>
    <row r="268" spans="1:8" hidden="1" x14ac:dyDescent="0.3">
      <c r="A268">
        <v>7.0379998683929443</v>
      </c>
      <c r="B268" s="5" t="s">
        <v>290</v>
      </c>
      <c r="C268" s="5" t="s">
        <v>12</v>
      </c>
      <c r="D268">
        <v>6.12</v>
      </c>
      <c r="E268">
        <v>23</v>
      </c>
      <c r="F268">
        <v>20</v>
      </c>
      <c r="G268">
        <v>10</v>
      </c>
      <c r="H268" s="5" t="s">
        <v>74</v>
      </c>
    </row>
    <row r="269" spans="1:8" hidden="1" x14ac:dyDescent="0.3">
      <c r="A269">
        <v>7.0367647058823533</v>
      </c>
      <c r="B269" s="5" t="s">
        <v>291</v>
      </c>
      <c r="C269" s="5" t="s">
        <v>9</v>
      </c>
      <c r="D269">
        <v>7.25</v>
      </c>
      <c r="E269">
        <v>33</v>
      </c>
      <c r="F269">
        <v>34</v>
      </c>
      <c r="G269">
        <v>9</v>
      </c>
      <c r="H269" s="5" t="s">
        <v>28</v>
      </c>
    </row>
    <row r="270" spans="1:8" x14ac:dyDescent="0.3">
      <c r="A270">
        <v>6.75</v>
      </c>
      <c r="B270" s="5" t="s">
        <v>292</v>
      </c>
      <c r="C270" s="5" t="s">
        <v>9</v>
      </c>
      <c r="D270">
        <v>6.75</v>
      </c>
      <c r="E270">
        <v>12</v>
      </c>
      <c r="F270">
        <v>12</v>
      </c>
      <c r="G270">
        <v>3</v>
      </c>
      <c r="H270" s="5" t="s">
        <v>43</v>
      </c>
    </row>
    <row r="271" spans="1:8" hidden="1" x14ac:dyDescent="0.3">
      <c r="A271">
        <v>6.606562465429306</v>
      </c>
      <c r="B271" s="5" t="s">
        <v>293</v>
      </c>
      <c r="C271" s="5" t="s">
        <v>12</v>
      </c>
      <c r="D271">
        <v>7.29</v>
      </c>
      <c r="E271">
        <v>29</v>
      </c>
      <c r="F271">
        <v>32</v>
      </c>
      <c r="G271">
        <v>8</v>
      </c>
      <c r="H271" s="5" t="s">
        <v>37</v>
      </c>
    </row>
    <row r="272" spans="1:8" hidden="1" x14ac:dyDescent="0.3">
      <c r="A272">
        <v>6.5600001017252607</v>
      </c>
      <c r="B272" s="5" t="s">
        <v>294</v>
      </c>
      <c r="C272" s="5" t="s">
        <v>12</v>
      </c>
      <c r="D272">
        <v>7.38</v>
      </c>
      <c r="E272">
        <v>32</v>
      </c>
      <c r="F272">
        <v>36</v>
      </c>
      <c r="G272">
        <v>3</v>
      </c>
      <c r="H272" s="5" t="s">
        <v>43</v>
      </c>
    </row>
    <row r="273" spans="1:8" hidden="1" x14ac:dyDescent="0.3">
      <c r="A273">
        <v>6.5087177814581452</v>
      </c>
      <c r="B273" s="5" t="s">
        <v>295</v>
      </c>
      <c r="C273" s="5" t="s">
        <v>9</v>
      </c>
      <c r="D273">
        <v>6.68</v>
      </c>
      <c r="E273">
        <v>38</v>
      </c>
      <c r="F273">
        <v>39</v>
      </c>
      <c r="G273">
        <v>1</v>
      </c>
      <c r="H273" s="5" t="s">
        <v>10</v>
      </c>
    </row>
    <row r="274" spans="1:8" x14ac:dyDescent="0.3">
      <c r="A274">
        <v>6.5</v>
      </c>
      <c r="B274" s="5" t="s">
        <v>296</v>
      </c>
      <c r="C274" s="5" t="s">
        <v>9</v>
      </c>
      <c r="D274">
        <v>6.5</v>
      </c>
      <c r="E274">
        <v>2</v>
      </c>
      <c r="F274">
        <v>2</v>
      </c>
      <c r="G274">
        <v>12</v>
      </c>
      <c r="H274" s="5" t="s">
        <v>26</v>
      </c>
    </row>
    <row r="275" spans="1:8" hidden="1" x14ac:dyDescent="0.3">
      <c r="A275">
        <v>6.5</v>
      </c>
      <c r="B275" s="5" t="s">
        <v>297</v>
      </c>
      <c r="C275" s="5" t="s">
        <v>49</v>
      </c>
      <c r="D275">
        <v>6.5</v>
      </c>
      <c r="E275">
        <v>1</v>
      </c>
      <c r="F275">
        <v>1</v>
      </c>
      <c r="G275">
        <v>7</v>
      </c>
      <c r="H275" s="5" t="s">
        <v>53</v>
      </c>
    </row>
    <row r="276" spans="1:8" hidden="1" x14ac:dyDescent="0.3">
      <c r="A276">
        <v>6.4349998950958254</v>
      </c>
      <c r="B276" s="5" t="s">
        <v>298</v>
      </c>
      <c r="C276" s="5" t="s">
        <v>9</v>
      </c>
      <c r="D276">
        <v>5.85</v>
      </c>
      <c r="E276">
        <v>33</v>
      </c>
      <c r="F276">
        <v>30</v>
      </c>
      <c r="G276">
        <v>1</v>
      </c>
      <c r="H276" s="5" t="s">
        <v>10</v>
      </c>
    </row>
    <row r="277" spans="1:8" hidden="1" x14ac:dyDescent="0.3">
      <c r="A277">
        <v>6.3936585682194407</v>
      </c>
      <c r="B277" s="5" t="s">
        <v>299</v>
      </c>
      <c r="C277" s="5" t="s">
        <v>12</v>
      </c>
      <c r="D277">
        <v>7.71</v>
      </c>
      <c r="E277">
        <v>34</v>
      </c>
      <c r="F277">
        <v>41</v>
      </c>
      <c r="G277">
        <v>11</v>
      </c>
      <c r="H277" s="5" t="s">
        <v>13</v>
      </c>
    </row>
    <row r="278" spans="1:8" hidden="1" x14ac:dyDescent="0.3">
      <c r="A278">
        <v>6.3600000653948099</v>
      </c>
      <c r="B278" s="5" t="s">
        <v>300</v>
      </c>
      <c r="C278" s="5" t="s">
        <v>12</v>
      </c>
      <c r="D278">
        <v>7.42</v>
      </c>
      <c r="E278">
        <v>36</v>
      </c>
      <c r="F278">
        <v>42</v>
      </c>
      <c r="G278">
        <v>11</v>
      </c>
      <c r="H278" s="5" t="s">
        <v>13</v>
      </c>
    </row>
    <row r="279" spans="1:8" hidden="1" x14ac:dyDescent="0.3">
      <c r="A279">
        <v>6.3095240365891225</v>
      </c>
      <c r="B279" s="5" t="s">
        <v>301</v>
      </c>
      <c r="C279" s="5" t="s">
        <v>49</v>
      </c>
      <c r="D279">
        <v>5.3</v>
      </c>
      <c r="E279">
        <v>25</v>
      </c>
      <c r="F279">
        <v>21</v>
      </c>
      <c r="G279">
        <v>6</v>
      </c>
      <c r="H279" s="5" t="s">
        <v>18</v>
      </c>
    </row>
    <row r="280" spans="1:8" hidden="1" x14ac:dyDescent="0.3">
      <c r="A280">
        <v>6.1726315146998356</v>
      </c>
      <c r="B280" s="5" t="s">
        <v>302</v>
      </c>
      <c r="C280" s="5" t="s">
        <v>9</v>
      </c>
      <c r="D280">
        <v>7.33</v>
      </c>
      <c r="E280">
        <v>32</v>
      </c>
      <c r="F280">
        <v>38</v>
      </c>
      <c r="G280">
        <v>2</v>
      </c>
      <c r="H280" s="5" t="s">
        <v>24</v>
      </c>
    </row>
    <row r="281" spans="1:8" hidden="1" x14ac:dyDescent="0.3">
      <c r="A281">
        <v>6.1600001550489853</v>
      </c>
      <c r="B281" s="5" t="s">
        <v>303</v>
      </c>
      <c r="C281" s="5" t="s">
        <v>9</v>
      </c>
      <c r="D281">
        <v>6.82</v>
      </c>
      <c r="E281">
        <v>28</v>
      </c>
      <c r="F281">
        <v>31</v>
      </c>
      <c r="G281">
        <v>3</v>
      </c>
      <c r="H281" s="5" t="s">
        <v>43</v>
      </c>
    </row>
    <row r="282" spans="1:8" hidden="1" x14ac:dyDescent="0.3">
      <c r="A282">
        <v>6</v>
      </c>
      <c r="B282" s="5" t="s">
        <v>304</v>
      </c>
      <c r="C282" s="5" t="s">
        <v>20</v>
      </c>
      <c r="D282">
        <v>6</v>
      </c>
      <c r="E282">
        <v>1</v>
      </c>
      <c r="F282">
        <v>1</v>
      </c>
      <c r="G282">
        <v>12</v>
      </c>
      <c r="H282" s="5" t="s">
        <v>26</v>
      </c>
    </row>
    <row r="283" spans="1:8" hidden="1" x14ac:dyDescent="0.3">
      <c r="A283">
        <v>5.9870968634082429</v>
      </c>
      <c r="B283" s="5" t="s">
        <v>305</v>
      </c>
      <c r="C283" s="5" t="s">
        <v>9</v>
      </c>
      <c r="D283">
        <v>6.4</v>
      </c>
      <c r="E283">
        <v>29</v>
      </c>
      <c r="F283">
        <v>31</v>
      </c>
      <c r="G283">
        <v>5</v>
      </c>
      <c r="H283" s="5" t="s">
        <v>22</v>
      </c>
    </row>
    <row r="284" spans="1:8" x14ac:dyDescent="0.3">
      <c r="A284">
        <v>5.9558823529411766</v>
      </c>
      <c r="B284" s="5" t="s">
        <v>306</v>
      </c>
      <c r="C284" s="5" t="s">
        <v>9</v>
      </c>
      <c r="D284">
        <v>6.75</v>
      </c>
      <c r="E284">
        <v>15</v>
      </c>
      <c r="F284">
        <v>17</v>
      </c>
      <c r="G284">
        <v>5</v>
      </c>
      <c r="H284" s="5" t="s">
        <v>22</v>
      </c>
    </row>
    <row r="285" spans="1:8" hidden="1" x14ac:dyDescent="0.3">
      <c r="A285">
        <v>5.637272704731334</v>
      </c>
      <c r="B285" s="5" t="s">
        <v>307</v>
      </c>
      <c r="C285" s="5" t="s">
        <v>49</v>
      </c>
      <c r="D285">
        <v>4.7699999999999996</v>
      </c>
      <c r="E285">
        <v>13</v>
      </c>
      <c r="F285">
        <v>11</v>
      </c>
      <c r="G285">
        <v>2</v>
      </c>
      <c r="H285" s="5" t="s">
        <v>24</v>
      </c>
    </row>
    <row r="286" spans="1:8" hidden="1" x14ac:dyDescent="0.3">
      <c r="A286">
        <v>5.6087498664855957</v>
      </c>
      <c r="B286" s="5" t="s">
        <v>308</v>
      </c>
      <c r="C286" s="5" t="s">
        <v>12</v>
      </c>
      <c r="D286">
        <v>6.41</v>
      </c>
      <c r="E286">
        <v>35</v>
      </c>
      <c r="F286">
        <v>40</v>
      </c>
      <c r="G286">
        <v>8</v>
      </c>
      <c r="H286" s="5" t="s">
        <v>37</v>
      </c>
    </row>
    <row r="287" spans="1:8" hidden="1" x14ac:dyDescent="0.3">
      <c r="A287">
        <v>5.5</v>
      </c>
      <c r="B287" s="5" t="s">
        <v>309</v>
      </c>
      <c r="C287" s="5" t="s">
        <v>20</v>
      </c>
      <c r="D287">
        <v>5.5</v>
      </c>
      <c r="E287">
        <v>1</v>
      </c>
      <c r="F287">
        <v>1</v>
      </c>
      <c r="G287">
        <v>4</v>
      </c>
      <c r="H287" s="5" t="s">
        <v>15</v>
      </c>
    </row>
    <row r="288" spans="1:8" hidden="1" x14ac:dyDescent="0.3">
      <c r="A288">
        <v>5.4238460247333231</v>
      </c>
      <c r="B288" s="5" t="s">
        <v>310</v>
      </c>
      <c r="C288" s="5" t="s">
        <v>20</v>
      </c>
      <c r="D288">
        <v>6.41</v>
      </c>
      <c r="E288">
        <v>22</v>
      </c>
      <c r="F288">
        <v>26</v>
      </c>
      <c r="G288">
        <v>7</v>
      </c>
      <c r="H288" s="5" t="s">
        <v>53</v>
      </c>
    </row>
    <row r="289" spans="1:8" hidden="1" x14ac:dyDescent="0.3">
      <c r="A289">
        <v>5.3664285114833294</v>
      </c>
      <c r="B289" s="5" t="s">
        <v>311</v>
      </c>
      <c r="C289" s="5" t="s">
        <v>12</v>
      </c>
      <c r="D289">
        <v>6.83</v>
      </c>
      <c r="E289">
        <v>33</v>
      </c>
      <c r="F289">
        <v>42</v>
      </c>
      <c r="G289">
        <v>9</v>
      </c>
      <c r="H289" s="5" t="s">
        <v>28</v>
      </c>
    </row>
    <row r="290" spans="1:8" hidden="1" x14ac:dyDescent="0.3">
      <c r="A290">
        <v>5.0204255733084171</v>
      </c>
      <c r="B290" s="5" t="s">
        <v>312</v>
      </c>
      <c r="C290" s="5" t="s">
        <v>12</v>
      </c>
      <c r="D290">
        <v>6.94</v>
      </c>
      <c r="E290">
        <v>34</v>
      </c>
      <c r="F290">
        <v>47</v>
      </c>
      <c r="G290">
        <v>11</v>
      </c>
      <c r="H290" s="5" t="s">
        <v>13</v>
      </c>
    </row>
    <row r="291" spans="1:8" hidden="1" x14ac:dyDescent="0.3">
      <c r="A291">
        <v>4.9983635208823465</v>
      </c>
      <c r="B291" s="5" t="s">
        <v>313</v>
      </c>
      <c r="C291" s="5" t="s">
        <v>9</v>
      </c>
      <c r="D291">
        <v>7.43</v>
      </c>
      <c r="E291">
        <v>37</v>
      </c>
      <c r="F291">
        <v>55</v>
      </c>
      <c r="G291">
        <v>11</v>
      </c>
      <c r="H291" s="5" t="s">
        <v>13</v>
      </c>
    </row>
    <row r="292" spans="1:8" hidden="1" x14ac:dyDescent="0.3">
      <c r="A292">
        <v>4.9680000441414967</v>
      </c>
      <c r="B292" s="5" t="s">
        <v>314</v>
      </c>
      <c r="C292" s="5" t="s">
        <v>9</v>
      </c>
      <c r="D292">
        <v>6.44</v>
      </c>
      <c r="E292">
        <v>27</v>
      </c>
      <c r="F292">
        <v>35</v>
      </c>
      <c r="G292">
        <v>1</v>
      </c>
      <c r="H292" s="5" t="s">
        <v>10</v>
      </c>
    </row>
    <row r="293" spans="1:8" x14ac:dyDescent="0.3">
      <c r="A293">
        <v>4.9170730172134025</v>
      </c>
      <c r="B293" s="5" t="s">
        <v>315</v>
      </c>
      <c r="C293" s="5" t="s">
        <v>9</v>
      </c>
      <c r="D293">
        <v>6.72</v>
      </c>
      <c r="E293">
        <v>30</v>
      </c>
      <c r="F293">
        <v>41</v>
      </c>
      <c r="G293">
        <v>9</v>
      </c>
      <c r="H293" s="5" t="s">
        <v>28</v>
      </c>
    </row>
    <row r="294" spans="1:8" hidden="1" x14ac:dyDescent="0.3">
      <c r="A294">
        <v>4.906034551817795</v>
      </c>
      <c r="B294" s="5" t="s">
        <v>316</v>
      </c>
      <c r="C294" s="5" t="s">
        <v>9</v>
      </c>
      <c r="D294">
        <v>8.1300000000000008</v>
      </c>
      <c r="E294">
        <v>35</v>
      </c>
      <c r="F294">
        <v>58</v>
      </c>
      <c r="G294">
        <v>4</v>
      </c>
      <c r="H294" s="5" t="s">
        <v>15</v>
      </c>
    </row>
    <row r="295" spans="1:8" hidden="1" x14ac:dyDescent="0.3">
      <c r="A295">
        <v>4.8280486944245133</v>
      </c>
      <c r="B295" s="5" t="s">
        <v>317</v>
      </c>
      <c r="C295" s="5" t="s">
        <v>49</v>
      </c>
      <c r="D295">
        <v>5.35</v>
      </c>
      <c r="E295">
        <v>37</v>
      </c>
      <c r="F295">
        <v>41</v>
      </c>
      <c r="G295">
        <v>5</v>
      </c>
      <c r="H295" s="5" t="s">
        <v>22</v>
      </c>
    </row>
    <row r="296" spans="1:8" hidden="1" x14ac:dyDescent="0.3">
      <c r="A296">
        <v>4.7075001001358032</v>
      </c>
      <c r="B296" s="5" t="s">
        <v>318</v>
      </c>
      <c r="C296" s="5" t="s">
        <v>20</v>
      </c>
      <c r="D296">
        <v>5.38</v>
      </c>
      <c r="E296">
        <v>7</v>
      </c>
      <c r="F296">
        <v>8</v>
      </c>
      <c r="G296">
        <v>11</v>
      </c>
      <c r="H296" s="5" t="s">
        <v>13</v>
      </c>
    </row>
    <row r="297" spans="1:8" hidden="1" x14ac:dyDescent="0.3">
      <c r="A297">
        <v>4.7020406917649868</v>
      </c>
      <c r="B297" s="5" t="s">
        <v>319</v>
      </c>
      <c r="C297" s="5" t="s">
        <v>12</v>
      </c>
      <c r="D297">
        <v>7.2</v>
      </c>
      <c r="E297">
        <v>32</v>
      </c>
      <c r="F297">
        <v>49</v>
      </c>
      <c r="G297">
        <v>5</v>
      </c>
      <c r="H297" s="5" t="s">
        <v>22</v>
      </c>
    </row>
    <row r="298" spans="1:8" hidden="1" x14ac:dyDescent="0.3">
      <c r="A298">
        <v>4.7011765311746032</v>
      </c>
      <c r="B298" s="5" t="s">
        <v>320</v>
      </c>
      <c r="C298" s="5" t="s">
        <v>9</v>
      </c>
      <c r="D298">
        <v>8.8800000000000008</v>
      </c>
      <c r="E298">
        <v>36</v>
      </c>
      <c r="F298">
        <v>68</v>
      </c>
      <c r="G298">
        <v>7</v>
      </c>
      <c r="H298" s="5" t="s">
        <v>53</v>
      </c>
    </row>
    <row r="299" spans="1:8" hidden="1" x14ac:dyDescent="0.3">
      <c r="A299">
        <v>4.6159999847412108</v>
      </c>
      <c r="B299" s="5" t="s">
        <v>321</v>
      </c>
      <c r="C299" s="5" t="s">
        <v>12</v>
      </c>
      <c r="D299">
        <v>5.77</v>
      </c>
      <c r="E299">
        <v>20</v>
      </c>
      <c r="F299">
        <v>25</v>
      </c>
      <c r="G299">
        <v>2</v>
      </c>
      <c r="H299" s="5" t="s">
        <v>24</v>
      </c>
    </row>
    <row r="300" spans="1:8" x14ac:dyDescent="0.3">
      <c r="A300">
        <v>4.1873333613077799</v>
      </c>
      <c r="B300" s="5" t="s">
        <v>322</v>
      </c>
      <c r="C300" s="5" t="s">
        <v>9</v>
      </c>
      <c r="D300">
        <v>5.71</v>
      </c>
      <c r="E300">
        <v>11</v>
      </c>
      <c r="F300">
        <v>15</v>
      </c>
      <c r="G300">
        <v>9</v>
      </c>
      <c r="H300" s="5" t="s">
        <v>28</v>
      </c>
    </row>
    <row r="301" spans="1:8" hidden="1" x14ac:dyDescent="0.3">
      <c r="A301">
        <v>4.1384616264930134</v>
      </c>
      <c r="B301" s="5" t="s">
        <v>323</v>
      </c>
      <c r="C301" s="5" t="s">
        <v>49</v>
      </c>
      <c r="D301">
        <v>5.38</v>
      </c>
      <c r="E301">
        <v>30</v>
      </c>
      <c r="F301">
        <v>39</v>
      </c>
      <c r="G301">
        <v>6</v>
      </c>
      <c r="H301" s="5" t="s">
        <v>18</v>
      </c>
    </row>
    <row r="302" spans="1:8" x14ac:dyDescent="0.3">
      <c r="A302">
        <v>4.1014286449977329</v>
      </c>
      <c r="B302" s="5" t="s">
        <v>324</v>
      </c>
      <c r="C302" s="5" t="s">
        <v>9</v>
      </c>
      <c r="D302">
        <v>6.38</v>
      </c>
      <c r="E302">
        <v>27</v>
      </c>
      <c r="F302">
        <v>42</v>
      </c>
      <c r="G302">
        <v>2</v>
      </c>
      <c r="H302" s="5" t="s">
        <v>24</v>
      </c>
    </row>
    <row r="303" spans="1:8" hidden="1" x14ac:dyDescent="0.3">
      <c r="A303">
        <v>3.9666666303362166</v>
      </c>
      <c r="B303" s="5" t="s">
        <v>325</v>
      </c>
      <c r="C303" s="5" t="s">
        <v>9</v>
      </c>
      <c r="D303">
        <v>8.33</v>
      </c>
      <c r="E303">
        <v>30</v>
      </c>
      <c r="F303">
        <v>63</v>
      </c>
      <c r="G303">
        <v>11</v>
      </c>
      <c r="H303" s="5" t="s">
        <v>13</v>
      </c>
    </row>
    <row r="304" spans="1:8" hidden="1" x14ac:dyDescent="0.3">
      <c r="A304">
        <v>3.684999942779541</v>
      </c>
      <c r="B304" s="5" t="s">
        <v>326</v>
      </c>
      <c r="C304" s="5" t="s">
        <v>9</v>
      </c>
      <c r="D304">
        <v>7.37</v>
      </c>
      <c r="E304">
        <v>27</v>
      </c>
      <c r="F304">
        <v>54</v>
      </c>
      <c r="G304">
        <v>5</v>
      </c>
      <c r="H304" s="5" t="s">
        <v>22</v>
      </c>
    </row>
    <row r="305" spans="1:8" hidden="1" x14ac:dyDescent="0.3">
      <c r="A305">
        <v>3.684999942779541</v>
      </c>
      <c r="B305" s="5" t="s">
        <v>327</v>
      </c>
      <c r="C305" s="5" t="s">
        <v>9</v>
      </c>
      <c r="D305">
        <v>7.37</v>
      </c>
      <c r="E305">
        <v>32</v>
      </c>
      <c r="F305">
        <v>64</v>
      </c>
      <c r="G305">
        <v>5</v>
      </c>
      <c r="H305" s="5" t="s">
        <v>22</v>
      </c>
    </row>
    <row r="306" spans="1:8" hidden="1" x14ac:dyDescent="0.3">
      <c r="A306">
        <v>3.3107693011944113</v>
      </c>
      <c r="B306" s="5" t="s">
        <v>328</v>
      </c>
      <c r="C306" s="5" t="s">
        <v>49</v>
      </c>
      <c r="D306">
        <v>5.38</v>
      </c>
      <c r="E306">
        <v>16</v>
      </c>
      <c r="F306">
        <v>26</v>
      </c>
      <c r="G306">
        <v>12</v>
      </c>
      <c r="H306" s="5" t="s">
        <v>26</v>
      </c>
    </row>
    <row r="307" spans="1:8" hidden="1" x14ac:dyDescent="0.3">
      <c r="A307">
        <v>3.0810810810810811</v>
      </c>
      <c r="B307" s="5" t="s">
        <v>329</v>
      </c>
      <c r="C307" s="5" t="s">
        <v>9</v>
      </c>
      <c r="D307">
        <v>6</v>
      </c>
      <c r="E307">
        <v>19</v>
      </c>
      <c r="F307">
        <v>37</v>
      </c>
      <c r="G307">
        <v>12</v>
      </c>
      <c r="H307" s="5" t="s">
        <v>26</v>
      </c>
    </row>
    <row r="308" spans="1:8" hidden="1" x14ac:dyDescent="0.3">
      <c r="A308">
        <v>2.6169091614809905</v>
      </c>
      <c r="B308" s="5" t="s">
        <v>330</v>
      </c>
      <c r="C308" s="5" t="s">
        <v>9</v>
      </c>
      <c r="D308">
        <v>7.78</v>
      </c>
      <c r="E308">
        <v>37</v>
      </c>
      <c r="F308">
        <v>110</v>
      </c>
      <c r="G308">
        <v>1</v>
      </c>
      <c r="H308" s="5" t="s">
        <v>10</v>
      </c>
    </row>
    <row r="309" spans="1:8" hidden="1" x14ac:dyDescent="0.3">
      <c r="A309">
        <v>2.5696774451963362</v>
      </c>
      <c r="B309" s="5" t="s">
        <v>331</v>
      </c>
      <c r="C309" s="5" t="s">
        <v>9</v>
      </c>
      <c r="D309">
        <v>5.69</v>
      </c>
      <c r="E309">
        <v>14</v>
      </c>
      <c r="F309">
        <v>31</v>
      </c>
      <c r="G309">
        <v>10</v>
      </c>
      <c r="H309" s="5" t="s">
        <v>74</v>
      </c>
    </row>
    <row r="310" spans="1:8" hidden="1" x14ac:dyDescent="0.3">
      <c r="A310">
        <v>2.5610843106924768</v>
      </c>
      <c r="B310" s="5" t="s">
        <v>332</v>
      </c>
      <c r="C310" s="5" t="s">
        <v>9</v>
      </c>
      <c r="D310">
        <v>7.33</v>
      </c>
      <c r="E310">
        <v>29</v>
      </c>
      <c r="F310">
        <v>83</v>
      </c>
      <c r="G310">
        <v>3</v>
      </c>
      <c r="H310" s="5" t="s">
        <v>43</v>
      </c>
    </row>
    <row r="311" spans="1:8" hidden="1" x14ac:dyDescent="0.3">
      <c r="A311">
        <v>2.3656250536441803</v>
      </c>
      <c r="B311" s="5" t="s">
        <v>333</v>
      </c>
      <c r="C311" s="5" t="s">
        <v>9</v>
      </c>
      <c r="D311">
        <v>7.57</v>
      </c>
      <c r="E311">
        <v>35</v>
      </c>
      <c r="F311">
        <v>112</v>
      </c>
      <c r="G311">
        <v>9</v>
      </c>
      <c r="H311" s="5" t="s">
        <v>28</v>
      </c>
    </row>
    <row r="312" spans="1:8" hidden="1" x14ac:dyDescent="0.3">
      <c r="A312">
        <v>2.2975385005657492</v>
      </c>
      <c r="B312" s="5" t="s">
        <v>334</v>
      </c>
      <c r="C312" s="5" t="s">
        <v>9</v>
      </c>
      <c r="D312">
        <v>7.86</v>
      </c>
      <c r="E312">
        <v>38</v>
      </c>
      <c r="F312">
        <v>130</v>
      </c>
      <c r="G312">
        <v>4</v>
      </c>
      <c r="H312" s="5" t="s">
        <v>15</v>
      </c>
    </row>
    <row r="313" spans="1:8" hidden="1" x14ac:dyDescent="0.3">
      <c r="A313">
        <v>2.1359999084472658</v>
      </c>
      <c r="B313" s="5" t="s">
        <v>335</v>
      </c>
      <c r="C313" s="5" t="s">
        <v>9</v>
      </c>
      <c r="D313">
        <v>8.9</v>
      </c>
      <c r="E313">
        <v>36</v>
      </c>
      <c r="F313">
        <v>150</v>
      </c>
      <c r="G313">
        <v>10</v>
      </c>
      <c r="H313" s="5" t="s">
        <v>74</v>
      </c>
    </row>
    <row r="314" spans="1:8" hidden="1" x14ac:dyDescent="0.3">
      <c r="A314">
        <v>2.0231060909502432</v>
      </c>
      <c r="B314" s="5" t="s">
        <v>336</v>
      </c>
      <c r="C314" s="5" t="s">
        <v>9</v>
      </c>
      <c r="D314">
        <v>7.63</v>
      </c>
      <c r="E314">
        <v>35</v>
      </c>
      <c r="F314">
        <v>132</v>
      </c>
      <c r="G314">
        <v>6</v>
      </c>
      <c r="H314" s="5" t="s">
        <v>18</v>
      </c>
    </row>
    <row r="315" spans="1:8" hidden="1" x14ac:dyDescent="0.3">
      <c r="A315">
        <v>2</v>
      </c>
      <c r="B315" s="5" t="s">
        <v>337</v>
      </c>
      <c r="C315" s="5" t="s">
        <v>49</v>
      </c>
      <c r="D315">
        <v>2</v>
      </c>
      <c r="E315">
        <v>1</v>
      </c>
      <c r="F315">
        <v>1</v>
      </c>
      <c r="G315">
        <v>5</v>
      </c>
      <c r="H315" s="5" t="s">
        <v>22</v>
      </c>
    </row>
    <row r="316" spans="1:8" hidden="1" x14ac:dyDescent="0.3">
      <c r="A316">
        <v>2</v>
      </c>
      <c r="B316" s="5" t="s">
        <v>338</v>
      </c>
      <c r="C316" s="5" t="s">
        <v>49</v>
      </c>
      <c r="D316">
        <v>3</v>
      </c>
      <c r="E316">
        <v>2</v>
      </c>
      <c r="F316">
        <v>3</v>
      </c>
      <c r="G316">
        <v>8</v>
      </c>
      <c r="H316" s="5" t="s">
        <v>37</v>
      </c>
    </row>
    <row r="317" spans="1:8" hidden="1" x14ac:dyDescent="0.3">
      <c r="A317">
        <v>1.8861385855344261</v>
      </c>
      <c r="B317" s="5" t="s">
        <v>339</v>
      </c>
      <c r="C317" s="5" t="s">
        <v>9</v>
      </c>
      <c r="D317">
        <v>7.62</v>
      </c>
      <c r="E317">
        <v>25</v>
      </c>
      <c r="F317">
        <v>101</v>
      </c>
      <c r="G317">
        <v>7</v>
      </c>
      <c r="H317" s="5" t="s">
        <v>53</v>
      </c>
    </row>
    <row r="318" spans="1:8" hidden="1" x14ac:dyDescent="0.3">
      <c r="A318">
        <v>1.7925926314459906</v>
      </c>
      <c r="B318" s="5" t="s">
        <v>340</v>
      </c>
      <c r="C318" s="5" t="s">
        <v>9</v>
      </c>
      <c r="D318">
        <v>8.8000000000000007</v>
      </c>
      <c r="E318">
        <v>33</v>
      </c>
      <c r="F318">
        <v>162</v>
      </c>
      <c r="G318">
        <v>12</v>
      </c>
      <c r="H318" s="5" t="s">
        <v>26</v>
      </c>
    </row>
    <row r="319" spans="1:8" hidden="1" x14ac:dyDescent="0.3">
      <c r="A319">
        <v>1.7382857731410435</v>
      </c>
      <c r="B319" s="5" t="s">
        <v>341</v>
      </c>
      <c r="C319" s="5" t="s">
        <v>9</v>
      </c>
      <c r="D319">
        <v>6.76</v>
      </c>
      <c r="E319">
        <v>27</v>
      </c>
      <c r="F319">
        <v>105</v>
      </c>
      <c r="G319">
        <v>6</v>
      </c>
      <c r="H319" s="5" t="s">
        <v>18</v>
      </c>
    </row>
    <row r="320" spans="1:8" hidden="1" x14ac:dyDescent="0.3">
      <c r="A320">
        <v>1.6682927201433879</v>
      </c>
      <c r="B320" s="5" t="s">
        <v>342</v>
      </c>
      <c r="C320" s="5" t="s">
        <v>9</v>
      </c>
      <c r="D320">
        <v>6.84</v>
      </c>
      <c r="E320">
        <v>20</v>
      </c>
      <c r="F320">
        <v>82</v>
      </c>
      <c r="G320">
        <v>3</v>
      </c>
      <c r="H320" s="5" t="s">
        <v>43</v>
      </c>
    </row>
    <row r="321" spans="1:8" hidden="1" x14ac:dyDescent="0.3">
      <c r="A321">
        <v>1.619999987738473</v>
      </c>
      <c r="B321" s="5" t="s">
        <v>343</v>
      </c>
      <c r="C321" s="5" t="s">
        <v>9</v>
      </c>
      <c r="D321">
        <v>7.56</v>
      </c>
      <c r="E321">
        <v>24</v>
      </c>
      <c r="F321">
        <v>112</v>
      </c>
      <c r="G321">
        <v>8</v>
      </c>
      <c r="H321" s="5" t="s">
        <v>37</v>
      </c>
    </row>
    <row r="322" spans="1:8" hidden="1" x14ac:dyDescent="0.3">
      <c r="A322">
        <v>1.5480769597567046</v>
      </c>
      <c r="B322" s="5" t="s">
        <v>344</v>
      </c>
      <c r="C322" s="5" t="s">
        <v>12</v>
      </c>
      <c r="D322">
        <v>8.0500000000000007</v>
      </c>
      <c r="E322">
        <v>10</v>
      </c>
      <c r="F322">
        <v>52</v>
      </c>
      <c r="G322">
        <v>4</v>
      </c>
      <c r="H322" s="5" t="s">
        <v>15</v>
      </c>
    </row>
    <row r="323" spans="1:8" hidden="1" x14ac:dyDescent="0.3">
      <c r="A323">
        <v>1.49311319387184</v>
      </c>
      <c r="B323" s="5" t="s">
        <v>345</v>
      </c>
      <c r="C323" s="5" t="s">
        <v>9</v>
      </c>
      <c r="D323">
        <v>8.33</v>
      </c>
      <c r="E323">
        <v>19</v>
      </c>
      <c r="F323">
        <v>106</v>
      </c>
      <c r="G323">
        <v>2</v>
      </c>
      <c r="H323" s="5" t="s">
        <v>24</v>
      </c>
    </row>
    <row r="324" spans="1:8" hidden="1" x14ac:dyDescent="0.3">
      <c r="A324">
        <v>1.463333288828532</v>
      </c>
      <c r="B324" s="5" t="s">
        <v>346</v>
      </c>
      <c r="C324" s="5" t="s">
        <v>49</v>
      </c>
      <c r="D324">
        <v>4.3899999999999997</v>
      </c>
      <c r="E324">
        <v>9</v>
      </c>
      <c r="F324">
        <v>27</v>
      </c>
      <c r="G324">
        <v>9</v>
      </c>
      <c r="H324" s="5" t="s">
        <v>28</v>
      </c>
    </row>
    <row r="325" spans="1:8" hidden="1" x14ac:dyDescent="0.3">
      <c r="A325">
        <v>1.375</v>
      </c>
      <c r="B325" s="5" t="s">
        <v>347</v>
      </c>
      <c r="C325" s="5" t="s">
        <v>49</v>
      </c>
      <c r="D325">
        <v>2.75</v>
      </c>
      <c r="E325">
        <v>2</v>
      </c>
      <c r="F325">
        <v>4</v>
      </c>
      <c r="G325">
        <v>8</v>
      </c>
      <c r="H325" s="5" t="s">
        <v>37</v>
      </c>
    </row>
    <row r="326" spans="1:8" hidden="1" x14ac:dyDescent="0.3">
      <c r="A326">
        <v>0</v>
      </c>
      <c r="B326" s="5" t="s">
        <v>348</v>
      </c>
      <c r="C326" s="5" t="s">
        <v>12</v>
      </c>
      <c r="D326">
        <v>0</v>
      </c>
      <c r="E326">
        <v>0</v>
      </c>
      <c r="F326">
        <v>1</v>
      </c>
      <c r="G326">
        <v>5</v>
      </c>
      <c r="H326" s="5" t="s">
        <v>22</v>
      </c>
    </row>
    <row r="327" spans="1:8" hidden="1" x14ac:dyDescent="0.3">
      <c r="A327">
        <v>0</v>
      </c>
      <c r="B327" s="5" t="s">
        <v>349</v>
      </c>
      <c r="C327" s="5" t="s">
        <v>49</v>
      </c>
      <c r="D327">
        <v>0</v>
      </c>
      <c r="E327">
        <v>0</v>
      </c>
      <c r="F327">
        <v>1</v>
      </c>
      <c r="G327">
        <v>11</v>
      </c>
      <c r="H327" s="5" t="s">
        <v>13</v>
      </c>
    </row>
    <row r="328" spans="1:8" hidden="1" x14ac:dyDescent="0.3">
      <c r="A328">
        <v>0</v>
      </c>
      <c r="B328" s="5" t="s">
        <v>350</v>
      </c>
      <c r="C328" s="5" t="s">
        <v>12</v>
      </c>
      <c r="D328">
        <v>0</v>
      </c>
      <c r="E328">
        <v>0</v>
      </c>
      <c r="F328">
        <v>3</v>
      </c>
      <c r="G328">
        <v>4</v>
      </c>
      <c r="H328" s="5" t="s">
        <v>15</v>
      </c>
    </row>
    <row r="329" spans="1:8" x14ac:dyDescent="0.3">
      <c r="A329">
        <v>0</v>
      </c>
      <c r="B329" s="5" t="s">
        <v>351</v>
      </c>
      <c r="C329" s="5" t="s">
        <v>9</v>
      </c>
      <c r="D329">
        <v>0</v>
      </c>
      <c r="E329">
        <v>0</v>
      </c>
      <c r="F329">
        <v>2</v>
      </c>
      <c r="G329">
        <v>10</v>
      </c>
      <c r="H329" s="5" t="s">
        <v>74</v>
      </c>
    </row>
    <row r="330" spans="1:8" hidden="1" x14ac:dyDescent="0.3">
      <c r="A330">
        <v>0</v>
      </c>
      <c r="B330" s="5" t="s">
        <v>352</v>
      </c>
      <c r="C330" s="5" t="s">
        <v>49</v>
      </c>
      <c r="D330">
        <v>0</v>
      </c>
      <c r="E330">
        <v>0</v>
      </c>
      <c r="F330">
        <v>1</v>
      </c>
      <c r="G330">
        <v>7</v>
      </c>
      <c r="H330" s="5" t="s">
        <v>53</v>
      </c>
    </row>
    <row r="331" spans="1:8" hidden="1" x14ac:dyDescent="0.3">
      <c r="A331">
        <v>0</v>
      </c>
      <c r="B331" s="5" t="s">
        <v>353</v>
      </c>
      <c r="C331" s="5" t="s">
        <v>12</v>
      </c>
      <c r="D331">
        <v>0</v>
      </c>
      <c r="E331">
        <v>0</v>
      </c>
      <c r="F331">
        <v>7</v>
      </c>
      <c r="G331">
        <v>8</v>
      </c>
      <c r="H331" s="5" t="s">
        <v>37</v>
      </c>
    </row>
    <row r="332" spans="1:8" hidden="1" x14ac:dyDescent="0.3">
      <c r="A332">
        <v>0</v>
      </c>
      <c r="B332" s="5" t="s">
        <v>354</v>
      </c>
      <c r="C332" s="5" t="s">
        <v>20</v>
      </c>
      <c r="D332">
        <v>0</v>
      </c>
      <c r="E332">
        <v>0</v>
      </c>
      <c r="F332">
        <v>1</v>
      </c>
      <c r="G332">
        <v>12</v>
      </c>
      <c r="H332" s="5" t="s">
        <v>26</v>
      </c>
    </row>
    <row r="333" spans="1:8" hidden="1" x14ac:dyDescent="0.3">
      <c r="A333">
        <v>0</v>
      </c>
      <c r="B333" s="5" t="s">
        <v>355</v>
      </c>
      <c r="C333" s="5" t="s">
        <v>49</v>
      </c>
      <c r="D333">
        <v>0</v>
      </c>
      <c r="E333">
        <v>0</v>
      </c>
      <c r="F333">
        <v>1</v>
      </c>
      <c r="G333">
        <v>5</v>
      </c>
      <c r="H333" s="5" t="s">
        <v>22</v>
      </c>
    </row>
    <row r="334" spans="1:8" hidden="1" x14ac:dyDescent="0.3">
      <c r="A334">
        <v>0</v>
      </c>
      <c r="B334" s="5" t="s">
        <v>356</v>
      </c>
      <c r="C334" s="5" t="s">
        <v>49</v>
      </c>
      <c r="D334">
        <v>0</v>
      </c>
      <c r="E334">
        <v>0</v>
      </c>
      <c r="F334">
        <v>1</v>
      </c>
      <c r="G334">
        <v>12</v>
      </c>
      <c r="H334" s="5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"/>
  <sheetViews>
    <sheetView tabSelected="1" workbookViewId="0">
      <selection activeCell="L21" sqref="L21"/>
    </sheetView>
  </sheetViews>
  <sheetFormatPr defaultRowHeight="14.4" x14ac:dyDescent="0.3"/>
  <cols>
    <col min="2" max="2" width="5" bestFit="1" customWidth="1"/>
    <col min="3" max="3" width="6.77734375" bestFit="1" customWidth="1"/>
    <col min="4" max="4" width="8.21875" bestFit="1" customWidth="1"/>
    <col min="5" max="5" width="5" bestFit="1" customWidth="1"/>
    <col min="6" max="6" width="6.77734375" bestFit="1" customWidth="1"/>
    <col min="7" max="7" width="8.21875" bestFit="1" customWidth="1"/>
    <col min="8" max="8" width="5" bestFit="1" customWidth="1"/>
    <col min="9" max="9" width="6.77734375" bestFit="1" customWidth="1"/>
    <col min="10" max="10" width="8.21875" bestFit="1" customWidth="1"/>
    <col min="11" max="11" width="5" bestFit="1" customWidth="1"/>
    <col min="12" max="12" width="6.77734375" bestFit="1" customWidth="1"/>
    <col min="13" max="13" width="8.21875" bestFit="1" customWidth="1"/>
    <col min="14" max="14" width="5" bestFit="1" customWidth="1"/>
    <col min="15" max="15" width="6.77734375" bestFit="1" customWidth="1"/>
    <col min="16" max="16" width="8.21875" bestFit="1" customWidth="1"/>
    <col min="17" max="17" width="4" bestFit="1" customWidth="1"/>
    <col min="18" max="18" width="6.77734375" bestFit="1" customWidth="1"/>
    <col min="19" max="19" width="8.21875" bestFit="1" customWidth="1"/>
    <col min="20" max="20" width="5" bestFit="1" customWidth="1"/>
    <col min="21" max="21" width="6.77734375" bestFit="1" customWidth="1"/>
    <col min="22" max="22" width="8.21875" bestFit="1" customWidth="1"/>
    <col min="23" max="23" width="5" bestFit="1" customWidth="1"/>
    <col min="24" max="24" width="6.77734375" bestFit="1" customWidth="1"/>
    <col min="25" max="25" width="8.21875" bestFit="1" customWidth="1"/>
    <col min="26" max="26" width="4" bestFit="1" customWidth="1"/>
    <col min="27" max="27" width="6.77734375" bestFit="1" customWidth="1"/>
    <col min="28" max="28" width="8.21875" bestFit="1" customWidth="1"/>
    <col min="29" max="29" width="5" bestFit="1" customWidth="1"/>
    <col min="30" max="30" width="6.77734375" bestFit="1" customWidth="1"/>
    <col min="31" max="31" width="8.21875" bestFit="1" customWidth="1"/>
    <col min="32" max="32" width="5" bestFit="1" customWidth="1"/>
    <col min="33" max="33" width="6.77734375" bestFit="1" customWidth="1"/>
    <col min="34" max="34" width="8.21875" bestFit="1" customWidth="1"/>
    <col min="35" max="35" width="5" bestFit="1" customWidth="1"/>
    <col min="36" max="36" width="6.77734375" bestFit="1" customWidth="1"/>
    <col min="37" max="37" width="8.21875" bestFit="1" customWidth="1"/>
  </cols>
  <sheetData>
    <row r="1" spans="1:37" x14ac:dyDescent="0.3">
      <c r="B1" s="17" t="s">
        <v>10</v>
      </c>
      <c r="C1" s="19"/>
      <c r="D1" s="18"/>
      <c r="E1" s="17" t="s">
        <v>24</v>
      </c>
      <c r="F1" s="19"/>
      <c r="G1" s="18"/>
      <c r="H1" s="17" t="s">
        <v>26</v>
      </c>
      <c r="I1" s="19"/>
      <c r="J1" s="18"/>
      <c r="K1" s="17" t="s">
        <v>15</v>
      </c>
      <c r="L1" s="19"/>
      <c r="M1" s="18"/>
      <c r="N1" s="17" t="s">
        <v>22</v>
      </c>
      <c r="O1" s="19"/>
      <c r="P1" s="18"/>
      <c r="Q1" s="17" t="s">
        <v>53</v>
      </c>
      <c r="R1" s="19"/>
      <c r="S1" s="18"/>
      <c r="T1" s="17" t="s">
        <v>13</v>
      </c>
      <c r="U1" s="19"/>
      <c r="V1" s="18"/>
      <c r="W1" s="17" t="s">
        <v>18</v>
      </c>
      <c r="X1" s="19"/>
      <c r="Y1" s="18"/>
      <c r="Z1" s="17" t="s">
        <v>74</v>
      </c>
      <c r="AA1" s="19"/>
      <c r="AB1" s="18"/>
      <c r="AC1" s="17" t="s">
        <v>43</v>
      </c>
      <c r="AD1" s="19"/>
      <c r="AE1" s="18"/>
      <c r="AF1" s="17" t="s">
        <v>28</v>
      </c>
      <c r="AG1" s="19"/>
      <c r="AH1" s="18"/>
      <c r="AI1" s="17" t="s">
        <v>37</v>
      </c>
      <c r="AJ1" s="19"/>
      <c r="AK1" s="18"/>
    </row>
    <row r="2" spans="1:37" ht="15" thickBot="1" x14ac:dyDescent="0.35">
      <c r="B2" s="1" t="s">
        <v>357</v>
      </c>
      <c r="C2" s="20" t="s">
        <v>359</v>
      </c>
      <c r="D2" s="2" t="s">
        <v>360</v>
      </c>
      <c r="E2" s="1" t="s">
        <v>357</v>
      </c>
      <c r="F2" s="20" t="s">
        <v>359</v>
      </c>
      <c r="G2" s="2" t="s">
        <v>360</v>
      </c>
      <c r="H2" s="1" t="s">
        <v>357</v>
      </c>
      <c r="I2" s="20" t="s">
        <v>359</v>
      </c>
      <c r="J2" s="2" t="s">
        <v>360</v>
      </c>
      <c r="K2" s="1" t="s">
        <v>357</v>
      </c>
      <c r="L2" s="20" t="s">
        <v>359</v>
      </c>
      <c r="M2" s="2" t="s">
        <v>360</v>
      </c>
      <c r="N2" s="1" t="s">
        <v>357</v>
      </c>
      <c r="O2" s="20" t="s">
        <v>359</v>
      </c>
      <c r="P2" s="2" t="s">
        <v>360</v>
      </c>
      <c r="Q2" s="1" t="s">
        <v>357</v>
      </c>
      <c r="R2" s="20" t="s">
        <v>359</v>
      </c>
      <c r="S2" s="2" t="s">
        <v>360</v>
      </c>
      <c r="T2" s="1" t="s">
        <v>357</v>
      </c>
      <c r="U2" s="20" t="s">
        <v>359</v>
      </c>
      <c r="V2" s="2" t="s">
        <v>360</v>
      </c>
      <c r="W2" s="1" t="s">
        <v>357</v>
      </c>
      <c r="X2" s="20" t="s">
        <v>359</v>
      </c>
      <c r="Y2" s="2" t="s">
        <v>360</v>
      </c>
      <c r="Z2" s="1" t="s">
        <v>357</v>
      </c>
      <c r="AA2" s="20" t="s">
        <v>359</v>
      </c>
      <c r="AB2" s="2" t="s">
        <v>360</v>
      </c>
      <c r="AC2" s="1" t="s">
        <v>357</v>
      </c>
      <c r="AD2" s="20" t="s">
        <v>359</v>
      </c>
      <c r="AE2" s="2" t="s">
        <v>360</v>
      </c>
      <c r="AF2" s="1" t="s">
        <v>357</v>
      </c>
      <c r="AG2" s="20" t="s">
        <v>359</v>
      </c>
      <c r="AH2" s="2" t="s">
        <v>360</v>
      </c>
      <c r="AI2" s="1" t="s">
        <v>357</v>
      </c>
      <c r="AJ2" s="20" t="s">
        <v>359</v>
      </c>
      <c r="AK2" s="2" t="s">
        <v>360</v>
      </c>
    </row>
    <row r="3" spans="1:37" x14ac:dyDescent="0.3">
      <c r="A3" s="3" t="s">
        <v>49</v>
      </c>
      <c r="B3" s="8">
        <f>SUMIFS(statistiche!$A:$A, statistiche!$C:$C, "P", statistiche!$H:$H, B1)</f>
        <v>109.39244148466322</v>
      </c>
      <c r="C3" s="21">
        <f>SUMIFS(statistiche!$A:$A, statistiche!$C:$C, "P", statistiche!$H:$H, B$1,statistiche!$E:$E, "&gt;15")</f>
        <v>34.842444631788467</v>
      </c>
      <c r="D3" s="9">
        <f>SUMIFS(statistiche!$A:$A, statistiche!$C:$C, "P", statistiche!$H:$H, B1,statistiche!$F:$F, "&gt;1")</f>
        <v>34.842444631788467</v>
      </c>
      <c r="E3" s="21">
        <f>SUMIFS(statistiche!$A:$A, statistiche!$C:$C, "P", statistiche!$H:$H, E1)</f>
        <v>99.432275880466804</v>
      </c>
      <c r="F3" s="21">
        <f>SUMIFS(statistiche!$A:$A, statistiche!$C:$C, "P", statistiche!$H:$H, E$1,statistiche!$E:$E, "&gt;15")</f>
        <v>93.795003175735474</v>
      </c>
      <c r="G3" s="9">
        <f>SUMIFS(statistiche!$A:$A, statistiche!$C:$C, "P", statistiche!$H:$H, E1,statistiche!$F:$F, "&gt;1")</f>
        <v>99.432275880466804</v>
      </c>
      <c r="H3" s="8">
        <f>SUMIFS(statistiche!$A:$A, statistiche!$C:$C, "P", statistiche!$H:$H, H1)</f>
        <v>10.409436191656651</v>
      </c>
      <c r="I3" s="21">
        <f>SUMIFS(statistiche!$A:$A, statistiche!$C:$C, "P", statistiche!$H:$H, H$1,statistiche!$E:$E, "&gt;15")</f>
        <v>10.409436191656651</v>
      </c>
      <c r="J3" s="9">
        <f>SUMIFS(statistiche!$A:$A, statistiche!$C:$C, "P", statistiche!$H:$H, H1,statistiche!$F:$F, "&gt;1")</f>
        <v>10.409436191656651</v>
      </c>
      <c r="K3" s="8">
        <f>SUMIFS(statistiche!$A:$A, statistiche!$C:$C, "P", statistiche!$H:$H, K1)</f>
        <v>73.724998831748962</v>
      </c>
      <c r="L3" s="21">
        <f>SUMIFS(statistiche!$A:$A, statistiche!$C:$C, "P", statistiche!$H:$H, K$1,statistiche!$E:$E, "&gt;15")</f>
        <v>43.694999098777771</v>
      </c>
      <c r="M3" s="9">
        <f>SUMIFS(statistiche!$A:$A, statistiche!$C:$C, "P", statistiche!$H:$H, K1,statistiche!$F:$F, "&gt;1")</f>
        <v>43.694999098777771</v>
      </c>
      <c r="N3" s="8">
        <f>SUMIFS(statistiche!$A:$A, statistiche!$C:$C, "P", statistiche!$H:$H, N1)</f>
        <v>33.687049043469315</v>
      </c>
      <c r="O3" s="21">
        <f>SUMIFS(statistiche!$A:$A, statistiche!$C:$C, "P", statistiche!$H:$H, N$1,statistiche!$E:$E, "&gt;15")</f>
        <v>14.677048814587478</v>
      </c>
      <c r="P3" s="9">
        <f>SUMIFS(statistiche!$A:$A, statistiche!$C:$C, "P", statistiche!$H:$H, N1,statistiche!$F:$F, "&gt;1")</f>
        <v>14.677048814587478</v>
      </c>
      <c r="Q3" s="8">
        <f>SUMIFS(statistiche!$A:$A, statistiche!$C:$C, "P", statistiche!$H:$H, Q1)</f>
        <v>17.854374647140503</v>
      </c>
      <c r="R3" s="21">
        <f>SUMIFS(statistiche!$A:$A, statistiche!$C:$C, "P", statistiche!$H:$H, Q$1,statistiche!$E:$E, "&gt;15")</f>
        <v>11.354374647140503</v>
      </c>
      <c r="S3" s="9">
        <f>SUMIFS(statistiche!$A:$A, statistiche!$C:$C, "P", statistiche!$H:$H, Q1,statistiche!$F:$F, "&gt;1")</f>
        <v>11.354374647140503</v>
      </c>
      <c r="T3" s="8">
        <f>SUMIFS(statistiche!$A:$A, statistiche!$C:$C, "P", statistiche!$H:$H, T1)</f>
        <v>90.719999313354492</v>
      </c>
      <c r="U3" s="21">
        <f>SUMIFS(statistiche!$A:$A, statistiche!$C:$C, "P", statistiche!$H:$H, T$1,statistiche!$E:$E, "&gt;15")</f>
        <v>66.239999771118164</v>
      </c>
      <c r="V3" s="9">
        <f>SUMIFS(statistiche!$A:$A, statistiche!$C:$C, "P", statistiche!$H:$H, T1,statistiche!$F:$F, "&gt;1")</f>
        <v>66.239999771118164</v>
      </c>
      <c r="W3" s="8">
        <f>SUMIFS(statistiche!$A:$A, statistiche!$C:$C, "P", statistiche!$H:$H, W1)</f>
        <v>26.767985357906355</v>
      </c>
      <c r="X3" s="21">
        <f>SUMIFS(statistiche!$A:$A, statistiche!$C:$C, "P", statistiche!$H:$H, W$1,statistiche!$E:$E, "&gt;15")</f>
        <v>10.447985663082136</v>
      </c>
      <c r="Y3" s="9">
        <f>SUMIFS(statistiche!$A:$A, statistiche!$C:$C, "P", statistiche!$H:$H, W1,statistiche!$F:$F, "&gt;1")</f>
        <v>26.767985357906355</v>
      </c>
      <c r="Z3" s="8">
        <f>SUMIFS(statistiche!$A:$A, statistiche!$C:$C, "P", statistiche!$H:$H, Z1)</f>
        <v>44.6533326043023</v>
      </c>
      <c r="AA3" s="21">
        <f>SUMIFS(statistiche!$A:$A, statistiche!$C:$C, "P", statistiche!$H:$H, Z$1,statistiche!$E:$E, "&gt;15")</f>
        <v>17.173333062065971</v>
      </c>
      <c r="AB3" s="9">
        <f>SUMIFS(statistiche!$A:$A, statistiche!$C:$C, "P", statistiche!$H:$H, Z1,statistiche!$F:$F, "&gt;1")</f>
        <v>17.173333062065971</v>
      </c>
      <c r="AC3" s="8">
        <f>SUMIFS(statistiche!$A:$A, statistiche!$C:$C, "P", statistiche!$H:$H, AC1)</f>
        <v>27.509130374245021</v>
      </c>
      <c r="AD3" s="21">
        <f>SUMIFS(statistiche!$A:$A, statistiche!$C:$C, "P", statistiche!$H:$H, AC$1,statistiche!$E:$E, "&gt;15")</f>
        <v>16.509130374245021</v>
      </c>
      <c r="AE3" s="9">
        <f>SUMIFS(statistiche!$A:$A, statistiche!$C:$C, "P", statistiche!$H:$H, AC1,statistiche!$F:$F, "&gt;1")</f>
        <v>16.509130374245021</v>
      </c>
      <c r="AF3" s="8">
        <f>SUMIFS(statistiche!$A:$A, statistiche!$C:$C, "P", statistiche!$H:$H, AF1)</f>
        <v>283.65332976977032</v>
      </c>
      <c r="AG3" s="21">
        <f>SUMIFS(statistiche!$A:$A, statistiche!$C:$C, "P", statistiche!$H:$H, AF$1,statistiche!$E:$E, "&gt;15")</f>
        <v>282.18999648094177</v>
      </c>
      <c r="AH3" s="9">
        <f>SUMIFS(statistiche!$A:$A, statistiche!$C:$C, "P", statistiche!$H:$H, AF1,statistiche!$F:$F, "&gt;1")</f>
        <v>1.463333288828532</v>
      </c>
      <c r="AI3" s="8">
        <f>SUMIFS(statistiche!$A:$A, statistiche!$C:$C, "P", statistiche!$H:$H, AI1)</f>
        <v>13.415625333786011</v>
      </c>
      <c r="AJ3" s="21">
        <f>SUMIFS(statistiche!$A:$A, statistiche!$C:$C, "P", statistiche!$H:$H, AI$1,statistiche!$E:$E, "&gt;15")</f>
        <v>10.040625333786011</v>
      </c>
      <c r="AK3" s="9">
        <f>SUMIFS(statistiche!$A:$A, statistiche!$C:$C, "P", statistiche!$H:$H, AI1,statistiche!$F:$F, "&gt;1")</f>
        <v>13.415625333786011</v>
      </c>
    </row>
    <row r="4" spans="1:37" x14ac:dyDescent="0.3">
      <c r="A4" s="4" t="s">
        <v>20</v>
      </c>
      <c r="B4" s="10">
        <f>SUMIFS(statistiche!$A:$A, statistiche!$C:$C, "D", statistiche!$H:$H, B1)</f>
        <v>452.53284140438222</v>
      </c>
      <c r="C4" s="22">
        <f>SUMIFS(statistiche!$A:$A, statistiche!$C:$C, "D", statistiche!$H:$H, B$1,statistiche!$E:$E, "&gt;15")</f>
        <v>452.53284140438222</v>
      </c>
      <c r="D4" s="11">
        <f>SUMIFS(statistiche!$A:$A, statistiche!$C:$C, "D", statistiche!$H:$H, B1,statistiche!$F:$F, "&gt;1")</f>
        <v>259.97284527630001</v>
      </c>
      <c r="E4" s="22">
        <f>SUMIFS(statistiche!$A:$A, statistiche!$C:$C, "D", statistiche!$H:$H, E1)</f>
        <v>310.01214606000553</v>
      </c>
      <c r="F4" s="22">
        <f>SUMIFS(statistiche!$A:$A, statistiche!$C:$C, "D", statistiche!$H:$H, E$1,statistiche!$E:$E, "&gt;15")</f>
        <v>310.01214606000553</v>
      </c>
      <c r="G4" s="11">
        <f>SUMIFS(statistiche!$A:$A, statistiche!$C:$C, "D", statistiche!$H:$H, E1,statistiche!$F:$F, "&gt;1")</f>
        <v>310.01214606000553</v>
      </c>
      <c r="H4" s="10">
        <f>SUMIFS(statistiche!$A:$A, statistiche!$C:$C, "D", statistiche!$H:$H, H1)</f>
        <v>418.10032971700031</v>
      </c>
      <c r="I4" s="22">
        <f>SUMIFS(statistiche!$A:$A, statistiche!$C:$C, "D", statistiche!$H:$H, H$1,statistiche!$E:$E, "&gt;15")</f>
        <v>326.60033257802326</v>
      </c>
      <c r="J4" s="11">
        <f>SUMIFS(statistiche!$A:$A, statistiche!$C:$C, "D", statistiche!$H:$H, H1,statistiche!$F:$F, "&gt;1")</f>
        <v>326.60033257802326</v>
      </c>
      <c r="K4" s="10">
        <f>SUMIFS(statistiche!$A:$A, statistiche!$C:$C, "D", statistiche!$H:$H, K1)</f>
        <v>468.32150777975721</v>
      </c>
      <c r="L4" s="22">
        <f>SUMIFS(statistiche!$A:$A, statistiche!$C:$C, "D", statistiche!$H:$H, K$1,statistiche!$E:$E, "&gt;15")</f>
        <v>445.36150726477308</v>
      </c>
      <c r="M4" s="11">
        <f>SUMIFS(statistiche!$A:$A, statistiche!$C:$C, "D", statistiche!$H:$H, K1,statistiche!$F:$F, "&gt;1")</f>
        <v>247.33150085608165</v>
      </c>
      <c r="N4" s="10">
        <f>SUMIFS(statistiche!$A:$A, statistiche!$C:$C, "D", statistiche!$H:$H, N1)</f>
        <v>560.49735555695565</v>
      </c>
      <c r="O4" s="22">
        <f>SUMIFS(statistiche!$A:$A, statistiche!$C:$C, "D", statistiche!$H:$H, N$1,statistiche!$E:$E, "&gt;15")</f>
        <v>560.49735555695565</v>
      </c>
      <c r="P4" s="11">
        <f>SUMIFS(statistiche!$A:$A, statistiche!$C:$C, "D", statistiche!$H:$H, N1,statistiche!$F:$F, "&gt;1")</f>
        <v>142.80735502289792</v>
      </c>
      <c r="Q4" s="10">
        <f>SUMIFS(statistiche!$A:$A, statistiche!$C:$C, "D", statistiche!$H:$H, Q1)</f>
        <v>455.65766069565933</v>
      </c>
      <c r="R4" s="22">
        <f>SUMIFS(statistiche!$A:$A, statistiche!$C:$C, "D", statistiche!$H:$H, Q$1,statistiche!$E:$E, "&gt;15")</f>
        <v>455.65766069565933</v>
      </c>
      <c r="S4" s="11">
        <f>SUMIFS(statistiche!$A:$A, statistiche!$C:$C, "D", statistiche!$H:$H, Q1,statistiche!$F:$F, "&gt;1")</f>
        <v>216.04765674744772</v>
      </c>
      <c r="T4" s="10">
        <f>SUMIFS(statistiche!$A:$A, statistiche!$C:$C, "D", statistiche!$H:$H, T1)</f>
        <v>496.85264225119636</v>
      </c>
      <c r="U4" s="22">
        <f>SUMIFS(statistiche!$A:$A, statistiche!$C:$C, "D", statistiche!$H:$H, T$1,statistiche!$E:$E, "&gt;15")</f>
        <v>492.14514215106055</v>
      </c>
      <c r="V4" s="11">
        <f>SUMIFS(statistiche!$A:$A, statistiche!$C:$C, "D", statistiche!$H:$H, T1,statistiche!$F:$F, "&gt;1")</f>
        <v>220.01264305228278</v>
      </c>
      <c r="W4" s="10">
        <f>SUMIFS(statistiche!$A:$A, statistiche!$C:$C, "D", statistiche!$H:$H, W1)</f>
        <v>747.38111866315205</v>
      </c>
      <c r="X4" s="22">
        <f>SUMIFS(statistiche!$A:$A, statistiche!$C:$C, "D", statistiche!$H:$H, W$1,statistiche!$E:$E, "&gt;15")</f>
        <v>641.1411190827688</v>
      </c>
      <c r="Y4" s="11">
        <f>SUMIFS(statistiche!$A:$A, statistiche!$C:$C, "D", statistiche!$H:$H, W1,statistiche!$F:$F, "&gt;1")</f>
        <v>255.74111212094627</v>
      </c>
      <c r="Z4" s="10">
        <f>SUMIFS(statistiche!$A:$A, statistiche!$C:$C, "D", statistiche!$H:$H, Z1)</f>
        <v>268.27613246667954</v>
      </c>
      <c r="AA4" s="22">
        <f>SUMIFS(statistiche!$A:$A, statistiche!$C:$C, "D", statistiche!$H:$H, Z$1,statistiche!$E:$E, "&gt;15")</f>
        <v>268.27613246667954</v>
      </c>
      <c r="AB4" s="11">
        <f>SUMIFS(statistiche!$A:$A, statistiche!$C:$C, "D", statistiche!$H:$H, Z1,statistiche!$F:$F, "&gt;1")</f>
        <v>268.27613246667954</v>
      </c>
      <c r="AC4" s="10">
        <f>SUMIFS(statistiche!$A:$A, statistiche!$C:$C, "D", statistiche!$H:$H, AC1)</f>
        <v>347.27866554865767</v>
      </c>
      <c r="AD4" s="22">
        <f>SUMIFS(statistiche!$A:$A, statistiche!$C:$C, "D", statistiche!$H:$H, AC$1,statistiche!$E:$E, "&gt;15")</f>
        <v>331.48666592249799</v>
      </c>
      <c r="AE4" s="11">
        <f>SUMIFS(statistiche!$A:$A, statistiche!$C:$C, "D", statistiche!$H:$H, AC1,statistiche!$F:$F, "&gt;1")</f>
        <v>221.27866554865759</v>
      </c>
      <c r="AF4" s="10">
        <f>SUMIFS(statistiche!$A:$A, statistiche!$C:$C, "D", statistiche!$H:$H, AF1)</f>
        <v>919.29266324600621</v>
      </c>
      <c r="AG4" s="22">
        <f>SUMIFS(statistiche!$A:$A, statistiche!$C:$C, "D", statistiche!$H:$H, AF$1,statistiche!$E:$E, "&gt;15")</f>
        <v>919.29266324600621</v>
      </c>
      <c r="AH4" s="11">
        <f>SUMIFS(statistiche!$A:$A, statistiche!$C:$C, "D", statistiche!$H:$H, AF1,statistiche!$F:$F, "&gt;1")</f>
        <v>148.58266177734771</v>
      </c>
      <c r="AI4" s="10">
        <f>SUMIFS(statistiche!$A:$A, statistiche!$C:$C, "D", statistiche!$H:$H, AI1)</f>
        <v>516.95107364654541</v>
      </c>
      <c r="AJ4" s="22">
        <f>SUMIFS(statistiche!$A:$A, statistiche!$C:$C, "D", statistiche!$H:$H, AI$1,statistiche!$E:$E, "&gt;15")</f>
        <v>222.358567237854</v>
      </c>
      <c r="AK4" s="11">
        <f>SUMIFS(statistiche!$A:$A, statistiche!$C:$C, "D", statistiche!$H:$H, AI1,statistiche!$F:$F, "&gt;1")</f>
        <v>140.76107168197632</v>
      </c>
    </row>
    <row r="5" spans="1:37" x14ac:dyDescent="0.3">
      <c r="A5" s="4" t="s">
        <v>12</v>
      </c>
      <c r="B5" s="10">
        <f>SUMIFS(statistiche!$A:$A, statistiche!$C:$C, "C", statistiche!$H:$H, B1)</f>
        <v>222.56847721688888</v>
      </c>
      <c r="C5" s="22">
        <f>SUMIFS(statistiche!$A:$A, statistiche!$C:$C, "C", statistiche!$H:$H, B$1,statistiche!$E:$E, "&gt;15")</f>
        <v>212.26097745053909</v>
      </c>
      <c r="D5" s="11">
        <f>SUMIFS(statistiche!$A:$A, statistiche!$C:$C, "C", statistiche!$H:$H, B1,statistiche!$F:$F, "&gt;1")</f>
        <v>222.56847721688888</v>
      </c>
      <c r="E5" s="22">
        <f>SUMIFS(statistiche!$A:$A, statistiche!$C:$C, "C", statistiche!$H:$H, E1)</f>
        <v>488.50536581549591</v>
      </c>
      <c r="F5" s="22">
        <f>SUMIFS(statistiche!$A:$A, statistiche!$C:$C, "C", statistiche!$H:$H, E$1,statistiche!$E:$E, "&gt;15")</f>
        <v>320.81536671194976</v>
      </c>
      <c r="G5" s="11">
        <f>SUMIFS(statistiche!$A:$A, statistiche!$C:$C, "C", statistiche!$H:$H, E1,statistiche!$F:$F, "&gt;1")</f>
        <v>111.29536053214019</v>
      </c>
      <c r="H5" s="10">
        <f>SUMIFS(statistiche!$A:$A, statistiche!$C:$C, "C", statistiche!$H:$H, H1)</f>
        <v>610.56542194806605</v>
      </c>
      <c r="I5" s="22">
        <f>SUMIFS(statistiche!$A:$A, statistiche!$C:$C, "C", statistiche!$H:$H, H$1,statistiche!$E:$E, "&gt;15")</f>
        <v>610.56542194806605</v>
      </c>
      <c r="J5" s="11">
        <f>SUMIFS(statistiche!$A:$A, statistiche!$C:$C, "C", statistiche!$H:$H, H1,statistiche!$F:$F, "&gt;1")</f>
        <v>117.03543127500095</v>
      </c>
      <c r="K5" s="10">
        <f>SUMIFS(statistiche!$A:$A, statistiche!$C:$C, "C", statistiche!$H:$H, K1)</f>
        <v>517.29935479775452</v>
      </c>
      <c r="L5" s="22">
        <f>SUMIFS(statistiche!$A:$A, statistiche!$C:$C, "C", statistiche!$H:$H, K$1,statistiche!$E:$E, "&gt;15")</f>
        <v>340.98461158459003</v>
      </c>
      <c r="M5" s="11">
        <f>SUMIFS(statistiche!$A:$A, statistiche!$C:$C, "C", statistiche!$H:$H, K1,statistiche!$F:$F, "&gt;1")</f>
        <v>68.959358459863893</v>
      </c>
      <c r="N5" s="10">
        <f>SUMIFS(statistiche!$A:$A, statistiche!$C:$C, "C", statistiche!$H:$H, N1)</f>
        <v>907.4028734560726</v>
      </c>
      <c r="O5" s="22">
        <f>SUMIFS(statistiche!$A:$A, statistiche!$C:$C, "C", statistiche!$H:$H, N$1,statistiche!$E:$E, "&gt;15")</f>
        <v>907.4028734560726</v>
      </c>
      <c r="P5" s="11">
        <f>SUMIFS(statistiche!$A:$A, statistiche!$C:$C, "C", statistiche!$H:$H, N1,statistiche!$F:$F, "&gt;1")</f>
        <v>134.12287229258996</v>
      </c>
      <c r="Q5" s="10">
        <f>SUMIFS(statistiche!$A:$A, statistiche!$C:$C, "C", statistiche!$H:$H, Q1)</f>
        <v>357.09083241621659</v>
      </c>
      <c r="R5" s="22">
        <f>SUMIFS(statistiche!$A:$A, statistiche!$C:$C, "C", statistiche!$H:$H, Q$1,statistiche!$E:$E, "&gt;15")</f>
        <v>311.04083341757462</v>
      </c>
      <c r="S5" s="11">
        <f>SUMIFS(statistiche!$A:$A, statistiche!$C:$C, "C", statistiche!$H:$H, Q1,statistiche!$F:$F, "&gt;1")</f>
        <v>230.59083241621653</v>
      </c>
      <c r="T5" s="10">
        <f>SUMIFS(statistiche!$A:$A, statistiche!$C:$C, "C", statistiche!$H:$H, T1)</f>
        <v>303.15612099271681</v>
      </c>
      <c r="U5" s="22">
        <f>SUMIFS(statistiche!$A:$A, statistiche!$C:$C, "C", statistiche!$H:$H, T$1,statistiche!$E:$E, "&gt;15")</f>
        <v>291.15612099271681</v>
      </c>
      <c r="V5" s="11">
        <f>SUMIFS(statistiche!$A:$A, statistiche!$C:$C, "C", statistiche!$H:$H, T1,statistiche!$F:$F, "&gt;1")</f>
        <v>74.606113649424557</v>
      </c>
      <c r="W5" s="10">
        <f>SUMIFS(statistiche!$A:$A, statistiche!$C:$C, "C", statistiche!$H:$H, W1)</f>
        <v>613.01182023088131</v>
      </c>
      <c r="X5" s="22">
        <f>SUMIFS(statistiche!$A:$A, statistiche!$C:$C, "C", statistiche!$H:$H, W$1,statistiche!$E:$E, "&gt;15")</f>
        <v>582.16181984941159</v>
      </c>
      <c r="Y5" s="11">
        <f>SUMIFS(statistiche!$A:$A, statistiche!$C:$C, "C", statistiche!$H:$H, W1,statistiche!$F:$F, "&gt;1")</f>
        <v>167.74183121720949</v>
      </c>
      <c r="Z5" s="10">
        <f>SUMIFS(statistiche!$A:$A, statistiche!$C:$C, "C", statistiche!$H:$H, Z1)</f>
        <v>253.23070942904008</v>
      </c>
      <c r="AA5" s="22">
        <f>SUMIFS(statistiche!$A:$A, statistiche!$C:$C, "C", statistiche!$H:$H, Z$1,statistiche!$E:$E, "&gt;15")</f>
        <v>253.23070942904008</v>
      </c>
      <c r="AB5" s="11">
        <f>SUMIFS(statistiche!$A:$A, statistiche!$C:$C, "C", statistiche!$H:$H, Z1,statistiche!$F:$F, "&gt;1")</f>
        <v>253.23070942904008</v>
      </c>
      <c r="AC5" s="10">
        <f>SUMIFS(statistiche!$A:$A, statistiche!$C:$C, "C", statistiche!$H:$H, AC1)</f>
        <v>711.62809048758606</v>
      </c>
      <c r="AD5" s="22">
        <f>SUMIFS(statistiche!$A:$A, statistiche!$C:$C, "C", statistiche!$H:$H, AC$1,statistiche!$E:$E, "&gt;15")</f>
        <v>711.62809048758606</v>
      </c>
      <c r="AE5" s="11">
        <f>SUMIFS(statistiche!$A:$A, statistiche!$C:$C, "C", statistiche!$H:$H, AC1,statistiche!$F:$F, "&gt;1")</f>
        <v>266.76809607611767</v>
      </c>
      <c r="AF5" s="10">
        <f>SUMIFS(statistiche!$A:$A, statistiche!$C:$C, "C", statistiche!$H:$H, AF1)</f>
        <v>498.51799582581577</v>
      </c>
      <c r="AG5" s="22">
        <f>SUMIFS(statistiche!$A:$A, statistiche!$C:$C, "C", statistiche!$H:$H, AF$1,statistiche!$E:$E, "&gt;15")</f>
        <v>498.51799582581577</v>
      </c>
      <c r="AH5" s="11">
        <f>SUMIFS(statistiche!$A:$A, statistiche!$C:$C, "C", statistiche!$H:$H, AF1,statistiche!$F:$F, "&gt;1")</f>
        <v>135.81800173859654</v>
      </c>
      <c r="AI5" s="10">
        <f>SUMIFS(statistiche!$A:$A, statistiche!$C:$C, "C", statistiche!$H:$H, AI1)</f>
        <v>454.63046483128591</v>
      </c>
      <c r="AJ5" s="22">
        <f>SUMIFS(statistiche!$A:$A, statistiche!$C:$C, "C", statistiche!$H:$H, AI$1,statistiche!$E:$E, "&gt;15")</f>
        <v>454.63046483128591</v>
      </c>
      <c r="AK5" s="11">
        <f>SUMIFS(statistiche!$A:$A, statistiche!$C:$C, "C", statistiche!$H:$H, AI1,statistiche!$F:$F, "&gt;1")</f>
        <v>132.95046834080739</v>
      </c>
    </row>
    <row r="6" spans="1:37" ht="15" thickBot="1" x14ac:dyDescent="0.35">
      <c r="A6" s="4" t="s">
        <v>9</v>
      </c>
      <c r="B6" s="10">
        <f>SUMIFS(statistiche!$A:$A, statistiche!$C:$C, "A", statistiche!$H:$H, B1)</f>
        <v>396.50863405380727</v>
      </c>
      <c r="C6" s="22">
        <f>SUMIFS(statistiche!$A:$A, statistiche!$C:$C, "A", statistiche!$H:$H, B$1,statistiche!$E:$E, "&gt;15")</f>
        <v>396.50863405380727</v>
      </c>
      <c r="D6" s="11">
        <f>SUMIFS(statistiche!$A:$A, statistiche!$C:$C, "A", statistiche!$H:$H, B1,statistiche!$F:$F, "&gt;1")</f>
        <v>20.528626882176457</v>
      </c>
      <c r="E6" s="22">
        <f>SUMIFS(statistiche!$A:$A, statistiche!$C:$C, "A", statistiche!$H:$H, E1)</f>
        <v>276.75117241515392</v>
      </c>
      <c r="F6" s="22">
        <f>SUMIFS(statistiche!$A:$A, statistiche!$C:$C, "A", statistiche!$H:$H, E$1,statistiche!$E:$E, "&gt;15")</f>
        <v>276.75117241515392</v>
      </c>
      <c r="G6" s="11">
        <f>SUMIFS(statistiche!$A:$A, statistiche!$C:$C, "A", statistiche!$H:$H, E1,statistiche!$F:$F, "&gt;1")</f>
        <v>93.181174627678288</v>
      </c>
      <c r="H6" s="10">
        <f>SUMIFS(statistiche!$A:$A, statistiche!$C:$C, "A", statistiche!$H:$H, H1)</f>
        <v>117.76242420605352</v>
      </c>
      <c r="I6" s="22">
        <f>SUMIFS(statistiche!$A:$A, statistiche!$C:$C, "A", statistiche!$H:$H, H$1,statistiche!$E:$E, "&gt;15")</f>
        <v>111.26242420605352</v>
      </c>
      <c r="J6" s="11">
        <f>SUMIFS(statistiche!$A:$A, statistiche!$C:$C, "A", statistiche!$H:$H, H1,statistiche!$F:$F, "&gt;1")</f>
        <v>117.76242420605352</v>
      </c>
      <c r="K6" s="10">
        <f>SUMIFS(statistiche!$A:$A, statistiche!$C:$C, "A", statistiche!$H:$H, K1)</f>
        <v>392.7395224528766</v>
      </c>
      <c r="L6" s="22">
        <f>SUMIFS(statistiche!$A:$A, statistiche!$C:$C, "A", statistiche!$H:$H, K$1,statistiche!$E:$E, "&gt;15")</f>
        <v>392.7395224528766</v>
      </c>
      <c r="M6" s="11">
        <f>SUMIFS(statistiche!$A:$A, statistiche!$C:$C, "A", statistiche!$H:$H, K1,statistiche!$F:$F, "&gt;1")</f>
        <v>50.269526000545078</v>
      </c>
      <c r="N6" s="10">
        <f>SUMIFS(statistiche!$A:$A, statistiche!$C:$C, "A", statistiche!$H:$H, N1)</f>
        <v>85.555358619690807</v>
      </c>
      <c r="O6" s="22">
        <f>SUMIFS(statistiche!$A:$A, statistiche!$C:$C, "A", statistiche!$H:$H, N$1,statistiche!$E:$E, "&gt;15")</f>
        <v>79.599476266749633</v>
      </c>
      <c r="P6" s="11">
        <f>SUMIFS(statistiche!$A:$A, statistiche!$C:$C, "A", statistiche!$H:$H, N1,statistiche!$F:$F, "&gt;1")</f>
        <v>85.555358619690807</v>
      </c>
      <c r="Q6" s="10">
        <f>SUMIFS(statistiche!$A:$A, statistiche!$C:$C, "A", statistiche!$H:$H, Q1)</f>
        <v>60.889599711653567</v>
      </c>
      <c r="R6" s="22">
        <f>SUMIFS(statistiche!$A:$A, statistiche!$C:$C, "A", statistiche!$H:$H, Q$1,statistiche!$E:$E, "&gt;15")</f>
        <v>60.889599711653567</v>
      </c>
      <c r="S6" s="11">
        <f>SUMIFS(statistiche!$A:$A, statistiche!$C:$C, "A", statistiche!$H:$H, Q1,statistiche!$F:$F, "&gt;1")</f>
        <v>60.889599711653567</v>
      </c>
      <c r="T6" s="10">
        <f>SUMIFS(statistiche!$A:$A, statistiche!$C:$C, "A", statistiche!$H:$H, T1)</f>
        <v>200.50669681788523</v>
      </c>
      <c r="U6" s="22">
        <f>SUMIFS(statistiche!$A:$A, statistiche!$C:$C, "A", statistiche!$H:$H, T$1,statistiche!$E:$E, "&gt;15")</f>
        <v>200.50669681788523</v>
      </c>
      <c r="V6" s="11">
        <f>SUMIFS(statistiche!$A:$A, statistiche!$C:$C, "A", statistiche!$H:$H, T1,statistiche!$F:$F, "&gt;1")</f>
        <v>70.516695616255603</v>
      </c>
      <c r="W6" s="10">
        <f>SUMIFS(statistiche!$A:$A, statistiche!$C:$C, "A", statistiche!$H:$H, W1)</f>
        <v>482.94055845923242</v>
      </c>
      <c r="X6" s="22">
        <f>SUMIFS(statistiche!$A:$A, statistiche!$C:$C, "A", statistiche!$H:$H, W$1,statistiche!$E:$E, "&gt;15")</f>
        <v>482.94055845923242</v>
      </c>
      <c r="Y6" s="11">
        <f>SUMIFS(statistiche!$A:$A, statistiche!$C:$C, "A", statistiche!$H:$H, W1,statistiche!$F:$F, "&gt;1")</f>
        <v>18.740558649967241</v>
      </c>
      <c r="Z6" s="10">
        <f>SUMIFS(statistiche!$A:$A, statistiche!$C:$C, "A", statistiche!$H:$H, Z1)</f>
        <v>187.85532164334151</v>
      </c>
      <c r="AA6" s="22">
        <f>SUMIFS(statistiche!$A:$A, statistiche!$C:$C, "A", statistiche!$H:$H, Z$1,statistiche!$E:$E, "&gt;15")</f>
        <v>149.82314469882419</v>
      </c>
      <c r="AB6" s="11">
        <f>SUMIFS(statistiche!$A:$A, statistiche!$C:$C, "A", statistiche!$H:$H, Z1,statistiche!$F:$F, "&gt;1")</f>
        <v>187.85532164334151</v>
      </c>
      <c r="AC6" s="10">
        <f>SUMIFS(statistiche!$A:$A, statistiche!$C:$C, "A", statistiche!$H:$H, AC1)</f>
        <v>152.62428652960435</v>
      </c>
      <c r="AD6" s="22">
        <f>SUMIFS(statistiche!$A:$A, statistiche!$C:$C, "A", statistiche!$H:$H, AC$1,statistiche!$E:$E, "&gt;15")</f>
        <v>145.87428652960435</v>
      </c>
      <c r="AE6" s="11">
        <f>SUMIFS(statistiche!$A:$A, statistiche!$C:$C, "A", statistiche!$H:$H, AC1,statistiche!$F:$F, "&gt;1")</f>
        <v>152.62428652960435</v>
      </c>
      <c r="AF6" s="10">
        <f>SUMIFS(statistiche!$A:$A, statistiche!$C:$C, "A", statistiche!$H:$H, AF1)</f>
        <v>41.490796916245962</v>
      </c>
      <c r="AG6" s="22">
        <f>SUMIFS(statistiche!$A:$A, statistiche!$C:$C, "A", statistiche!$H:$H, AF$1,statistiche!$E:$E, "&gt;15")</f>
        <v>37.303463554938183</v>
      </c>
      <c r="AH6" s="11">
        <f>SUMIFS(statistiche!$A:$A, statistiche!$C:$C, "A", statistiche!$H:$H, AF1,statistiche!$F:$F, "&gt;1")</f>
        <v>41.490796916245962</v>
      </c>
      <c r="AI6" s="10">
        <f>SUMIFS(statistiche!$A:$A, statistiche!$C:$C, "A", statistiche!$H:$H, AI1)</f>
        <v>89.553246690152761</v>
      </c>
      <c r="AJ6" s="22">
        <f>SUMIFS(statistiche!$A:$A, statistiche!$C:$C, "A", statistiche!$H:$H, AI$1,statistiche!$E:$E, "&gt;15")</f>
        <v>72.965246392606375</v>
      </c>
      <c r="AK6" s="11">
        <f>SUMIFS(statistiche!$A:$A, statistiche!$C:$C, "A", statistiche!$H:$H, AI1,statistiche!$F:$F, "&gt;1")</f>
        <v>89.553246690152761</v>
      </c>
    </row>
    <row r="7" spans="1:37" s="7" customFormat="1" ht="15" thickBot="1" x14ac:dyDescent="0.35">
      <c r="A7" s="6" t="s">
        <v>358</v>
      </c>
      <c r="B7" s="12">
        <f>SUM(B3:B6)</f>
        <v>1181.0023941597417</v>
      </c>
      <c r="C7" s="23">
        <f>SUM(C3:C6)</f>
        <v>1096.1448975405171</v>
      </c>
      <c r="D7" s="13">
        <f t="shared" ref="D7:AK7" si="0">SUM(D3:D6)</f>
        <v>537.91239400715381</v>
      </c>
      <c r="E7" s="23">
        <f t="shared" si="0"/>
        <v>1174.7009601711222</v>
      </c>
      <c r="F7" s="23">
        <f>SUM(F3:F6)</f>
        <v>1001.3736883628446</v>
      </c>
      <c r="G7" s="13">
        <f t="shared" si="0"/>
        <v>613.92095710029082</v>
      </c>
      <c r="H7" s="12">
        <f t="shared" si="0"/>
        <v>1156.8376120627765</v>
      </c>
      <c r="I7" s="23">
        <f>SUM(I3:I6)</f>
        <v>1058.8376149237995</v>
      </c>
      <c r="J7" s="13">
        <f t="shared" si="0"/>
        <v>571.80762425073442</v>
      </c>
      <c r="K7" s="12">
        <f t="shared" si="0"/>
        <v>1452.0853838621372</v>
      </c>
      <c r="L7" s="23">
        <f>SUM(L3:L6)</f>
        <v>1222.7806404010175</v>
      </c>
      <c r="M7" s="13">
        <f t="shared" si="0"/>
        <v>410.2553844152684</v>
      </c>
      <c r="N7" s="12">
        <f t="shared" si="0"/>
        <v>1587.1426366761884</v>
      </c>
      <c r="O7" s="23">
        <f>SUM(O3:O6)</f>
        <v>1562.1767540943654</v>
      </c>
      <c r="P7" s="13">
        <f t="shared" si="0"/>
        <v>377.16263474976614</v>
      </c>
      <c r="Q7" s="12">
        <f t="shared" si="0"/>
        <v>891.49246747066991</v>
      </c>
      <c r="R7" s="23">
        <f>SUM(R3:R6)</f>
        <v>838.94246847202794</v>
      </c>
      <c r="S7" s="13">
        <f t="shared" si="0"/>
        <v>518.88246352245835</v>
      </c>
      <c r="T7" s="12">
        <f t="shared" si="0"/>
        <v>1091.2354593751529</v>
      </c>
      <c r="U7" s="23">
        <f>SUM(U3:U6)</f>
        <v>1050.0479597327808</v>
      </c>
      <c r="V7" s="13">
        <f t="shared" si="0"/>
        <v>431.37545208908114</v>
      </c>
      <c r="W7" s="12">
        <f t="shared" si="0"/>
        <v>1870.1014827111721</v>
      </c>
      <c r="X7" s="23">
        <f>SUM(X3:X6)</f>
        <v>1716.6914830544947</v>
      </c>
      <c r="Y7" s="13">
        <f t="shared" si="0"/>
        <v>468.99148734602932</v>
      </c>
      <c r="Z7" s="12">
        <f t="shared" si="0"/>
        <v>754.01549614336341</v>
      </c>
      <c r="AA7" s="23">
        <f>SUM(AA3:AA6)</f>
        <v>688.50331965660973</v>
      </c>
      <c r="AB7" s="13">
        <f t="shared" si="0"/>
        <v>726.53549660112708</v>
      </c>
      <c r="AC7" s="12">
        <f t="shared" si="0"/>
        <v>1239.0401729400933</v>
      </c>
      <c r="AD7" s="23">
        <f>SUM(AD3:AD6)</f>
        <v>1205.4981733139334</v>
      </c>
      <c r="AE7" s="13">
        <f t="shared" si="0"/>
        <v>657.18017852862465</v>
      </c>
      <c r="AF7" s="12">
        <f t="shared" si="0"/>
        <v>1742.9547857578382</v>
      </c>
      <c r="AG7" s="23">
        <f>SUM(AG3:AG6)</f>
        <v>1737.304119107702</v>
      </c>
      <c r="AH7" s="13">
        <f t="shared" si="0"/>
        <v>327.35479372101878</v>
      </c>
      <c r="AI7" s="12">
        <f t="shared" si="0"/>
        <v>1074.5504105017701</v>
      </c>
      <c r="AJ7" s="23">
        <f>SUM(AJ3:AJ6)</f>
        <v>759.99490379553231</v>
      </c>
      <c r="AK7" s="13">
        <f t="shared" si="0"/>
        <v>376.68041204672249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45F0-CE9A-46B7-8D30-9947DF914BA5}">
  <dimension ref="A1:D13"/>
  <sheetViews>
    <sheetView workbookViewId="0">
      <selection sqref="A1:D13"/>
    </sheetView>
  </sheetViews>
  <sheetFormatPr defaultRowHeight="14.4" x14ac:dyDescent="0.3"/>
  <cols>
    <col min="1" max="1" width="17.88671875" bestFit="1" customWidth="1"/>
    <col min="2" max="3" width="8.88671875" customWidth="1"/>
  </cols>
  <sheetData>
    <row r="1" spans="1:4" x14ac:dyDescent="0.3">
      <c r="A1" s="15"/>
      <c r="B1" s="14" t="str">
        <f>Foglio1!B2</f>
        <v>ALL</v>
      </c>
      <c r="C1" s="14" t="str">
        <f>Foglio1!C2</f>
        <v>&gt; 15PG</v>
      </c>
      <c r="D1" s="14" t="str">
        <f>Foglio1!D2</f>
        <v>&gt;1 Costo</v>
      </c>
    </row>
    <row r="2" spans="1:4" x14ac:dyDescent="0.3">
      <c r="A2" s="14" t="str">
        <f>Foglio1!AF1</f>
        <v>SC Valle SantAndrea</v>
      </c>
      <c r="B2" s="16">
        <f>Foglio1!AF$7</f>
        <v>1742.9547857578382</v>
      </c>
      <c r="C2" s="16">
        <f>Foglio1!AG$7</f>
        <v>1737.304119107702</v>
      </c>
      <c r="D2" s="16">
        <f>Foglio1!AH$7</f>
        <v>327.35479372101878</v>
      </c>
    </row>
    <row r="3" spans="1:4" x14ac:dyDescent="0.3">
      <c r="A3" s="14" t="str">
        <f>Foglio1!W1</f>
        <v>Nuova Romanina</v>
      </c>
      <c r="B3" s="16">
        <f>Foglio1!W$7</f>
        <v>1870.1014827111721</v>
      </c>
      <c r="C3" s="16">
        <f>Foglio1!X$7</f>
        <v>1716.6914830544947</v>
      </c>
      <c r="D3" s="16">
        <f>Foglio1!Y$7</f>
        <v>468.99148734602932</v>
      </c>
    </row>
    <row r="4" spans="1:4" x14ac:dyDescent="0.3">
      <c r="A4" s="14" t="str">
        <f>Foglio1!N1</f>
        <v>BenFica</v>
      </c>
      <c r="B4" s="16">
        <f>Foglio1!N$7</f>
        <v>1587.1426366761884</v>
      </c>
      <c r="C4" s="16">
        <f>Foglio1!O$7</f>
        <v>1562.1767540943654</v>
      </c>
      <c r="D4" s="16">
        <f>Foglio1!P$7</f>
        <v>377.16263474976614</v>
      </c>
    </row>
    <row r="5" spans="1:4" x14ac:dyDescent="0.3">
      <c r="A5" s="14" t="str">
        <f>Foglio1!K1</f>
        <v>Bar 4 Strade</v>
      </c>
      <c r="B5" s="16">
        <f>Foglio1!K$7</f>
        <v>1452.0853838621372</v>
      </c>
      <c r="C5" s="16">
        <f>Foglio1!L$7</f>
        <v>1222.7806404010175</v>
      </c>
      <c r="D5" s="16">
        <f>Foglio1!M$7</f>
        <v>410.2553844152684</v>
      </c>
    </row>
    <row r="6" spans="1:4" x14ac:dyDescent="0.3">
      <c r="A6" s="14" t="str">
        <f>Foglio1!AC1</f>
        <v>Salsino bello</v>
      </c>
      <c r="B6" s="16">
        <f>Foglio1!AC$7</f>
        <v>1239.0401729400933</v>
      </c>
      <c r="C6" s="16">
        <f>Foglio1!AD$7</f>
        <v>1205.4981733139334</v>
      </c>
      <c r="D6" s="16">
        <f>Foglio1!AE$7</f>
        <v>657.18017852862465</v>
      </c>
    </row>
    <row r="7" spans="1:4" x14ac:dyDescent="0.3">
      <c r="A7" s="14" t="str">
        <f>Foglio1!B1</f>
        <v>I NANI</v>
      </c>
      <c r="B7" s="16">
        <f>Foglio1!B7</f>
        <v>1181.0023941597417</v>
      </c>
      <c r="C7" s="16">
        <f>Foglio1!C7</f>
        <v>1096.1448975405171</v>
      </c>
      <c r="D7" s="16">
        <f>Foglio1!D7</f>
        <v>537.91239400715381</v>
      </c>
    </row>
    <row r="8" spans="1:4" x14ac:dyDescent="0.3">
      <c r="A8" s="14" t="str">
        <f>Foglio1!H1</f>
        <v>AS Venere</v>
      </c>
      <c r="B8" s="16">
        <f>Foglio1!H$7</f>
        <v>1156.8376120627765</v>
      </c>
      <c r="C8" s="16">
        <f>Foglio1!I$7</f>
        <v>1058.8376149237995</v>
      </c>
      <c r="D8" s="16">
        <f>Foglio1!J$7</f>
        <v>571.80762425073442</v>
      </c>
    </row>
    <row r="9" spans="1:4" x14ac:dyDescent="0.3">
      <c r="A9" s="14" t="str">
        <f>Foglio1!T1</f>
        <v>Mettiti Più Lontano</v>
      </c>
      <c r="B9" s="16">
        <f>Foglio1!T$7</f>
        <v>1091.2354593751529</v>
      </c>
      <c r="C9" s="16">
        <f>Foglio1!U$7</f>
        <v>1050.0479597327808</v>
      </c>
      <c r="D9" s="16">
        <f>Foglio1!V$7</f>
        <v>431.37545208908114</v>
      </c>
    </row>
    <row r="10" spans="1:4" x14ac:dyDescent="0.3">
      <c r="A10" s="14" t="str">
        <f>Foglio1!E1</f>
        <v>AS Friskies</v>
      </c>
      <c r="B10" s="16">
        <f>Foglio1!E$7</f>
        <v>1174.7009601711222</v>
      </c>
      <c r="C10" s="16">
        <f>Foglio1!F$7</f>
        <v>1001.3736883628446</v>
      </c>
      <c r="D10" s="16">
        <f>Foglio1!G$7</f>
        <v>613.92095710029082</v>
      </c>
    </row>
    <row r="11" spans="1:4" x14ac:dyDescent="0.3">
      <c r="A11" s="14" t="str">
        <f>Foglio1!Q1</f>
        <v>Crossa Pu</v>
      </c>
      <c r="B11" s="16">
        <f>Foglio1!Q$7</f>
        <v>891.49246747066991</v>
      </c>
      <c r="C11" s="16">
        <f>Foglio1!R$7</f>
        <v>838.94246847202794</v>
      </c>
      <c r="D11" s="16">
        <f>Foglio1!S$7</f>
        <v>518.88246352245835</v>
      </c>
    </row>
    <row r="12" spans="1:4" x14ac:dyDescent="0.3">
      <c r="A12" s="14" t="str">
        <f>Foglio1!AI1</f>
        <v>Mandrake e Pomata</v>
      </c>
      <c r="B12" s="16">
        <f>Foglio1!AI$7</f>
        <v>1074.5504105017701</v>
      </c>
      <c r="C12" s="16">
        <f>Foglio1!AJ$7</f>
        <v>759.99490379553231</v>
      </c>
      <c r="D12" s="16">
        <f>Foglio1!AK$7</f>
        <v>376.68041204672249</v>
      </c>
    </row>
    <row r="13" spans="1:4" x14ac:dyDescent="0.3">
      <c r="A13" s="14" t="str">
        <f>Foglio1!Z1</f>
        <v>Ronie Merda</v>
      </c>
      <c r="B13" s="16">
        <f>Foglio1!Z$7</f>
        <v>754.01549614336341</v>
      </c>
      <c r="C13" s="16">
        <f>Foglio1!AA$7</f>
        <v>688.50331965660973</v>
      </c>
      <c r="D13" s="16">
        <f>Foglio1!AB$7</f>
        <v>726.53549660112708</v>
      </c>
    </row>
  </sheetData>
  <autoFilter ref="A1:D1" xr:uid="{084E45F0-CE9A-46B7-8D30-9947DF914BA5}">
    <sortState xmlns:xlrd2="http://schemas.microsoft.com/office/spreadsheetml/2017/richdata2" ref="A2:D13">
      <sortCondition descending="1" ref="C1"/>
    </sortState>
  </autoFilter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j n q 4 U r 8 j y d O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s 0 T X M 8 R G H 8 a 1 0 Y d 6 w Q 4 A U E s D B B Q A A g A I A I 5 6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e r h S h l 6 l g l E B A A B S A g A A E w A c A E Z v c m 1 1 b G F z L 1 N l Y 3 R p b 2 4 x L m 0 g o h g A K K A U A A A A A A A A A A A A A A A A A A A A A A A A A A A A h Z B J T w J B E I X v k 8 x / 6 I w X S C a T Q N Q Y y R w I u B 3 c A p 4 Y Q 5 q e A i v p q Y J e U C T 8 d 5 v F i K K x L 9 3 1 K q / q e 2 1 B O W Q S v e 3 d a M V R H N k X a a A U k s i T Q p E L D S 6 O R D j 3 B i d I E K S O n W d d V r 4 C c r V L 1 J B 1 m F w o b C 3 p n B d P F o w t r r K 2 N 6 i R i y 6 / k m Z Z 2 m I 3 N V N 2 n t T T Q R c 0 V u j A 5 E k r S U W H t a / I 5 m e p u C D F J d I k b z R P m q l 4 9 O y g 5 x Y a 8 q 9 n d s c E z / V 0 S 3 e U 3 A Q E 6 + R 7 i I J C 6 n f p Q J Q o N M 5 B a 0 4 C d 1 + O g u 3 B c B V m X I M s A 2 d t F y s V g 1 2 j r X V P S S 2 N z Z 3 x + x t u A 9 M Y l X Q s H E 7 3 R v a N J D t m U 2 0 j 9 B d T s L V / i d L l M k E q Q 3 I X D I J 8 N Q K z S s U y I a 7 g U 3 b w 5 j a i 8 b w 2 / V C r 8 S / + 6 S S I Y f v p c b Z m 2 W i K r e N D G c u h n Q 3 H 6 r B j Z 1 6 W R n 7 b u K r H E d J f / 9 H 6 A F B L A Q I t A B Q A A g A I A I 5 6 u F K / I 8 n T p Q A A A P U A A A A S A A A A A A A A A A A A A A A A A A A A A A B D b 2 5 m a W c v U G F j a 2 F n Z S 5 4 b W x Q S w E C L Q A U A A I A C A C O e r h S D 8 r p q 6 Q A A A D p A A A A E w A A A A A A A A A A A A A A A A D x A A A A W 0 N v b n R l b n R f V H l w Z X N d L n h t b F B L A Q I t A B Q A A g A I A I 5 6 u F K G X q W C U Q E A A F I C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M A A A A A A A A 5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b m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u d W 5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R U M T M 6 M j A 6 M j c u O T Y w N z E 3 N F o i I C 8 + P E V u d H J 5 I F R 5 c G U 9 I k Z p b G x D b 2 x 1 b W 5 U e X B l c y I g V m F s d W U 9 I n N C U V l H Q l F N R E F 3 W T 0 i I C 8 + P E V u d H J 5 I F R 5 c G U 9 I k Z p b G x D b 2 x 1 b W 5 O Y W 1 l c y I g V m F s d W U 9 I n N b J n F 1 b 3 Q 7 a W 5 k J n F 1 b 3 Q 7 L C Z x d W 9 0 O 2 5 v b W U m c X V v d D s s J n F 1 b 3 Q 7 c n V v b G 8 m c X V v d D s s J n F 1 b 3 Q 7 b W Y m c X V v d D s s J n F 1 b 3 Q 7 c G c m c X V v d D s s J n F 1 b 3 Q 7 Y 2 9 z d G 8 m c X V v d D s s J n F 1 b 3 Q 7 a W R f c 3 F f Z m M m c X V v d D s s J n F 1 b 3 Q 7 c 3 F 1 Y W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u Y 2 k v Q X V 0 b 1 J l b W 9 2 Z W R D b 2 x 1 b W 5 z M S 5 7 a W 5 k L D B 9 J n F 1 b 3 Q 7 L C Z x d W 9 0 O 1 N l Y 3 R p b 2 4 x L 2 F u b n V u Y 2 k v Q X V 0 b 1 J l b W 9 2 Z W R D b 2 x 1 b W 5 z M S 5 7 b m 9 t Z S w x f S Z x d W 9 0 O y w m c X V v d D t T Z W N 0 a W 9 u M S 9 h b m 5 1 b m N p L 0 F 1 d G 9 S Z W 1 v d m V k Q 2 9 s d W 1 u c z E u e 3 J 1 b 2 x v L D J 9 J n F 1 b 3 Q 7 L C Z x d W 9 0 O 1 N l Y 3 R p b 2 4 x L 2 F u b n V u Y 2 k v Q X V 0 b 1 J l b W 9 2 Z W R D b 2 x 1 b W 5 z M S 5 7 b W Y s M 3 0 m c X V v d D s s J n F 1 b 3 Q 7 U 2 V j d G l v b j E v Y W 5 u d W 5 j a S 9 B d X R v U m V t b 3 Z l Z E N v b H V t b n M x L n t w Z y w 0 f S Z x d W 9 0 O y w m c X V v d D t T Z W N 0 a W 9 u M S 9 h b m 5 1 b m N p L 0 F 1 d G 9 S Z W 1 v d m V k Q 2 9 s d W 1 u c z E u e 2 N v c 3 R v L D V 9 J n F 1 b 3 Q 7 L C Z x d W 9 0 O 1 N l Y 3 R p b 2 4 x L 2 F u b n V u Y 2 k v Q X V 0 b 1 J l b W 9 2 Z W R D b 2 x 1 b W 5 z M S 5 7 a W R f c 3 F f Z m M s N n 0 m c X V v d D s s J n F 1 b 3 Q 7 U 2 V j d G l v b j E v Y W 5 u d W 5 j a S 9 B d X R v U m V t b 3 Z l Z E N v b H V t b n M x L n t z c X V h Z H J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u b n V u Y 2 k v Q X V 0 b 1 J l b W 9 2 Z W R D b 2 x 1 b W 5 z M S 5 7 a W 5 k L D B 9 J n F 1 b 3 Q 7 L C Z x d W 9 0 O 1 N l Y 3 R p b 2 4 x L 2 F u b n V u Y 2 k v Q X V 0 b 1 J l b W 9 2 Z W R D b 2 x 1 b W 5 z M S 5 7 b m 9 t Z S w x f S Z x d W 9 0 O y w m c X V v d D t T Z W N 0 a W 9 u M S 9 h b m 5 1 b m N p L 0 F 1 d G 9 S Z W 1 v d m V k Q 2 9 s d W 1 u c z E u e 3 J 1 b 2 x v L D J 9 J n F 1 b 3 Q 7 L C Z x d W 9 0 O 1 N l Y 3 R p b 2 4 x L 2 F u b n V u Y 2 k v Q X V 0 b 1 J l b W 9 2 Z W R D b 2 x 1 b W 5 z M S 5 7 b W Y s M 3 0 m c X V v d D s s J n F 1 b 3 Q 7 U 2 V j d G l v b j E v Y W 5 u d W 5 j a S 9 B d X R v U m V t b 3 Z l Z E N v b H V t b n M x L n t w Z y w 0 f S Z x d W 9 0 O y w m c X V v d D t T Z W N 0 a W 9 u M S 9 h b m 5 1 b m N p L 0 F 1 d G 9 S Z W 1 v d m V k Q 2 9 s d W 1 u c z E u e 2 N v c 3 R v L D V 9 J n F 1 b 3 Q 7 L C Z x d W 9 0 O 1 N l Y 3 R p b 2 4 x L 2 F u b n V u Y 2 k v Q X V 0 b 1 J l b W 9 2 Z W R D b 2 x 1 b W 5 z M S 5 7 a W R f c 3 F f Z m M s N n 0 m c X V v d D s s J n F 1 b 3 Q 7 U 2 V j d G l v b j E v Y W 5 u d W 5 j a S 9 B d X R v U m V t b 3 Z l Z E N v b H V t b n M x L n t z c X V h Z H J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b m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b m N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u Y 2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H H K s Q o 9 M k e B A G r I X I H g k Q A A A A A C A A A A A A A Q Z g A A A A E A A C A A A A B 1 p l L v I 5 z d F D q 3 k o e v r t F N t N B n M b a s m T 3 n X 7 6 J F Z 3 C 9 A A A A A A O g A A A A A I A A C A A A A D C Y Q O Z e E r c C q q e T e H f Q D 5 t 6 P h o o O b Q 4 S X r A 7 J 5 6 w I I A 1 A A A A D 8 T O i g 9 + l D F t b T P i L N c C 7 v x h / x H w 5 N L b d g r B + / P 5 0 M a M B N F F R v u h G v b M 1 s d U R P t X y h D + N j Y S A i 1 b 8 v X E B F m / i 3 V 8 i 7 v F c B l X l y S u 1 q n 0 K g O U A A A A D I y t A x a q h 2 C o 8 U 0 d I F t q 1 N i S O l R m 5 A u C + a 0 a V U E c c C 5 X t w l n p t d G 9 X n S 1 1 M W j U Q o Q 7 M A l g i 8 3 f u a g J 3 U T Q Q i c R < / D a t a M a s h u p > 
</file>

<file path=customXml/itemProps1.xml><?xml version="1.0" encoding="utf-8"?>
<ds:datastoreItem xmlns:ds="http://schemas.openxmlformats.org/officeDocument/2006/customXml" ds:itemID="{BC704D32-A4D1-4478-AD7E-0FC6518E9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statistiche</vt:lpstr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G.Aurilio</dc:creator>
  <cp:lastModifiedBy>G.Aurilio</cp:lastModifiedBy>
  <dcterms:modified xsi:type="dcterms:W3CDTF">2021-06-07T08:19:20Z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b584a6-7a4d-47ea-8685-5e11f5d7e216_Enabled">
    <vt:lpwstr>true</vt:lpwstr>
  </property>
  <property fmtid="{D5CDD505-2E9C-101B-9397-08002B2CF9AE}" pid="3" name="MSIP_Label_6db584a6-7a4d-47ea-8685-5e11f5d7e216_SetDate">
    <vt:lpwstr>2021-06-04T12:27:00Z</vt:lpwstr>
  </property>
  <property fmtid="{D5CDD505-2E9C-101B-9397-08002B2CF9AE}" pid="4" name="MSIP_Label_6db584a6-7a4d-47ea-8685-5e11f5d7e216_Method">
    <vt:lpwstr>Privileged</vt:lpwstr>
  </property>
  <property fmtid="{D5CDD505-2E9C-101B-9397-08002B2CF9AE}" pid="5" name="MSIP_Label_6db584a6-7a4d-47ea-8685-5e11f5d7e216_Name">
    <vt:lpwstr>Unrestricted</vt:lpwstr>
  </property>
  <property fmtid="{D5CDD505-2E9C-101B-9397-08002B2CF9AE}" pid="6" name="MSIP_Label_6db584a6-7a4d-47ea-8685-5e11f5d7e216_SiteId">
    <vt:lpwstr>28bdfe69-0084-453b-8fb8-3cc39ad62c45</vt:lpwstr>
  </property>
  <property fmtid="{D5CDD505-2E9C-101B-9397-08002B2CF9AE}" pid="7" name="MSIP_Label_6db584a6-7a4d-47ea-8685-5e11f5d7e216_ActionId">
    <vt:lpwstr>58f4e778-8688-4945-9c5b-e44419c3cac3</vt:lpwstr>
  </property>
  <property fmtid="{D5CDD505-2E9C-101B-9397-08002B2CF9AE}" pid="8" name="MSIP_Label_6db584a6-7a4d-47ea-8685-5e11f5d7e216_ContentBits">
    <vt:lpwstr>0</vt:lpwstr>
  </property>
</Properties>
</file>