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Documents\Data_for_Analysis\"/>
    </mc:Choice>
  </mc:AlternateContent>
  <xr:revisionPtr revIDLastSave="0" documentId="13_ncr:1_{03D8D97B-354F-4D73-8AD7-3AD55DB5B400}" xr6:coauthVersionLast="47" xr6:coauthVersionMax="47" xr10:uidLastSave="{00000000-0000-0000-0000-000000000000}"/>
  <bookViews>
    <workbookView xWindow="-105" yWindow="0" windowWidth="26010" windowHeight="20985" xr2:uid="{7CAA0F25-51A9-432A-AC29-842DAD675A20}"/>
  </bookViews>
  <sheets>
    <sheet name="My_Portfol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G18" i="1"/>
  <c r="C18" i="1"/>
  <c r="G25" i="1"/>
  <c r="C25" i="1"/>
  <c r="E25" i="1"/>
  <c r="L17" i="1"/>
  <c r="L13" i="1"/>
  <c r="M13" i="1"/>
  <c r="E14" i="1"/>
  <c r="E15" i="1"/>
  <c r="E16" i="1"/>
  <c r="E17" i="1"/>
  <c r="C17" i="1"/>
  <c r="G13" i="1"/>
  <c r="C13" i="1"/>
  <c r="E13" i="1" s="1"/>
</calcChain>
</file>

<file path=xl/sharedStrings.xml><?xml version="1.0" encoding="utf-8"?>
<sst xmlns="http://schemas.openxmlformats.org/spreadsheetml/2006/main" count="96" uniqueCount="74">
  <si>
    <t>Symbol</t>
  </si>
  <si>
    <t>Name</t>
  </si>
  <si>
    <t>Shares</t>
  </si>
  <si>
    <t>Share cost (USD)</t>
  </si>
  <si>
    <t>Share cost (EUR)</t>
  </si>
  <si>
    <t>Invested (USD)</t>
  </si>
  <si>
    <t>Invested (EUR)</t>
  </si>
  <si>
    <t>Total Invested (USD)</t>
  </si>
  <si>
    <t>Total Invested (EUR)</t>
  </si>
  <si>
    <t>Last Purchase (YY-MM-DD)</t>
  </si>
  <si>
    <t>Category</t>
  </si>
  <si>
    <t>TR/Crypto.com Investment</t>
  </si>
  <si>
    <t xml:space="preserve">TR/Crypto.com Shares </t>
  </si>
  <si>
    <t>TR/Crypto.com Average Cost Pre Transfer</t>
  </si>
  <si>
    <t>TR/Crypto.com Transfer Cost</t>
  </si>
  <si>
    <t>TR/Crypto.com Share After Transfer</t>
  </si>
  <si>
    <t>BitPanda/Exodus Commission</t>
  </si>
  <si>
    <t>Crypto Value during Transfer (EUR)</t>
  </si>
  <si>
    <t>Overall Cost Transfer</t>
  </si>
  <si>
    <t>TR/Crypto.com Average Cost After Transfer</t>
  </si>
  <si>
    <t>AMC</t>
  </si>
  <si>
    <t>AMC Entertainment Holdings</t>
  </si>
  <si>
    <t>Stock</t>
  </si>
  <si>
    <t>GME</t>
  </si>
  <si>
    <t>GameStop Corporation</t>
  </si>
  <si>
    <t>MVIS</t>
  </si>
  <si>
    <t>Microvision</t>
  </si>
  <si>
    <t>DIS</t>
  </si>
  <si>
    <t>Walt Disney Company (The)</t>
  </si>
  <si>
    <t>NVDA</t>
  </si>
  <si>
    <t>NVIDIA Corporation</t>
  </si>
  <si>
    <t>ARM</t>
  </si>
  <si>
    <t>Arm Holdings plc</t>
  </si>
  <si>
    <t>AMD</t>
  </si>
  <si>
    <t>Advanced Micro Devices Inc.</t>
  </si>
  <si>
    <t>TSLA</t>
  </si>
  <si>
    <t>Tesla Inc.</t>
  </si>
  <si>
    <t>BRK-B</t>
  </si>
  <si>
    <t>Berkshire Hathaway Inc. New</t>
  </si>
  <si>
    <t>AAPL</t>
  </si>
  <si>
    <t>Apple Inc.</t>
  </si>
  <si>
    <t>IFX.DE</t>
  </si>
  <si>
    <t>INFINEON TECH.AG NA O.N.</t>
  </si>
  <si>
    <t>SP5A.MI</t>
  </si>
  <si>
    <t>SPDR S&amp;P 500 UCITS ETF (Acc)</t>
  </si>
  <si>
    <t>ETF</t>
  </si>
  <si>
    <t>FWRA.MI</t>
  </si>
  <si>
    <t>Invesco FTSE All-World UCITS ETF USD Accumalation</t>
  </si>
  <si>
    <t>IE00BK5BQT80</t>
  </si>
  <si>
    <t>Vanguard FTSE All-World UCITS E</t>
  </si>
  <si>
    <t>IE00BFMXXD54</t>
  </si>
  <si>
    <t>Vanguard S&amp;P 500 UCITS ETF USD</t>
  </si>
  <si>
    <t>IE0003XJA0J9</t>
  </si>
  <si>
    <t>Amundi Prime All Country World UCITS ETF Acc</t>
  </si>
  <si>
    <t>BTC-EUR</t>
  </si>
  <si>
    <t>Bitcoin EUR</t>
  </si>
  <si>
    <t>Crypto</t>
  </si>
  <si>
    <t>ETH-EUR</t>
  </si>
  <si>
    <t>Ethereum EUR</t>
  </si>
  <si>
    <t>DOGE-EUR</t>
  </si>
  <si>
    <t>Dogecoin EUR</t>
  </si>
  <si>
    <t>BNB-EUR</t>
  </si>
  <si>
    <t>BNB EUR</t>
  </si>
  <si>
    <t>ADA-EUR</t>
  </si>
  <si>
    <t>Cardano EUR</t>
  </si>
  <si>
    <t>SHIB-EUR</t>
  </si>
  <si>
    <t>Shiba Inu EUR</t>
  </si>
  <si>
    <t>EURUSD favorevole tra acquisto e oggi</t>
  </si>
  <si>
    <t>LRC-EUR</t>
  </si>
  <si>
    <t>Loopring EUR</t>
  </si>
  <si>
    <t>SOL-EUR</t>
  </si>
  <si>
    <t>Solana EUR</t>
  </si>
  <si>
    <t>USDEUR=X</t>
  </si>
  <si>
    <t>Forex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</si>
</sst>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31F5-827E-452F-9216-3F479667046E}">
  <dimension ref="A1:U26"/>
  <sheetViews>
    <sheetView tabSelected="1" workbookViewId="0">
      <selection activeCell="G25" sqref="G25"/>
    </sheetView>
  </sheetViews>
  <sheetFormatPr defaultRowHeight="15" x14ac:dyDescent="0.25"/>
  <cols>
    <col min="1" max="1" width="20" customWidth="1"/>
    <col min="2" max="2" width="33.5703125" customWidth="1"/>
    <col min="3" max="3" width="21.7109375" customWidth="1"/>
    <col min="4" max="4" width="16.28515625" customWidth="1"/>
    <col min="5" max="5" width="22.42578125" customWidth="1"/>
    <col min="6" max="6" width="29.28515625" customWidth="1"/>
    <col min="7" max="7" width="26" customWidth="1"/>
    <col min="10" max="10" width="22.42578125" style="1" customWidth="1"/>
    <col min="12" max="12" width="36" customWidth="1"/>
    <col min="13" max="13" width="28.7109375" customWidth="1"/>
    <col min="14" max="14" width="34.42578125" customWidth="1"/>
    <col min="15" max="15" width="27.85546875" customWidth="1"/>
    <col min="16" max="16" width="16.140625" customWidth="1"/>
    <col min="17" max="17" width="14" customWidth="1"/>
    <col min="20" max="20" width="23.42578125" customWidth="1"/>
    <col min="21" max="21" width="30.42578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20</v>
      </c>
      <c r="B2" t="s">
        <v>21</v>
      </c>
      <c r="C2">
        <v>36.581949999999999</v>
      </c>
      <c r="D2">
        <v>38.5</v>
      </c>
      <c r="F2">
        <v>1408.4050749999999</v>
      </c>
      <c r="G2">
        <v>0</v>
      </c>
      <c r="H2">
        <v>8602.7738422099992</v>
      </c>
      <c r="I2">
        <v>36864.203249899998</v>
      </c>
      <c r="J2" s="1">
        <v>45182</v>
      </c>
      <c r="K2" t="s">
        <v>22</v>
      </c>
    </row>
    <row r="3" spans="1:20" x14ac:dyDescent="0.25">
      <c r="A3" t="s">
        <v>23</v>
      </c>
      <c r="B3" t="s">
        <v>24</v>
      </c>
      <c r="C3">
        <v>265.12079999999997</v>
      </c>
      <c r="D3">
        <v>29.441870210000001</v>
      </c>
      <c r="E3">
        <v>28.87</v>
      </c>
      <c r="F3">
        <v>5244.6377940000002</v>
      </c>
      <c r="G3">
        <v>2511.27</v>
      </c>
      <c r="J3" s="1">
        <v>45694</v>
      </c>
      <c r="K3" t="s">
        <v>22</v>
      </c>
    </row>
    <row r="4" spans="1:20" x14ac:dyDescent="0.25">
      <c r="A4" t="s">
        <v>25</v>
      </c>
      <c r="B4" t="s">
        <v>26</v>
      </c>
      <c r="C4">
        <v>1712.3091999999999</v>
      </c>
      <c r="D4">
        <v>3.5057</v>
      </c>
      <c r="E4">
        <v>2.2599999999999998</v>
      </c>
      <c r="F4">
        <v>404.24</v>
      </c>
      <c r="G4">
        <v>3607.36</v>
      </c>
      <c r="J4" s="1">
        <v>45517</v>
      </c>
      <c r="K4" t="s">
        <v>22</v>
      </c>
    </row>
    <row r="5" spans="1:20" x14ac:dyDescent="0.25">
      <c r="A5" t="s">
        <v>27</v>
      </c>
      <c r="B5" t="s">
        <v>28</v>
      </c>
      <c r="C5">
        <v>3.5</v>
      </c>
      <c r="D5">
        <v>144.99</v>
      </c>
      <c r="F5">
        <v>507.46499999999997</v>
      </c>
      <c r="G5">
        <v>0</v>
      </c>
      <c r="J5" s="1">
        <v>45355</v>
      </c>
      <c r="K5" t="s">
        <v>22</v>
      </c>
    </row>
    <row r="6" spans="1:20" x14ac:dyDescent="0.25">
      <c r="A6" t="s">
        <v>29</v>
      </c>
      <c r="B6" t="s">
        <v>30</v>
      </c>
      <c r="C6">
        <v>0.29310000000000003</v>
      </c>
      <c r="D6">
        <v>85.283010000000004</v>
      </c>
      <c r="F6">
        <v>24.996450230000001</v>
      </c>
      <c r="G6">
        <v>0</v>
      </c>
      <c r="J6" s="1">
        <v>45355</v>
      </c>
      <c r="K6" t="s">
        <v>22</v>
      </c>
    </row>
    <row r="7" spans="1:20" x14ac:dyDescent="0.25">
      <c r="A7" t="s">
        <v>31</v>
      </c>
      <c r="B7" t="s">
        <v>32</v>
      </c>
      <c r="C7">
        <v>0.16925999999999999</v>
      </c>
      <c r="D7">
        <v>147.69999999999999</v>
      </c>
      <c r="F7">
        <v>24.999701999999999</v>
      </c>
      <c r="G7">
        <v>0</v>
      </c>
      <c r="J7" s="1">
        <v>45355</v>
      </c>
      <c r="K7" t="s">
        <v>22</v>
      </c>
    </row>
    <row r="8" spans="1:20" x14ac:dyDescent="0.25">
      <c r="A8" t="s">
        <v>33</v>
      </c>
      <c r="B8" t="s">
        <v>34</v>
      </c>
      <c r="C8">
        <v>0.1191</v>
      </c>
      <c r="D8">
        <v>209.9</v>
      </c>
      <c r="F8">
        <v>24.999089999999999</v>
      </c>
      <c r="G8">
        <v>0</v>
      </c>
      <c r="J8" s="1">
        <v>45355</v>
      </c>
      <c r="K8" t="s">
        <v>22</v>
      </c>
    </row>
    <row r="9" spans="1:20" x14ac:dyDescent="0.25">
      <c r="A9" t="s">
        <v>35</v>
      </c>
      <c r="B9" t="s">
        <v>36</v>
      </c>
      <c r="C9">
        <v>0.12903200000000001</v>
      </c>
      <c r="D9">
        <v>193.75</v>
      </c>
      <c r="F9">
        <v>24.999949999999998</v>
      </c>
      <c r="G9">
        <v>0</v>
      </c>
      <c r="J9" s="1">
        <v>45355</v>
      </c>
      <c r="K9" t="s">
        <v>22</v>
      </c>
    </row>
    <row r="10" spans="1:20" x14ac:dyDescent="0.25">
      <c r="A10" t="s">
        <v>37</v>
      </c>
      <c r="B10" t="s">
        <v>38</v>
      </c>
      <c r="C10">
        <v>1.5130300000000001</v>
      </c>
      <c r="D10">
        <v>363.51</v>
      </c>
      <c r="F10">
        <v>550.0015353</v>
      </c>
      <c r="G10">
        <v>0</v>
      </c>
      <c r="J10" s="1">
        <v>45177</v>
      </c>
      <c r="K10" t="s">
        <v>22</v>
      </c>
    </row>
    <row r="11" spans="1:20" x14ac:dyDescent="0.25">
      <c r="A11" t="s">
        <v>39</v>
      </c>
      <c r="B11" t="s">
        <v>40</v>
      </c>
      <c r="C11">
        <v>1.032578</v>
      </c>
      <c r="D11">
        <v>193.69</v>
      </c>
      <c r="F11">
        <v>200.00003280000001</v>
      </c>
      <c r="G11">
        <v>0</v>
      </c>
      <c r="J11" s="1">
        <v>45110</v>
      </c>
      <c r="K11" t="s">
        <v>22</v>
      </c>
    </row>
    <row r="12" spans="1:20" x14ac:dyDescent="0.25">
      <c r="A12" t="s">
        <v>41</v>
      </c>
      <c r="B12" t="s">
        <v>42</v>
      </c>
      <c r="C12">
        <v>17.523</v>
      </c>
      <c r="E12">
        <v>39.229999999999997</v>
      </c>
      <c r="F12">
        <v>0</v>
      </c>
      <c r="G12">
        <v>687.42728999999997</v>
      </c>
      <c r="J12" s="1">
        <v>45110</v>
      </c>
      <c r="K12" t="s">
        <v>22</v>
      </c>
    </row>
    <row r="13" spans="1:20" x14ac:dyDescent="0.25">
      <c r="A13" t="s">
        <v>43</v>
      </c>
      <c r="B13" t="s">
        <v>44</v>
      </c>
      <c r="C13">
        <f>409+M13</f>
        <v>512.30691000000002</v>
      </c>
      <c r="E13">
        <f>G13/C13</f>
        <v>12.641012873708847</v>
      </c>
      <c r="F13">
        <v>0</v>
      </c>
      <c r="G13">
        <f>5126.89+L13</f>
        <v>6476.0782446000003</v>
      </c>
      <c r="J13" s="1">
        <v>45659</v>
      </c>
      <c r="K13" t="s">
        <v>45</v>
      </c>
      <c r="L13">
        <f>M13*N13</f>
        <v>1349.1882446000002</v>
      </c>
      <c r="M13">
        <f>103.30691</f>
        <v>103.30691</v>
      </c>
      <c r="N13">
        <v>13.06</v>
      </c>
    </row>
    <row r="14" spans="1:20" x14ac:dyDescent="0.25">
      <c r="A14" t="s">
        <v>46</v>
      </c>
      <c r="B14" t="s">
        <v>47</v>
      </c>
      <c r="C14">
        <v>1048</v>
      </c>
      <c r="E14">
        <f t="shared" ref="E14:E17" si="0">G14/C14</f>
        <v>6.4980916030534353</v>
      </c>
      <c r="F14">
        <v>0</v>
      </c>
      <c r="G14">
        <v>6810</v>
      </c>
      <c r="J14" s="1">
        <v>45716</v>
      </c>
      <c r="K14" t="s">
        <v>45</v>
      </c>
    </row>
    <row r="15" spans="1:20" x14ac:dyDescent="0.25">
      <c r="A15" t="s">
        <v>48</v>
      </c>
      <c r="B15" t="s">
        <v>49</v>
      </c>
      <c r="C15">
        <v>109</v>
      </c>
      <c r="E15">
        <f t="shared" si="0"/>
        <v>120.77871559633027</v>
      </c>
      <c r="F15">
        <v>0</v>
      </c>
      <c r="G15">
        <v>13164.88</v>
      </c>
      <c r="J15" s="1">
        <v>45454</v>
      </c>
      <c r="K15" t="s">
        <v>45</v>
      </c>
    </row>
    <row r="16" spans="1:20" x14ac:dyDescent="0.25">
      <c r="A16" t="s">
        <v>50</v>
      </c>
      <c r="B16" t="s">
        <v>51</v>
      </c>
      <c r="C16">
        <v>38</v>
      </c>
      <c r="E16">
        <f t="shared" si="0"/>
        <v>94.170526315789473</v>
      </c>
      <c r="F16">
        <v>0</v>
      </c>
      <c r="G16">
        <v>3578.48</v>
      </c>
      <c r="J16" s="1">
        <v>45454</v>
      </c>
      <c r="K16" t="s">
        <v>45</v>
      </c>
    </row>
    <row r="17" spans="1:21" x14ac:dyDescent="0.25">
      <c r="A17" t="s">
        <v>52</v>
      </c>
      <c r="B17" t="s">
        <v>53</v>
      </c>
      <c r="C17">
        <f>M17</f>
        <v>33.672389000000003</v>
      </c>
      <c r="E17">
        <f t="shared" si="0"/>
        <v>10.129999999999999</v>
      </c>
      <c r="F17">
        <v>0</v>
      </c>
      <c r="G17">
        <v>341.10130056999998</v>
      </c>
      <c r="J17" s="1">
        <v>45659</v>
      </c>
      <c r="K17" t="s">
        <v>45</v>
      </c>
      <c r="L17">
        <f t="shared" ref="L14:L17" si="1">M17*N17</f>
        <v>341.10130057000003</v>
      </c>
      <c r="M17">
        <v>33.672389000000003</v>
      </c>
      <c r="N17">
        <v>10.130000000000001</v>
      </c>
    </row>
    <row r="18" spans="1:21" x14ac:dyDescent="0.25">
      <c r="A18" t="s">
        <v>54</v>
      </c>
      <c r="B18" t="s">
        <v>55</v>
      </c>
      <c r="C18">
        <f>0.03051898</f>
        <v>3.0518980000000001E-2</v>
      </c>
      <c r="E18">
        <f>G18/C18</f>
        <v>57478.831543518158</v>
      </c>
      <c r="F18">
        <v>0</v>
      </c>
      <c r="G18">
        <f>1089.62+L18+S18</f>
        <v>1754.1953102999998</v>
      </c>
      <c r="J18" s="1">
        <v>45349</v>
      </c>
      <c r="K18" t="s">
        <v>56</v>
      </c>
      <c r="L18">
        <v>621.1168103</v>
      </c>
      <c r="M18">
        <v>1.9847239999999999E-2</v>
      </c>
      <c r="N18">
        <v>31294.870739999998</v>
      </c>
      <c r="O18">
        <v>4.0000000000000002E-4</v>
      </c>
      <c r="P18">
        <v>1.938724E-2</v>
      </c>
      <c r="Q18">
        <v>6.0000000000000002E-5</v>
      </c>
      <c r="R18">
        <v>94475</v>
      </c>
      <c r="S18">
        <v>43.458500000000001</v>
      </c>
      <c r="T18">
        <v>34279.005689999998</v>
      </c>
    </row>
    <row r="19" spans="1:21" x14ac:dyDescent="0.25">
      <c r="A19" t="s">
        <v>57</v>
      </c>
      <c r="B19" t="s">
        <v>58</v>
      </c>
      <c r="C19">
        <v>4.1809430000000002E-2</v>
      </c>
      <c r="D19">
        <v>3580.5374000000002</v>
      </c>
      <c r="E19">
        <v>2181.61</v>
      </c>
      <c r="F19">
        <v>25.063761800000002</v>
      </c>
      <c r="G19">
        <v>75.940600579999995</v>
      </c>
      <c r="J19" s="1">
        <v>45355</v>
      </c>
      <c r="K19" t="s">
        <v>56</v>
      </c>
    </row>
    <row r="20" spans="1:21" x14ac:dyDescent="0.25">
      <c r="A20" t="s">
        <v>59</v>
      </c>
      <c r="B20" t="s">
        <v>60</v>
      </c>
      <c r="C20">
        <v>953.39254799000003</v>
      </c>
      <c r="E20">
        <v>8.6320939999999999E-2</v>
      </c>
      <c r="F20">
        <v>0</v>
      </c>
      <c r="G20">
        <v>78.023450620000006</v>
      </c>
      <c r="J20" s="1">
        <v>44299</v>
      </c>
      <c r="K20" t="s">
        <v>56</v>
      </c>
      <c r="L20">
        <v>76.300286700000001</v>
      </c>
      <c r="M20">
        <v>959.39</v>
      </c>
      <c r="N20">
        <v>7.9530000000000003E-2</v>
      </c>
      <c r="O20">
        <v>5.9974520099999999</v>
      </c>
      <c r="P20">
        <v>953.39254799000003</v>
      </c>
      <c r="R20">
        <v>0.28731600000000002</v>
      </c>
      <c r="S20">
        <v>1.72316392</v>
      </c>
      <c r="T20">
        <v>8.6320939999999999E-2</v>
      </c>
    </row>
    <row r="21" spans="1:21" x14ac:dyDescent="0.25">
      <c r="A21" t="s">
        <v>61</v>
      </c>
      <c r="B21" t="s">
        <v>62</v>
      </c>
      <c r="C21">
        <v>0.11273619999999999</v>
      </c>
      <c r="E21">
        <v>308.10746752</v>
      </c>
      <c r="F21">
        <v>0</v>
      </c>
      <c r="G21">
        <v>34.734865079999999</v>
      </c>
      <c r="J21" s="1">
        <v>44288</v>
      </c>
      <c r="K21" t="s">
        <v>56</v>
      </c>
      <c r="L21">
        <v>31.89753</v>
      </c>
      <c r="M21">
        <v>0.1177782</v>
      </c>
      <c r="N21">
        <v>337.54</v>
      </c>
      <c r="O21">
        <v>5.0419999999999996E-3</v>
      </c>
      <c r="P21">
        <v>0.11273619999999999</v>
      </c>
      <c r="R21">
        <v>562.74</v>
      </c>
      <c r="S21">
        <v>2.8373350799999999</v>
      </c>
      <c r="T21">
        <v>308.10746752</v>
      </c>
    </row>
    <row r="22" spans="1:21" x14ac:dyDescent="0.25">
      <c r="A22" t="s">
        <v>63</v>
      </c>
      <c r="B22" t="s">
        <v>64</v>
      </c>
      <c r="C22">
        <v>142.04214999999999</v>
      </c>
      <c r="D22">
        <v>1.1332800000000001</v>
      </c>
      <c r="E22">
        <v>1.52136988</v>
      </c>
      <c r="F22">
        <v>137.96001079999999</v>
      </c>
      <c r="G22">
        <v>30.894458159999999</v>
      </c>
      <c r="J22" s="1">
        <v>44288</v>
      </c>
      <c r="K22" t="s">
        <v>56</v>
      </c>
      <c r="L22">
        <v>27.25</v>
      </c>
      <c r="M22">
        <v>23.497456240000002</v>
      </c>
      <c r="N22">
        <v>1.1597</v>
      </c>
      <c r="O22">
        <v>0.99745623999999999</v>
      </c>
      <c r="P22">
        <v>20.306999999999999</v>
      </c>
      <c r="Q22">
        <v>2.1930000000000001</v>
      </c>
      <c r="R22">
        <v>1.1423000000000001</v>
      </c>
      <c r="S22">
        <v>3.6444581600000001</v>
      </c>
      <c r="T22">
        <v>1.52136988</v>
      </c>
    </row>
    <row r="23" spans="1:21" x14ac:dyDescent="0.25">
      <c r="A23" t="s">
        <v>65</v>
      </c>
      <c r="B23" t="s">
        <v>66</v>
      </c>
      <c r="C23">
        <v>4394106.0199999996</v>
      </c>
      <c r="E23">
        <v>2.6449999999999999E-5</v>
      </c>
      <c r="F23">
        <v>0</v>
      </c>
      <c r="G23">
        <v>116.21079268</v>
      </c>
      <c r="J23" s="1">
        <v>44357</v>
      </c>
      <c r="K23" t="s">
        <v>56</v>
      </c>
      <c r="L23">
        <v>88.150344619999998</v>
      </c>
      <c r="M23">
        <v>3432927.02</v>
      </c>
      <c r="N23">
        <v>3.012E-5</v>
      </c>
      <c r="O23">
        <v>38696.537678209999</v>
      </c>
      <c r="P23">
        <v>3394106.02</v>
      </c>
      <c r="R23">
        <v>1.5E-5</v>
      </c>
      <c r="S23">
        <v>0.58044806999999998</v>
      </c>
      <c r="T23">
        <v>2.614E-5</v>
      </c>
      <c r="U23" t="s">
        <v>67</v>
      </c>
    </row>
    <row r="24" spans="1:21" x14ac:dyDescent="0.25">
      <c r="A24" t="s">
        <v>68</v>
      </c>
      <c r="B24" t="s">
        <v>69</v>
      </c>
      <c r="C24">
        <v>240.94</v>
      </c>
      <c r="E24">
        <v>1.7012948999999999</v>
      </c>
      <c r="F24">
        <v>0</v>
      </c>
      <c r="G24">
        <v>409.90999319999997</v>
      </c>
      <c r="J24" s="1">
        <v>44578</v>
      </c>
      <c r="K24" t="s">
        <v>56</v>
      </c>
    </row>
    <row r="25" spans="1:21" x14ac:dyDescent="0.25">
      <c r="A25" t="s">
        <v>70</v>
      </c>
      <c r="B25" t="s">
        <v>71</v>
      </c>
      <c r="C25">
        <f>0.1868+5.54693735</f>
        <v>5.7337373500000002</v>
      </c>
      <c r="D25">
        <v>133.8621</v>
      </c>
      <c r="E25">
        <f>159.61</f>
        <v>159.61000000000001</v>
      </c>
      <c r="F25">
        <v>25.005440279999998</v>
      </c>
      <c r="G25">
        <f>(C25-M25)*E25</f>
        <v>885.34667043350009</v>
      </c>
      <c r="J25" s="1">
        <v>45355</v>
      </c>
      <c r="K25" t="s">
        <v>56</v>
      </c>
      <c r="L25">
        <v>25.005440279999998</v>
      </c>
      <c r="M25">
        <v>0.18679999999999999</v>
      </c>
    </row>
    <row r="26" spans="1:21" x14ac:dyDescent="0.25">
      <c r="A26" t="s">
        <v>72</v>
      </c>
      <c r="B26" t="s">
        <v>72</v>
      </c>
      <c r="C26">
        <v>0</v>
      </c>
      <c r="D26">
        <v>0</v>
      </c>
      <c r="E26">
        <v>0</v>
      </c>
      <c r="F26">
        <v>0</v>
      </c>
      <c r="G26">
        <v>0</v>
      </c>
      <c r="J26" s="1">
        <v>44288</v>
      </c>
      <c r="K26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My_Portfolio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Giuseppe Davidde</cp:lastModifiedBy>
  <dcterms:created xsi:type="dcterms:W3CDTF">2025-03-31T12:35:15Z</dcterms:created>
  <dcterms:modified xsi:type="dcterms:W3CDTF">2025-06-11T20:19:02Z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5a25aa-e944-415d-b7a7-40f6b9180b6b_Enabled">
    <vt:lpwstr>true</vt:lpwstr>
  </property>
  <property fmtid="{D5CDD505-2E9C-101B-9397-08002B2CF9AE}" pid="3" name="MSIP_Label_a15a25aa-e944-415d-b7a7-40f6b9180b6b_SetDate">
    <vt:lpwstr>2025-03-31 12:35:15Z</vt:lpwstr>
  </property>
  <property fmtid="{D5CDD505-2E9C-101B-9397-08002B2CF9AE}" pid="4" name="MSIP_Label_a15a25aa-e944-415d-b7a7-40f6b9180b6b_Method">
    <vt:lpwstr>Privileged</vt:lpwstr>
  </property>
  <property fmtid="{D5CDD505-2E9C-101B-9397-08002B2CF9AE}" pid="5" name="MSIP_Label_a15a25aa-e944-415d-b7a7-40f6b9180b6b_Name">
    <vt:lpwstr>a15a25aa-e944-415d-b7a7-40f6b9180b6b</vt:lpwstr>
  </property>
  <property fmtid="{D5CDD505-2E9C-101B-9397-08002B2CF9AE}" pid="6" name="MSIP_Label_a15a25aa-e944-415d-b7a7-40f6b9180b6b_SiteId">
    <vt:lpwstr>eeb8d0e8-3544-41d3-aac6-934c309faf5a</vt:lpwstr>
  </property>
  <property fmtid="{D5CDD505-2E9C-101B-9397-08002B2CF9AE}" pid="7" name="MSIP_Label_a15a25aa-e944-415d-b7a7-40f6b9180b6b_ActionId">
    <vt:lpwstr>e13b492d-9072-494e-8dbc-190aca188a03</vt:lpwstr>
  </property>
  <property fmtid="{D5CDD505-2E9C-101B-9397-08002B2CF9AE}" pid="8" name="MSIP_Label_a15a25aa-e944-415d-b7a7-40f6b9180b6b_ContentBits">
    <vt:lpwstr>0</vt:lpwstr>
  </property>
</Properties>
</file>