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mc:AlternateContent xmlns:mc="http://schemas.openxmlformats.org/markup-compatibility/2006">
    <mc:Choice Requires="x15">
      <x15ac:absPath xmlns:x15ac="http://schemas.microsoft.com/office/spreadsheetml/2010/11/ac" url="\\servernew\E\1.d data\1.Our Clients\MOSC CONSOLIDATION\2025\FORMATS\FORMATS FOR D-SCHEDULE CONSOLIDATION\test checked\"/>
    </mc:Choice>
  </mc:AlternateContent>
  <xr:revisionPtr revIDLastSave="0" documentId="13_ncr:1_{BF69C6D0-EA6D-4923-B3F5-6CFECF86A6B6}" xr6:coauthVersionLast="47" xr6:coauthVersionMax="47" xr10:uidLastSave="{00000000-0000-0000-0000-000000000000}"/>
  <bookViews>
    <workbookView xWindow="-120" yWindow="-120" windowWidth="20730" windowHeight="11160" firstSheet="13" activeTab="15" xr2:uid="{00000000-000D-0000-FFFF-FFFF00000000}"/>
  </bookViews>
  <sheets>
    <sheet name="DataSheet" sheetId="10" state="hidden" r:id="rId1"/>
    <sheet name="DataSheet " sheetId="22" r:id="rId2"/>
    <sheet name="Churches Consolidated" sheetId="29" r:id="rId3"/>
    <sheet name="Instructions" sheetId="33" r:id="rId4"/>
    <sheet name="Church  R &amp; P " sheetId="23" r:id="rId5"/>
    <sheet name="Church I &amp; E  " sheetId="24" r:id="rId6"/>
    <sheet name="Church Depreciation" sheetId="25" r:id="rId7"/>
    <sheet name="Church BS" sheetId="26" r:id="rId8"/>
    <sheet name="CONSOLIDATION R&amp;P 25" sheetId="3" r:id="rId9"/>
    <sheet name="CONSOLIDATION R &amp; P Schedule" sheetId="4" r:id="rId10"/>
    <sheet name="Notes 25" sheetId="2" state="hidden" r:id="rId11"/>
    <sheet name="CONSOLIDATION I&amp;E 25" sheetId="11" r:id="rId12"/>
    <sheet name="CONSOLIDATION I&amp;E SCHEDULES" sheetId="9" r:id="rId13"/>
    <sheet name="FA-DIOCESE" sheetId="28" r:id="rId14"/>
    <sheet name="Consolidation Depreciation" sheetId="32" r:id="rId15"/>
    <sheet name="CONSOLIDATION BS 25" sheetId="1" r:id="rId16"/>
    <sheet name="CONSOLIDATION BS Schedules" sheetId="5" r:id="rId17"/>
    <sheet name="Church Total Income" sheetId="27" state="hidden" r:id="rId18"/>
    <sheet name="Annexure 15" sheetId="12" state="hidden" r:id="rId19"/>
    <sheet name="10 B" sheetId="13" state="hidden" r:id="rId20"/>
    <sheet name="10B SUMMARY" sheetId="14" state="hidden" r:id="rId21"/>
    <sheet name="10B Annex 1" sheetId="15" state="hidden" r:id="rId22"/>
    <sheet name="10B Annex 2" sheetId="16" state="hidden" r:id="rId23"/>
    <sheet name="10B Annex 3" sheetId="17" state="hidden" r:id="rId24"/>
    <sheet name="10B Sch1" sheetId="18" state="hidden" r:id="rId25"/>
    <sheet name="10B Sch2" sheetId="19" state="hidden" r:id="rId26"/>
    <sheet name="10B Sch 3" sheetId="20" state="hidden" r:id="rId27"/>
    <sheet name="Sheet11" sheetId="21" state="hidden" r:id="rId28"/>
  </sheets>
  <externalReferences>
    <externalReference r:id="rId29"/>
    <externalReference r:id="rId30"/>
    <externalReference r:id="rId31"/>
  </externalReferences>
  <definedNames>
    <definedName name="_xlnm.Print_Area" localSheetId="19">'10 B'!$A$1:$A$33</definedName>
    <definedName name="_xlnm.Print_Area" localSheetId="21">'10B Annex 1'!$A$1:$W$22</definedName>
    <definedName name="_xlnm.Print_Area" localSheetId="22">'10B Annex 2'!$A$1:$H$88</definedName>
    <definedName name="_xlnm.Print_Area" localSheetId="23">'10B Annex 3'!$A$1:$E$16</definedName>
    <definedName name="_xlnm.Print_Area" localSheetId="24">'10B Sch1'!$A$1:$P$43</definedName>
    <definedName name="_xlnm.Print_Area" localSheetId="25">'10B Sch2'!$A$1:$L$103</definedName>
    <definedName name="_xlnm.Print_Area" localSheetId="18">'Annexure 15'!$A$1:$G$76</definedName>
    <definedName name="_xlnm.Print_Area" localSheetId="17">'Church Total Income'!$A$1:$I$47</definedName>
    <definedName name="_xlnm.Print_Area" localSheetId="12">'CONSOLIDATION I&amp;E SCHEDULES'!$A$1:$E$303</definedName>
    <definedName name="_xlnm.Print_Area" localSheetId="8">'CONSOLIDATION R&amp;P 25'!$A$1:$G$43</definedName>
    <definedName name="Sheet_1_ListCol_7">[1]INTER!$G$8:$G$19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8" l="1"/>
  <c r="B34" i="1"/>
  <c r="B37" i="3" s="1"/>
  <c r="B37" i="1"/>
  <c r="B40" i="3" s="1"/>
  <c r="A3" i="1"/>
  <c r="A4" i="1"/>
  <c r="F37" i="3"/>
  <c r="F33" i="1"/>
  <c r="F38" i="11" s="1"/>
  <c r="F35" i="1"/>
  <c r="F40" i="11" s="1"/>
  <c r="F37" i="1"/>
  <c r="F41" i="3" s="1"/>
  <c r="F38" i="1"/>
  <c r="F39" i="1"/>
  <c r="F45" i="11" s="1"/>
  <c r="G31" i="1"/>
  <c r="G17" i="1"/>
  <c r="G31" i="11"/>
  <c r="G18" i="11"/>
  <c r="G34" i="3"/>
  <c r="G20" i="3"/>
  <c r="F44" i="11" l="1"/>
  <c r="F42" i="3"/>
  <c r="B42" i="11"/>
  <c r="B39" i="11"/>
  <c r="F43" i="11"/>
  <c r="D192" i="5"/>
  <c r="D322" i="4" l="1"/>
  <c r="D477" i="4"/>
  <c r="D221" i="9"/>
  <c r="D284" i="4"/>
  <c r="B43" i="3" l="1"/>
  <c r="B40" i="1" s="1"/>
  <c r="B42" i="3"/>
  <c r="B39" i="1" s="1"/>
  <c r="D242" i="4"/>
  <c r="D128" i="4"/>
  <c r="D120" i="4"/>
  <c r="D30" i="4"/>
  <c r="D13" i="4"/>
  <c r="B45" i="11" l="1"/>
  <c r="B44" i="11"/>
  <c r="G27" i="23"/>
  <c r="B32" i="1" l="1"/>
  <c r="G123" i="23" l="1"/>
  <c r="H123" i="23"/>
  <c r="A3" i="23"/>
  <c r="A3" i="32" l="1"/>
  <c r="A4" i="3"/>
  <c r="A2" i="3"/>
  <c r="G39" i="24"/>
  <c r="H39" i="24"/>
  <c r="M39" i="28" l="1"/>
  <c r="M20" i="32" s="1"/>
  <c r="I75" i="23"/>
  <c r="D356" i="4"/>
  <c r="A3" i="25" l="1"/>
  <c r="F5" i="25"/>
  <c r="G5" i="25"/>
  <c r="F4" i="24"/>
  <c r="A2" i="26"/>
  <c r="A1" i="26"/>
  <c r="A2" i="23"/>
  <c r="F39" i="24" l="1"/>
  <c r="F123" i="23"/>
  <c r="E228" i="9"/>
  <c r="E180" i="9"/>
  <c r="G66" i="23" l="1"/>
  <c r="D170" i="5"/>
  <c r="I19" i="32"/>
  <c r="I20" i="32"/>
  <c r="I18" i="32"/>
  <c r="B147" i="9"/>
  <c r="E294" i="4" l="1"/>
  <c r="E519" i="4" l="1"/>
  <c r="D34" i="4"/>
  <c r="G88" i="26"/>
  <c r="G13" i="26" l="1"/>
  <c r="H47" i="24"/>
  <c r="H16" i="24"/>
  <c r="H30" i="24" s="1"/>
  <c r="H32" i="24" s="1"/>
  <c r="H148" i="23"/>
  <c r="H142" i="23"/>
  <c r="H85" i="23"/>
  <c r="H93" i="23" s="1"/>
  <c r="H76" i="23"/>
  <c r="H45" i="23"/>
  <c r="H27" i="23"/>
  <c r="H39" i="23" s="1"/>
  <c r="H12" i="23"/>
  <c r="F19" i="32"/>
  <c r="E25" i="32"/>
  <c r="E26" i="32" s="1"/>
  <c r="F25" i="32"/>
  <c r="F26" i="32" s="1"/>
  <c r="F20" i="32"/>
  <c r="E19" i="32"/>
  <c r="E20" i="32"/>
  <c r="D19" i="32"/>
  <c r="D20" i="32"/>
  <c r="E18" i="32"/>
  <c r="C19" i="32"/>
  <c r="C20" i="32"/>
  <c r="H149" i="23" l="1"/>
  <c r="G20" i="32"/>
  <c r="G19" i="32"/>
  <c r="M11" i="28" l="1"/>
  <c r="M12" i="28"/>
  <c r="M57" i="28"/>
  <c r="M43" i="28"/>
  <c r="M44" i="28"/>
  <c r="M45" i="28"/>
  <c r="M46" i="28"/>
  <c r="M47" i="28"/>
  <c r="M48" i="28"/>
  <c r="M49" i="28"/>
  <c r="M50" i="28"/>
  <c r="M51" i="28"/>
  <c r="M52" i="28"/>
  <c r="M53" i="28"/>
  <c r="M54" i="28"/>
  <c r="M42" i="28"/>
  <c r="M38" i="28"/>
  <c r="M19" i="32" s="1"/>
  <c r="M37" i="28"/>
  <c r="M28" i="28"/>
  <c r="M10" i="28"/>
  <c r="M15" i="28"/>
  <c r="D54" i="5" l="1"/>
  <c r="D66" i="5"/>
  <c r="J15" i="28"/>
  <c r="J38" i="28"/>
  <c r="G38" i="28"/>
  <c r="J43" i="28"/>
  <c r="J44" i="28"/>
  <c r="K44" i="28" s="1"/>
  <c r="J45" i="28"/>
  <c r="J46" i="28"/>
  <c r="K46" i="28" s="1"/>
  <c r="J47" i="28"/>
  <c r="J48" i="28"/>
  <c r="K48" i="28" s="1"/>
  <c r="J49" i="28"/>
  <c r="K49" i="28" s="1"/>
  <c r="J50" i="28"/>
  <c r="K50" i="28" s="1"/>
  <c r="J51" i="28"/>
  <c r="J52" i="28"/>
  <c r="K52" i="28" s="1"/>
  <c r="J53" i="28"/>
  <c r="J54" i="28"/>
  <c r="K54" i="28" s="1"/>
  <c r="G43" i="28"/>
  <c r="G44" i="28"/>
  <c r="G45" i="28"/>
  <c r="G46" i="28"/>
  <c r="G47" i="28"/>
  <c r="G48" i="28"/>
  <c r="L48" i="28" s="1"/>
  <c r="G49" i="28"/>
  <c r="L49" i="28" s="1"/>
  <c r="G50" i="28"/>
  <c r="G51" i="28"/>
  <c r="G52" i="28"/>
  <c r="G53" i="28"/>
  <c r="G54" i="28"/>
  <c r="E229" i="9"/>
  <c r="E24" i="11" s="1"/>
  <c r="D217" i="9"/>
  <c r="D218" i="9"/>
  <c r="D219" i="9"/>
  <c r="D220" i="9"/>
  <c r="D223" i="9"/>
  <c r="D224" i="9"/>
  <c r="D225" i="9"/>
  <c r="D226" i="9"/>
  <c r="D209" i="9"/>
  <c r="D210" i="9"/>
  <c r="D211" i="9"/>
  <c r="D212" i="9"/>
  <c r="D208" i="9"/>
  <c r="D180" i="9"/>
  <c r="D519" i="4"/>
  <c r="D228" i="4"/>
  <c r="D231" i="4" s="1"/>
  <c r="D143" i="4"/>
  <c r="D101" i="4"/>
  <c r="E90" i="9"/>
  <c r="D43" i="4"/>
  <c r="D66" i="4"/>
  <c r="K38" i="28" l="1"/>
  <c r="L38" i="28" s="1"/>
  <c r="L19" i="32" s="1"/>
  <c r="J19" i="32"/>
  <c r="K19" i="32" s="1"/>
  <c r="L54" i="28"/>
  <c r="L50" i="28"/>
  <c r="L52" i="28"/>
  <c r="L44" i="28"/>
  <c r="L46" i="28"/>
  <c r="K51" i="28"/>
  <c r="L51" i="28" s="1"/>
  <c r="K47" i="28"/>
  <c r="L47" i="28" s="1"/>
  <c r="K43" i="28"/>
  <c r="L43" i="28" s="1"/>
  <c r="K45" i="28"/>
  <c r="L45" i="28" s="1"/>
  <c r="K53" i="28"/>
  <c r="L53" i="28" s="1"/>
  <c r="D228" i="9"/>
  <c r="D215" i="9"/>
  <c r="H6" i="25"/>
  <c r="F6" i="25"/>
  <c r="G6" i="25"/>
  <c r="I34" i="24"/>
  <c r="F5" i="26"/>
  <c r="G5" i="26"/>
  <c r="D229" i="9" l="1"/>
  <c r="D24" i="11" s="1"/>
  <c r="F24" i="11" s="1"/>
  <c r="G5" i="24"/>
  <c r="H5" i="24"/>
  <c r="E192" i="5" l="1"/>
  <c r="D175" i="5"/>
  <c r="D162" i="5"/>
  <c r="D141" i="5"/>
  <c r="D134" i="5"/>
  <c r="D127" i="5"/>
  <c r="E117" i="5"/>
  <c r="D117" i="5"/>
  <c r="D112" i="5"/>
  <c r="D106" i="5"/>
  <c r="D94" i="5"/>
  <c r="E85" i="5"/>
  <c r="D85" i="5"/>
  <c r="D80" i="5"/>
  <c r="D71" i="5"/>
  <c r="D60" i="5"/>
  <c r="D45" i="5"/>
  <c r="D37" i="5"/>
  <c r="D24" i="5"/>
  <c r="D20" i="5"/>
  <c r="D15" i="5"/>
  <c r="D11" i="5"/>
  <c r="E52" i="9"/>
  <c r="D52" i="9"/>
  <c r="D47" i="9"/>
  <c r="D44" i="9"/>
  <c r="E41" i="9"/>
  <c r="D41" i="9"/>
  <c r="E35" i="9"/>
  <c r="E130" i="9"/>
  <c r="D130" i="9"/>
  <c r="D532" i="4"/>
  <c r="D467" i="4"/>
  <c r="D464" i="4"/>
  <c r="D461" i="4"/>
  <c r="D458" i="4"/>
  <c r="D452" i="4"/>
  <c r="D445" i="4"/>
  <c r="D440" i="4"/>
  <c r="D433" i="4"/>
  <c r="D430" i="4"/>
  <c r="E396" i="4"/>
  <c r="D396" i="4"/>
  <c r="D391" i="4"/>
  <c r="D371" i="4"/>
  <c r="D344" i="4"/>
  <c r="D337" i="4"/>
  <c r="E322" i="4"/>
  <c r="D266" i="4"/>
  <c r="D263" i="4"/>
  <c r="E260" i="4"/>
  <c r="D260" i="4"/>
  <c r="E252" i="4"/>
  <c r="D252" i="4"/>
  <c r="D215" i="4"/>
  <c r="D195" i="4"/>
  <c r="D192" i="4"/>
  <c r="D189" i="4"/>
  <c r="D186" i="4"/>
  <c r="D180" i="4"/>
  <c r="D168" i="4"/>
  <c r="E159" i="4"/>
  <c r="D159" i="4"/>
  <c r="D154" i="4"/>
  <c r="E128" i="4"/>
  <c r="D111" i="4"/>
  <c r="E90" i="4"/>
  <c r="D90" i="4"/>
  <c r="E38" i="4"/>
  <c r="D38" i="4"/>
  <c r="E173" i="9"/>
  <c r="F50" i="25"/>
  <c r="G57" i="24" s="1"/>
  <c r="E50" i="25"/>
  <c r="F57" i="24" s="1"/>
  <c r="D512" i="4"/>
  <c r="D506" i="4"/>
  <c r="D497" i="4"/>
  <c r="D521" i="4" l="1"/>
  <c r="D32" i="3" s="1"/>
  <c r="D25" i="5"/>
  <c r="D72" i="5"/>
  <c r="D53" i="9"/>
  <c r="D468" i="4"/>
  <c r="D397" i="4"/>
  <c r="E323" i="4"/>
  <c r="D267" i="4"/>
  <c r="D160" i="4"/>
  <c r="D44" i="4"/>
  <c r="D513" i="4"/>
  <c r="E17" i="25" l="1"/>
  <c r="F49" i="25"/>
  <c r="F85" i="23" l="1"/>
  <c r="G4" i="24"/>
  <c r="F4" i="26" s="1"/>
  <c r="F50" i="26" s="1"/>
  <c r="G34" i="24" l="1"/>
  <c r="E49" i="25"/>
  <c r="E48" i="25"/>
  <c r="E47" i="25"/>
  <c r="E11" i="25"/>
  <c r="F88" i="26" l="1"/>
  <c r="F87" i="26"/>
  <c r="F86" i="26"/>
  <c r="F85" i="26"/>
  <c r="F82" i="26"/>
  <c r="F74" i="26"/>
  <c r="F69" i="26"/>
  <c r="F62" i="26"/>
  <c r="F55" i="26"/>
  <c r="F48" i="26"/>
  <c r="F39" i="26"/>
  <c r="F33" i="26"/>
  <c r="F13" i="26"/>
  <c r="F9" i="26"/>
  <c r="G47" i="24"/>
  <c r="G16" i="24"/>
  <c r="G30" i="24" s="1"/>
  <c r="G148" i="23"/>
  <c r="G142" i="23"/>
  <c r="G85" i="23"/>
  <c r="G93" i="23" s="1"/>
  <c r="G76" i="23"/>
  <c r="G64" i="23"/>
  <c r="G45" i="23"/>
  <c r="G39" i="23"/>
  <c r="G12" i="23"/>
  <c r="I10" i="23"/>
  <c r="E40" i="4" s="1"/>
  <c r="F89" i="26" l="1"/>
  <c r="G149" i="23"/>
  <c r="G65" i="23"/>
  <c r="B68" i="9"/>
  <c r="C150" i="9"/>
  <c r="C149" i="9"/>
  <c r="G150" i="23" l="1"/>
  <c r="G152" i="23"/>
  <c r="B266" i="9"/>
  <c r="B267" i="9"/>
  <c r="B268" i="9"/>
  <c r="B269" i="9"/>
  <c r="B270" i="9"/>
  <c r="B271" i="9"/>
  <c r="B272" i="9"/>
  <c r="B273" i="9"/>
  <c r="B274" i="9"/>
  <c r="B265" i="9"/>
  <c r="B235" i="9"/>
  <c r="B236" i="9"/>
  <c r="B237" i="9"/>
  <c r="B238" i="9"/>
  <c r="B239" i="9"/>
  <c r="B240" i="9"/>
  <c r="B241" i="9"/>
  <c r="B242" i="9"/>
  <c r="B234" i="9"/>
  <c r="B203" i="9"/>
  <c r="B193" i="9"/>
  <c r="B194" i="9"/>
  <c r="B195" i="9"/>
  <c r="B196" i="9"/>
  <c r="B197" i="9"/>
  <c r="B198" i="9"/>
  <c r="B199" i="9"/>
  <c r="B200" i="9"/>
  <c r="B201" i="9"/>
  <c r="B192" i="9"/>
  <c r="B166" i="9"/>
  <c r="B167" i="9"/>
  <c r="B168" i="9"/>
  <c r="B169" i="9"/>
  <c r="B170" i="9"/>
  <c r="B171" i="9"/>
  <c r="B172" i="9"/>
  <c r="B165" i="9"/>
  <c r="B143" i="9"/>
  <c r="B144" i="9"/>
  <c r="B145" i="9"/>
  <c r="B148" i="9"/>
  <c r="B149" i="9"/>
  <c r="B150" i="9"/>
  <c r="B152" i="9"/>
  <c r="B142" i="9"/>
  <c r="B95" i="9"/>
  <c r="B96" i="9"/>
  <c r="B97" i="9"/>
  <c r="B98" i="9"/>
  <c r="B94" i="9"/>
  <c r="B78" i="9"/>
  <c r="B79" i="9"/>
  <c r="B80" i="9"/>
  <c r="B81" i="9"/>
  <c r="B77" i="9"/>
  <c r="B69" i="9"/>
  <c r="B70" i="9"/>
  <c r="B71" i="9"/>
  <c r="B72" i="9"/>
  <c r="B57" i="9"/>
  <c r="B58" i="9"/>
  <c r="B59" i="9"/>
  <c r="B60" i="9"/>
  <c r="B61" i="9"/>
  <c r="B62" i="9"/>
  <c r="B31" i="9"/>
  <c r="B32" i="9"/>
  <c r="B33" i="9"/>
  <c r="B34" i="9"/>
  <c r="B30" i="9"/>
  <c r="D83" i="4"/>
  <c r="D81" i="4"/>
  <c r="D75" i="4"/>
  <c r="B18" i="9"/>
  <c r="B19" i="9"/>
  <c r="B20" i="9"/>
  <c r="B21" i="9"/>
  <c r="B22" i="9"/>
  <c r="B23" i="9"/>
  <c r="B24" i="9"/>
  <c r="B17" i="9"/>
  <c r="D243" i="9" l="1"/>
  <c r="D302" i="9"/>
  <c r="D204" i="9"/>
  <c r="D163" i="9"/>
  <c r="D104" i="9"/>
  <c r="D26" i="9"/>
  <c r="D90" i="9"/>
  <c r="D35" i="9"/>
  <c r="D63" i="9"/>
  <c r="D122" i="9"/>
  <c r="D82" i="9"/>
  <c r="D73" i="9"/>
  <c r="D12" i="11" s="1"/>
  <c r="D250" i="9"/>
  <c r="D261" i="9"/>
  <c r="D275" i="9"/>
  <c r="D173" i="9"/>
  <c r="F48" i="25" l="1"/>
  <c r="G48" i="25"/>
  <c r="F47" i="25"/>
  <c r="G47" i="25"/>
  <c r="G29" i="28" l="1"/>
  <c r="G30" i="28"/>
  <c r="G16" i="28"/>
  <c r="G17" i="28"/>
  <c r="G18" i="28"/>
  <c r="G19" i="28"/>
  <c r="G20" i="28"/>
  <c r="G21" i="28"/>
  <c r="G22" i="28"/>
  <c r="G23" i="28"/>
  <c r="G24" i="28"/>
  <c r="G25" i="28"/>
  <c r="G15" i="28"/>
  <c r="G11" i="28"/>
  <c r="L11" i="28" s="1"/>
  <c r="G12" i="28"/>
  <c r="L12" i="28" s="1"/>
  <c r="G10" i="28"/>
  <c r="G26" i="28" l="1"/>
  <c r="G13" i="28"/>
  <c r="L10" i="28"/>
  <c r="L13" i="28" s="1"/>
  <c r="D183" i="4"/>
  <c r="D173" i="4"/>
  <c r="D85" i="4"/>
  <c r="D91" i="4" s="1"/>
  <c r="E81" i="4"/>
  <c r="E138" i="9"/>
  <c r="D182" i="5"/>
  <c r="D183" i="5" s="1"/>
  <c r="D184" i="5" s="1"/>
  <c r="E172" i="5" l="1"/>
  <c r="E175" i="5" s="1"/>
  <c r="D153" i="9" l="1"/>
  <c r="D174" i="9" s="1"/>
  <c r="D21" i="11" s="1"/>
  <c r="D253" i="4"/>
  <c r="D12" i="1" l="1"/>
  <c r="E17" i="11"/>
  <c r="D17" i="11"/>
  <c r="E21" i="1"/>
  <c r="D21" i="1"/>
  <c r="F17" i="11" l="1"/>
  <c r="F21" i="1"/>
  <c r="D13" i="1" l="1"/>
  <c r="E20" i="11" l="1"/>
  <c r="D138" i="9"/>
  <c r="D20" i="11" s="1"/>
  <c r="D29" i="11"/>
  <c r="D28" i="11"/>
  <c r="D27" i="11"/>
  <c r="D26" i="11"/>
  <c r="D25" i="11"/>
  <c r="D23" i="11"/>
  <c r="D186" i="9"/>
  <c r="D183" i="9"/>
  <c r="D16" i="11"/>
  <c r="D15" i="11"/>
  <c r="E14" i="11"/>
  <c r="D14" i="11"/>
  <c r="D13" i="11"/>
  <c r="D11" i="11"/>
  <c r="E9" i="11"/>
  <c r="D9" i="11"/>
  <c r="D8" i="11"/>
  <c r="E75" i="4"/>
  <c r="E10" i="3" s="1"/>
  <c r="D204" i="4"/>
  <c r="D205" i="4" s="1"/>
  <c r="F20" i="11" l="1"/>
  <c r="F14" i="11"/>
  <c r="D187" i="9"/>
  <c r="D22" i="11" s="1"/>
  <c r="D22" i="3"/>
  <c r="D23" i="3"/>
  <c r="F9" i="11"/>
  <c r="D10" i="11"/>
  <c r="D18" i="11" s="1"/>
  <c r="D13" i="3" l="1"/>
  <c r="D12" i="3"/>
  <c r="D11" i="3" l="1"/>
  <c r="F27" i="23"/>
  <c r="F12" i="23"/>
  <c r="D14" i="3"/>
  <c r="D10" i="3"/>
  <c r="I58" i="28" l="1"/>
  <c r="F58" i="28"/>
  <c r="E58" i="28"/>
  <c r="D58" i="28"/>
  <c r="C58" i="28"/>
  <c r="G57" i="28"/>
  <c r="G58" i="28" s="1"/>
  <c r="F55" i="28"/>
  <c r="E55" i="28"/>
  <c r="E23" i="32" s="1"/>
  <c r="D55" i="28"/>
  <c r="C55" i="28"/>
  <c r="G42" i="28"/>
  <c r="F40" i="28"/>
  <c r="F21" i="32" s="1"/>
  <c r="E40" i="28"/>
  <c r="E21" i="32" s="1"/>
  <c r="D40" i="28"/>
  <c r="D21" i="32" s="1"/>
  <c r="C40" i="28"/>
  <c r="C21" i="32" s="1"/>
  <c r="G39" i="28"/>
  <c r="G37" i="28"/>
  <c r="F35" i="28"/>
  <c r="E35" i="28"/>
  <c r="E16" i="32" s="1"/>
  <c r="D35" i="28"/>
  <c r="C35" i="28"/>
  <c r="I34" i="28"/>
  <c r="M34" i="28" s="1"/>
  <c r="G34" i="28"/>
  <c r="I33" i="28"/>
  <c r="M33" i="28" s="1"/>
  <c r="G33" i="28"/>
  <c r="F31" i="28"/>
  <c r="E31" i="28"/>
  <c r="E14" i="32" s="1"/>
  <c r="D31" i="28"/>
  <c r="C31" i="28"/>
  <c r="I30" i="28"/>
  <c r="M30" i="28" s="1"/>
  <c r="I29" i="28"/>
  <c r="M29" i="28" s="1"/>
  <c r="G28" i="28"/>
  <c r="F26" i="28"/>
  <c r="E26" i="28"/>
  <c r="E12" i="32" s="1"/>
  <c r="D26" i="28"/>
  <c r="C26" i="28"/>
  <c r="I25" i="28"/>
  <c r="M25" i="28" s="1"/>
  <c r="I24" i="28"/>
  <c r="M24" i="28" s="1"/>
  <c r="I23" i="28"/>
  <c r="M23" i="28" s="1"/>
  <c r="I22" i="28"/>
  <c r="M22" i="28" s="1"/>
  <c r="I21" i="28"/>
  <c r="M21" i="28" s="1"/>
  <c r="I20" i="28"/>
  <c r="M20" i="28" s="1"/>
  <c r="I19" i="28"/>
  <c r="M19" i="28" s="1"/>
  <c r="I18" i="28"/>
  <c r="M18" i="28" s="1"/>
  <c r="I17" i="28"/>
  <c r="M17" i="28" s="1"/>
  <c r="I16" i="28"/>
  <c r="M16" i="28" s="1"/>
  <c r="F13" i="28"/>
  <c r="E13" i="28"/>
  <c r="E10" i="32" s="1"/>
  <c r="D13" i="28"/>
  <c r="C13" i="28"/>
  <c r="I44" i="27"/>
  <c r="I43" i="27"/>
  <c r="I42" i="27"/>
  <c r="I41" i="27"/>
  <c r="I40" i="27"/>
  <c r="I39" i="27"/>
  <c r="I33" i="27"/>
  <c r="I31" i="27"/>
  <c r="I30" i="27"/>
  <c r="I29" i="27"/>
  <c r="I26" i="27"/>
  <c r="E28" i="32" l="1"/>
  <c r="G21" i="32"/>
  <c r="G31" i="28"/>
  <c r="K15" i="28"/>
  <c r="L15" i="28" s="1"/>
  <c r="C60" i="28"/>
  <c r="G35" i="28"/>
  <c r="E60" i="28"/>
  <c r="I35" i="28"/>
  <c r="I16" i="32" s="1"/>
  <c r="F60" i="28"/>
  <c r="D60" i="28"/>
  <c r="J16" i="28"/>
  <c r="K16" i="28" s="1"/>
  <c r="L16" i="28" s="1"/>
  <c r="J22" i="28"/>
  <c r="K22" i="28" s="1"/>
  <c r="L22" i="28" s="1"/>
  <c r="J18" i="28"/>
  <c r="K18" i="28" s="1"/>
  <c r="L18" i="28" s="1"/>
  <c r="J24" i="28"/>
  <c r="K24" i="28" s="1"/>
  <c r="L24" i="28" s="1"/>
  <c r="J17" i="28"/>
  <c r="K17" i="28" s="1"/>
  <c r="L17" i="28" s="1"/>
  <c r="J21" i="28"/>
  <c r="K21" i="28" s="1"/>
  <c r="L21" i="28" s="1"/>
  <c r="J23" i="28"/>
  <c r="K23" i="28" s="1"/>
  <c r="L23" i="28" s="1"/>
  <c r="J25" i="28"/>
  <c r="K25" i="28" s="1"/>
  <c r="L25" i="28" s="1"/>
  <c r="J20" i="28"/>
  <c r="K20" i="28" s="1"/>
  <c r="L20" i="28" s="1"/>
  <c r="J19" i="28"/>
  <c r="K19" i="28" s="1"/>
  <c r="L19" i="28" s="1"/>
  <c r="G40" i="28"/>
  <c r="I31" i="28"/>
  <c r="I14" i="32" s="1"/>
  <c r="G55" i="28"/>
  <c r="I55" i="28"/>
  <c r="I23" i="32" s="1"/>
  <c r="M13" i="28"/>
  <c r="I40" i="28"/>
  <c r="I21" i="32" s="1"/>
  <c r="I26" i="28"/>
  <c r="I12" i="32" s="1"/>
  <c r="I28" i="32" l="1"/>
  <c r="G60" i="28"/>
  <c r="J26" i="28"/>
  <c r="I60" i="28"/>
  <c r="K26" i="28"/>
  <c r="L26" i="28"/>
  <c r="M26" i="28"/>
  <c r="G21" i="27" l="1"/>
  <c r="H21" i="27"/>
  <c r="F21" i="27"/>
  <c r="I20" i="27"/>
  <c r="G19" i="27"/>
  <c r="H19" i="27"/>
  <c r="F19" i="27"/>
  <c r="G18" i="27"/>
  <c r="H18" i="27"/>
  <c r="F18" i="27"/>
  <c r="G17" i="27"/>
  <c r="H17" i="27"/>
  <c r="F17" i="27"/>
  <c r="I17" i="27" l="1"/>
  <c r="I21" i="27"/>
  <c r="I19" i="27"/>
  <c r="I18" i="27"/>
  <c r="G16" i="27"/>
  <c r="H16" i="27"/>
  <c r="F16" i="27"/>
  <c r="G10" i="27"/>
  <c r="G11" i="27" s="1"/>
  <c r="G14" i="27" s="1"/>
  <c r="H10" i="27"/>
  <c r="H11" i="27" s="1"/>
  <c r="H14" i="27" s="1"/>
  <c r="F10" i="27"/>
  <c r="F11" i="27" s="1"/>
  <c r="G5" i="27"/>
  <c r="H5" i="27"/>
  <c r="F5" i="27"/>
  <c r="I9" i="27"/>
  <c r="G6" i="27"/>
  <c r="H6" i="27"/>
  <c r="F6" i="27"/>
  <c r="A3" i="27"/>
  <c r="A2" i="27"/>
  <c r="I27" i="27"/>
  <c r="I25" i="27"/>
  <c r="I13" i="27"/>
  <c r="I12" i="27"/>
  <c r="I16" i="27" l="1"/>
  <c r="F14" i="27"/>
  <c r="I14" i="27" s="1"/>
  <c r="I11" i="27"/>
  <c r="I10" i="27"/>
  <c r="A2" i="25" l="1"/>
  <c r="E6" i="25" l="1"/>
  <c r="E5" i="25"/>
  <c r="E86" i="26"/>
  <c r="G86" i="26"/>
  <c r="E87" i="26"/>
  <c r="G87" i="26"/>
  <c r="E88" i="26"/>
  <c r="G85" i="26"/>
  <c r="E85" i="26"/>
  <c r="H83" i="26"/>
  <c r="G55" i="26"/>
  <c r="E55" i="26"/>
  <c r="G39" i="26"/>
  <c r="E39" i="26"/>
  <c r="G33" i="26"/>
  <c r="E33" i="26"/>
  <c r="H26" i="26"/>
  <c r="E44" i="5" s="1"/>
  <c r="H25" i="26"/>
  <c r="E43" i="5" s="1"/>
  <c r="H24" i="26"/>
  <c r="E42" i="5" s="1"/>
  <c r="G20" i="26"/>
  <c r="E20" i="26"/>
  <c r="G19" i="26"/>
  <c r="E13" i="26"/>
  <c r="H12" i="26"/>
  <c r="E14" i="5" s="1"/>
  <c r="H11" i="26"/>
  <c r="E13" i="5" s="1"/>
  <c r="G9" i="26"/>
  <c r="E9" i="26"/>
  <c r="H8" i="26"/>
  <c r="E10" i="5" s="1"/>
  <c r="H7" i="26"/>
  <c r="E9" i="5" s="1"/>
  <c r="H5" i="26"/>
  <c r="E5" i="26"/>
  <c r="I46" i="24"/>
  <c r="E294" i="9" s="1"/>
  <c r="I45" i="24"/>
  <c r="E254" i="9" s="1"/>
  <c r="I44" i="24"/>
  <c r="E144" i="9" s="1"/>
  <c r="I43" i="24"/>
  <c r="E152" i="9" s="1"/>
  <c r="I42" i="24"/>
  <c r="E155" i="9" s="1"/>
  <c r="I41" i="24"/>
  <c r="E143" i="9" s="1"/>
  <c r="F47" i="24"/>
  <c r="I38" i="24"/>
  <c r="E301" i="9" s="1"/>
  <c r="I37" i="24"/>
  <c r="E300" i="9" s="1"/>
  <c r="I36" i="24"/>
  <c r="E299" i="9" s="1"/>
  <c r="I29" i="24"/>
  <c r="E117" i="9" s="1"/>
  <c r="I28" i="24"/>
  <c r="E116" i="9" s="1"/>
  <c r="I27" i="24"/>
  <c r="E115" i="9" s="1"/>
  <c r="I26" i="24"/>
  <c r="E121" i="9" s="1"/>
  <c r="I25" i="24"/>
  <c r="E120" i="9" s="1"/>
  <c r="I15" i="24"/>
  <c r="E16" i="9" s="1"/>
  <c r="I14" i="24"/>
  <c r="E69" i="9" s="1"/>
  <c r="I13" i="24"/>
  <c r="E15" i="9" s="1"/>
  <c r="I12" i="24"/>
  <c r="E14" i="9" s="1"/>
  <c r="I11" i="24"/>
  <c r="E13" i="9" s="1"/>
  <c r="I10" i="24"/>
  <c r="E12" i="9" s="1"/>
  <c r="I9" i="24"/>
  <c r="E11" i="9" s="1"/>
  <c r="I8" i="24"/>
  <c r="E10" i="9" s="1"/>
  <c r="I7" i="24"/>
  <c r="E9" i="9" s="1"/>
  <c r="H22" i="27"/>
  <c r="H23" i="27" s="1"/>
  <c r="H24" i="27" s="1"/>
  <c r="G22" i="27"/>
  <c r="G23" i="27" s="1"/>
  <c r="G24" i="27" s="1"/>
  <c r="F16" i="24"/>
  <c r="F22" i="27" s="1"/>
  <c r="I5" i="24"/>
  <c r="F5" i="24"/>
  <c r="H4" i="24"/>
  <c r="G4" i="26" s="1"/>
  <c r="E4" i="26"/>
  <c r="A2" i="24"/>
  <c r="A1" i="24"/>
  <c r="I137" i="23"/>
  <c r="E451" i="4" s="1"/>
  <c r="I136" i="23"/>
  <c r="E450" i="4" s="1"/>
  <c r="I135" i="23"/>
  <c r="E449" i="4" s="1"/>
  <c r="I134" i="23"/>
  <c r="E448" i="4" s="1"/>
  <c r="I133" i="23"/>
  <c r="E447" i="4" s="1"/>
  <c r="I126" i="23"/>
  <c r="E435" i="4" s="1"/>
  <c r="I127" i="23"/>
  <c r="E436" i="4" s="1"/>
  <c r="I128" i="23"/>
  <c r="E437" i="4" s="1"/>
  <c r="I129" i="23"/>
  <c r="E438" i="4" s="1"/>
  <c r="I130" i="23"/>
  <c r="E439" i="4" s="1"/>
  <c r="F93" i="23"/>
  <c r="F76" i="23"/>
  <c r="E531" i="4"/>
  <c r="I74" i="23"/>
  <c r="E530" i="4" s="1"/>
  <c r="I73" i="23"/>
  <c r="E529" i="4" s="1"/>
  <c r="H64" i="23"/>
  <c r="H65" i="23" s="1"/>
  <c r="F64" i="23"/>
  <c r="I58" i="23"/>
  <c r="E181" i="4" s="1"/>
  <c r="E183" i="4" s="1"/>
  <c r="I57" i="23"/>
  <c r="E179" i="4" s="1"/>
  <c r="I56" i="23"/>
  <c r="E178" i="4" s="1"/>
  <c r="I55" i="23"/>
  <c r="E177" i="4" s="1"/>
  <c r="I54" i="23"/>
  <c r="E176" i="4" s="1"/>
  <c r="I53" i="23"/>
  <c r="E175" i="4" s="1"/>
  <c r="I51" i="23"/>
  <c r="E172" i="4" s="1"/>
  <c r="I50" i="23"/>
  <c r="E171" i="4" s="1"/>
  <c r="I49" i="23"/>
  <c r="E170" i="4" s="1"/>
  <c r="I47" i="23"/>
  <c r="E167" i="4" s="1"/>
  <c r="E168" i="4" s="1"/>
  <c r="I44" i="23"/>
  <c r="E214" i="4" s="1"/>
  <c r="I43" i="23"/>
  <c r="E213" i="4" s="1"/>
  <c r="I41" i="23"/>
  <c r="F45" i="23"/>
  <c r="I38" i="23"/>
  <c r="E153" i="4" s="1"/>
  <c r="E154" i="4" s="1"/>
  <c r="E160" i="4" s="1"/>
  <c r="I37" i="23"/>
  <c r="E84" i="4" s="1"/>
  <c r="E85" i="4" s="1"/>
  <c r="I36" i="23"/>
  <c r="E82" i="4" s="1"/>
  <c r="I35" i="23"/>
  <c r="E110" i="4" s="1"/>
  <c r="I34" i="23"/>
  <c r="E109" i="4" s="1"/>
  <c r="F39" i="23"/>
  <c r="I26" i="23"/>
  <c r="E56" i="4" s="1"/>
  <c r="I25" i="23"/>
  <c r="E107" i="4" s="1"/>
  <c r="I24" i="23"/>
  <c r="E106" i="4" s="1"/>
  <c r="I21" i="23"/>
  <c r="E55" i="4" s="1"/>
  <c r="I20" i="23"/>
  <c r="E54" i="4" s="1"/>
  <c r="I19" i="23"/>
  <c r="E53" i="4" s="1"/>
  <c r="I18" i="23"/>
  <c r="E52" i="4" s="1"/>
  <c r="I17" i="23"/>
  <c r="E51" i="4" s="1"/>
  <c r="I16" i="23"/>
  <c r="E50" i="4" s="1"/>
  <c r="I15" i="23"/>
  <c r="I11" i="23"/>
  <c r="E11" i="4" s="1"/>
  <c r="E13" i="4" s="1"/>
  <c r="E43" i="4"/>
  <c r="I9" i="23"/>
  <c r="E32" i="4" s="1"/>
  <c r="E34" i="4" s="1"/>
  <c r="I8" i="23"/>
  <c r="E111" i="4" l="1"/>
  <c r="E13" i="3" s="1"/>
  <c r="F13" i="3" s="1"/>
  <c r="E153" i="9"/>
  <c r="H34" i="24"/>
  <c r="E211" i="4"/>
  <c r="E215" i="4" s="1"/>
  <c r="E19" i="3" s="1"/>
  <c r="I45" i="23"/>
  <c r="E15" i="5"/>
  <c r="E11" i="5"/>
  <c r="E45" i="5"/>
  <c r="E12" i="1" s="1"/>
  <c r="F12" i="1" s="1"/>
  <c r="E26" i="9"/>
  <c r="E8" i="11" s="1"/>
  <c r="E122" i="9"/>
  <c r="E16" i="11" s="1"/>
  <c r="F16" i="11" s="1"/>
  <c r="E261" i="9"/>
  <c r="E27" i="11" s="1"/>
  <c r="F27" i="11" s="1"/>
  <c r="E163" i="9"/>
  <c r="E452" i="4"/>
  <c r="E440" i="4"/>
  <c r="E180" i="4"/>
  <c r="E83" i="4"/>
  <c r="E17" i="3"/>
  <c r="E173" i="4"/>
  <c r="H46" i="27"/>
  <c r="G46" i="27"/>
  <c r="G89" i="26"/>
  <c r="I47" i="24"/>
  <c r="E89" i="26"/>
  <c r="H9" i="26"/>
  <c r="I39" i="24"/>
  <c r="I22" i="27"/>
  <c r="F23" i="27"/>
  <c r="E49" i="4"/>
  <c r="I27" i="23"/>
  <c r="E16" i="4"/>
  <c r="I12" i="23"/>
  <c r="H85" i="26"/>
  <c r="G21" i="26"/>
  <c r="H13" i="26"/>
  <c r="I16" i="24"/>
  <c r="F8" i="11" l="1"/>
  <c r="E174" i="9"/>
  <c r="E21" i="11" s="1"/>
  <c r="F21" i="11" s="1"/>
  <c r="E30" i="4"/>
  <c r="E44" i="4" s="1"/>
  <c r="E91" i="4"/>
  <c r="E11" i="3" s="1"/>
  <c r="F11" i="3" s="1"/>
  <c r="E66" i="4"/>
  <c r="E9" i="3" s="1"/>
  <c r="I23" i="27"/>
  <c r="F24" i="27"/>
  <c r="E26" i="1"/>
  <c r="E30" i="1"/>
  <c r="I24" i="27" l="1"/>
  <c r="F46" i="27"/>
  <c r="I46" i="27" s="1"/>
  <c r="H88" i="26"/>
  <c r="H87" i="26"/>
  <c r="H86" i="26"/>
  <c r="G82" i="26"/>
  <c r="E82" i="26"/>
  <c r="H81" i="26"/>
  <c r="E126" i="5" s="1"/>
  <c r="H80" i="26"/>
  <c r="E125" i="5" s="1"/>
  <c r="H79" i="26"/>
  <c r="E124" i="5" s="1"/>
  <c r="H78" i="26"/>
  <c r="E123" i="5" s="1"/>
  <c r="H77" i="26"/>
  <c r="E122" i="5" s="1"/>
  <c r="H76" i="26"/>
  <c r="E121" i="5" s="1"/>
  <c r="G74" i="26"/>
  <c r="E74" i="26"/>
  <c r="H73" i="26"/>
  <c r="E133" i="5" s="1"/>
  <c r="H72" i="26"/>
  <c r="E132" i="5" s="1"/>
  <c r="H71" i="26"/>
  <c r="E131" i="5" s="1"/>
  <c r="G69" i="26"/>
  <c r="E69" i="26"/>
  <c r="H68" i="26"/>
  <c r="E105" i="5" s="1"/>
  <c r="H67" i="26"/>
  <c r="E104" i="5" s="1"/>
  <c r="H66" i="26"/>
  <c r="E103" i="5" s="1"/>
  <c r="H65" i="26"/>
  <c r="E102" i="5" s="1"/>
  <c r="H64" i="26"/>
  <c r="E101" i="5" s="1"/>
  <c r="G62" i="26"/>
  <c r="E62" i="26"/>
  <c r="H61" i="26"/>
  <c r="E93" i="5" s="1"/>
  <c r="H60" i="26"/>
  <c r="E92" i="5" s="1"/>
  <c r="H59" i="26"/>
  <c r="E91" i="5" s="1"/>
  <c r="H58" i="26"/>
  <c r="E90" i="5" s="1"/>
  <c r="H57" i="26"/>
  <c r="E89" i="5" s="1"/>
  <c r="H54" i="26"/>
  <c r="H53" i="26"/>
  <c r="G48" i="26"/>
  <c r="E48" i="26"/>
  <c r="H46" i="26"/>
  <c r="E79" i="5" s="1"/>
  <c r="H45" i="26"/>
  <c r="E78" i="5" s="1"/>
  <c r="H44" i="26"/>
  <c r="E77" i="5" s="1"/>
  <c r="H42" i="26"/>
  <c r="E69" i="5" s="1"/>
  <c r="H41" i="26"/>
  <c r="E68" i="5" s="1"/>
  <c r="H38" i="26"/>
  <c r="E64" i="5" s="1"/>
  <c r="H37" i="26"/>
  <c r="E63" i="5" s="1"/>
  <c r="H36" i="26"/>
  <c r="E62" i="5" s="1"/>
  <c r="H34" i="26"/>
  <c r="E58" i="5" s="1"/>
  <c r="E60" i="5" s="1"/>
  <c r="H32" i="26"/>
  <c r="E52" i="5" s="1"/>
  <c r="H31" i="26"/>
  <c r="E51" i="5" s="1"/>
  <c r="H29" i="26"/>
  <c r="E48" i="5" s="1"/>
  <c r="H28" i="26"/>
  <c r="E47" i="5" s="1"/>
  <c r="H22" i="26"/>
  <c r="E35" i="5" s="1"/>
  <c r="E37" i="5" s="1"/>
  <c r="H18" i="26"/>
  <c r="E27" i="5" s="1"/>
  <c r="H16" i="26"/>
  <c r="E22" i="5" s="1"/>
  <c r="E24" i="5" s="1"/>
  <c r="H15" i="26"/>
  <c r="E18" i="5" s="1"/>
  <c r="E20" i="5" s="1"/>
  <c r="G50" i="26"/>
  <c r="E50" i="26"/>
  <c r="H38" i="27"/>
  <c r="G38" i="27"/>
  <c r="F38" i="27"/>
  <c r="G45" i="25"/>
  <c r="G49" i="25" s="1"/>
  <c r="F45" i="25"/>
  <c r="E45" i="25"/>
  <c r="C45" i="25"/>
  <c r="C51" i="25" s="1"/>
  <c r="H44" i="25"/>
  <c r="D25" i="32" s="1"/>
  <c r="D26" i="32" s="1"/>
  <c r="H43" i="25"/>
  <c r="C43" i="25"/>
  <c r="C47" i="25" s="1"/>
  <c r="G41" i="25"/>
  <c r="F41" i="25"/>
  <c r="E41" i="25"/>
  <c r="C41" i="25"/>
  <c r="H40" i="25"/>
  <c r="H39" i="25"/>
  <c r="H38" i="25"/>
  <c r="D23" i="32" s="1"/>
  <c r="H37" i="25"/>
  <c r="C23" i="32" s="1"/>
  <c r="C37" i="25"/>
  <c r="G35" i="25"/>
  <c r="F35" i="25"/>
  <c r="E35" i="25"/>
  <c r="C35" i="25"/>
  <c r="H34" i="25"/>
  <c r="H33" i="25"/>
  <c r="F18" i="32" s="1"/>
  <c r="H32" i="25"/>
  <c r="D18" i="32" s="1"/>
  <c r="H31" i="25"/>
  <c r="C31" i="25"/>
  <c r="G29" i="25"/>
  <c r="F29" i="25"/>
  <c r="E29" i="25"/>
  <c r="C29" i="25"/>
  <c r="H28" i="25"/>
  <c r="H27" i="25"/>
  <c r="F16" i="32" s="1"/>
  <c r="H26" i="25"/>
  <c r="D16" i="32" s="1"/>
  <c r="H25" i="25"/>
  <c r="C16" i="32" s="1"/>
  <c r="C25" i="25"/>
  <c r="G23" i="25"/>
  <c r="F23" i="25"/>
  <c r="E23" i="25"/>
  <c r="C23" i="25"/>
  <c r="H22" i="25"/>
  <c r="H21" i="25"/>
  <c r="F14" i="32" s="1"/>
  <c r="H20" i="25"/>
  <c r="D14" i="32" s="1"/>
  <c r="H19" i="25"/>
  <c r="C14" i="32" s="1"/>
  <c r="C19" i="25"/>
  <c r="G17" i="25"/>
  <c r="F17" i="25"/>
  <c r="C17" i="25"/>
  <c r="H16" i="25"/>
  <c r="J12" i="32" s="1"/>
  <c r="H15" i="25"/>
  <c r="F12" i="32" s="1"/>
  <c r="H14" i="25"/>
  <c r="D12" i="32" s="1"/>
  <c r="H13" i="25"/>
  <c r="C13" i="25"/>
  <c r="G11" i="25"/>
  <c r="G50" i="25" s="1"/>
  <c r="H57" i="24" s="1"/>
  <c r="F11" i="25"/>
  <c r="H10" i="25"/>
  <c r="F10" i="32" s="1"/>
  <c r="H9" i="25"/>
  <c r="D10" i="32" s="1"/>
  <c r="H8" i="25"/>
  <c r="I58" i="24"/>
  <c r="E297" i="9" s="1"/>
  <c r="I56" i="24"/>
  <c r="E296" i="9" s="1"/>
  <c r="I55" i="24"/>
  <c r="E295" i="9" s="1"/>
  <c r="I54" i="24"/>
  <c r="I53" i="24"/>
  <c r="E247" i="9" s="1"/>
  <c r="I52" i="24"/>
  <c r="E184" i="9" s="1"/>
  <c r="E186" i="9" s="1"/>
  <c r="I51" i="24"/>
  <c r="E181" i="9" s="1"/>
  <c r="E183" i="9" s="1"/>
  <c r="I50" i="24"/>
  <c r="E293" i="9" s="1"/>
  <c r="I49" i="24"/>
  <c r="E270" i="9" s="1"/>
  <c r="E275" i="9" s="1"/>
  <c r="E28" i="11" s="1"/>
  <c r="F28" i="11" s="1"/>
  <c r="I48" i="24"/>
  <c r="E193" i="9" s="1"/>
  <c r="F34" i="24"/>
  <c r="F30" i="24"/>
  <c r="F32" i="24" s="1"/>
  <c r="I22" i="24"/>
  <c r="E45" i="9" s="1"/>
  <c r="E47" i="9" s="1"/>
  <c r="I21" i="24"/>
  <c r="E42" i="9" s="1"/>
  <c r="E44" i="9" s="1"/>
  <c r="I20" i="24"/>
  <c r="E72" i="9" s="1"/>
  <c r="E73" i="9" s="1"/>
  <c r="I19" i="24"/>
  <c r="E95" i="9" s="1"/>
  <c r="I18" i="24"/>
  <c r="E62" i="9" s="1"/>
  <c r="E63" i="9" s="1"/>
  <c r="I17" i="24"/>
  <c r="E80" i="9" s="1"/>
  <c r="E82" i="9" s="1"/>
  <c r="F148" i="23"/>
  <c r="I147" i="23"/>
  <c r="E473" i="4" s="1"/>
  <c r="E477" i="4" s="1"/>
  <c r="I146" i="23"/>
  <c r="E509" i="4" s="1"/>
  <c r="E512" i="4" s="1"/>
  <c r="I145" i="23"/>
  <c r="E499" i="4" s="1"/>
  <c r="E506" i="4" s="1"/>
  <c r="I144" i="23"/>
  <c r="E479" i="4" s="1"/>
  <c r="E497" i="4" s="1"/>
  <c r="I141" i="23"/>
  <c r="E465" i="4" s="1"/>
  <c r="E467" i="4" s="1"/>
  <c r="I140" i="23"/>
  <c r="E462" i="4" s="1"/>
  <c r="E464" i="4" s="1"/>
  <c r="I139" i="23"/>
  <c r="E459" i="4" s="1"/>
  <c r="E461" i="4" s="1"/>
  <c r="I138" i="23"/>
  <c r="E453" i="4" s="1"/>
  <c r="E458" i="4" s="1"/>
  <c r="I131" i="23"/>
  <c r="E444" i="4" s="1"/>
  <c r="E445" i="4" s="1"/>
  <c r="I124" i="23"/>
  <c r="E431" i="4" s="1"/>
  <c r="E433" i="4" s="1"/>
  <c r="F142" i="23"/>
  <c r="I122" i="23"/>
  <c r="E428" i="4" s="1"/>
  <c r="I121" i="23"/>
  <c r="E427" i="4" s="1"/>
  <c r="I120" i="23"/>
  <c r="E426" i="4" s="1"/>
  <c r="I119" i="23"/>
  <c r="E425" i="4" s="1"/>
  <c r="I118" i="23"/>
  <c r="E424" i="4" s="1"/>
  <c r="I117" i="23"/>
  <c r="E423" i="4" s="1"/>
  <c r="I116" i="23"/>
  <c r="E422" i="4" s="1"/>
  <c r="I115" i="23"/>
  <c r="E421" i="4" s="1"/>
  <c r="I114" i="23"/>
  <c r="E420" i="4" s="1"/>
  <c r="I113" i="23"/>
  <c r="E419" i="4" s="1"/>
  <c r="I112" i="23"/>
  <c r="E418" i="4" s="1"/>
  <c r="I111" i="23"/>
  <c r="E417" i="4" s="1"/>
  <c r="I110" i="23"/>
  <c r="E416" i="4" s="1"/>
  <c r="I109" i="23"/>
  <c r="E415" i="4" s="1"/>
  <c r="I108" i="23"/>
  <c r="E414" i="4" s="1"/>
  <c r="I107" i="23"/>
  <c r="E413" i="4" s="1"/>
  <c r="I106" i="23"/>
  <c r="E412" i="4" s="1"/>
  <c r="I105" i="23"/>
  <c r="E411" i="4" s="1"/>
  <c r="I104" i="23"/>
  <c r="E410" i="4" s="1"/>
  <c r="I103" i="23"/>
  <c r="E409" i="4" s="1"/>
  <c r="I102" i="23"/>
  <c r="E408" i="4" s="1"/>
  <c r="I101" i="23"/>
  <c r="E407" i="4" s="1"/>
  <c r="I100" i="23"/>
  <c r="E406" i="4" s="1"/>
  <c r="I99" i="23"/>
  <c r="E405" i="4" s="1"/>
  <c r="I98" i="23"/>
  <c r="E404" i="4" s="1"/>
  <c r="I97" i="23"/>
  <c r="E403" i="4" s="1"/>
  <c r="I96" i="23"/>
  <c r="E402" i="4" s="1"/>
  <c r="I92" i="23"/>
  <c r="E327" i="4" s="1"/>
  <c r="E337" i="4" s="1"/>
  <c r="I91" i="23"/>
  <c r="E341" i="4" s="1"/>
  <c r="E344" i="4" s="1"/>
  <c r="I90" i="23"/>
  <c r="I89" i="23"/>
  <c r="E261" i="4" s="1"/>
  <c r="E263" i="4" s="1"/>
  <c r="I88" i="23"/>
  <c r="E389" i="4" s="1"/>
  <c r="I87" i="23"/>
  <c r="E370" i="4" s="1"/>
  <c r="E371" i="4" s="1"/>
  <c r="I86" i="23"/>
  <c r="E273" i="4" s="1"/>
  <c r="E284" i="4" s="1"/>
  <c r="I84" i="23"/>
  <c r="E390" i="4" s="1"/>
  <c r="I83" i="23"/>
  <c r="E348" i="4" s="1"/>
  <c r="E356" i="4" s="1"/>
  <c r="I82" i="23"/>
  <c r="E222" i="4" s="1"/>
  <c r="I81" i="23"/>
  <c r="E229" i="4" s="1"/>
  <c r="I80" i="23"/>
  <c r="E233" i="4" s="1"/>
  <c r="E242" i="4" s="1"/>
  <c r="I79" i="23"/>
  <c r="E221" i="4" s="1"/>
  <c r="I71" i="23"/>
  <c r="E528" i="4" s="1"/>
  <c r="I70" i="23"/>
  <c r="E527" i="4" s="1"/>
  <c r="I69" i="23"/>
  <c r="E526" i="4" s="1"/>
  <c r="H66" i="23"/>
  <c r="F66" i="23"/>
  <c r="I63" i="23"/>
  <c r="I62" i="23"/>
  <c r="E193" i="4" s="1"/>
  <c r="I61" i="23"/>
  <c r="E190" i="4" s="1"/>
  <c r="E192" i="4" s="1"/>
  <c r="I60" i="23"/>
  <c r="E187" i="4" s="1"/>
  <c r="E189" i="4" s="1"/>
  <c r="I59" i="23"/>
  <c r="E184" i="4" s="1"/>
  <c r="E186" i="4" s="1"/>
  <c r="I31" i="23"/>
  <c r="I30" i="23"/>
  <c r="E100" i="4" s="1"/>
  <c r="E101" i="4" s="1"/>
  <c r="I29" i="23"/>
  <c r="E118" i="4" s="1"/>
  <c r="E120" i="4" s="1"/>
  <c r="C25" i="32" l="1"/>
  <c r="M25" i="32"/>
  <c r="C12" i="32"/>
  <c r="G12" i="32" s="1"/>
  <c r="M12" i="32"/>
  <c r="E233" i="9"/>
  <c r="E243" i="9" s="1"/>
  <c r="E25" i="11" s="1"/>
  <c r="F25" i="11" s="1"/>
  <c r="C10" i="32"/>
  <c r="G10" i="32" s="1"/>
  <c r="M10" i="32"/>
  <c r="H59" i="24"/>
  <c r="H61" i="24" s="1"/>
  <c r="C18" i="32"/>
  <c r="G18" i="32" s="1"/>
  <c r="M18" i="32"/>
  <c r="E187" i="9"/>
  <c r="E22" i="11" s="1"/>
  <c r="F22" i="11" s="1"/>
  <c r="F23" i="32"/>
  <c r="G23" i="32" s="1"/>
  <c r="H49" i="25"/>
  <c r="E51" i="25"/>
  <c r="E94" i="5"/>
  <c r="E23" i="1" s="1"/>
  <c r="E106" i="5"/>
  <c r="E24" i="1" s="1"/>
  <c r="E521" i="4"/>
  <c r="E32" i="3" s="1"/>
  <c r="D28" i="32"/>
  <c r="E127" i="5"/>
  <c r="E27" i="1" s="1"/>
  <c r="G16" i="32"/>
  <c r="G14" i="32"/>
  <c r="M26" i="32"/>
  <c r="G25" i="32"/>
  <c r="C26" i="32"/>
  <c r="E134" i="5"/>
  <c r="E28" i="1" s="1"/>
  <c r="H50" i="25"/>
  <c r="E133" i="4"/>
  <c r="E143" i="4" s="1"/>
  <c r="E16" i="3" s="1"/>
  <c r="E25" i="5"/>
  <c r="E54" i="5"/>
  <c r="E13" i="1" s="1"/>
  <c r="F13" i="1" s="1"/>
  <c r="E71" i="5"/>
  <c r="E80" i="5"/>
  <c r="E16" i="1" s="1"/>
  <c r="E66" i="5"/>
  <c r="E231" i="4"/>
  <c r="E532" i="4"/>
  <c r="E33" i="3" s="1"/>
  <c r="E53" i="9"/>
  <c r="E204" i="9"/>
  <c r="E23" i="11" s="1"/>
  <c r="F23" i="11" s="1"/>
  <c r="E250" i="9"/>
  <c r="E26" i="11" s="1"/>
  <c r="F26" i="11" s="1"/>
  <c r="E430" i="4"/>
  <c r="E468" i="4" s="1"/>
  <c r="E391" i="4"/>
  <c r="E397" i="4" s="1"/>
  <c r="E513" i="4"/>
  <c r="F51" i="25"/>
  <c r="F51" i="26" s="1"/>
  <c r="G59" i="24"/>
  <c r="G60" i="24" s="1"/>
  <c r="F19" i="26" s="1"/>
  <c r="F59" i="24"/>
  <c r="F60" i="24" s="1"/>
  <c r="G51" i="25"/>
  <c r="H47" i="25"/>
  <c r="H48" i="25"/>
  <c r="E12" i="11"/>
  <c r="E10" i="1"/>
  <c r="E12" i="3"/>
  <c r="F12" i="3" s="1"/>
  <c r="E13" i="11"/>
  <c r="F13" i="11" s="1"/>
  <c r="H11" i="25"/>
  <c r="L10" i="32" s="1"/>
  <c r="E104" i="9"/>
  <c r="E15" i="11" s="1"/>
  <c r="F15" i="11" s="1"/>
  <c r="E14" i="3"/>
  <c r="F14" i="3" s="1"/>
  <c r="E11" i="11"/>
  <c r="F11" i="11" s="1"/>
  <c r="I38" i="27"/>
  <c r="H35" i="25"/>
  <c r="E203" i="4"/>
  <c r="E204" i="4" s="1"/>
  <c r="E195" i="4"/>
  <c r="H29" i="25"/>
  <c r="H45" i="25"/>
  <c r="H23" i="25"/>
  <c r="H17" i="25"/>
  <c r="L12" i="32" s="1"/>
  <c r="H41" i="25"/>
  <c r="H55" i="26"/>
  <c r="E111" i="5"/>
  <c r="E112" i="5" s="1"/>
  <c r="E302" i="9"/>
  <c r="E29" i="11" s="1"/>
  <c r="E139" i="5"/>
  <c r="E141" i="5" s="1"/>
  <c r="E177" i="5"/>
  <c r="E182" i="5" s="1"/>
  <c r="H89" i="26"/>
  <c r="E164" i="5"/>
  <c r="E170" i="5" s="1"/>
  <c r="E144" i="5"/>
  <c r="E162" i="5" s="1"/>
  <c r="E264" i="4"/>
  <c r="H39" i="26"/>
  <c r="H33" i="26"/>
  <c r="H48" i="26"/>
  <c r="H62" i="26"/>
  <c r="H74" i="26"/>
  <c r="H82" i="26"/>
  <c r="H69" i="26"/>
  <c r="I30" i="24"/>
  <c r="I85" i="23"/>
  <c r="I93" i="23" s="1"/>
  <c r="I76" i="23"/>
  <c r="F65" i="23"/>
  <c r="F149" i="23"/>
  <c r="I123" i="23"/>
  <c r="I142" i="23" s="1"/>
  <c r="I64" i="23"/>
  <c r="H152" i="23"/>
  <c r="I148" i="23"/>
  <c r="I39" i="23"/>
  <c r="G49" i="26"/>
  <c r="C28" i="32" l="1"/>
  <c r="G51" i="26"/>
  <c r="G90" i="26" s="1"/>
  <c r="G91" i="26" s="1"/>
  <c r="F28" i="32"/>
  <c r="F29" i="11"/>
  <c r="F12" i="11"/>
  <c r="H51" i="25"/>
  <c r="E30" i="11"/>
  <c r="F152" i="23"/>
  <c r="G26" i="32"/>
  <c r="G28" i="32" s="1"/>
  <c r="K12" i="32"/>
  <c r="E72" i="5"/>
  <c r="E15" i="1" s="1"/>
  <c r="M21" i="32"/>
  <c r="F90" i="26"/>
  <c r="E183" i="5"/>
  <c r="E184" i="5" s="1"/>
  <c r="E29" i="1" s="1"/>
  <c r="E10" i="11"/>
  <c r="F10" i="11" s="1"/>
  <c r="E266" i="4"/>
  <c r="E267" i="4" s="1"/>
  <c r="E23" i="3" s="1"/>
  <c r="E253" i="4"/>
  <c r="E22" i="3" s="1"/>
  <c r="E205" i="4"/>
  <c r="E18" i="3" s="1"/>
  <c r="G61" i="24"/>
  <c r="I57" i="24"/>
  <c r="I59" i="24" s="1"/>
  <c r="E51" i="26"/>
  <c r="E90" i="26" s="1"/>
  <c r="E25" i="1"/>
  <c r="H28" i="27"/>
  <c r="H32" i="27" s="1"/>
  <c r="H35" i="27" s="1"/>
  <c r="G28" i="27"/>
  <c r="G32" i="27" s="1"/>
  <c r="G35" i="27" s="1"/>
  <c r="E19" i="26"/>
  <c r="I60" i="24"/>
  <c r="F150" i="23"/>
  <c r="F61" i="24"/>
  <c r="F28" i="27"/>
  <c r="I149" i="23"/>
  <c r="I65" i="23"/>
  <c r="E31" i="11" l="1"/>
  <c r="F18" i="11"/>
  <c r="E18" i="11"/>
  <c r="E20" i="1"/>
  <c r="I152" i="23"/>
  <c r="F20" i="26"/>
  <c r="G32" i="24"/>
  <c r="I31" i="24"/>
  <c r="I32" i="24" s="1"/>
  <c r="H51" i="26"/>
  <c r="H90" i="26" s="1"/>
  <c r="H45" i="27"/>
  <c r="H37" i="27"/>
  <c r="G45" i="27"/>
  <c r="G37" i="27"/>
  <c r="I61" i="24"/>
  <c r="E21" i="26"/>
  <c r="H19" i="26"/>
  <c r="E28" i="5" s="1"/>
  <c r="I28" i="27"/>
  <c r="F32" i="27"/>
  <c r="E32" i="11" l="1"/>
  <c r="F21" i="26"/>
  <c r="F49" i="26" s="1"/>
  <c r="F91" i="26" s="1"/>
  <c r="H20" i="26"/>
  <c r="E29" i="5" s="1"/>
  <c r="E30" i="5" s="1"/>
  <c r="E31" i="5" s="1"/>
  <c r="G49" i="27"/>
  <c r="G47" i="27"/>
  <c r="H49" i="27"/>
  <c r="H47" i="27"/>
  <c r="E49" i="26"/>
  <c r="E91" i="26" s="1"/>
  <c r="I32" i="27"/>
  <c r="I35" i="27" s="1"/>
  <c r="F35" i="27"/>
  <c r="E29" i="3"/>
  <c r="E30" i="3"/>
  <c r="E28" i="3"/>
  <c r="E27" i="3"/>
  <c r="E26" i="3"/>
  <c r="D294" i="4"/>
  <c r="D323" i="4" s="1"/>
  <c r="E24" i="3"/>
  <c r="E15" i="3"/>
  <c r="H21" i="26" l="1"/>
  <c r="H49" i="26" s="1"/>
  <c r="H91" i="26" s="1"/>
  <c r="E9" i="1"/>
  <c r="F37" i="27"/>
  <c r="I37" i="27" s="1"/>
  <c r="F45" i="27"/>
  <c r="E25" i="3"/>
  <c r="E31" i="3"/>
  <c r="E17" i="1" l="1"/>
  <c r="I45" i="27"/>
  <c r="I49" i="27" s="1"/>
  <c r="F49" i="27"/>
  <c r="F47" i="27"/>
  <c r="I47" i="27" s="1"/>
  <c r="D45" i="4" l="1"/>
  <c r="A4" i="11" l="1"/>
  <c r="A3" i="11"/>
  <c r="D33" i="3" l="1"/>
  <c r="D19" i="3"/>
  <c r="F19" i="3" s="1"/>
  <c r="F33" i="3" l="1"/>
  <c r="D15" i="1"/>
  <c r="F15" i="1" s="1"/>
  <c r="E31" i="1" l="1"/>
  <c r="H31" i="1" s="1"/>
  <c r="D30" i="1"/>
  <c r="F30" i="1" s="1"/>
  <c r="D16" i="1"/>
  <c r="F16" i="1" s="1"/>
  <c r="D23" i="1" l="1"/>
  <c r="F23" i="1" s="1"/>
  <c r="D29" i="3"/>
  <c r="F29" i="3" s="1"/>
  <c r="D30" i="3" l="1"/>
  <c r="F30" i="3" s="1"/>
  <c r="D17" i="3" l="1"/>
  <c r="F17" i="3" s="1"/>
  <c r="D16" i="3"/>
  <c r="F16" i="3" s="1"/>
  <c r="D8" i="3" l="1"/>
  <c r="E45" i="4"/>
  <c r="E8" i="3" s="1"/>
  <c r="E20" i="3" s="1"/>
  <c r="D18" i="3"/>
  <c r="F18" i="3" s="1"/>
  <c r="F8" i="3" l="1"/>
  <c r="H9" i="16"/>
  <c r="H7" i="16"/>
  <c r="D51" i="19"/>
  <c r="D42" i="19"/>
  <c r="H51" i="16" s="1"/>
  <c r="H29" i="16"/>
  <c r="H28" i="16"/>
  <c r="H27" i="16"/>
  <c r="H24" i="16"/>
  <c r="D24" i="3" l="1"/>
  <c r="F24" i="3" s="1"/>
  <c r="D25" i="3"/>
  <c r="F25" i="3" s="1"/>
  <c r="F22" i="3"/>
  <c r="F43" i="3" l="1"/>
  <c r="F38" i="3"/>
  <c r="F36" i="3"/>
  <c r="B35" i="3"/>
  <c r="B37" i="11"/>
  <c r="D15" i="3"/>
  <c r="F15" i="3" s="1"/>
  <c r="C22" i="12" l="1"/>
  <c r="H48" i="16"/>
  <c r="F80" i="19"/>
  <c r="F74" i="19"/>
  <c r="G68" i="19"/>
  <c r="D63" i="19"/>
  <c r="H52" i="16" s="1"/>
  <c r="O43" i="18"/>
  <c r="M43" i="18"/>
  <c r="I43" i="18"/>
  <c r="H49" i="16" s="1"/>
  <c r="F43" i="18"/>
  <c r="C43" i="18"/>
  <c r="B43" i="18"/>
  <c r="M28" i="18"/>
  <c r="F28" i="18"/>
  <c r="F30" i="16"/>
  <c r="F31" i="16" s="1"/>
  <c r="A4" i="12"/>
  <c r="A3" i="12"/>
  <c r="A76" i="12"/>
  <c r="A75" i="12"/>
  <c r="E72" i="12"/>
  <c r="E64" i="12"/>
  <c r="F50" i="12"/>
  <c r="E50" i="12"/>
  <c r="D50" i="12"/>
  <c r="C50" i="12"/>
  <c r="G49" i="12"/>
  <c r="G48" i="12"/>
  <c r="G47" i="12"/>
  <c r="G46" i="12"/>
  <c r="G45" i="12"/>
  <c r="G44" i="12"/>
  <c r="G43" i="12"/>
  <c r="G42" i="12"/>
  <c r="G41" i="12"/>
  <c r="G40" i="12"/>
  <c r="G39" i="12"/>
  <c r="G38" i="12"/>
  <c r="F36" i="12"/>
  <c r="E36" i="12"/>
  <c r="D36" i="12"/>
  <c r="C36" i="12"/>
  <c r="G35" i="12"/>
  <c r="D63" i="12" s="1"/>
  <c r="G34" i="12"/>
  <c r="D62" i="12" s="1"/>
  <c r="G33" i="12"/>
  <c r="D61" i="12" s="1"/>
  <c r="G32" i="12"/>
  <c r="D60" i="12" s="1"/>
  <c r="G31" i="12"/>
  <c r="D59" i="12" s="1"/>
  <c r="G30" i="12"/>
  <c r="D58" i="12" s="1"/>
  <c r="G29" i="12"/>
  <c r="D57" i="12" s="1"/>
  <c r="G28" i="12"/>
  <c r="G27" i="12"/>
  <c r="G26" i="12"/>
  <c r="G25" i="12"/>
  <c r="G24" i="12"/>
  <c r="F22" i="12"/>
  <c r="E22" i="12"/>
  <c r="D22" i="12"/>
  <c r="G21" i="12"/>
  <c r="G20" i="12"/>
  <c r="G19" i="12"/>
  <c r="G18" i="12"/>
  <c r="G17" i="12"/>
  <c r="G16" i="12"/>
  <c r="G15" i="12"/>
  <c r="G14" i="12"/>
  <c r="G13" i="12"/>
  <c r="G12" i="12"/>
  <c r="G11" i="12"/>
  <c r="G10" i="12"/>
  <c r="D54" i="12" l="1"/>
  <c r="D55" i="12"/>
  <c r="F32" i="3"/>
  <c r="D56" i="12"/>
  <c r="D53" i="12"/>
  <c r="G22" i="12"/>
  <c r="G36" i="12"/>
  <c r="G50" i="12"/>
  <c r="D52" i="12"/>
  <c r="D64" i="12" l="1"/>
  <c r="H42" i="16" l="1"/>
  <c r="F17" i="16"/>
  <c r="F15" i="16"/>
  <c r="F16" i="16" l="1"/>
  <c r="F18" i="16"/>
  <c r="F14" i="16" l="1"/>
  <c r="F19" i="16"/>
  <c r="H4" i="16"/>
  <c r="H5" i="16" s="1"/>
  <c r="H6" i="16" s="1"/>
  <c r="H10" i="16" s="1"/>
  <c r="D28" i="1" l="1"/>
  <c r="F28" i="1" s="1"/>
  <c r="D27" i="1"/>
  <c r="F27" i="1" s="1"/>
  <c r="D26" i="1"/>
  <c r="F26" i="1" s="1"/>
  <c r="D25" i="1"/>
  <c r="F25" i="1" s="1"/>
  <c r="D24" i="1"/>
  <c r="F24" i="1" s="1"/>
  <c r="F13" i="16" l="1"/>
  <c r="F20" i="16" s="1"/>
  <c r="G20" i="16" s="1"/>
  <c r="H11" i="16" s="1"/>
  <c r="H21" i="16" s="1"/>
  <c r="D29" i="1"/>
  <c r="F29" i="1" s="1"/>
  <c r="E34" i="11" l="1"/>
  <c r="E36" i="11" s="1"/>
  <c r="D10" i="1"/>
  <c r="F10" i="1" s="1"/>
  <c r="H47" i="16"/>
  <c r="D28" i="3" l="1"/>
  <c r="F28" i="3" s="1"/>
  <c r="D27" i="3"/>
  <c r="F27" i="3" s="1"/>
  <c r="D31" i="3" l="1"/>
  <c r="F31" i="3" s="1"/>
  <c r="D26" i="3"/>
  <c r="F26" i="3" s="1"/>
  <c r="D34" i="3" l="1"/>
  <c r="D9" i="3"/>
  <c r="D20" i="3" l="1"/>
  <c r="F9" i="3"/>
  <c r="F20" i="3" s="1"/>
  <c r="I60" i="2"/>
  <c r="H60" i="2"/>
  <c r="I53" i="2"/>
  <c r="H53" i="2"/>
  <c r="I46" i="2"/>
  <c r="H46" i="2"/>
  <c r="I42" i="2"/>
  <c r="I43" i="2" s="1"/>
  <c r="H42" i="2"/>
  <c r="H43" i="2" s="1"/>
  <c r="I37" i="2"/>
  <c r="H37" i="2"/>
  <c r="I30" i="2"/>
  <c r="H30" i="2"/>
  <c r="I21" i="2"/>
  <c r="H21" i="2"/>
  <c r="I18" i="2"/>
  <c r="H18" i="2"/>
  <c r="I11" i="2"/>
  <c r="I12" i="2" s="1"/>
  <c r="H11" i="2"/>
  <c r="H12" i="2" s="1"/>
  <c r="D44" i="3" l="1"/>
  <c r="I8" i="2"/>
  <c r="I9" i="2" s="1"/>
  <c r="H7" i="2" l="1"/>
  <c r="M31" i="28" l="1"/>
  <c r="M14" i="32" s="1"/>
  <c r="J30" i="28"/>
  <c r="J28" i="28"/>
  <c r="J29" i="28"/>
  <c r="K29" i="28" s="1"/>
  <c r="L29" i="28" s="1"/>
  <c r="J31" i="28" l="1"/>
  <c r="J14" i="32" s="1"/>
  <c r="K14" i="32" s="1"/>
  <c r="K30" i="28"/>
  <c r="L30" i="28" s="1"/>
  <c r="K28" i="28"/>
  <c r="L28" i="28" s="1"/>
  <c r="L31" i="28" l="1"/>
  <c r="L14" i="32" s="1"/>
  <c r="K31" i="28"/>
  <c r="M35" i="28" l="1"/>
  <c r="M16" i="32" s="1"/>
  <c r="J34" i="28"/>
  <c r="L34" i="28" s="1"/>
  <c r="J33" i="28"/>
  <c r="K33" i="28" s="1"/>
  <c r="J35" i="28" l="1"/>
  <c r="J16" i="32" s="1"/>
  <c r="K16" i="32" s="1"/>
  <c r="K34" i="28"/>
  <c r="K35" i="28" s="1"/>
  <c r="L33" i="28"/>
  <c r="L35" i="28" s="1"/>
  <c r="L16" i="32" s="1"/>
  <c r="J39" i="28" l="1"/>
  <c r="M40" i="28"/>
  <c r="J37" i="28"/>
  <c r="J18" i="32" s="1"/>
  <c r="K18" i="32" s="1"/>
  <c r="K39" i="28" l="1"/>
  <c r="L39" i="28" s="1"/>
  <c r="L20" i="32" s="1"/>
  <c r="J20" i="32"/>
  <c r="K37" i="28"/>
  <c r="J40" i="28"/>
  <c r="J21" i="32" s="1"/>
  <c r="K20" i="32" l="1"/>
  <c r="K21" i="32" s="1"/>
  <c r="K40" i="28"/>
  <c r="L37" i="28"/>
  <c r="L40" i="28" l="1"/>
  <c r="L18" i="32"/>
  <c r="L21" i="32" s="1"/>
  <c r="M55" i="28"/>
  <c r="M23" i="32" s="1"/>
  <c r="M28" i="32" s="1"/>
  <c r="J42" i="28"/>
  <c r="J55" i="28" l="1"/>
  <c r="J23" i="32" s="1"/>
  <c r="K42" i="28"/>
  <c r="L42" i="28" s="1"/>
  <c r="K23" i="32" l="1"/>
  <c r="K28" i="32" s="1"/>
  <c r="J28" i="32"/>
  <c r="L55" i="28"/>
  <c r="L23" i="32" s="1"/>
  <c r="K55" i="28"/>
  <c r="M58" i="28"/>
  <c r="J57" i="28"/>
  <c r="L57" i="28" s="1"/>
  <c r="L58" i="28" s="1"/>
  <c r="L25" i="32" s="1"/>
  <c r="L26" i="32" s="1"/>
  <c r="L28" i="32" l="1"/>
  <c r="L60" i="28"/>
  <c r="D20" i="1" s="1"/>
  <c r="D31" i="1" s="1"/>
  <c r="M60" i="28"/>
  <c r="J58" i="28"/>
  <c r="J60" i="28" s="1"/>
  <c r="D30" i="11" s="1"/>
  <c r="K57" i="28"/>
  <c r="K58" i="28" s="1"/>
  <c r="K60" i="28" s="1"/>
  <c r="D31" i="11" l="1"/>
  <c r="D32" i="11" s="1"/>
  <c r="F30" i="11"/>
  <c r="F31" i="11" s="1"/>
  <c r="F32" i="11" s="1"/>
  <c r="F34" i="11" s="1"/>
  <c r="F36" i="11" s="1"/>
  <c r="F20" i="1"/>
  <c r="F31" i="1" s="1"/>
  <c r="G26" i="16" l="1"/>
  <c r="H26" i="16" s="1"/>
  <c r="H30" i="16" s="1"/>
  <c r="H31" i="16" s="1"/>
  <c r="H44" i="16" s="1"/>
  <c r="D34" i="11"/>
  <c r="D36" i="11" s="1"/>
  <c r="H8" i="2"/>
  <c r="H9" i="2" s="1"/>
  <c r="G30" i="16" l="1"/>
  <c r="G31" i="16" s="1"/>
  <c r="D28" i="5"/>
  <c r="D29" i="5"/>
  <c r="H46" i="16"/>
  <c r="H60" i="16"/>
  <c r="D30" i="5" l="1"/>
  <c r="D31" i="5" s="1"/>
  <c r="H63" i="16"/>
  <c r="H64" i="16"/>
  <c r="D9" i="1" l="1"/>
  <c r="F23" i="3"/>
  <c r="F34" i="3" s="1"/>
  <c r="D17" i="1" l="1"/>
  <c r="F9" i="1"/>
  <c r="I34" i="3"/>
  <c r="F44" i="3"/>
  <c r="E34" i="3"/>
  <c r="F17" i="1" l="1"/>
  <c r="I31" i="1" s="1"/>
  <c r="H34" i="3"/>
  <c r="E44" i="3"/>
</calcChain>
</file>

<file path=xl/sharedStrings.xml><?xml version="1.0" encoding="utf-8"?>
<sst xmlns="http://schemas.openxmlformats.org/spreadsheetml/2006/main" count="2555" uniqueCount="1496">
  <si>
    <t>Particulars</t>
  </si>
  <si>
    <t>Notes</t>
  </si>
  <si>
    <t>(b) Endowment Funds</t>
  </si>
  <si>
    <t>Loan Funds</t>
  </si>
  <si>
    <t>(a) Secured &amp; Unsecured Loans</t>
  </si>
  <si>
    <t>Current Liabilities</t>
  </si>
  <si>
    <t>Total</t>
  </si>
  <si>
    <t xml:space="preserve">      `</t>
  </si>
  <si>
    <t>Application  of  Funds</t>
  </si>
  <si>
    <t>Current Assets, Loans &amp; Advances</t>
  </si>
  <si>
    <t>(a) Loans and Advances</t>
  </si>
  <si>
    <t>As per our report of even date attached</t>
  </si>
  <si>
    <t>Chartered Accountants</t>
  </si>
  <si>
    <t>Income</t>
  </si>
  <si>
    <t>Objects Related Revenue</t>
  </si>
  <si>
    <t>Property &amp; Investment Income</t>
  </si>
  <si>
    <t>Voluntary Contributions</t>
  </si>
  <si>
    <t xml:space="preserve">Total Income </t>
  </si>
  <si>
    <t>Expenses</t>
  </si>
  <si>
    <t>Objects Related Expenses</t>
  </si>
  <si>
    <t>Administrative Expenses</t>
  </si>
  <si>
    <t>Depreciation</t>
  </si>
  <si>
    <t>Total Expenses</t>
  </si>
  <si>
    <t>Notes Forming Part of  Financial Statements as on 31.03.2024</t>
  </si>
  <si>
    <t>As on 31.03.2024</t>
  </si>
  <si>
    <t>As on 31.03.2023</t>
  </si>
  <si>
    <t>Trust Fund</t>
  </si>
  <si>
    <t>Opening Balance</t>
  </si>
  <si>
    <t>Excess of  Income over Exp / (Exp  over Income)</t>
  </si>
  <si>
    <t>Closing Balance</t>
  </si>
  <si>
    <t>Endowment Funds</t>
  </si>
  <si>
    <t>Nil</t>
  </si>
  <si>
    <t>Secured loan</t>
  </si>
  <si>
    <t>Unsecured loan</t>
  </si>
  <si>
    <t xml:space="preserve">Advance from Members  </t>
  </si>
  <si>
    <t>Payables &amp; Other Current Liabilities</t>
  </si>
  <si>
    <t>Loans and Advances</t>
  </si>
  <si>
    <t>Investments</t>
  </si>
  <si>
    <t>Receivables</t>
  </si>
  <si>
    <t>Other Current Assets</t>
  </si>
  <si>
    <t>Cash and Bank Balances</t>
  </si>
  <si>
    <t>Cash in Hand</t>
  </si>
  <si>
    <t>Donations Received</t>
  </si>
  <si>
    <t>Charity &amp; Donation</t>
  </si>
  <si>
    <t>Medical Aid</t>
  </si>
  <si>
    <t>House Building  Aid</t>
  </si>
  <si>
    <t>Educational Aid</t>
  </si>
  <si>
    <t>Award Expense</t>
  </si>
  <si>
    <t>Printing &amp; Stationary</t>
  </si>
  <si>
    <t>Travelling Expenses</t>
  </si>
  <si>
    <t>Interest &amp; Bank Charges</t>
  </si>
  <si>
    <t>Audit &amp; Accounting fee</t>
  </si>
  <si>
    <t>Office Expenses</t>
  </si>
  <si>
    <t>Note</t>
  </si>
  <si>
    <t>Receipts</t>
  </si>
  <si>
    <t xml:space="preserve">Opening Cash And Bank </t>
  </si>
  <si>
    <t>Total Receipts</t>
  </si>
  <si>
    <t xml:space="preserve">   `</t>
  </si>
  <si>
    <t>Payments</t>
  </si>
  <si>
    <t>Capital Payments</t>
  </si>
  <si>
    <t>Closing Cash &amp; Bank</t>
  </si>
  <si>
    <t>Total Payments</t>
  </si>
  <si>
    <t>Bank</t>
  </si>
  <si>
    <t>XXXX</t>
  </si>
  <si>
    <t>UDIN No.</t>
  </si>
  <si>
    <t>(a) Payables &amp; Other current liabilities</t>
  </si>
  <si>
    <t>As at 31.03.2025</t>
  </si>
  <si>
    <t>RECEIPTS</t>
  </si>
  <si>
    <t>Schedule AA</t>
  </si>
  <si>
    <t>AMOUNT in Rs.</t>
  </si>
  <si>
    <t>TOTAL</t>
  </si>
  <si>
    <t>Schedule AB</t>
  </si>
  <si>
    <t>RELIGIOUS RECEIPTS</t>
  </si>
  <si>
    <t>AA</t>
  </si>
  <si>
    <t>AB</t>
  </si>
  <si>
    <t>Religious Receipts</t>
  </si>
  <si>
    <t>Savings Bank Interest</t>
  </si>
  <si>
    <t>Interest on Fixed Deposits (Local FDs)</t>
  </si>
  <si>
    <t>Interest on Endowment Deposit</t>
  </si>
  <si>
    <t>Dividends</t>
  </si>
  <si>
    <t>Interest on Foreign Contribution Account</t>
  </si>
  <si>
    <t>a) GST Applicable</t>
  </si>
  <si>
    <t>Schedule AC</t>
  </si>
  <si>
    <t>AC</t>
  </si>
  <si>
    <t>DONATION RECEIVED</t>
  </si>
  <si>
    <t>Schedule AD</t>
  </si>
  <si>
    <t>GRANTS RECEIVED</t>
  </si>
  <si>
    <t>Others</t>
  </si>
  <si>
    <t>AD</t>
  </si>
  <si>
    <t>Schedule AE</t>
  </si>
  <si>
    <t>AE</t>
  </si>
  <si>
    <t>CAPITAL RECEIPTS</t>
  </si>
  <si>
    <t>A</t>
  </si>
  <si>
    <t>DEPOSITS</t>
  </si>
  <si>
    <t>B</t>
  </si>
  <si>
    <t>GST Collection</t>
  </si>
  <si>
    <t>Employees Share of EPF &amp; ESI</t>
  </si>
  <si>
    <t>Sale of Fixed Assets</t>
  </si>
  <si>
    <t>Development &amp; Other  Fund</t>
  </si>
  <si>
    <t>Welfare Fund</t>
  </si>
  <si>
    <t xml:space="preserve">Endowments </t>
  </si>
  <si>
    <t>Corpus Donations</t>
  </si>
  <si>
    <t>TDS Refunds</t>
  </si>
  <si>
    <t>Other Capital Receipts</t>
  </si>
  <si>
    <t>Schedule AG</t>
  </si>
  <si>
    <t>Agricultural Income</t>
  </si>
  <si>
    <t>Schedule AH</t>
  </si>
  <si>
    <t>AG</t>
  </si>
  <si>
    <t>PAYMENTS</t>
  </si>
  <si>
    <t>OBJECT RELATED PAYMENTS</t>
  </si>
  <si>
    <t>Power &amp; Fuel Expenses</t>
  </si>
  <si>
    <t>Miscellaneous Expenses</t>
  </si>
  <si>
    <t>Vehicle Running Expenses</t>
  </si>
  <si>
    <t>Medical Expenses</t>
  </si>
  <si>
    <t>AH</t>
  </si>
  <si>
    <t>Schedule AI</t>
  </si>
  <si>
    <t>AI</t>
  </si>
  <si>
    <t>AJ</t>
  </si>
  <si>
    <t>Schedule AJ</t>
  </si>
  <si>
    <t>Sick Aid</t>
  </si>
  <si>
    <t>Schedule AK</t>
  </si>
  <si>
    <t>ADMINISTRATIVE EXPENSES</t>
  </si>
  <si>
    <t>Subscription &amp; Periodicals</t>
  </si>
  <si>
    <t>Meeting Expenses</t>
  </si>
  <si>
    <t>AK</t>
  </si>
  <si>
    <t>AL</t>
  </si>
  <si>
    <t>CAPITAL PAYMENTS</t>
  </si>
  <si>
    <t>ADDITION OF FIXED ASSETS</t>
  </si>
  <si>
    <t xml:space="preserve">Land </t>
  </si>
  <si>
    <t>Land Development</t>
  </si>
  <si>
    <t>Well and Tubewell</t>
  </si>
  <si>
    <t>Office Complex</t>
  </si>
  <si>
    <t>Compound Wall</t>
  </si>
  <si>
    <t>Commercial Buildings</t>
  </si>
  <si>
    <t>Other Buildings</t>
  </si>
  <si>
    <t>Building under construction</t>
  </si>
  <si>
    <t>Machinery and Equipments</t>
  </si>
  <si>
    <t>Generator</t>
  </si>
  <si>
    <t>Motor Vehicles</t>
  </si>
  <si>
    <t>Ambulance</t>
  </si>
  <si>
    <t>Sound System</t>
  </si>
  <si>
    <t>Furniture and Fixtures</t>
  </si>
  <si>
    <t>Books</t>
  </si>
  <si>
    <t>C</t>
  </si>
  <si>
    <t>Other Payments</t>
  </si>
  <si>
    <t>Schedule AL</t>
  </si>
  <si>
    <t>Finance Charges</t>
  </si>
  <si>
    <t>AM</t>
  </si>
  <si>
    <t>FINANCE CHARGES</t>
  </si>
  <si>
    <t>Interest on  Loan</t>
  </si>
  <si>
    <t>REPAIRS AND MAINTENANCE</t>
  </si>
  <si>
    <t>Repair &amp; Maintenance</t>
  </si>
  <si>
    <t>AN</t>
  </si>
  <si>
    <t>Schedule AN</t>
  </si>
  <si>
    <t>Schedule AM</t>
  </si>
  <si>
    <t>Building</t>
  </si>
  <si>
    <t>Plant and Machineries</t>
  </si>
  <si>
    <t>Equipments</t>
  </si>
  <si>
    <t>Computers</t>
  </si>
  <si>
    <t>Vehicles</t>
  </si>
  <si>
    <t>Establishment Expenses</t>
  </si>
  <si>
    <t>Transporting Expenses</t>
  </si>
  <si>
    <t>AGRICULTURE  EXPENSES</t>
  </si>
  <si>
    <t>Agricultural Expenses</t>
  </si>
  <si>
    <t>Cattle Expenses</t>
  </si>
  <si>
    <t>Schedule AO</t>
  </si>
  <si>
    <t>AO</t>
  </si>
  <si>
    <t>AP</t>
  </si>
  <si>
    <t>Schedule AP</t>
  </si>
  <si>
    <t>Religious Payments</t>
  </si>
  <si>
    <t>Balance as per Last Balance Sheet</t>
  </si>
  <si>
    <t>Add additions during the year</t>
  </si>
  <si>
    <t>CA</t>
  </si>
  <si>
    <t>PARTICULARS</t>
  </si>
  <si>
    <t xml:space="preserve">SCHEDULES ANNEXED TO BALANCE SHEET </t>
  </si>
  <si>
    <t>Balance as per last Balance Sheet</t>
  </si>
  <si>
    <t>D</t>
  </si>
  <si>
    <t xml:space="preserve">  As per Last Balance Sheet</t>
  </si>
  <si>
    <t xml:space="preserve">  Add: Surplus of the year</t>
  </si>
  <si>
    <t xml:space="preserve">  Less: Deficit of the year</t>
  </si>
  <si>
    <t>CB</t>
  </si>
  <si>
    <t>Closing Balances</t>
  </si>
  <si>
    <t>As per Last Balance Sheet</t>
  </si>
  <si>
    <t>CC</t>
  </si>
  <si>
    <t>CD</t>
  </si>
  <si>
    <t>CE</t>
  </si>
  <si>
    <t>SCHEDULE  CE</t>
  </si>
  <si>
    <t>PAYABLES AND OTHER CURRENT LIABILITIES</t>
  </si>
  <si>
    <t>Rate %</t>
  </si>
  <si>
    <t>Less than 180 days</t>
  </si>
  <si>
    <t>Sub Total</t>
  </si>
  <si>
    <t xml:space="preserve">Buildings: </t>
  </si>
  <si>
    <t>E</t>
  </si>
  <si>
    <t>F</t>
  </si>
  <si>
    <t xml:space="preserve">Grand Total </t>
  </si>
  <si>
    <t>CF</t>
  </si>
  <si>
    <t>CG</t>
  </si>
  <si>
    <t>(b) Deposits</t>
  </si>
  <si>
    <t>(c) Investments</t>
  </si>
  <si>
    <t>(d) Closing Stock</t>
  </si>
  <si>
    <t>(e) Receivables</t>
  </si>
  <si>
    <t>(f) Other current assets</t>
  </si>
  <si>
    <t>(g) Cash and bank balances</t>
  </si>
  <si>
    <t>CH</t>
  </si>
  <si>
    <t>CI</t>
  </si>
  <si>
    <t>CJ</t>
  </si>
  <si>
    <t>CK</t>
  </si>
  <si>
    <t>CL</t>
  </si>
  <si>
    <t>CM</t>
  </si>
  <si>
    <t>CN</t>
  </si>
  <si>
    <t>SCHEDULE  CI</t>
  </si>
  <si>
    <t>LOANS &amp; ADVANCES</t>
  </si>
  <si>
    <t>(b) Other Non-Current Assets</t>
  </si>
  <si>
    <t>INVESTMENTS</t>
  </si>
  <si>
    <t>CLOSING STOCK</t>
  </si>
  <si>
    <t>RECEIVABLES</t>
  </si>
  <si>
    <t>OTHER CURRENT ASSETS</t>
  </si>
  <si>
    <t>SCHEDULE  CN</t>
  </si>
  <si>
    <t>CASH IN HAND</t>
  </si>
  <si>
    <t>Cash Balances</t>
  </si>
  <si>
    <t>CASH AT BANK</t>
  </si>
  <si>
    <t>BALANCES IN SB/CURRENT  ACCOUNTS</t>
  </si>
  <si>
    <t>Total Balances of SB/Current Accounts</t>
  </si>
  <si>
    <t>FIXED DEPOSITS</t>
  </si>
  <si>
    <t>Total of Fixed Deposits</t>
  </si>
  <si>
    <t>ENDOWMENT  FUND DEPOSITS</t>
  </si>
  <si>
    <t>Total of Endowment Deposits</t>
  </si>
  <si>
    <t>OTHER BANK DEPOSITS</t>
  </si>
  <si>
    <t>Total of Other Bank Deposits</t>
  </si>
  <si>
    <t>STOCK</t>
  </si>
  <si>
    <t>Schedule BH</t>
  </si>
  <si>
    <t>Schedule BG</t>
  </si>
  <si>
    <t>Schedule BF</t>
  </si>
  <si>
    <t>Schedule BC</t>
  </si>
  <si>
    <t>Schedule BB</t>
  </si>
  <si>
    <t>INCOME</t>
  </si>
  <si>
    <t>SCHEDULES ANNEXED TO INCOME &amp; EXPENDITURE ACCOUNTS</t>
  </si>
  <si>
    <t>Balance Sheet as at 31.03.2025</t>
  </si>
  <si>
    <t>Statement of Income and Expenditure for the year ended 31.03.2025</t>
  </si>
  <si>
    <t>OBJECT RELATED REVENUE</t>
  </si>
  <si>
    <t>BB</t>
  </si>
  <si>
    <t>BC</t>
  </si>
  <si>
    <t>BD</t>
  </si>
  <si>
    <t>Schedule BD</t>
  </si>
  <si>
    <t>Schedule BE</t>
  </si>
  <si>
    <t>BE</t>
  </si>
  <si>
    <t>BF</t>
  </si>
  <si>
    <t>BG</t>
  </si>
  <si>
    <t>BH</t>
  </si>
  <si>
    <t>Closing Stock</t>
  </si>
  <si>
    <t>Opening Stock</t>
  </si>
  <si>
    <t>BM</t>
  </si>
  <si>
    <t>Schedule BM</t>
  </si>
  <si>
    <t>DATA SHEET</t>
  </si>
  <si>
    <t>Code No</t>
  </si>
  <si>
    <t>Name of the Institution</t>
  </si>
  <si>
    <t>Address</t>
  </si>
  <si>
    <t>Contact Person</t>
  </si>
  <si>
    <t xml:space="preserve"> Contact No</t>
  </si>
  <si>
    <t>e mail iD</t>
  </si>
  <si>
    <t>Whether consolidated with MOSC Accounts</t>
  </si>
  <si>
    <t>YES/NO</t>
  </si>
  <si>
    <t>Financial Year</t>
  </si>
  <si>
    <t>PAN</t>
  </si>
  <si>
    <t>GST NO</t>
  </si>
  <si>
    <t>TAN</t>
  </si>
  <si>
    <t>12A Registration No</t>
  </si>
  <si>
    <t>80G Approval No</t>
  </si>
  <si>
    <t>Income Tax Filing Status</t>
  </si>
  <si>
    <t>ITO Ward</t>
  </si>
  <si>
    <t>Auditors Name and Address</t>
  </si>
  <si>
    <t>(with Mobile No and e mail ID)</t>
  </si>
  <si>
    <r>
      <rPr>
        <b/>
        <i/>
        <sz val="11"/>
        <color theme="1"/>
        <rFont val="Aptos Narrow"/>
        <family val="2"/>
        <scheme val="minor"/>
      </rPr>
      <t xml:space="preserve">An Institution under </t>
    </r>
    <r>
      <rPr>
        <b/>
        <sz val="11"/>
        <color theme="1"/>
        <rFont val="Aptos Narrow"/>
        <family val="2"/>
        <scheme val="minor"/>
      </rPr>
      <t xml:space="preserve">        Schedule of   MALANKARA ORTHODOX SYRIAN CHURCH</t>
    </r>
  </si>
  <si>
    <t>Name of the  Institution</t>
  </si>
  <si>
    <t>Address of the  Institution</t>
  </si>
  <si>
    <t>Provide the name and address with account number of the Bank or Financial Institution</t>
  </si>
  <si>
    <t>OPENING STOCK</t>
  </si>
  <si>
    <t>Annexure 15</t>
  </si>
  <si>
    <t>Malankara Orthodox Syrian Church</t>
  </si>
  <si>
    <t>Month</t>
  </si>
  <si>
    <t>Rent of Parish Hall</t>
  </si>
  <si>
    <t>Rent of Commercial Building</t>
  </si>
  <si>
    <t>Other Services</t>
  </si>
  <si>
    <t>Other Sales</t>
  </si>
  <si>
    <t>Rate of GST</t>
  </si>
  <si>
    <t>GST TURNOVER</t>
  </si>
  <si>
    <t>OUTPUT TAX</t>
  </si>
  <si>
    <t>INPUT TAX CREDIT AVAILED</t>
  </si>
  <si>
    <t xml:space="preserve"> TAX PAYMENT DETAILS</t>
  </si>
  <si>
    <t>NET TAX PAYABLE</t>
  </si>
  <si>
    <t>TAX PAID</t>
  </si>
  <si>
    <t>Date of Filing GSTR 3B</t>
  </si>
  <si>
    <t>Remarks if any</t>
  </si>
  <si>
    <t>GST LIABILITY STATEMENT</t>
  </si>
  <si>
    <t xml:space="preserve">Amount </t>
  </si>
  <si>
    <t>Remarks</t>
  </si>
  <si>
    <t>Details of above Payment</t>
  </si>
  <si>
    <t>Interest / Late Fees Paid during the year</t>
  </si>
  <si>
    <t>GST Payable as on 31/03/2024</t>
  </si>
  <si>
    <t>Verified and Correct</t>
  </si>
  <si>
    <t>DETAILS OF GST COLLECTION AND PAYMENT FOR THE YEAR 2024-25</t>
  </si>
  <si>
    <t>April 2024</t>
  </si>
  <si>
    <t>May 2024</t>
  </si>
  <si>
    <t>June 2024</t>
  </si>
  <si>
    <t>July 2024</t>
  </si>
  <si>
    <t>August 2024</t>
  </si>
  <si>
    <t>September 2024</t>
  </si>
  <si>
    <t>October 2024</t>
  </si>
  <si>
    <t>November 2024</t>
  </si>
  <si>
    <t>December 2024</t>
  </si>
  <si>
    <t>January 2025</t>
  </si>
  <si>
    <t>February 2025</t>
  </si>
  <si>
    <t>March 2025</t>
  </si>
  <si>
    <t>GST Payable as on 31/03/2025</t>
  </si>
  <si>
    <t>F O R M   N O.  10B</t>
  </si>
  <si>
    <t>( See Rule 16CC and  17B )</t>
  </si>
  <si>
    <t xml:space="preserve">Audit Report under clause (b) of the tenth proviso to clause (23C) of section 10 and sub-clause (ii) of clause (b) of sub-section (1) of section 12A of the Income Tax Act, 1961 in the case of a fund or Trust or Institution or any University or other educational institution or any hospital or other medical institution.  </t>
  </si>
  <si>
    <t>We have obtained all the information and explanations,  to the best of our knowledge and belief were necessary for the purposes of the audit.</t>
  </si>
  <si>
    <t xml:space="preserve"> In our opinion, proper books of account have been maitained at the Registered  office  of the above-named  fund or Trust or Institution or university or other educational institution or hospital or other medical institution at the address mentioned at serial number 1 of the annexure.  </t>
  </si>
  <si>
    <t>In our opinion and to the best of our information, and according to explanations given to us, the particulars given in the Annexure are true and Correct subject to the following observations or Qualifications.</t>
  </si>
  <si>
    <t>In our opinion and to the best of our information, and according to information given to us, the said accounts give a true and fair view :-</t>
  </si>
  <si>
    <t>Subject to the following observations/Qualifications</t>
  </si>
  <si>
    <t>The prescribed particulars are annexed hereto</t>
  </si>
  <si>
    <t>Schedules  attached</t>
  </si>
  <si>
    <t xml:space="preserve">                                                                             FOR _________________</t>
  </si>
  <si>
    <t xml:space="preserve">                                                                             CHARTERED ACCOUNTANTS</t>
  </si>
  <si>
    <t xml:space="preserve">                                                           </t>
  </si>
  <si>
    <t xml:space="preserve">                                                                                Auditor Name </t>
  </si>
  <si>
    <t>PLACE:                                                                  PROPRIETOR  /PARTNER</t>
  </si>
  <si>
    <t xml:space="preserve">         </t>
  </si>
  <si>
    <t xml:space="preserve">           </t>
  </si>
  <si>
    <t xml:space="preserve">    </t>
  </si>
  <si>
    <t>DATE:                                                                     M NO:</t>
  </si>
  <si>
    <t xml:space="preserve">                         UDIN</t>
  </si>
  <si>
    <t xml:space="preserve">                      </t>
  </si>
  <si>
    <r>
      <t>We have examined the Balance Sheet of  ----------------------------------------------------------- an institution under MALANKARA ORTHODOX SYRIAN CHURCH  (PAN  AAATM7039F) as at 31</t>
    </r>
    <r>
      <rPr>
        <vertAlign val="superscript"/>
        <sz val="12"/>
        <color theme="1"/>
        <rFont val="Times New Roman"/>
        <family val="1"/>
      </rPr>
      <t>st</t>
    </r>
    <r>
      <rPr>
        <sz val="12"/>
        <color theme="1"/>
        <rFont val="Times New Roman"/>
        <family val="1"/>
      </rPr>
      <t xml:space="preserve"> March, 2025 and the Income &amp; Expenditure Account or Profit and Loss account   for the year ended on that date which are in agreement with the books of account maintained by the said fund or Trust or Institution or University or other educational institution or hospital or other medical institution.</t>
    </r>
  </si>
  <si>
    <r>
      <t>i)</t>
    </r>
    <r>
      <rPr>
        <sz val="7"/>
        <color theme="1"/>
        <rFont val="Times New Roman"/>
        <family val="1"/>
      </rPr>
      <t xml:space="preserve">                    </t>
    </r>
    <r>
      <rPr>
        <sz val="12"/>
        <color theme="1"/>
        <rFont val="Times New Roman"/>
        <family val="1"/>
      </rPr>
      <t>In the case of the Balance Sheet, of the State of affairs of the above-named fund or Trust or Institution or any University or other educational institution or any hospital or other medical institution  as on  31</t>
    </r>
    <r>
      <rPr>
        <vertAlign val="superscript"/>
        <sz val="12"/>
        <color theme="1"/>
        <rFont val="Times New Roman"/>
        <family val="1"/>
      </rPr>
      <t>st</t>
    </r>
    <r>
      <rPr>
        <sz val="12"/>
        <color theme="1"/>
        <rFont val="Times New Roman"/>
        <family val="1"/>
      </rPr>
      <t xml:space="preserve"> March, 2025, and</t>
    </r>
  </si>
  <si>
    <r>
      <t>ii)</t>
    </r>
    <r>
      <rPr>
        <sz val="7"/>
        <color theme="1"/>
        <rFont val="Times New Roman"/>
        <family val="1"/>
      </rPr>
      <t xml:space="preserve">                  </t>
    </r>
    <r>
      <rPr>
        <sz val="12"/>
        <color theme="1"/>
        <rFont val="Times New Roman"/>
        <family val="1"/>
      </rPr>
      <t>In the case of the Income &amp; Expenditure Account or Profit and Loss Account of the Income and application or Profit or Loss of its accounting year ending on 31</t>
    </r>
    <r>
      <rPr>
        <vertAlign val="superscript"/>
        <sz val="12"/>
        <color theme="1"/>
        <rFont val="Times New Roman"/>
        <family val="1"/>
      </rPr>
      <t>st</t>
    </r>
    <r>
      <rPr>
        <sz val="12"/>
        <color theme="1"/>
        <rFont val="Times New Roman"/>
        <family val="1"/>
      </rPr>
      <t xml:space="preserve"> March, 2025.</t>
    </r>
  </si>
  <si>
    <t>SCHEDULES ANNEXED TO FORM 10B</t>
  </si>
  <si>
    <t>Schedules</t>
  </si>
  <si>
    <t>Corpus</t>
  </si>
  <si>
    <t>Details of Corpus</t>
  </si>
  <si>
    <t>NIL</t>
  </si>
  <si>
    <t>FC</t>
  </si>
  <si>
    <t>Details of Foreign Contribution</t>
  </si>
  <si>
    <t>LB</t>
  </si>
  <si>
    <t>Details of Loans and Borrowings</t>
  </si>
  <si>
    <t>Details of Capital Assets Transferred</t>
  </si>
  <si>
    <t>Donation</t>
  </si>
  <si>
    <t>Details of Donation received for more than Rs 50000</t>
  </si>
  <si>
    <t>SP-d</t>
  </si>
  <si>
    <t xml:space="preserve">Details of  the services of the auditee are made available to the specified person during the previous year?  </t>
  </si>
  <si>
    <t>TDS Disallawable</t>
  </si>
  <si>
    <t xml:space="preserve">Details of amounts inadmissible amount disallowable under  thirteenth proviso to clause (23C) of section 10 or sub- section (1) of section 11 read with sub-clause (ia) of clause (a) of section 40:  </t>
  </si>
  <si>
    <t>TDS (b)</t>
  </si>
  <si>
    <t>Details of payment on which tax has been deducted but has not been paid on or before the due date specified in sub- section (1) of section 139</t>
  </si>
  <si>
    <t>40A(3)</t>
  </si>
  <si>
    <t xml:space="preserve">Details of  amount is  disallowable  under  thirteenth proviso to section 10(23C ) or Explanation 3 to sub-section (1) of section 11 read with sub-section (3) of section 40A   </t>
  </si>
  <si>
    <t>40A(3A)</t>
  </si>
  <si>
    <t xml:space="preserve"> Details of Amount disallowable under  thirteenth proviso to section 10(23C )/sub-section (1) of section 11 read with sub- section (3A) of section 40A  </t>
  </si>
  <si>
    <t>269SS</t>
  </si>
  <si>
    <t xml:space="preserve">Details of loan  or  deposit or any  specified sum taken, exceeding  the limit specified in section 269SS during the previous year  </t>
  </si>
  <si>
    <t>269ST</t>
  </si>
  <si>
    <t xml:space="preserve">Details of amount received exceeding the limit specified in section 269ST, from a person in a  day;  or  in  respect  of  a single  transaction;  or  in  respect  of  transactions  relating  to  one  event  or  occasion  from  a  person during the previous year?  </t>
  </si>
  <si>
    <t>269T</t>
  </si>
  <si>
    <t xml:space="preserve"> Details of  repayment of  any amount being loan or deposit or any specified advance exceeding the limit specified in section 269T, during the previous year?   </t>
  </si>
  <si>
    <t>TDS/TCS</t>
  </si>
  <si>
    <t xml:space="preserve">Schedule TDS/TCS    </t>
  </si>
  <si>
    <t xml:space="preserve">Interest on TDS/TCS   </t>
  </si>
  <si>
    <t xml:space="preserve">Other law  violation   </t>
  </si>
  <si>
    <t>DI</t>
  </si>
  <si>
    <t>Details of deemed application under  Explanation 1  to sub-section (1) of section 11 and deemed income under sub-section (1B) of section 11</t>
  </si>
  <si>
    <t>DA</t>
  </si>
  <si>
    <t>Details of accumulated income taxed in earlier assessment years as per sub-section (1B) of section 11</t>
  </si>
  <si>
    <t>The details of  accumulation</t>
  </si>
  <si>
    <t>ACA</t>
  </si>
  <si>
    <t>Details of accumulated income taxed in earlier assessment years under sub-section (3) of section 11</t>
  </si>
  <si>
    <t>Reference to Form 10B</t>
  </si>
  <si>
    <r>
      <rPr>
        <sz val="11"/>
        <color rgb="FF231F20"/>
        <rFont val="Times New Roman"/>
        <family val="1"/>
      </rPr>
      <t>(i)</t>
    </r>
  </si>
  <si>
    <t>Whether the books of account and other documents have been kept and maintained in the form and manner and at such place as prescribed under rule 17AA by the auditee</t>
  </si>
  <si>
    <t>Yes/No</t>
  </si>
  <si>
    <t>Sl No 14</t>
  </si>
  <si>
    <r>
      <rPr>
        <sz val="11"/>
        <color rgb="FF231F20"/>
        <rFont val="Times New Roman"/>
        <family val="1"/>
      </rPr>
      <t>(ii)</t>
    </r>
  </si>
  <si>
    <r>
      <rPr>
        <sz val="11"/>
        <color rgb="FF231F20"/>
        <rFont val="Times New Roman"/>
        <family val="1"/>
      </rPr>
      <t>Provide the following details of the books of account and other documents</t>
    </r>
  </si>
  <si>
    <r>
      <rPr>
        <sz val="11"/>
        <color rgb="FF231F20"/>
        <rFont val="Times New Roman"/>
        <family val="1"/>
      </rPr>
      <t>S.
No</t>
    </r>
  </si>
  <si>
    <t>Nature of Books of Account
&lt;Refer Note$$&gt;</t>
  </si>
  <si>
    <r>
      <rPr>
        <sz val="11"/>
        <color rgb="FF231F20"/>
        <rFont val="Times New Roman"/>
        <family val="1"/>
      </rPr>
      <t>Whether maintained by the auditee
(Yes/No)</t>
    </r>
  </si>
  <si>
    <t>Whether maintained at registered office (Yes/No)</t>
  </si>
  <si>
    <t>Whether    the    books    of account have
been audited (Yes/No)</t>
  </si>
  <si>
    <t>Day Book</t>
  </si>
  <si>
    <t xml:space="preserve">  </t>
  </si>
  <si>
    <t>Ledger</t>
  </si>
  <si>
    <t>Journal</t>
  </si>
  <si>
    <t>Bills/Payment Vouchers</t>
  </si>
  <si>
    <t>Record of Income</t>
  </si>
  <si>
    <t>Record of Application</t>
  </si>
  <si>
    <t>Assets Register</t>
  </si>
  <si>
    <t>Record of Specified Persons</t>
  </si>
  <si>
    <r>
      <rPr>
        <sz val="12"/>
        <color rgb="FF231F20"/>
        <rFont val="Times New Roman"/>
        <family val="1"/>
      </rPr>
      <t>Details of the receipts of the auditee on which tax has been deducted  at source referred to in sections 194C or 194J or 194H or 194Q :</t>
    </r>
  </si>
  <si>
    <t>Sl No 19</t>
  </si>
  <si>
    <r>
      <rPr>
        <sz val="12"/>
        <color rgb="FF231F20"/>
        <rFont val="Times New Roman"/>
        <family val="1"/>
      </rPr>
      <t>S. No.</t>
    </r>
  </si>
  <si>
    <r>
      <rPr>
        <sz val="12"/>
        <color rgb="FF231F20"/>
        <rFont val="Times New Roman"/>
        <family val="1"/>
      </rPr>
      <t>Name of the deductor</t>
    </r>
  </si>
  <si>
    <r>
      <rPr>
        <sz val="12"/>
        <color rgb="FF231F20"/>
        <rFont val="Times New Roman"/>
        <family val="1"/>
      </rPr>
      <t>TAN of deductor</t>
    </r>
  </si>
  <si>
    <r>
      <rPr>
        <sz val="12"/>
        <color rgb="FF231F20"/>
        <rFont val="Times New Roman"/>
        <family val="1"/>
      </rPr>
      <t>Amount on which tax has been deducted at source (In Rs.)</t>
    </r>
  </si>
  <si>
    <r>
      <rPr>
        <sz val="12"/>
        <color rgb="FF231F20"/>
        <rFont val="Times New Roman"/>
        <family val="1"/>
      </rPr>
      <t>Amount of tax deducted at source</t>
    </r>
  </si>
  <si>
    <r>
      <rPr>
        <sz val="12"/>
        <color rgb="FF231F20"/>
        <rFont val="Times New Roman"/>
        <family val="1"/>
      </rPr>
      <t>Section under which     tax
has      been deducted  at source</t>
    </r>
  </si>
  <si>
    <t>Category of income/receipt</t>
  </si>
  <si>
    <t>Income/receipt in column 7 or 8 which    is    from business incidental  to  the attainment       of the    objects    of the auditee.
(In Rs.)</t>
  </si>
  <si>
    <t>Whether separate books of account have been maintained   for activities income/receipt  which is mentioned in column 10 (Yes/No)</t>
  </si>
  <si>
    <t>Trade, commerce or business (Rs.)</t>
  </si>
  <si>
    <t>Activity of rendering any service in relation to any trade, commerce or business (Rs.)</t>
  </si>
  <si>
    <t>Others (specify the nature) (Rs.)</t>
  </si>
  <si>
    <t>(i)</t>
  </si>
  <si>
    <t>Donation Received in Kind</t>
  </si>
  <si>
    <r>
      <rPr>
        <sz val="12"/>
        <color rgb="FF231F20"/>
        <rFont val="Times New Roman"/>
        <family val="1"/>
      </rPr>
      <t>Amount in Rs.</t>
    </r>
  </si>
  <si>
    <t>Sl No 23 (vii)</t>
  </si>
  <si>
    <t>(ii)</t>
  </si>
  <si>
    <r>
      <rPr>
        <sz val="12"/>
        <color rgb="FF231F20"/>
        <rFont val="Times New Roman"/>
        <family val="1"/>
      </rPr>
      <t>Any other voluntary contribution not part of Form No. 10BD</t>
    </r>
  </si>
  <si>
    <t>&lt;Please      specify      the nature&gt;</t>
  </si>
  <si>
    <t>(iii)</t>
  </si>
  <si>
    <t>Total donation  not  reported in Form No 10BD  [3(i)+3(ii)]</t>
  </si>
  <si>
    <t>Sl No 23 (viii), [23(i)+23(ii)+23(iii)(d) +23(iv)+23(v)+23(vi)(e)+23(vii)]+23(iv)+23(v)+23(vi)e+23(vii)</t>
  </si>
  <si>
    <t>Total voluntary contributions received by the auditee during the previous year  [3(iii)]</t>
  </si>
  <si>
    <t>sl No 24,  [22+23(viii)]</t>
  </si>
  <si>
    <t>Total foreign contribution out of the total voluntary contributions stated in 4</t>
  </si>
  <si>
    <t>Fill Schedule FC Sch2</t>
  </si>
  <si>
    <t>Sl No 25</t>
  </si>
  <si>
    <t>Voluntary Contribution forming part of corpus (which are included in 4)</t>
  </si>
  <si>
    <t>(A)</t>
  </si>
  <si>
    <r>
      <rPr>
        <sz val="12"/>
        <color rgb="FF231F20"/>
        <rFont val="Times New Roman"/>
        <family val="1"/>
      </rPr>
      <t>Corpus donations as referred to in clause (d) of sub-section (1) of section 11 or Explanation 1 to the third proviso to section 10 (23C) eligible for exemption and invested in modes specified under sub-section (5) of section 11</t>
    </r>
  </si>
  <si>
    <t>Fill Schedule Corpus Sch1</t>
  </si>
  <si>
    <t>Sl No 26 (B)</t>
  </si>
  <si>
    <t>Voluntary Contributions required to be applied by the auditee during the previous year [4-6(A)]</t>
  </si>
  <si>
    <t>Sl No 27,  [24-{23(vi)(d)+26A+ 26B}]</t>
  </si>
  <si>
    <t>Income other than voluntary contributions derived from property held under trust referred to in section 11 or income of fund or institution or trust or any university or other educational institution or any hospital or other medical institution (other than the contribution reported in serial number  4)</t>
  </si>
  <si>
    <t>Sl No 28</t>
  </si>
  <si>
    <t>Details of Income Other than Voluntary Contribution</t>
  </si>
  <si>
    <r>
      <rPr>
        <sz val="12"/>
        <color rgb="FF231F20"/>
        <rFont val="Calibri"/>
        <family val="1"/>
      </rPr>
      <t>(I)</t>
    </r>
  </si>
  <si>
    <t>Interest</t>
  </si>
  <si>
    <r>
      <rPr>
        <sz val="12"/>
        <color rgb="FF231F20"/>
        <rFont val="Calibri"/>
        <family val="1"/>
      </rPr>
      <t>(II)</t>
    </r>
  </si>
  <si>
    <t>Rent Receipts</t>
  </si>
  <si>
    <r>
      <rPr>
        <sz val="12"/>
        <color rgb="FF231F20"/>
        <rFont val="Calibri"/>
        <family val="1"/>
      </rPr>
      <t>(III)</t>
    </r>
  </si>
  <si>
    <t>School/College Receipts</t>
  </si>
  <si>
    <r>
      <rPr>
        <sz val="12"/>
        <color rgb="FF231F20"/>
        <rFont val="Calibri"/>
        <family val="1"/>
      </rPr>
      <t>(IV)</t>
    </r>
  </si>
  <si>
    <t>Hospital Income</t>
  </si>
  <si>
    <r>
      <rPr>
        <sz val="12"/>
        <color rgb="FF231F20"/>
        <rFont val="Calibri"/>
        <family val="1"/>
      </rPr>
      <t>(V)</t>
    </r>
  </si>
  <si>
    <t>Printing &amp; Publishing Income</t>
  </si>
  <si>
    <r>
      <rPr>
        <sz val="12"/>
        <color rgb="FF231F20"/>
        <rFont val="Calibri"/>
        <family val="1"/>
      </rPr>
      <t>(VI)</t>
    </r>
  </si>
  <si>
    <r>
      <rPr>
        <sz val="12"/>
        <color rgb="FF231F20"/>
        <rFont val="Calibri"/>
        <family val="1"/>
      </rPr>
      <t>(VII)</t>
    </r>
  </si>
  <si>
    <r>
      <rPr>
        <sz val="12"/>
        <color rgb="FF231F20"/>
        <rFont val="Calibri"/>
        <family val="1"/>
      </rPr>
      <t>(VIII)</t>
    </r>
  </si>
  <si>
    <t>Income required to be applied in India by the auditee during the previous year [7+8]</t>
  </si>
  <si>
    <t>Sl No 30     [27+28-29]</t>
  </si>
  <si>
    <t>Application of Income (excluding application not eligible and reported under serial number 13)</t>
  </si>
  <si>
    <t>Sl No 31</t>
  </si>
  <si>
    <r>
      <rPr>
        <sz val="12"/>
        <color rgb="FF231F20"/>
        <rFont val="Calibri"/>
        <family val="1"/>
      </rPr>
      <t>(i)</t>
    </r>
  </si>
  <si>
    <t>Total amount applied for charitable or religious purposes in India during the previous year</t>
  </si>
  <si>
    <t>+Electronic ( In  Rs)</t>
  </si>
  <si>
    <t>Other Than Electronic ( In  Rs)</t>
  </si>
  <si>
    <t>(a)</t>
  </si>
  <si>
    <t>Contribution  or Donation to any other person during the previous year</t>
  </si>
  <si>
    <t xml:space="preserve">Object wise application other than the application provided </t>
  </si>
  <si>
    <r>
      <rPr>
        <sz val="12"/>
        <color rgb="FF231F20"/>
        <rFont val="Times New Roman"/>
        <family val="1"/>
      </rPr>
      <t>Religious</t>
    </r>
  </si>
  <si>
    <r>
      <rPr>
        <sz val="12"/>
        <color rgb="FF231F20"/>
        <rFont val="Times New Roman"/>
        <family val="1"/>
      </rPr>
      <t>(b)</t>
    </r>
  </si>
  <si>
    <r>
      <rPr>
        <sz val="12"/>
        <color rgb="FF231F20"/>
        <rFont val="Times New Roman"/>
        <family val="1"/>
      </rPr>
      <t>Relief of poor</t>
    </r>
  </si>
  <si>
    <r>
      <rPr>
        <sz val="12"/>
        <color rgb="FF231F20"/>
        <rFont val="Times New Roman"/>
        <family val="1"/>
      </rPr>
      <t>Education</t>
    </r>
  </si>
  <si>
    <r>
      <rPr>
        <sz val="12"/>
        <color rgb="FF231F20"/>
        <rFont val="Times New Roman"/>
        <family val="1"/>
      </rPr>
      <t>Medical relief</t>
    </r>
  </si>
  <si>
    <t>(v)</t>
  </si>
  <si>
    <r>
      <rPr>
        <sz val="12"/>
        <color rgb="FF231F20"/>
        <rFont val="Times New Roman"/>
        <family val="1"/>
      </rPr>
      <t>Total</t>
    </r>
  </si>
  <si>
    <r>
      <rPr>
        <sz val="12"/>
        <color rgb="FF231F20"/>
        <rFont val="Times New Roman"/>
        <family val="1"/>
      </rPr>
      <t>(c)</t>
    </r>
  </si>
  <si>
    <t>Total application  [(a)+(b)]</t>
  </si>
  <si>
    <t>[(a) + (b)(X)]</t>
  </si>
  <si>
    <r>
      <rPr>
        <sz val="12"/>
        <color rgb="FF231F20"/>
        <rFont val="Calibri"/>
        <family val="1"/>
      </rPr>
      <t>(ii)</t>
    </r>
  </si>
  <si>
    <t>Details of application out of (i) (a and b)  resulting in payment in excess of Rs. 50 lakh during the previous year to any person</t>
  </si>
  <si>
    <t>S.no</t>
  </si>
  <si>
    <t>Name of person to whom  amount paid or credited</t>
  </si>
  <si>
    <t>PAN of Such Person</t>
  </si>
  <si>
    <r>
      <rPr>
        <sz val="12"/>
        <color rgb="FF231F20"/>
        <rFont val="Times New Roman"/>
        <family val="1"/>
      </rPr>
      <t>Amount of application (Rs.)</t>
    </r>
  </si>
  <si>
    <t>Mode of Payment -Electronic Mode</t>
  </si>
  <si>
    <t>Mode of Payment -Other Than Electronic Mode</t>
  </si>
  <si>
    <r>
      <rPr>
        <sz val="12"/>
        <color rgb="FF231F20"/>
        <rFont val="Times New Roman"/>
        <family val="1"/>
      </rPr>
      <t>Whether any TDS has been deducted (Yes/No)</t>
    </r>
  </si>
  <si>
    <r>
      <rPr>
        <sz val="12"/>
        <color rgb="FF231F20"/>
        <rFont val="Times New Roman"/>
        <family val="1"/>
      </rPr>
      <t>Section under which TDS has been deducted</t>
    </r>
  </si>
  <si>
    <r>
      <rPr>
        <sz val="12"/>
        <color rgb="FF231F20"/>
        <rFont val="Calibri"/>
        <family val="1"/>
      </rPr>
      <t>(iii)</t>
    </r>
  </si>
  <si>
    <t>Amount which was not actually paid during the previous year [if included in (i)(c)]</t>
  </si>
  <si>
    <r>
      <rPr>
        <sz val="12"/>
        <color rgb="FF231F20"/>
        <rFont val="Calibri"/>
        <family val="1"/>
      </rPr>
      <t>(iv)</t>
    </r>
  </si>
  <si>
    <r>
      <rPr>
        <sz val="12"/>
        <color rgb="FF231F20"/>
        <rFont val="Times New Roman"/>
        <family val="1"/>
      </rPr>
      <t>Amount actually paid during the previous year which accrued during any earlier previous year but not claimed as application of income in earlier previous year</t>
    </r>
  </si>
  <si>
    <r>
      <rPr>
        <sz val="12"/>
        <color rgb="FF231F20"/>
        <rFont val="Calibri"/>
        <family val="1"/>
      </rPr>
      <t>(v)</t>
    </r>
  </si>
  <si>
    <t>Total amount to be allowed as application [10(i)(c)-10(iii)+10(iv)]</t>
  </si>
  <si>
    <t>[31(i)(c)- 31(iii) +31(iv)]</t>
  </si>
  <si>
    <r>
      <rPr>
        <sz val="12"/>
        <color rgb="FF231F20"/>
        <rFont val="Calibri"/>
        <family val="1"/>
      </rPr>
      <t>(vi)</t>
    </r>
  </si>
  <si>
    <t>Bifurcation of application in 10(v)  into Revenue or Capital</t>
  </si>
  <si>
    <r>
      <rPr>
        <sz val="12"/>
        <color rgb="FF231F20"/>
        <rFont val="Times New Roman"/>
        <family val="1"/>
      </rPr>
      <t>(a)</t>
    </r>
  </si>
  <si>
    <r>
      <rPr>
        <sz val="12"/>
        <color rgb="FF231F20"/>
        <rFont val="Times New Roman"/>
        <family val="1"/>
      </rPr>
      <t>Revenue</t>
    </r>
  </si>
  <si>
    <r>
      <rPr>
        <sz val="12"/>
        <color rgb="FF231F20"/>
        <rFont val="Times New Roman"/>
        <family val="1"/>
      </rPr>
      <t>Capital</t>
    </r>
  </si>
  <si>
    <r>
      <rPr>
        <sz val="12"/>
        <color rgb="FF231F20"/>
        <rFont val="Calibri"/>
        <family val="1"/>
      </rPr>
      <t>(vii)</t>
    </r>
  </si>
  <si>
    <r>
      <rPr>
        <sz val="12"/>
        <color rgb="FF231F20"/>
        <rFont val="Times New Roman"/>
        <family val="1"/>
      </rPr>
      <t>Amount invested or deposited back in corpus which was applied during any preceding previous year and not claimed  as application during that previous year.</t>
    </r>
  </si>
  <si>
    <t>Amount in Rs. &lt; fill schedule Corpus&gt;  Sch 2</t>
  </si>
  <si>
    <r>
      <rPr>
        <sz val="12"/>
        <color rgb="FF231F20"/>
        <rFont val="Calibri"/>
        <family val="1"/>
      </rPr>
      <t>(viii)</t>
    </r>
  </si>
  <si>
    <t>Repayment of loan or borrowing during the previous year which was earlier applied and not claimed as application during that previous year.</t>
  </si>
  <si>
    <t>Amount in Rs. &lt; fill schedule LB&gt;  Sch 3</t>
  </si>
  <si>
    <r>
      <rPr>
        <b/>
        <sz val="12"/>
        <color rgb="FF231F20"/>
        <rFont val="Times New Roman"/>
        <family val="1"/>
      </rPr>
      <t>Amount to be disallowed from application</t>
    </r>
  </si>
  <si>
    <r>
      <rPr>
        <sz val="12"/>
        <color rgb="FF231F20"/>
        <rFont val="Calibri"/>
        <family val="1"/>
      </rPr>
      <t>(ix)</t>
    </r>
  </si>
  <si>
    <r>
      <rPr>
        <sz val="12"/>
        <color rgb="FF231F20"/>
        <rFont val="Times New Roman"/>
        <family val="1"/>
      </rPr>
      <t>Amount disallowable under thirteenth proviso to clause (23C) of section 10 or Explanation 3 to sub- section (1) of section 11 read with sub-clause (ia) of clause (a) of section 40</t>
    </r>
  </si>
  <si>
    <t>Amount in Rs.
&lt; fill schedule TDS&gt; Sch 11</t>
  </si>
  <si>
    <r>
      <rPr>
        <sz val="12"/>
        <color rgb="FF231F20"/>
        <rFont val="Calibri"/>
        <family val="1"/>
      </rPr>
      <t>(x)</t>
    </r>
  </si>
  <si>
    <r>
      <rPr>
        <sz val="12"/>
        <color rgb="FF231F20"/>
        <rFont val="Times New Roman"/>
        <family val="1"/>
      </rPr>
      <t>Amount disallowable under thirteenth proviso to section 10(23C) or Explanation 3 to sub-section (1) of section 11 read with sub-section (3) or (3A) of section 40A</t>
    </r>
  </si>
  <si>
    <t>Amount in Rs.
&lt; fill schedule 40A(3)/schedule 40A(3A)&gt; Sch 7</t>
  </si>
  <si>
    <r>
      <rPr>
        <sz val="12"/>
        <color rgb="FF231F20"/>
        <rFont val="Calibri"/>
        <family val="1"/>
      </rPr>
      <t>(xi)</t>
    </r>
  </si>
  <si>
    <r>
      <rPr>
        <sz val="12"/>
        <color rgb="FF231F20"/>
        <rFont val="Times New Roman"/>
        <family val="1"/>
      </rPr>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towards Corpus</t>
    </r>
  </si>
  <si>
    <r>
      <rPr>
        <sz val="12"/>
        <color rgb="FF231F20"/>
        <rFont val="Calibri"/>
        <family val="1"/>
      </rPr>
      <t>(xii)</t>
    </r>
  </si>
  <si>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not having  Same object</t>
  </si>
  <si>
    <r>
      <rPr>
        <sz val="12"/>
        <color rgb="FF231F20"/>
        <rFont val="Calibri"/>
        <family val="1"/>
      </rPr>
      <t>(xiii)</t>
    </r>
  </si>
  <si>
    <t>Donation to any person other than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t>
  </si>
  <si>
    <r>
      <rPr>
        <sz val="12"/>
        <color rgb="FF231F20"/>
        <rFont val="Calibri"/>
        <family val="1"/>
      </rPr>
      <t>(xiv)</t>
    </r>
  </si>
  <si>
    <t>Application outside India for which approval under proviso to   clause (c) of sub-section (1) of section 11 has not been  obtained</t>
  </si>
  <si>
    <r>
      <rPr>
        <sz val="12"/>
        <color rgb="FF231F20"/>
        <rFont val="Calibri"/>
        <family val="1"/>
      </rPr>
      <t>(xv)</t>
    </r>
  </si>
  <si>
    <r>
      <rPr>
        <sz val="12"/>
        <color rgb="FF231F20"/>
        <rFont val="Times New Roman"/>
        <family val="1"/>
      </rPr>
      <t>Application outside India for which approval under proviso to   clause (c) of sub-section (1) of section 11 has been  obtained</t>
    </r>
  </si>
  <si>
    <r>
      <rPr>
        <sz val="12"/>
        <color rgb="FF231F20"/>
        <rFont val="Calibri"/>
        <family val="1"/>
      </rPr>
      <t>(xvi)</t>
    </r>
  </si>
  <si>
    <r>
      <rPr>
        <sz val="12"/>
        <color rgb="FF231F20"/>
        <rFont val="Times New Roman"/>
        <family val="1"/>
      </rPr>
      <t>Applied for any purpose beyond the objects of the auditee</t>
    </r>
  </si>
  <si>
    <r>
      <rPr>
        <sz val="12"/>
        <color rgb="FF231F20"/>
        <rFont val="Calibri"/>
        <family val="1"/>
      </rPr>
      <t>(xvii)</t>
    </r>
  </si>
  <si>
    <r>
      <rPr>
        <sz val="12"/>
        <color rgb="FF231F20"/>
        <rFont val="Times New Roman"/>
        <family val="1"/>
      </rPr>
      <t>Any other disallowance (Please specify)</t>
    </r>
  </si>
  <si>
    <r>
      <rPr>
        <b/>
        <sz val="12"/>
        <color theme="4"/>
        <rFont val="Calibri"/>
        <family val="1"/>
      </rPr>
      <t>(xviii)</t>
    </r>
  </si>
  <si>
    <t>Total allowable application [ {10(v)+10(vii)+10(viii) – {10(ix) to 10(xvii) }]</t>
  </si>
  <si>
    <t xml:space="preserve"> [ {31(v)+31(vii)+31(viii) – {31(ix) to 31(xvii) }]</t>
  </si>
  <si>
    <r>
      <rPr>
        <sz val="12"/>
        <color rgb="FF231F20"/>
        <rFont val="Calibri"/>
        <family val="1"/>
      </rPr>
      <t>(xix)</t>
    </r>
  </si>
  <si>
    <r>
      <rPr>
        <sz val="12"/>
        <color rgb="FF231F20"/>
        <rFont val="Times New Roman"/>
        <family val="1"/>
      </rPr>
      <t>Amount deemed to have been applied during the previous year under clause (2) of Explanation 1 to sub- section (1) of section 11</t>
    </r>
  </si>
  <si>
    <t xml:space="preserve">Amount in Rs.              </t>
  </si>
  <si>
    <r>
      <rPr>
        <sz val="12"/>
        <color rgb="FF231F20"/>
        <rFont val="Calibri"/>
        <family val="1"/>
      </rPr>
      <t>(xx)</t>
    </r>
  </si>
  <si>
    <r>
      <rPr>
        <sz val="12"/>
        <color rgb="FF231F20"/>
        <rFont val="Times New Roman"/>
        <family val="1"/>
      </rPr>
      <t>Income accumulated as per the provisions of Explanation 3 to the third proviso to clause (23C) of section 10 or sub-section (2) of section 11</t>
    </r>
  </si>
  <si>
    <r>
      <rPr>
        <sz val="12"/>
        <color rgb="FF231F20"/>
        <rFont val="Calibri"/>
        <family val="1"/>
      </rPr>
      <t>(xxi)</t>
    </r>
  </si>
  <si>
    <r>
      <rPr>
        <sz val="12"/>
        <color rgb="FF231F20"/>
        <rFont val="Times New Roman"/>
        <family val="1"/>
      </rPr>
      <t>Income accumulated or set apart for application to charitable or religious purposes or stated objects of trust or institution to the extent it does not exceed 15 % of the income</t>
    </r>
  </si>
  <si>
    <t>Limit the amount upto  Taxable Income become zero</t>
  </si>
  <si>
    <t>Taxable Income [9- {10(xviii) to10(xxi)}]</t>
  </si>
  <si>
    <t>Sl No 32    [30- {31(xviii) to 31(xxi)}]</t>
  </si>
  <si>
    <t>Anonymous Donation which is chargeable to tax @30% under section115BBC</t>
  </si>
  <si>
    <r>
      <rPr>
        <sz val="12"/>
        <color rgb="FF231F20"/>
        <rFont val="Times New Roman"/>
        <family val="1"/>
      </rPr>
      <t>Details of capital asset transferred under sub-section (1A) of section 11</t>
    </r>
  </si>
  <si>
    <t>Sl No 36</t>
  </si>
  <si>
    <r>
      <rPr>
        <sz val="12"/>
        <color rgb="FF231F20"/>
        <rFont val="Times New Roman"/>
        <family val="1"/>
      </rPr>
      <t>Whether a capital asset being property held under trust wholly for charitable or religious purpose is transferred and the net consideration for which it is transferred?</t>
    </r>
  </si>
  <si>
    <r>
      <rPr>
        <sz val="12"/>
        <color rgb="FF231F20"/>
        <rFont val="Times New Roman"/>
        <family val="1"/>
      </rPr>
      <t>Whether deemed application is claimed as per clause (a) of sub-section (1A) of section 11 and the amount of such deemed application?</t>
    </r>
  </si>
  <si>
    <r>
      <rPr>
        <sz val="12"/>
        <color rgb="FF231F20"/>
        <rFont val="Times New Roman"/>
        <family val="1"/>
      </rPr>
      <t>Whether a capital asset being property held  under trust in part only for charitable or religious purpose is transferred and the  net consideration  for which it is transferred?</t>
    </r>
  </si>
  <si>
    <r>
      <rPr>
        <sz val="12"/>
        <color rgb="FF231F20"/>
        <rFont val="Times New Roman"/>
        <family val="1"/>
      </rPr>
      <t>Whether deemed application is claimed as per clause (b) of sub-section (1A) of section 11 and the amount of such deemed application?</t>
    </r>
  </si>
  <si>
    <r>
      <rPr>
        <sz val="12"/>
        <color rgb="FF231F20"/>
        <rFont val="Times New Roman"/>
        <family val="1"/>
      </rPr>
      <t>Application of income out of the following sources during the previous year</t>
    </r>
  </si>
  <si>
    <r>
      <rPr>
        <sz val="12"/>
        <color rgb="FF231F20"/>
        <rFont val="Times New Roman"/>
        <family val="1"/>
      </rPr>
      <t>+Electronic modes
(Rs.)</t>
    </r>
  </si>
  <si>
    <r>
      <rPr>
        <sz val="12"/>
        <color rgb="FF231F20"/>
        <rFont val="Times New Roman"/>
        <family val="1"/>
      </rPr>
      <t>Other than Electronic modes (Rs.)</t>
    </r>
  </si>
  <si>
    <t>Sl No 37</t>
  </si>
  <si>
    <r>
      <rPr>
        <sz val="12"/>
        <color rgb="FF231F20"/>
        <rFont val="Calibri"/>
        <family val="1"/>
      </rPr>
      <t>(A)</t>
    </r>
  </si>
  <si>
    <r>
      <rPr>
        <sz val="12"/>
        <color rgb="FF231F20"/>
        <rFont val="Times New Roman"/>
        <family val="1"/>
      </rPr>
      <t>Income accumulated under  third proviso to clause (23C) of section 10 or under sub-section (2) of section 11 during any earlier previous year</t>
    </r>
  </si>
  <si>
    <t>Total Amount (Rs.)
&lt; Fill schedule AC&gt;</t>
  </si>
  <si>
    <r>
      <rPr>
        <sz val="12"/>
        <color rgb="FF231F20"/>
        <rFont val="Calibri"/>
        <family val="1"/>
      </rPr>
      <t>(B)</t>
    </r>
  </si>
  <si>
    <r>
      <rPr>
        <sz val="12"/>
        <color rgb="FF231F20"/>
        <rFont val="Times New Roman"/>
        <family val="1"/>
      </rPr>
      <t>Income deemed to be applied in any preceding year under clause (2) of Explanation 1 to sub-section (1) of section 11  during any earlier previous year</t>
    </r>
  </si>
  <si>
    <t>Total Amount (Rs.)
&lt; Fill schedule DI&gt;</t>
  </si>
  <si>
    <r>
      <rPr>
        <sz val="12"/>
        <color rgb="FF231F20"/>
        <rFont val="Calibri"/>
        <family val="1"/>
      </rPr>
      <t>(C)</t>
    </r>
  </si>
  <si>
    <r>
      <rPr>
        <sz val="12"/>
        <color rgb="FF231F20"/>
        <rFont val="Times New Roman"/>
        <family val="1"/>
      </rPr>
      <t>Income of earlier previous years up to 15% accumulated or set apart</t>
    </r>
  </si>
  <si>
    <t>Total Amount (Rs.)</t>
  </si>
  <si>
    <r>
      <rPr>
        <sz val="12"/>
        <color rgb="FF231F20"/>
        <rFont val="Calibri"/>
        <family val="1"/>
      </rPr>
      <t>(D)</t>
    </r>
  </si>
  <si>
    <r>
      <rPr>
        <sz val="12"/>
        <color rgb="FF231F20"/>
        <rFont val="Times New Roman"/>
        <family val="1"/>
      </rPr>
      <t>Corpus</t>
    </r>
  </si>
  <si>
    <t>Total Amount (Rs.)
&lt; Fill Schedule Corpus&gt;</t>
  </si>
  <si>
    <r>
      <rPr>
        <sz val="12"/>
        <color rgb="FF231F20"/>
        <rFont val="Calibri"/>
        <family val="1"/>
      </rPr>
      <t>(E)</t>
    </r>
  </si>
  <si>
    <t>Borrowed fund</t>
  </si>
  <si>
    <t>Total Amount (Rs.)
&lt; Fill Schedule LB&gt;</t>
  </si>
  <si>
    <r>
      <rPr>
        <sz val="12"/>
        <color rgb="FF231F20"/>
        <rFont val="Calibri"/>
        <family val="1"/>
      </rPr>
      <t>(F)</t>
    </r>
  </si>
  <si>
    <r>
      <rPr>
        <sz val="12"/>
        <color rgb="FF231F20"/>
        <rFont val="Times New Roman"/>
        <family val="1"/>
      </rPr>
      <t>Any other (Please specify)</t>
    </r>
  </si>
  <si>
    <t>Details of application resulting in payment or credit in excess of Rs. 50 lakh during previous year to a single person out of 14</t>
  </si>
  <si>
    <t>Sl No 38</t>
  </si>
  <si>
    <t>Sl No</t>
  </si>
  <si>
    <r>
      <rPr>
        <sz val="12"/>
        <color rgb="FF231F20"/>
        <rFont val="Times New Roman"/>
        <family val="1"/>
      </rPr>
      <t>Name of person</t>
    </r>
  </si>
  <si>
    <r>
      <rPr>
        <sz val="12"/>
        <color rgb="FF231F20"/>
        <rFont val="Times New Roman"/>
        <family val="1"/>
      </rPr>
      <t>PAN</t>
    </r>
  </si>
  <si>
    <t xml:space="preserve">Amount of TDS </t>
  </si>
  <si>
    <t>Details of specified person as referred to in sub-section (3) of section 13 (Details of Donations Received in Excess of Rs 50000 be reported)</t>
  </si>
  <si>
    <t xml:space="preserve">     Yes/No                 </t>
  </si>
  <si>
    <t xml:space="preserve"> If yes, fill Schedule Donation &gt;( Sch 5)</t>
  </si>
  <si>
    <t>Details of transactions referred to in section 13 (2)</t>
  </si>
  <si>
    <t>Whether the services of the  auditee are made available to any  specified person during the previous year without adequate remuneration or other compensation</t>
  </si>
  <si>
    <t xml:space="preserve"> If yes, fill Schedule SP-d &gt;( Sch 6)</t>
  </si>
  <si>
    <r>
      <rPr>
        <b/>
        <sz val="12"/>
        <color rgb="FF231F20"/>
        <rFont val="Times New Roman"/>
        <family val="1"/>
      </rPr>
      <t>Specified Violation</t>
    </r>
  </si>
  <si>
    <t>Sl No 43</t>
  </si>
  <si>
    <t>Whether the  auditee has incurred any  specified violation as referred to in Explanation 2 to the fifteenth proviso to clause (23C) of section 10 or Explanation to  sub-section (4) of section 12AB and the amount of such violation</t>
  </si>
  <si>
    <r>
      <rPr>
        <sz val="12"/>
        <color rgb="FF231F20"/>
        <rFont val="Times New Roman"/>
        <family val="1"/>
      </rPr>
      <t>Yes/No</t>
    </r>
  </si>
  <si>
    <r>
      <rPr>
        <sz val="12"/>
        <color rgb="FF231F20"/>
        <rFont val="Times New Roman"/>
        <family val="1"/>
      </rPr>
      <t>Income of the auditee has been applied, other than for the objects of the trust or institution.</t>
    </r>
  </si>
  <si>
    <r>
      <rPr>
        <sz val="12"/>
        <color rgb="FF231F20"/>
        <rFont val="Times New Roman"/>
        <family val="1"/>
      </rPr>
      <t>Whether the auditee   has income from profits and gains of business which is not incidental to the attainment of its objectives or separate books of account are not maintained by auditee  in respect of the business which is incidental to the attainment of its objectives.</t>
    </r>
  </si>
  <si>
    <r>
      <rPr>
        <sz val="12"/>
        <color rgb="FF231F20"/>
        <rFont val="Times New Roman"/>
        <family val="1"/>
      </rPr>
      <t>Whether the auditee, referred to in clause (a) of sub-section (1) of section 13, has applied any part of its income from the property held under a trust for private religious purposes, which does not enure for the benefit of the public.</t>
    </r>
  </si>
  <si>
    <r>
      <rPr>
        <sz val="12"/>
        <color rgb="FF231F20"/>
        <rFont val="Times New Roman"/>
        <family val="1"/>
      </rPr>
      <t>(d)</t>
    </r>
  </si>
  <si>
    <t>Whether the auditee,  referred to in clause (b) of sub-section (1) of section 13,  has applied any part of its income for the benefit of any particular religious community or caste.</t>
  </si>
  <si>
    <r>
      <rPr>
        <sz val="12"/>
        <color rgb="FF231F20"/>
        <rFont val="Times New Roman"/>
        <family val="1"/>
      </rPr>
      <t>(e)</t>
    </r>
  </si>
  <si>
    <r>
      <rPr>
        <sz val="12"/>
        <color rgb="FF231F20"/>
        <rFont val="Times New Roman"/>
        <family val="1"/>
      </rPr>
      <t>Whether any activity being carried out by the auditee is not genuine or is not being carried out in accordance with all or any of the conditions subject to which it was registered.</t>
    </r>
  </si>
  <si>
    <r>
      <rPr>
        <sz val="12"/>
        <color rgb="FF231F20"/>
        <rFont val="Times New Roman"/>
        <family val="1"/>
      </rPr>
      <t>(f)</t>
    </r>
  </si>
  <si>
    <r>
      <rPr>
        <sz val="12"/>
        <color rgb="FF231F20"/>
        <rFont val="Times New Roman"/>
        <family val="1"/>
      </rPr>
      <t>Whether the auditee has not complied with the requirement of any other law, for the time being in force, and the order, direction or decree, by whatever name called, holding that such non- compliance has occurred, has either not been disputed or has attained finality.</t>
    </r>
  </si>
  <si>
    <r>
      <rPr>
        <sz val="10"/>
        <color rgb="FF231F20"/>
        <rFont val="Times New Roman"/>
        <family val="1"/>
      </rPr>
      <t>&lt; If  yes, fill schedule other law violation&gt;</t>
    </r>
    <r>
      <rPr>
        <sz val="10"/>
        <rFont val="Times New Roman"/>
        <family val="1"/>
      </rPr>
      <t xml:space="preserve"> (Sch 16)</t>
    </r>
  </si>
  <si>
    <r>
      <rPr>
        <sz val="12"/>
        <color rgb="FF231F20"/>
        <rFont val="Times New Roman"/>
        <family val="1"/>
      </rPr>
      <t>Whether there is any claim of depreciation or otherwise has been made in terms of Explanation 1 to clause (23C) of section 10 or sub-section (6) of section 11 in respect of any asset, acquisition of which has been claimed as an application of income and the amount of such depreciation?</t>
    </r>
  </si>
  <si>
    <r>
      <rPr>
        <sz val="12"/>
        <color rgb="FF231F20"/>
        <rFont val="Times New Roman"/>
        <family val="1"/>
      </rPr>
      <t>If yes specify the amount</t>
    </r>
  </si>
  <si>
    <t>Sl No 44</t>
  </si>
  <si>
    <r>
      <rPr>
        <sz val="12"/>
        <color rgb="FF231F20"/>
        <rFont val="Times New Roman"/>
        <family val="1"/>
      </rPr>
      <t>In  view  of  provisions  of nineteenth proviso to clause (23C) of section 10 or  sub-section (7) of section  11, please  specify  whether  the  trust  or  institution  has  claimed  deduction  under section 10 [other than clause (1), clause (23C) and clause (46) thereof] during the previous year and the amount of such claim?</t>
    </r>
  </si>
  <si>
    <t>Sl No 45</t>
  </si>
  <si>
    <r>
      <rPr>
        <sz val="12"/>
        <color rgb="FF231F20"/>
        <rFont val="Times New Roman"/>
        <family val="1"/>
      </rPr>
      <t>Whether  the   auditee  has taken or accepted  any  loan  or  deposit or any  specified sum, exceeding  the limit specified in section 269SS during the previous year?</t>
    </r>
  </si>
  <si>
    <r>
      <rPr>
        <sz val="10"/>
        <color rgb="FF231F20"/>
        <rFont val="Times New Roman"/>
        <family val="1"/>
      </rPr>
      <t>Amount in Rs.
(If yes, fill Schedule 269SS)</t>
    </r>
    <r>
      <rPr>
        <sz val="10"/>
        <color rgb="FF000000"/>
        <rFont val="Times New Roman"/>
        <family val="1"/>
      </rPr>
      <t xml:space="preserve">  (Sch 10)</t>
    </r>
  </si>
  <si>
    <t>Sl No 46</t>
  </si>
  <si>
    <t>Whether the  auditee  has received an amount exceeding the limit specified in section 269ST, from a person in a  day;  or  in  respect  of  a  single  transaction;  or  in  respect  of  transactions  relating  to  one  event  or occasion  from  a  person during the previous year?</t>
  </si>
  <si>
    <r>
      <rPr>
        <sz val="10"/>
        <color rgb="FF231F20"/>
        <rFont val="Times New Roman"/>
        <family val="1"/>
      </rPr>
      <t>Amount in Rs.
(If yes, fill Schedule 269ST)</t>
    </r>
    <r>
      <rPr>
        <sz val="10"/>
        <color rgb="FF000000"/>
        <rFont val="Times New Roman"/>
        <family val="1"/>
      </rPr>
      <t xml:space="preserve"> (Sch 11)</t>
    </r>
  </si>
  <si>
    <t>Sl No 47</t>
  </si>
  <si>
    <r>
      <rPr>
        <sz val="12"/>
        <color rgb="FF231F20"/>
        <rFont val="Times New Roman"/>
        <family val="1"/>
      </rPr>
      <t>Whether the  auditee  has repaid any amount being loan or deposit or any specified advance exceeding the limit specified in section 269T, during the previous year?</t>
    </r>
  </si>
  <si>
    <r>
      <rPr>
        <sz val="10"/>
        <color rgb="FF231F20"/>
        <rFont val="Times New Roman"/>
        <family val="1"/>
      </rPr>
      <t>Amount in Rs.
(If yes, fill Schedule 269T)</t>
    </r>
    <r>
      <rPr>
        <sz val="10"/>
        <color rgb="FF000000"/>
        <rFont val="Times New Roman"/>
        <family val="1"/>
      </rPr>
      <t xml:space="preserve">  (Sch 12)</t>
    </r>
  </si>
  <si>
    <t>Sl NO 48</t>
  </si>
  <si>
    <r>
      <rPr>
        <sz val="12"/>
        <color rgb="FF231F20"/>
        <rFont val="Times New Roman"/>
        <family val="1"/>
      </rPr>
      <t>Whether the  auditee  is required to deduct or collect tax as per the provisions of Chapter XVII-B or Chapter XVII-BB?</t>
    </r>
  </si>
  <si>
    <r>
      <rPr>
        <sz val="12"/>
        <color rgb="FF231F20"/>
        <rFont val="Times New Roman"/>
        <family val="1"/>
      </rPr>
      <t>(If yes, fill Schedule TDS/TCS/
Statement of TDS/TCS/ Interest on TDS/TCS as applicable)</t>
    </r>
  </si>
  <si>
    <t>Sch 14 and 15</t>
  </si>
  <si>
    <t>Sl NO 49</t>
  </si>
  <si>
    <t>Schedules to fill as may be applicable  &lt; refer to instructions&gt;  Form 10B</t>
  </si>
  <si>
    <t>Schedule   Corpus:  Details of Corpus   (Sch1)</t>
  </si>
  <si>
    <t>Type  of corpus donation</t>
  </si>
  <si>
    <t>(i) Representing donation received  for the renovation or repair of places notified u/s 80G (2)(b) on or after 01/04/2020</t>
  </si>
  <si>
    <t>(ii) Other than (i) received on or after 01/04/2021</t>
  </si>
  <si>
    <t>(iii) Other than (i) and (ii)</t>
  </si>
  <si>
    <t>Opening balance at the beginning of  the previous year (Corpus  not applied   till the begin ning of  the previous year) (1)</t>
  </si>
  <si>
    <t>Received/Treated as corpus during the previous year (2)</t>
  </si>
  <si>
    <t>Applied during  the previous year (3)</t>
  </si>
  <si>
    <t>Amount invested or deposited  back in to corpus (which was earlier applied and not claimed as application   if such application fulfilled the conditions (4)</t>
  </si>
  <si>
    <t>Total amount invested   or deposited back in  to corpus(5)</t>
  </si>
  <si>
    <t>Financial year in which (4) was applied earlier(6)</t>
  </si>
  <si>
    <t>Closing balance (7)  [(1+2+5)-3]</t>
  </si>
  <si>
    <t xml:space="preserve">Invested  in modes specified  in section 11(5) (8)
</t>
  </si>
  <si>
    <t>Amount taxed in previous assessment year (9)</t>
  </si>
  <si>
    <t>Invested in modes other than specified  in sectio n 11(5)as  on last day of the previous year (10)</t>
  </si>
  <si>
    <t>If  corpus donation  is of  type (i)  then  whether  it  fulfills  the following conditions</t>
  </si>
  <si>
    <t>Amount applied out of  corpus  for the purpose other than for which the voluntary contribution was made</t>
  </si>
  <si>
    <t xml:space="preserve"> YES/NO</t>
  </si>
  <si>
    <t>Contribution or donation to any person;</t>
  </si>
  <si>
    <t>Maitained as not seperately identifiable</t>
  </si>
  <si>
    <t>Invested or deposited in the forms and modes other those specified under sub-section (5) of section 11.</t>
  </si>
  <si>
    <t>(ii)   –  Other than  (i) above received on  or after 01.04.2021</t>
  </si>
  <si>
    <t>(iii)  Other than  (i)and  (ii) above</t>
  </si>
  <si>
    <r>
      <rPr>
        <b/>
        <sz val="12"/>
        <color rgb="FF231F20"/>
        <rFont val="Times New Roman"/>
        <family val="1"/>
      </rPr>
      <t>Schedule FC: Details of foreign contribution</t>
    </r>
    <r>
      <rPr>
        <b/>
        <sz val="12"/>
        <rFont val="Times New Roman"/>
        <family val="1"/>
      </rPr>
      <t xml:space="preserve">  (Sch2)</t>
    </r>
  </si>
  <si>
    <t>Nature          of          foreign Contributions Received during the previous Year</t>
  </si>
  <si>
    <t>Amount     of     foreign     contribution received during the Previous Year in Rs</t>
  </si>
  <si>
    <r>
      <rPr>
        <sz val="12"/>
        <color rgb="FF231F20"/>
        <rFont val="Times New Roman"/>
        <family val="1"/>
      </rPr>
      <t>Details  of   the  total  application  from  such  contribution  during  the  previous</t>
    </r>
    <r>
      <rPr>
        <sz val="12"/>
        <rFont val="Times New Roman"/>
        <family val="1"/>
      </rPr>
      <t xml:space="preserve"> year Amount In Rs.</t>
    </r>
  </si>
  <si>
    <t>(i) Corpus</t>
  </si>
  <si>
    <t>(ii)  Non- corpus</t>
  </si>
  <si>
    <r>
      <rPr>
        <b/>
        <sz val="12"/>
        <color rgb="FF231F20"/>
        <rFont val="Times New Roman"/>
        <family val="1"/>
      </rPr>
      <t>Schedule LB: Details of Loan and Borrowing</t>
    </r>
    <r>
      <rPr>
        <b/>
        <sz val="12"/>
        <rFont val="Times New Roman"/>
        <family val="1"/>
      </rPr>
      <t xml:space="preserve">  (Sch3)</t>
    </r>
  </si>
  <si>
    <r>
      <rPr>
        <sz val="12"/>
        <color rgb="FF231F20"/>
        <rFont val="Times New Roman"/>
        <family val="1"/>
      </rPr>
      <t>Opening balance
as on  1</t>
    </r>
    <r>
      <rPr>
        <vertAlign val="superscript"/>
        <sz val="12"/>
        <color rgb="FF231F20"/>
        <rFont val="Times New Roman"/>
        <family val="1"/>
      </rPr>
      <t>st</t>
    </r>
    <r>
      <rPr>
        <sz val="12"/>
        <color rgb="FF231F20"/>
        <rFont val="Times New Roman"/>
        <family val="1"/>
      </rPr>
      <t xml:space="preserve"> April of the previous year</t>
    </r>
  </si>
  <si>
    <r>
      <rPr>
        <sz val="12"/>
        <color rgb="FF231F20"/>
        <rFont val="Times New Roman"/>
        <family val="1"/>
      </rPr>
      <t>Loan and borrowings taken for applications towards objectives during the previous year</t>
    </r>
  </si>
  <si>
    <r>
      <rPr>
        <sz val="12"/>
        <color rgb="FF231F20"/>
        <rFont val="Times New Roman"/>
        <family val="1"/>
      </rPr>
      <t>Applied for the objects of the trust or institution during the previous year</t>
    </r>
  </si>
  <si>
    <t>Amount of repayment of loan or borrowing during the previous year (which was earlier applied and not claimed as application if such application fulfilled the conditions as required)</t>
  </si>
  <si>
    <r>
      <rPr>
        <sz val="12"/>
        <color rgb="FF231F20"/>
        <rFont val="Times New Roman"/>
        <family val="1"/>
      </rPr>
      <t>Financial year in which (4) was applied earlier</t>
    </r>
  </si>
  <si>
    <r>
      <rPr>
        <sz val="12"/>
        <color rgb="FF231F20"/>
        <rFont val="Times New Roman"/>
        <family val="1"/>
      </rPr>
      <t>Total
repayment of loan or borrowing during the
previous year</t>
    </r>
    <r>
      <rPr>
        <sz val="12"/>
        <color rgb="FF000000"/>
        <rFont val="Times New Roman"/>
        <family val="1"/>
      </rPr>
      <t xml:space="preserve"> (In Rs.)</t>
    </r>
  </si>
  <si>
    <r>
      <rPr>
        <sz val="12"/>
        <color rgb="FF231F20"/>
        <rFont val="Times New Roman"/>
        <family val="1"/>
      </rPr>
      <t>Closing Balance as on 31st March
(1+2-6=7)</t>
    </r>
  </si>
  <si>
    <r>
      <rPr>
        <b/>
        <sz val="7.5"/>
        <color rgb="FF231F20"/>
        <rFont val="Times New Roman"/>
        <family val="1"/>
      </rPr>
      <t>Schedule DI: Details of deemed application under  Explanation 1  to sub-section (1) of section 11 and deemed income under sub-section (1B) of section 11</t>
    </r>
  </si>
  <si>
    <t>Schedule CA : Details of capital asset transferred under sub-section (1A) of section 11 (Sch 4)</t>
  </si>
  <si>
    <t>Type of Property</t>
  </si>
  <si>
    <t>Date</t>
  </si>
  <si>
    <t>Details of Property Sold/ Purchased</t>
  </si>
  <si>
    <t>Sale Amount</t>
  </si>
  <si>
    <t>Cost</t>
  </si>
  <si>
    <t>Indexed Cost</t>
  </si>
  <si>
    <t>Capital Gain</t>
  </si>
  <si>
    <t>Purchase Cost</t>
  </si>
  <si>
    <t>Schedule Donations : Details of  the Donations received from Specified Persons during the previous year (Sch 5)</t>
  </si>
  <si>
    <t>S. No.</t>
  </si>
  <si>
    <t>Name of specified person</t>
  </si>
  <si>
    <t xml:space="preserve">Address of Specified person </t>
  </si>
  <si>
    <t>PAN of Specified Person</t>
  </si>
  <si>
    <t>Aadhar if allotted</t>
  </si>
  <si>
    <t>Amount Received</t>
  </si>
  <si>
    <t>Mode of Receipt</t>
  </si>
  <si>
    <t>(1)</t>
  </si>
  <si>
    <t>(2)</t>
  </si>
  <si>
    <t>(3)</t>
  </si>
  <si>
    <t>(4)</t>
  </si>
  <si>
    <t>(5)</t>
  </si>
  <si>
    <t>(6)</t>
  </si>
  <si>
    <t>(7)</t>
  </si>
  <si>
    <t>Cash/cheque/Kind</t>
  </si>
  <si>
    <t>Schedule SP-d: Details of  the services of the auditee are made available to the specified person during the previous year?  (Sch 6)</t>
  </si>
  <si>
    <t>PAN of specified person</t>
  </si>
  <si>
    <t>Details of services</t>
  </si>
  <si>
    <t>Details of remuneration for the previous year</t>
  </si>
  <si>
    <t>Details of compensation for the previous year</t>
  </si>
  <si>
    <t>Nature     of services made available</t>
  </si>
  <si>
    <t>Value of services made available (In Rs.)</t>
  </si>
  <si>
    <t>Actual amount    of remunerati on   for   the service</t>
  </si>
  <si>
    <t>Adequate remuneration   for   the service</t>
  </si>
  <si>
    <t>Nature    of compensati on  for   the service</t>
  </si>
  <si>
    <t>Actual amount   of compensati on   for   the service</t>
  </si>
  <si>
    <t>Adequate compensation</t>
  </si>
  <si>
    <r>
      <rPr>
        <b/>
        <sz val="12"/>
        <color rgb="FF231F20"/>
        <rFont val="Times New Roman"/>
        <family val="1"/>
      </rPr>
      <t>Schedule TDS disallowable: Details of amounts inadmissible amount disallowable under  thirteenth proviso to clause (23C) of section 10 or sub- section (1) of section 11 read with sub-clause (ia) of clause (a) of section 40:</t>
    </r>
    <r>
      <rPr>
        <b/>
        <sz val="12"/>
        <rFont val="Times New Roman"/>
        <family val="1"/>
      </rPr>
      <t xml:space="preserve">   (Sch 7)</t>
    </r>
  </si>
  <si>
    <t>(a) Details of payment on which tax is not deducted</t>
  </si>
  <si>
    <r>
      <rPr>
        <sz val="12"/>
        <color rgb="FF231F20"/>
        <rFont val="Times New Roman"/>
        <family val="1"/>
      </rPr>
      <t>Date of payment</t>
    </r>
    <r>
      <rPr>
        <sz val="12"/>
        <rFont val="Times New Roman"/>
        <family val="1"/>
      </rPr>
      <t xml:space="preserve"> dd/mm/yyyy</t>
    </r>
  </si>
  <si>
    <r>
      <rPr>
        <sz val="12"/>
        <color rgb="FF231F20"/>
        <rFont val="Times New Roman"/>
        <family val="1"/>
      </rPr>
      <t>Amount of</t>
    </r>
    <r>
      <rPr>
        <sz val="12"/>
        <rFont val="Times New Roman"/>
        <family val="1"/>
      </rPr>
      <t xml:space="preserve"> payment (in Rs.)</t>
    </r>
  </si>
  <si>
    <r>
      <rPr>
        <sz val="12"/>
        <color rgb="FF231F20"/>
        <rFont val="Times New Roman"/>
        <family val="1"/>
      </rPr>
      <t>Nature of payment</t>
    </r>
  </si>
  <si>
    <r>
      <rPr>
        <sz val="12"/>
        <color rgb="FF231F20"/>
        <rFont val="Times New Roman"/>
        <family val="1"/>
      </rPr>
      <t>Name of</t>
    </r>
    <r>
      <rPr>
        <sz val="12"/>
        <rFont val="Times New Roman"/>
        <family val="1"/>
      </rPr>
      <t xml:space="preserve"> Payee</t>
    </r>
  </si>
  <si>
    <r>
      <rPr>
        <sz val="12"/>
        <color rgb="FF231F20"/>
        <rFont val="Times New Roman"/>
        <family val="1"/>
      </rPr>
      <t>PAN or</t>
    </r>
    <r>
      <rPr>
        <sz val="12"/>
        <rFont val="Times New Roman"/>
        <family val="1"/>
      </rPr>
      <t xml:space="preserve"> Aadhar of payee, if available</t>
    </r>
  </si>
  <si>
    <r>
      <rPr>
        <sz val="12"/>
        <color rgb="FF231F20"/>
        <rFont val="Times New Roman"/>
        <family val="1"/>
      </rPr>
      <t>Address of Payee</t>
    </r>
    <r>
      <rPr>
        <sz val="12"/>
        <rFont val="Times New Roman"/>
        <family val="1"/>
      </rPr>
      <t xml:space="preserve"> deposited, if any</t>
    </r>
  </si>
  <si>
    <r>
      <rPr>
        <b/>
        <sz val="12"/>
        <color rgb="FF231F20"/>
        <rFont val="Times New Roman"/>
        <family val="1"/>
      </rPr>
      <t>(b) Details of payment on which tax has been deducted but has not been paid on or before the due date specified in sub- section (1) of section 139</t>
    </r>
  </si>
  <si>
    <r>
      <rPr>
        <sz val="12"/>
        <color rgb="FF231F20"/>
        <rFont val="Times New Roman"/>
        <family val="1"/>
      </rPr>
      <t>Date of Payment</t>
    </r>
    <r>
      <rPr>
        <sz val="12"/>
        <rFont val="Times New Roman"/>
        <family val="1"/>
      </rPr>
      <t xml:space="preserve"> Dd/mm/yyyy</t>
    </r>
  </si>
  <si>
    <r>
      <rPr>
        <sz val="12"/>
        <color rgb="FF231F20"/>
        <rFont val="Times New Roman"/>
        <family val="1"/>
      </rPr>
      <t>Nature of</t>
    </r>
    <r>
      <rPr>
        <sz val="12"/>
        <rFont val="Times New Roman"/>
        <family val="1"/>
      </rPr>
      <t xml:space="preserve"> payment</t>
    </r>
  </si>
  <si>
    <t>Address of Payee</t>
  </si>
  <si>
    <r>
      <rPr>
        <sz val="12"/>
        <color rgb="FF231F20"/>
        <rFont val="Times New Roman"/>
        <family val="1"/>
      </rPr>
      <t>Amount</t>
    </r>
    <r>
      <rPr>
        <sz val="12"/>
        <rFont val="Times New Roman"/>
        <family val="1"/>
      </rPr>
      <t xml:space="preserve"> of tax deducted</t>
    </r>
  </si>
  <si>
    <t>Amount out of (7) deposited, if any</t>
  </si>
  <si>
    <r>
      <rPr>
        <b/>
        <sz val="12"/>
        <color rgb="FF231F20"/>
        <rFont val="Times New Roman"/>
        <family val="1"/>
      </rPr>
      <t>Schedule 40A(3): Details of  amount is  disallowable  under  thirteenth proviso to section 10(23C ) or Explanation 3 to sub-section (1) of section 11 read with sub-section (3) of section 40A</t>
    </r>
    <r>
      <rPr>
        <b/>
        <sz val="12"/>
        <rFont val="Times New Roman"/>
        <family val="1"/>
      </rPr>
      <t xml:space="preserve">   (Sch 8)</t>
    </r>
  </si>
  <si>
    <r>
      <rPr>
        <sz val="12"/>
        <color rgb="FF231F20"/>
        <rFont val="Times New Roman"/>
        <family val="1"/>
      </rPr>
      <t>S.
No.</t>
    </r>
  </si>
  <si>
    <r>
      <rPr>
        <sz val="12"/>
        <color rgb="FF231F20"/>
        <rFont val="Times New Roman"/>
        <family val="1"/>
      </rPr>
      <t>Date of payment</t>
    </r>
  </si>
  <si>
    <r>
      <rPr>
        <sz val="12"/>
        <color rgb="FF231F20"/>
        <rFont val="Times New Roman"/>
        <family val="1"/>
      </rPr>
      <t>Amount of payment (In Rs.)</t>
    </r>
  </si>
  <si>
    <r>
      <rPr>
        <sz val="12"/>
        <color rgb="FF231F20"/>
        <rFont val="Times New Roman"/>
        <family val="1"/>
      </rPr>
      <t>Nature of payment (In Rs.)</t>
    </r>
  </si>
  <si>
    <r>
      <rPr>
        <sz val="12"/>
        <color rgb="FF231F20"/>
        <rFont val="Times New Roman"/>
        <family val="1"/>
      </rPr>
      <t>Details of payee</t>
    </r>
  </si>
  <si>
    <r>
      <rPr>
        <sz val="12"/>
        <color rgb="FF231F20"/>
        <rFont val="Times New Roman"/>
        <family val="1"/>
      </rPr>
      <t>Name</t>
    </r>
  </si>
  <si>
    <r>
      <rPr>
        <sz val="12"/>
        <color rgb="FF231F20"/>
        <rFont val="Times New Roman"/>
        <family val="1"/>
      </rPr>
      <t>PAN or aadhar, if available</t>
    </r>
  </si>
  <si>
    <r>
      <rPr>
        <sz val="12"/>
        <color rgb="FF231F20"/>
        <rFont val="Times New Roman"/>
        <family val="1"/>
      </rPr>
      <t>Address</t>
    </r>
  </si>
  <si>
    <r>
      <rPr>
        <b/>
        <sz val="12"/>
        <color rgb="FF231F20"/>
        <rFont val="Times New Roman"/>
        <family val="1"/>
      </rPr>
      <t>Schedule 40A(3A):  Details of Amount disallowable under  thirteenth proviso to section 10(23C )/sub-section (1) of section 11 read with sub- section (3A) of section 40A</t>
    </r>
    <r>
      <rPr>
        <b/>
        <sz val="12"/>
        <rFont val="Times New Roman"/>
        <family val="1"/>
      </rPr>
      <t xml:space="preserve">  (Sch 9)</t>
    </r>
  </si>
  <si>
    <r>
      <rPr>
        <sz val="12"/>
        <color rgb="FF231F20"/>
        <rFont val="Times New Roman"/>
        <family val="1"/>
      </rPr>
      <t>Amount</t>
    </r>
  </si>
  <si>
    <r>
      <rPr>
        <sz val="12"/>
        <color rgb="FF231F20"/>
        <rFont val="Times New Roman"/>
        <family val="1"/>
      </rPr>
      <t>Nature</t>
    </r>
  </si>
  <si>
    <t>Details of payee</t>
  </si>
  <si>
    <r>
      <rPr>
        <sz val="12"/>
        <color rgb="FF231F20"/>
        <rFont val="Times New Roman"/>
        <family val="1"/>
      </rPr>
      <t>PAN or Aadhar, if available</t>
    </r>
  </si>
  <si>
    <r>
      <rPr>
        <b/>
        <sz val="12"/>
        <color rgb="FF231F20"/>
        <rFont val="Times New Roman"/>
        <family val="1"/>
      </rPr>
      <t>Schedule 269SS: Details of loan  or  deposit or any  specified sum taken, exceeding  the limit specified in section 269SS during the previous year</t>
    </r>
    <r>
      <rPr>
        <b/>
        <sz val="12"/>
        <rFont val="Times New Roman"/>
        <family val="1"/>
      </rPr>
      <t xml:space="preserve">  (Sch 10)</t>
    </r>
  </si>
  <si>
    <r>
      <rPr>
        <sz val="12"/>
        <color rgb="FF231F20"/>
        <rFont val="Times New Roman"/>
        <family val="1"/>
      </rPr>
      <t>S.No</t>
    </r>
  </si>
  <si>
    <r>
      <rPr>
        <sz val="12"/>
        <color rgb="FF231F20"/>
        <rFont val="Times New Roman"/>
        <family val="1"/>
      </rPr>
      <t>Name of</t>
    </r>
    <r>
      <rPr>
        <sz val="12"/>
        <rFont val="Times New Roman"/>
        <family val="1"/>
      </rPr>
      <t xml:space="preserve"> the lender or depositor</t>
    </r>
  </si>
  <si>
    <r>
      <rPr>
        <sz val="12"/>
        <color rgb="FF231F20"/>
        <rFont val="Times New Roman"/>
        <family val="1"/>
      </rPr>
      <t>PAN or</t>
    </r>
    <r>
      <rPr>
        <sz val="12"/>
        <rFont val="Times New Roman"/>
        <family val="1"/>
      </rPr>
      <t xml:space="preserve"> aadhar</t>
    </r>
  </si>
  <si>
    <r>
      <rPr>
        <sz val="12"/>
        <color rgb="FF231F20"/>
        <rFont val="Times New Roman"/>
        <family val="1"/>
      </rPr>
      <t>Address</t>
    </r>
    <r>
      <rPr>
        <sz val="12"/>
        <rFont val="Times New Roman"/>
        <family val="1"/>
      </rPr>
      <t xml:space="preserve"> with PIN</t>
    </r>
  </si>
  <si>
    <r>
      <rPr>
        <sz val="12"/>
        <color rgb="FF231F20"/>
        <rFont val="Times New Roman"/>
        <family val="1"/>
      </rPr>
      <t>Loan or</t>
    </r>
    <r>
      <rPr>
        <sz val="12"/>
        <rFont val="Times New Roman"/>
        <family val="1"/>
      </rPr>
      <t xml:space="preserve"> deposit or any specified sum</t>
    </r>
  </si>
  <si>
    <r>
      <rPr>
        <sz val="12"/>
        <color rgb="FF231F20"/>
        <rFont val="Times New Roman"/>
        <family val="1"/>
      </rPr>
      <t>Amount of</t>
    </r>
    <r>
      <rPr>
        <sz val="12"/>
        <rFont val="Times New Roman"/>
        <family val="1"/>
      </rPr>
      <t xml:space="preserve"> loan or deposit taken or accepted</t>
    </r>
  </si>
  <si>
    <r>
      <rPr>
        <sz val="12"/>
        <color rgb="FF231F20"/>
        <rFont val="Times New Roman"/>
        <family val="1"/>
      </rPr>
      <t>Whether the</t>
    </r>
    <r>
      <rPr>
        <sz val="12"/>
        <rFont val="Times New Roman"/>
        <family val="1"/>
      </rPr>
      <t xml:space="preserve"> loan or deposit was squared up  during the previous year? Yes/No</t>
    </r>
  </si>
  <si>
    <t>Maximum amount  outstanding in the account at any time during previous year.</t>
  </si>
  <si>
    <r>
      <rPr>
        <sz val="12"/>
        <color rgb="FF231F20"/>
        <rFont val="Times New Roman"/>
        <family val="1"/>
      </rPr>
      <t>By cheque or</t>
    </r>
    <r>
      <rPr>
        <sz val="12"/>
        <rFont val="Times New Roman"/>
        <family val="1"/>
      </rPr>
      <t xml:space="preserve"> Bank draft or use of electronic clearing system through a bank account or any other mode</t>
    </r>
  </si>
  <si>
    <t>Whether account payee if by  cheque or Bank draft ?</t>
  </si>
  <si>
    <r>
      <rPr>
        <b/>
        <sz val="12"/>
        <color rgb="FF231F20"/>
        <rFont val="Times New Roman"/>
        <family val="1"/>
      </rPr>
      <t>Schedule 269ST: Details of amount received exceeding the limit specified in section 269ST, from a person in a  day;  or  in  respect  of  a single  transaction;  or  in  respect  of  transactions  relating  to  one  event  or  occasion  from  a  person during the previous year?</t>
    </r>
    <r>
      <rPr>
        <b/>
        <sz val="12"/>
        <rFont val="Times New Roman"/>
        <family val="1"/>
      </rPr>
      <t xml:space="preserve">  (Sch 11)</t>
    </r>
  </si>
  <si>
    <r>
      <rPr>
        <sz val="12"/>
        <color rgb="FF231F20"/>
        <rFont val="Times New Roman"/>
        <family val="1"/>
      </rPr>
      <t>Details of Payee</t>
    </r>
  </si>
  <si>
    <r>
      <rPr>
        <sz val="12"/>
        <color rgb="FF231F20"/>
        <rFont val="Times New Roman"/>
        <family val="1"/>
      </rPr>
      <t>Details of Transaction</t>
    </r>
  </si>
  <si>
    <r>
      <rPr>
        <sz val="12"/>
        <color rgb="FF231F20"/>
        <rFont val="Times New Roman"/>
        <family val="1"/>
      </rPr>
      <t>Mode of Repayment</t>
    </r>
  </si>
  <si>
    <t>PAN/Aadhar</t>
  </si>
  <si>
    <r>
      <rPr>
        <sz val="12"/>
        <color rgb="FF231F20"/>
        <rFont val="Times New Roman"/>
        <family val="1"/>
      </rPr>
      <t>Loan or deposit or any specified advance</t>
    </r>
  </si>
  <si>
    <t>Please specify mode of receipt [by Cheque or bank draft or use of electronic clearing system through a bank account or any other]</t>
  </si>
  <si>
    <r>
      <rPr>
        <sz val="12"/>
        <color rgb="FF231F20"/>
        <rFont val="Times New Roman"/>
        <family val="1"/>
      </rPr>
      <t>Whether Account payee, if by cheque or bank draft?</t>
    </r>
  </si>
  <si>
    <r>
      <rPr>
        <sz val="12"/>
        <color rgb="FF231F20"/>
        <rFont val="Times New Roman"/>
        <family val="1"/>
      </rPr>
      <t>Whether squared up?</t>
    </r>
  </si>
  <si>
    <r>
      <rPr>
        <sz val="12"/>
        <color rgb="FF231F20"/>
        <rFont val="Times New Roman"/>
        <family val="1"/>
      </rPr>
      <t>Maximum amount outstanding</t>
    </r>
  </si>
  <si>
    <r>
      <rPr>
        <sz val="12"/>
        <color rgb="FF231F20"/>
        <rFont val="Times New Roman"/>
        <family val="1"/>
      </rPr>
      <t>By cheque or Bank draft or use of electronic clearing system through a bank account or nay other mode</t>
    </r>
  </si>
  <si>
    <r>
      <rPr>
        <sz val="12"/>
        <color rgb="FF231F20"/>
        <rFont val="Times New Roman"/>
        <family val="1"/>
      </rPr>
      <t>Whether Account Payee if by cheque or bank draft?</t>
    </r>
  </si>
  <si>
    <r>
      <rPr>
        <b/>
        <sz val="12"/>
        <color rgb="FF231F20"/>
        <rFont val="Times New Roman"/>
        <family val="1"/>
      </rPr>
      <t>Schedule 269T:  Details of  repayment of  any amount being loan or deposit or any specified advance exceeding the limit specified in section 269T, during the previous year?</t>
    </r>
    <r>
      <rPr>
        <b/>
        <sz val="12"/>
        <rFont val="Times New Roman"/>
        <family val="1"/>
      </rPr>
      <t xml:space="preserve">   (Sch 12)</t>
    </r>
  </si>
  <si>
    <t>Name</t>
  </si>
  <si>
    <r>
      <rPr>
        <sz val="12"/>
        <color rgb="FF231F20"/>
        <rFont val="Times New Roman"/>
        <family val="1"/>
      </rPr>
      <t>Loan      or deposit   or any specified advance</t>
    </r>
  </si>
  <si>
    <r>
      <rPr>
        <sz val="12"/>
        <color rgb="FF231F20"/>
        <rFont val="Times New Roman"/>
        <family val="1"/>
      </rPr>
      <t>Please specify  mode         of receipt
[by    cheque    or Bank    draft    or use  of  electronic clearing    system through   a   bank account   or   any other]</t>
    </r>
  </si>
  <si>
    <r>
      <rPr>
        <sz val="12"/>
        <color rgb="FF231F20"/>
        <rFont val="Times New Roman"/>
        <family val="1"/>
      </rPr>
      <t>Whether Account payee,      if by   cheque or        bank draft?</t>
    </r>
  </si>
  <si>
    <r>
      <rPr>
        <sz val="12"/>
        <color rgb="FF231F20"/>
        <rFont val="Times New Roman"/>
        <family val="1"/>
      </rPr>
      <t>Whether Squared up?</t>
    </r>
  </si>
  <si>
    <t>By   cheque   or Bank   draft   or use                  of
electronic clearing  system through  a  bank account  or  any other mode</t>
  </si>
  <si>
    <t>Whether Account Payee if by Cheque or Bank Draft</t>
  </si>
  <si>
    <r>
      <rPr>
        <b/>
        <sz val="12"/>
        <color rgb="FF231F20"/>
        <rFont val="Times New Roman"/>
        <family val="1"/>
      </rPr>
      <t>Schedule TDS/TCS</t>
    </r>
    <r>
      <rPr>
        <b/>
        <sz val="12"/>
        <rFont val="Times New Roman"/>
        <family val="1"/>
      </rPr>
      <t xml:space="preserve">    (Sch 13)</t>
    </r>
  </si>
  <si>
    <r>
      <rPr>
        <sz val="12"/>
        <color rgb="FF231F20"/>
        <rFont val="Times New Roman"/>
        <family val="1"/>
      </rPr>
      <t>Tax Deduction and Collection Account Number (TAN)</t>
    </r>
  </si>
  <si>
    <r>
      <rPr>
        <sz val="12"/>
        <color rgb="FF231F20"/>
        <rFont val="Times New Roman"/>
        <family val="1"/>
      </rPr>
      <t>Section</t>
    </r>
  </si>
  <si>
    <r>
      <rPr>
        <sz val="12"/>
        <color rgb="FF231F20"/>
        <rFont val="Times New Roman"/>
        <family val="1"/>
      </rPr>
      <t>Total amount of payment or  receipt of the nature specified in column (3)</t>
    </r>
  </si>
  <si>
    <r>
      <rPr>
        <sz val="12"/>
        <color rgb="FF231F20"/>
        <rFont val="Times New Roman"/>
        <family val="1"/>
      </rPr>
      <t>Total amount on which tax was required to be deducted or collected out    of (4)</t>
    </r>
  </si>
  <si>
    <r>
      <rPr>
        <sz val="12"/>
        <color rgb="FF231F20"/>
        <rFont val="Times New Roman"/>
        <family val="1"/>
      </rPr>
      <t>Total amount on which tax was deducted or collected at specified rate out of</t>
    </r>
  </si>
  <si>
    <r>
      <rPr>
        <sz val="12"/>
        <color rgb="FF231F20"/>
        <rFont val="Times New Roman"/>
        <family val="1"/>
      </rPr>
      <t>Amount of tax deducted or collected out of (6)</t>
    </r>
  </si>
  <si>
    <r>
      <rPr>
        <sz val="12"/>
        <color rgb="FF231F20"/>
        <rFont val="Times New Roman"/>
        <family val="1"/>
      </rPr>
      <t>Total amount on which tax was deducted    or collected  at less than specified rate out of (7)</t>
    </r>
  </si>
  <si>
    <r>
      <rPr>
        <sz val="12"/>
        <color rgb="FF231F20"/>
        <rFont val="Times New Roman"/>
        <family val="1"/>
      </rPr>
      <t>Amount of tax deducted or collected on (8)</t>
    </r>
  </si>
  <si>
    <r>
      <rPr>
        <sz val="12"/>
        <color rgb="FF231F20"/>
        <rFont val="Times New Roman"/>
        <family val="1"/>
      </rPr>
      <t>Amount of tax deducted or collected but not deposited to the credit of the Central Government out of (6)
and (8)</t>
    </r>
  </si>
  <si>
    <r>
      <rPr>
        <b/>
        <sz val="12"/>
        <color rgb="FF231F20"/>
        <rFont val="Times New Roman"/>
        <family val="1"/>
      </rPr>
      <t>Schedule Statement of TDS/TCS</t>
    </r>
    <r>
      <rPr>
        <b/>
        <sz val="12"/>
        <rFont val="Times New Roman"/>
        <family val="1"/>
      </rPr>
      <t xml:space="preserve">  (Sch 14)</t>
    </r>
  </si>
  <si>
    <r>
      <rPr>
        <sz val="12"/>
        <color rgb="FF231F20"/>
        <rFont val="Times New Roman"/>
        <family val="1"/>
      </rPr>
      <t>Tax deduction and collection account number (TAN)</t>
    </r>
  </si>
  <si>
    <r>
      <rPr>
        <sz val="12"/>
        <color rgb="FF231F20"/>
        <rFont val="Times New Roman"/>
        <family val="1"/>
      </rPr>
      <t>Type of Form</t>
    </r>
  </si>
  <si>
    <r>
      <rPr>
        <sz val="12"/>
        <color rgb="FF231F20"/>
        <rFont val="Times New Roman"/>
        <family val="1"/>
      </rPr>
      <t>Due date for furnishing</t>
    </r>
  </si>
  <si>
    <r>
      <rPr>
        <sz val="12"/>
        <color rgb="FF231F20"/>
        <rFont val="Times New Roman"/>
        <family val="1"/>
      </rPr>
      <t>Date of furnishing, if furnished</t>
    </r>
  </si>
  <si>
    <r>
      <rPr>
        <sz val="12"/>
        <color rgb="FF231F20"/>
        <rFont val="Times New Roman"/>
        <family val="1"/>
      </rPr>
      <t>Whether the statement of tax deducted or collected  contains information about all transactions which are required to be reported</t>
    </r>
  </si>
  <si>
    <r>
      <rPr>
        <b/>
        <sz val="12"/>
        <color rgb="FF231F20"/>
        <rFont val="Times New Roman"/>
        <family val="1"/>
      </rPr>
      <t>Schedule Interest on TDS/TCS</t>
    </r>
    <r>
      <rPr>
        <b/>
        <sz val="12"/>
        <rFont val="Times New Roman"/>
        <family val="1"/>
      </rPr>
      <t xml:space="preserve">   (Sch 15)</t>
    </r>
  </si>
  <si>
    <r>
      <rPr>
        <sz val="12"/>
        <color rgb="FF231F20"/>
        <rFont val="Times New Roman"/>
        <family val="1"/>
      </rPr>
      <t>Amount of interest under section 201(1A) or 206C(7) is payable</t>
    </r>
  </si>
  <si>
    <r>
      <rPr>
        <sz val="12"/>
        <color rgb="FF231F20"/>
        <rFont val="Times New Roman"/>
        <family val="1"/>
      </rPr>
      <t>Amount  paid  out  of column (2)</t>
    </r>
  </si>
  <si>
    <r>
      <rPr>
        <sz val="12"/>
        <color rgb="FF231F20"/>
        <rFont val="Times New Roman"/>
        <family val="1"/>
      </rPr>
      <t>Date of payment Dd/mm/yyyy</t>
    </r>
  </si>
  <si>
    <r>
      <rPr>
        <b/>
        <sz val="12"/>
        <color rgb="FF231F20"/>
        <rFont val="Times New Roman"/>
        <family val="1"/>
      </rPr>
      <t>Schedule other law  violation</t>
    </r>
    <r>
      <rPr>
        <b/>
        <sz val="12"/>
        <rFont val="Times New Roman"/>
        <family val="1"/>
      </rPr>
      <t xml:space="preserve">   (Sch 16)</t>
    </r>
  </si>
  <si>
    <r>
      <rPr>
        <sz val="12"/>
        <color rgb="FF231F20"/>
        <rFont val="Times New Roman"/>
        <family val="1"/>
      </rPr>
      <t>S.no</t>
    </r>
  </si>
  <si>
    <r>
      <rPr>
        <sz val="12"/>
        <color rgb="FF231F20"/>
        <rFont val="Times New Roman"/>
        <family val="1"/>
      </rPr>
      <t>Name of law under which non-compliance has occurred</t>
    </r>
  </si>
  <si>
    <r>
      <rPr>
        <sz val="12"/>
        <color rgb="FF231F20"/>
        <rFont val="Times New Roman"/>
        <family val="1"/>
      </rPr>
      <t>Nature of non- compliance</t>
    </r>
  </si>
  <si>
    <r>
      <rPr>
        <sz val="12"/>
        <color rgb="FF231F20"/>
        <rFont val="Times New Roman"/>
        <family val="1"/>
      </rPr>
      <t>Date of order, direction or decree, holding that such non- compliance has occurred</t>
    </r>
  </si>
  <si>
    <r>
      <rPr>
        <sz val="12"/>
        <color rgb="FF231F20"/>
        <rFont val="Times New Roman"/>
        <family val="1"/>
      </rPr>
      <t>Whether the order, direction or decree, has been disputed before any court or appellate forum</t>
    </r>
  </si>
  <si>
    <r>
      <rPr>
        <sz val="12"/>
        <color rgb="FF231F20"/>
        <rFont val="Times New Roman"/>
        <family val="1"/>
      </rPr>
      <t>If yes, whether dispute has attained finality</t>
    </r>
  </si>
  <si>
    <r>
      <rPr>
        <sz val="12"/>
        <color rgb="FF231F20"/>
        <rFont val="Times New Roman"/>
        <family val="1"/>
      </rPr>
      <t>Has the dispute been finalised in favour of the auditee</t>
    </r>
  </si>
  <si>
    <r>
      <rPr>
        <b/>
        <sz val="12"/>
        <color rgb="FF231F20"/>
        <rFont val="Times New Roman"/>
        <family val="1"/>
      </rPr>
      <t>Schedule DI: Details of deemed application under  Explanation 1  to sub-section (1) of section 11 and deemed income under sub-section (1B) of section 11</t>
    </r>
  </si>
  <si>
    <r>
      <rPr>
        <sz val="12"/>
        <color rgb="FF231F20"/>
        <rFont val="Times New Roman"/>
        <family val="1"/>
      </rPr>
      <t>Year in which income is deemed to be applied
(F.Y.)</t>
    </r>
  </si>
  <si>
    <r>
      <rPr>
        <sz val="12"/>
        <color rgb="FF231F20"/>
        <rFont val="Times New Roman"/>
        <family val="1"/>
      </rPr>
      <t>Date of furnishing Form 9A (dd/mm/yyyy)</t>
    </r>
  </si>
  <si>
    <r>
      <rPr>
        <sz val="12"/>
        <color rgb="FF231F20"/>
        <rFont val="Times New Roman"/>
        <family val="1"/>
      </rPr>
      <t>Amount deemed  to be  applied during  the previous year referred to in  column 1</t>
    </r>
  </si>
  <si>
    <r>
      <rPr>
        <sz val="12"/>
        <color rgb="FF231F20"/>
        <rFont val="Times New Roman"/>
        <family val="1"/>
      </rPr>
      <t>Reason of deeming application
(a) income has not been received during that year
(b) any other reason</t>
    </r>
  </si>
  <si>
    <r>
      <rPr>
        <sz val="12"/>
        <color rgb="FF231F20"/>
        <rFont val="Times New Roman"/>
        <family val="1"/>
      </rPr>
      <t>Out of the deemed application claimed earlier, amount required to be applied</t>
    </r>
  </si>
  <si>
    <r>
      <rPr>
        <sz val="12"/>
        <color rgb="FF231F20"/>
        <rFont val="Times New Roman"/>
        <family val="1"/>
      </rPr>
      <t>Amount taxed       in any   earlier assessment year  out  of the  amount referred   to in    column (5)
(Fill schedule DA)</t>
    </r>
  </si>
  <si>
    <r>
      <rPr>
        <sz val="12"/>
        <color rgb="FF231F20"/>
        <rFont val="Times New Roman"/>
        <family val="1"/>
      </rPr>
      <t>Out  of  the deemed application clamied, amount required to be  applied during  the financial year pertaining to   current assessment year</t>
    </r>
  </si>
  <si>
    <r>
      <rPr>
        <sz val="12"/>
        <color rgb="FF231F20"/>
        <rFont val="Times New Roman"/>
        <family val="1"/>
      </rPr>
      <t>Amount of deemed application claimed  in earlier years, applied during  the financial year relating  to current  AY</t>
    </r>
  </si>
  <si>
    <r>
      <rPr>
        <sz val="12"/>
        <color rgb="FF231F20"/>
        <rFont val="Times New Roman"/>
        <family val="1"/>
      </rPr>
      <t>Amount which could not be applied and deemed to be income under section 11(1B)
during the previous year</t>
    </r>
  </si>
  <si>
    <r>
      <rPr>
        <sz val="12"/>
        <color rgb="FF231F20"/>
        <rFont val="Times New Roman"/>
        <family val="1"/>
      </rPr>
      <t>Balance Amount of deemed application</t>
    </r>
  </si>
  <si>
    <r>
      <rPr>
        <sz val="12"/>
        <color rgb="FF231F20"/>
        <rFont val="Times New Roman"/>
        <family val="1"/>
      </rPr>
      <t>(7) =(5)-
(6)</t>
    </r>
  </si>
  <si>
    <r>
      <rPr>
        <sz val="12"/>
        <color rgb="FF231F20"/>
        <rFont val="Times New Roman"/>
        <family val="1"/>
      </rPr>
      <t>(7)-(8) =
(9)</t>
    </r>
  </si>
  <si>
    <r>
      <rPr>
        <sz val="12"/>
        <color rgb="FF231F20"/>
        <rFont val="Times New Roman"/>
        <family val="1"/>
      </rPr>
      <t>(5)-
(7)=(10)</t>
    </r>
  </si>
  <si>
    <t>21-22</t>
  </si>
  <si>
    <t>20-21</t>
  </si>
  <si>
    <t>19-20</t>
  </si>
  <si>
    <t>18-19</t>
  </si>
  <si>
    <t>17-18</t>
  </si>
  <si>
    <r>
      <rPr>
        <b/>
        <sz val="12"/>
        <color rgb="FF231F20"/>
        <rFont val="Times New Roman"/>
        <family val="1"/>
      </rPr>
      <t>Schedule DA: Details of accumulated income taxed in earlier assessment years as per sub-section (1B) of section 11</t>
    </r>
  </si>
  <si>
    <r>
      <rPr>
        <sz val="12"/>
        <color rgb="FF231F20"/>
        <rFont val="Times New Roman"/>
        <family val="1"/>
      </rPr>
      <t>Assessment year in which the amount  referred to in column (4) of schedule DI was taxed
Dropdowns to be provided last  five previous years beginning from the  previous year preceding the current previous year</t>
    </r>
  </si>
  <si>
    <r>
      <rPr>
        <sz val="12"/>
        <color rgb="FF231F20"/>
        <rFont val="Times New Roman"/>
        <family val="1"/>
      </rPr>
      <t>Year of accumulation (F.Y.)</t>
    </r>
  </si>
  <si>
    <r>
      <rPr>
        <sz val="12"/>
        <color rgb="FF231F20"/>
        <rFont val="Times New Roman"/>
        <family val="1"/>
      </rPr>
      <t>Yyyy – yyyy</t>
    </r>
  </si>
  <si>
    <r>
      <rPr>
        <sz val="12"/>
        <color rgb="FF231F20"/>
        <rFont val="Times New Roman"/>
        <family val="1"/>
      </rPr>
      <t>Yyyy –
yyyy</t>
    </r>
  </si>
  <si>
    <r>
      <rPr>
        <b/>
        <sz val="12"/>
        <color rgb="FF231F20"/>
        <rFont val="Times New Roman"/>
        <family val="1"/>
      </rPr>
      <t>Total</t>
    </r>
  </si>
  <si>
    <r>
      <rPr>
        <b/>
        <sz val="12"/>
        <color rgb="FF231F20"/>
        <rFont val="Times New Roman"/>
        <family val="1"/>
      </rPr>
      <t>Schedule AC: The details of  accumulation</t>
    </r>
  </si>
  <si>
    <r>
      <rPr>
        <sz val="12"/>
        <color rgb="FF231F20"/>
        <rFont val="Times New Roman"/>
        <family val="1"/>
      </rPr>
      <t>S. N
o.</t>
    </r>
  </si>
  <si>
    <r>
      <rPr>
        <sz val="12"/>
        <color rgb="FF231F20"/>
        <rFont val="Times New Roman"/>
        <family val="1"/>
      </rPr>
      <t>Year of accum ulation (F.Y.)</t>
    </r>
  </si>
  <si>
    <r>
      <rPr>
        <sz val="12"/>
        <color rgb="FF231F20"/>
        <rFont val="Times New Roman"/>
        <family val="1"/>
      </rPr>
      <t>Date of furnis hing Form 10
dd/m m/yyy y</t>
    </r>
  </si>
  <si>
    <r>
      <rPr>
        <sz val="12"/>
        <color rgb="FF231F20"/>
        <rFont val="Times New Roman"/>
        <family val="1"/>
      </rPr>
      <t>Amou nt accum ulated in   the year of accum ulation</t>
    </r>
  </si>
  <si>
    <r>
      <rPr>
        <sz val="12"/>
        <color rgb="FF231F20"/>
        <rFont val="Times New Roman"/>
        <family val="1"/>
      </rPr>
      <t>Purpos e      of
accum ulation</t>
    </r>
  </si>
  <si>
    <r>
      <rPr>
        <sz val="12"/>
        <color rgb="FF231F20"/>
        <rFont val="Times New Roman"/>
        <family val="1"/>
      </rPr>
      <t>Amo unt appli ed for chari table or religi ous/ purp oses up to the begi nnin g of the previ ous year</t>
    </r>
  </si>
  <si>
    <r>
      <rPr>
        <sz val="12"/>
        <color rgb="FF231F20"/>
        <rFont val="Times New Roman"/>
        <family val="1"/>
      </rPr>
      <t>Bal anc e  to be app lied (3)-
(5 )</t>
    </r>
  </si>
  <si>
    <t>Amo unt taxed in any earlie r asses smen t (Fill
sched ule ACA)</t>
  </si>
  <si>
    <r>
      <rPr>
        <sz val="12"/>
        <color rgb="FF231F20"/>
        <rFont val="Times New Roman"/>
        <family val="1"/>
      </rPr>
      <t>Balan ce avail able for appli catio n
(6)-
(7)</t>
    </r>
  </si>
  <si>
    <r>
      <rPr>
        <sz val="12"/>
        <color rgb="FF231F20"/>
        <rFont val="Times New Roman"/>
        <family val="1"/>
      </rPr>
      <t>Amou nts applie d     for charita ble   or religio us purpos e during the previo us
year out   of previo us years’ accum ulation</t>
    </r>
  </si>
  <si>
    <r>
      <rPr>
        <sz val="12"/>
        <color rgb="FF231F20"/>
        <rFont val="Times New Roman"/>
        <family val="1"/>
      </rPr>
      <t>Amou nt applie d for purpos es other than the purpos e for which such accum ulation was made (if applic able)</t>
    </r>
  </si>
  <si>
    <r>
      <rPr>
        <sz val="12"/>
        <color rgb="FF231F20"/>
        <rFont val="Times New Roman"/>
        <family val="1"/>
      </rPr>
      <t>Amount credited or paid to any trust or institution registered under section 12AB or approved under sub- clauses (iv)or(v)or
(vi)or(via) of clause (23C) of
section 10 (if applicable)</t>
    </r>
  </si>
  <si>
    <r>
      <rPr>
        <sz val="12"/>
        <color rgb="FF231F20"/>
        <rFont val="Times New Roman"/>
        <family val="1"/>
      </rPr>
      <t>Balan ce amou nt avail able for appli catio n
(8) –
(9) –
(10)
–
(11)</t>
    </r>
  </si>
  <si>
    <r>
      <rPr>
        <sz val="12"/>
        <color rgb="FF231F20"/>
        <rFont val="Times New Roman"/>
        <family val="1"/>
      </rPr>
      <t>Amo unt inve sted or depo sited in the mod es spec ified in secti on 11(5
) out of (12)</t>
    </r>
  </si>
  <si>
    <r>
      <rPr>
        <sz val="12"/>
        <color rgb="FF231F20"/>
        <rFont val="Times New Roman"/>
        <family val="1"/>
      </rPr>
      <t>Amo unt inves ted or depos ited in the mode s other than speci fied in sectio n 11(5)
out of (12)
(if appli cable
)</t>
    </r>
  </si>
  <si>
    <r>
      <rPr>
        <sz val="12"/>
        <color rgb="FF231F20"/>
        <rFont val="Times New Roman"/>
        <family val="1"/>
      </rPr>
      <t>Amou nt which is not utilise d during the period of accum ulation (if applic able)</t>
    </r>
  </si>
  <si>
    <r>
      <rPr>
        <sz val="12"/>
        <color rgb="FF231F20"/>
        <rFont val="Times New Roman"/>
        <family val="1"/>
      </rPr>
      <t>Amo unt deem ed   to be inco me withi n theme aning of sub- sectio n   (3)
of sectio n    11 (if applic able)
(10)+
(11)+
(14)+
(15)</t>
    </r>
  </si>
  <si>
    <t>16-17</t>
  </si>
  <si>
    <t>15-16</t>
  </si>
  <si>
    <t>Schedule ACA: Details of accumulated income taxed in earlier assessment years under sub-section (3) of section 11</t>
  </si>
  <si>
    <t>Assessment year in which this amount was taxed</t>
  </si>
  <si>
    <t>Dropdowns to be provided last  five previous years beginning from the  previous year preceding the current previous year</t>
  </si>
  <si>
    <t>Year of accumulation (F.Y.)</t>
  </si>
  <si>
    <t>Yyyy – yyyy</t>
  </si>
  <si>
    <t>22-23</t>
  </si>
  <si>
    <t>SCHEDULE CK</t>
  </si>
  <si>
    <t>SCHEDULE  CM</t>
  </si>
  <si>
    <t xml:space="preserve">INTERCHURCH ACCOUNTS </t>
  </si>
  <si>
    <t>Property Income</t>
  </si>
  <si>
    <t xml:space="preserve"> TOTAL</t>
  </si>
  <si>
    <t xml:space="preserve">Donation Received </t>
  </si>
  <si>
    <t>Grants Received</t>
  </si>
  <si>
    <t>Grants Paid</t>
  </si>
  <si>
    <t>Donation Paid</t>
  </si>
  <si>
    <t>BN</t>
  </si>
  <si>
    <t>BO</t>
  </si>
  <si>
    <t>BP</t>
  </si>
  <si>
    <t>DONATION PAID</t>
  </si>
  <si>
    <t>Schedule BN</t>
  </si>
  <si>
    <t>Schedule BO</t>
  </si>
  <si>
    <t>Schedule BP</t>
  </si>
  <si>
    <t>PROPERTY INCOME</t>
  </si>
  <si>
    <t>OPENING CASH AND BANK</t>
  </si>
  <si>
    <t>CLOSING CASH AND BANK</t>
  </si>
  <si>
    <t>AQ</t>
  </si>
  <si>
    <t>AR</t>
  </si>
  <si>
    <t>AS</t>
  </si>
  <si>
    <t>Schedule AQ</t>
  </si>
  <si>
    <t>Schedule AR</t>
  </si>
  <si>
    <t>Schedule AS</t>
  </si>
  <si>
    <t>MALANKARA ORTHODOX SYRIAN CHURCH</t>
  </si>
  <si>
    <t>RELIGIOUS PAYMENTS</t>
  </si>
  <si>
    <t>CHARITY &amp; DONATION PAID</t>
  </si>
  <si>
    <t>GRANT PAID</t>
  </si>
  <si>
    <t>BQ</t>
  </si>
  <si>
    <t>Schedule BQ</t>
  </si>
  <si>
    <t>BR</t>
  </si>
  <si>
    <t>Schedule BR</t>
  </si>
  <si>
    <t>DIOCESE</t>
  </si>
  <si>
    <t>Chapel Income</t>
  </si>
  <si>
    <t>Discount Received</t>
  </si>
  <si>
    <t>Over Target Collection</t>
  </si>
  <si>
    <t>Scrap Sales</t>
  </si>
  <si>
    <t xml:space="preserve">Other Incomes </t>
  </si>
  <si>
    <t>Grant received from Catholicate Office</t>
  </si>
  <si>
    <t>AGRICULTURE INCOME</t>
  </si>
  <si>
    <t>PF Collected (Current year &amp; Previous Years)</t>
  </si>
  <si>
    <t>GST collected</t>
  </si>
  <si>
    <t>TDS collected</t>
  </si>
  <si>
    <t>Salary  to Staff</t>
  </si>
  <si>
    <t>Aramana Manager Allowance</t>
  </si>
  <si>
    <t>Diocesan Secretary Allowance</t>
  </si>
  <si>
    <t>Special Allowance</t>
  </si>
  <si>
    <t>Salaries &amp; Allowances</t>
  </si>
  <si>
    <t>PF Payment</t>
  </si>
  <si>
    <t>Pension</t>
  </si>
  <si>
    <t>OVBS Program</t>
  </si>
  <si>
    <t>Prayer Group Annual Meeting</t>
  </si>
  <si>
    <t>Sunday School Teachers Camp</t>
  </si>
  <si>
    <t>Chapel Expenses</t>
  </si>
  <si>
    <t>Vaideeka Yogam</t>
  </si>
  <si>
    <t>Spiritual Organisation Programmes</t>
  </si>
  <si>
    <t>Monthly Charity</t>
  </si>
  <si>
    <t>Charity</t>
  </si>
  <si>
    <t>Education Aid</t>
  </si>
  <si>
    <t>House Building Aid</t>
  </si>
  <si>
    <t>Marriage Aid</t>
  </si>
  <si>
    <t>Priest - Welfare</t>
  </si>
  <si>
    <t>Retired Priest Welfare</t>
  </si>
  <si>
    <t>Aramana Renovation Expenses</t>
  </si>
  <si>
    <t>Guest &amp; Mess Expenses</t>
  </si>
  <si>
    <t>Agriculture Expenses</t>
  </si>
  <si>
    <t>Fertilizer &amp; Pestizides</t>
  </si>
  <si>
    <t>Irrigation Fittings</t>
  </si>
  <si>
    <t>Labour Charge Paid</t>
  </si>
  <si>
    <t>Store Expenses</t>
  </si>
  <si>
    <t>Transportation for Agriculture</t>
  </si>
  <si>
    <t>Audit Fee</t>
  </si>
  <si>
    <t>Diocesan Share of Interest on FD (PF)</t>
  </si>
  <si>
    <t>Electricity Expenses</t>
  </si>
  <si>
    <t>Gardening Expense</t>
  </si>
  <si>
    <t>Gift &amp; Presentations</t>
  </si>
  <si>
    <t>Postal &amp; Telephone Expenses</t>
  </si>
  <si>
    <t>Printing &amp;  Stationery Expenses</t>
  </si>
  <si>
    <t>Tax &amp; Rates</t>
  </si>
  <si>
    <t>Accrued Intrest on Fd (pf)</t>
  </si>
  <si>
    <t>AT</t>
  </si>
  <si>
    <t>AU</t>
  </si>
  <si>
    <t>Schedule BI</t>
  </si>
  <si>
    <t xml:space="preserve">   SCHEDULES ANNEXED TO RECEIPTS AND PAYMENTS ACCOUNTS</t>
  </si>
  <si>
    <t>Schedule BS</t>
  </si>
  <si>
    <t>Schedule BT</t>
  </si>
  <si>
    <t>BT</t>
  </si>
  <si>
    <t>BI</t>
  </si>
  <si>
    <t>Schedule AT</t>
  </si>
  <si>
    <t>Schedule AU</t>
  </si>
  <si>
    <t>BU</t>
  </si>
  <si>
    <t>BS</t>
  </si>
  <si>
    <t>Salary contribution</t>
  </si>
  <si>
    <t>Salary paid to priest</t>
  </si>
  <si>
    <t>Less: Salary Received</t>
  </si>
  <si>
    <t>0</t>
  </si>
  <si>
    <t>Grant paid to church</t>
  </si>
  <si>
    <t>SCHEDULE  CJ</t>
  </si>
  <si>
    <t>SCHEDULE  CF</t>
  </si>
  <si>
    <t>(b)Interchurch accounts</t>
  </si>
  <si>
    <t>(h) Interchurch accouts</t>
  </si>
  <si>
    <t>CO</t>
  </si>
  <si>
    <t>CP</t>
  </si>
  <si>
    <t>SCHEDULE CL</t>
  </si>
  <si>
    <t>SCHEDULE  CO</t>
  </si>
  <si>
    <t>SCHEDULE  CP</t>
  </si>
  <si>
    <t>Add :Additions</t>
  </si>
  <si>
    <t>Aramana Receipts</t>
  </si>
  <si>
    <t>Interchurch accouts</t>
  </si>
  <si>
    <t>AV</t>
  </si>
  <si>
    <t>AW</t>
  </si>
  <si>
    <t>Schedule AV</t>
  </si>
  <si>
    <t>Schedule AW</t>
  </si>
  <si>
    <t>Schedule BU</t>
  </si>
  <si>
    <t>Name of the Diocese</t>
  </si>
  <si>
    <t>GST Payable</t>
  </si>
  <si>
    <t>TDS Payable</t>
  </si>
  <si>
    <t>Fd Deposits</t>
  </si>
  <si>
    <t>Accrued Interest On FD (Priest Welfare)</t>
  </si>
  <si>
    <t>Fd Deposit- Priest Welfare</t>
  </si>
  <si>
    <t xml:space="preserve">      b) GST not Applicable</t>
  </si>
  <si>
    <t>Capital Fund And Liabilities</t>
  </si>
  <si>
    <t>Capital Fund / Source  of  Funds</t>
  </si>
  <si>
    <t>Add:  General Capital fund Additions</t>
  </si>
  <si>
    <t>Add: Donations for capital expenditure</t>
  </si>
  <si>
    <t>Closing Balance (1+2)</t>
  </si>
  <si>
    <t>BORROWINGS,LOANS &amp; ADVANCES</t>
  </si>
  <si>
    <t>Loan from Banks</t>
  </si>
  <si>
    <t>Loan from Others(Other than Church Members)</t>
  </si>
  <si>
    <t>Schedule CB</t>
  </si>
  <si>
    <t>Loans From Church Members</t>
  </si>
  <si>
    <t>Schedule  CA</t>
  </si>
  <si>
    <t>Capital Fund</t>
  </si>
  <si>
    <t>General Reserves</t>
  </si>
  <si>
    <t>Add: additions during the year</t>
  </si>
  <si>
    <t>Other Reseves</t>
  </si>
  <si>
    <t>CHURCH RECEIPTS AND PAYMENT ACCOUNT FOR THE YEAR ENDED 31ST MARCH 2025</t>
  </si>
  <si>
    <t>Code</t>
  </si>
  <si>
    <t>Church Codes</t>
  </si>
  <si>
    <t>I</t>
  </si>
  <si>
    <t>Opening Balances</t>
  </si>
  <si>
    <t>Balance in savings account   as per Schedule 1</t>
  </si>
  <si>
    <t>Balance in deposit account    as per Schedule 2</t>
  </si>
  <si>
    <t>Balance in other accounts   as per schedule 3</t>
  </si>
  <si>
    <t>Cash in hand as per Schedule 4</t>
  </si>
  <si>
    <t>Total of Opening Balances</t>
  </si>
  <si>
    <t>II</t>
  </si>
  <si>
    <t>Revenue Receipts</t>
  </si>
  <si>
    <t>Church Receipts</t>
  </si>
  <si>
    <t>Bhandaram Collection</t>
  </si>
  <si>
    <t>Qurbana Receipts</t>
  </si>
  <si>
    <t>Offerings Received</t>
  </si>
  <si>
    <t>Receipts for Festivals</t>
  </si>
  <si>
    <t>Receipts for Piligrimage</t>
  </si>
  <si>
    <t>Receipts for Spiritual Organizations</t>
  </si>
  <si>
    <t>Members Subscriptions</t>
  </si>
  <si>
    <t>Income from Church Buildings</t>
  </si>
  <si>
    <t>Miscellaneous income</t>
  </si>
  <si>
    <t>Total of Church Receipts</t>
  </si>
  <si>
    <t>Diocese Receipts</t>
  </si>
  <si>
    <t>Donations</t>
  </si>
  <si>
    <t>G</t>
  </si>
  <si>
    <t>Hospital Collections</t>
  </si>
  <si>
    <t>H</t>
  </si>
  <si>
    <t>School/College Collections</t>
  </si>
  <si>
    <t>Other Receipts/ Recovery</t>
  </si>
  <si>
    <t>Total of Revenue Receipts (A+B+C+D+E+F+G+H+I)</t>
  </si>
  <si>
    <t>III</t>
  </si>
  <si>
    <t>Inter Church Accounts</t>
  </si>
  <si>
    <t>Special collections</t>
  </si>
  <si>
    <t>Grant and assistance (Inter accounts)</t>
  </si>
  <si>
    <t>Total of Inter Church Receipts</t>
  </si>
  <si>
    <t>IV</t>
  </si>
  <si>
    <t>Capital Receipts</t>
  </si>
  <si>
    <t>Borrowings, Loans and Advances</t>
  </si>
  <si>
    <t>Advances</t>
  </si>
  <si>
    <t>Liabilities and Payables</t>
  </si>
  <si>
    <t>Return of Deposits and Investments</t>
  </si>
  <si>
    <t>Endowment fund</t>
  </si>
  <si>
    <t>Taxes and Refund</t>
  </si>
  <si>
    <t>Total of Capital Receipts ( A+B+C+D+E+F+G+H+I)</t>
  </si>
  <si>
    <t>TOTAL RECEIPTS (I+II+III+IV)</t>
  </si>
  <si>
    <t>V</t>
  </si>
  <si>
    <t>Payment of special collections (Inter accounts)</t>
  </si>
  <si>
    <t>To Malankara Metropolitan</t>
  </si>
  <si>
    <t>To Diocese Office</t>
  </si>
  <si>
    <t>To Other Offices</t>
  </si>
  <si>
    <t>Grant and Assistance (Inter accounts)</t>
  </si>
  <si>
    <t>Total of Inter Church Payments</t>
  </si>
  <si>
    <t>VI</t>
  </si>
  <si>
    <t>Revenue Payments</t>
  </si>
  <si>
    <t>Church Expenses</t>
  </si>
  <si>
    <t>Salary and Allowances</t>
  </si>
  <si>
    <t>Miscellaneous expenses</t>
  </si>
  <si>
    <t>Perunnal expenses</t>
  </si>
  <si>
    <t>Repairs and maintenance</t>
  </si>
  <si>
    <t>Total of Religious Payments</t>
  </si>
  <si>
    <t>Charity Payments</t>
  </si>
  <si>
    <t>Agricultural expenses</t>
  </si>
  <si>
    <t>Taxes and Penalty</t>
  </si>
  <si>
    <t>Hospital Expenses</t>
  </si>
  <si>
    <t>School/College Expenses</t>
  </si>
  <si>
    <t>Finance charges</t>
  </si>
  <si>
    <t>Administrative expenses</t>
  </si>
  <si>
    <t>Total of Revenue Payments(A+B+C+D+E+F+G+H)</t>
  </si>
  <si>
    <t>VII</t>
  </si>
  <si>
    <t>Fixed Assets</t>
  </si>
  <si>
    <t>Well and tubewell</t>
  </si>
  <si>
    <t>Church Building</t>
  </si>
  <si>
    <t>Dhyana mandiram</t>
  </si>
  <si>
    <t>Kurushupalli building</t>
  </si>
  <si>
    <t>Parish Hall building</t>
  </si>
  <si>
    <t>Building of owned institutions</t>
  </si>
  <si>
    <t>Compound wall</t>
  </si>
  <si>
    <t>Parsonage</t>
  </si>
  <si>
    <t>Kodimaram</t>
  </si>
  <si>
    <t>Commercial Building</t>
  </si>
  <si>
    <t>Furniture and fixtures</t>
  </si>
  <si>
    <t>Church Equipments</t>
  </si>
  <si>
    <t>Other Equipments</t>
  </si>
  <si>
    <t>Motor vehicles</t>
  </si>
  <si>
    <t>Website</t>
  </si>
  <si>
    <t>Electrical Equipments</t>
  </si>
  <si>
    <t>Machinery and equipments</t>
  </si>
  <si>
    <t>Sound system</t>
  </si>
  <si>
    <t>Total of Fixed Assets Addition</t>
  </si>
  <si>
    <t>Security Deposits</t>
  </si>
  <si>
    <t>Repayment of Borrowings and Loans</t>
  </si>
  <si>
    <t>Payment of Sundries Payable</t>
  </si>
  <si>
    <t>Payment from Endowment Fund</t>
  </si>
  <si>
    <t>Other Capital Payments</t>
  </si>
  <si>
    <t>Total of Capital Payments (A+B+C+D+E+F+G+H+I)</t>
  </si>
  <si>
    <t>VIII</t>
  </si>
  <si>
    <t>Balance in savings account as per Schedule 5</t>
  </si>
  <si>
    <t>Balance in deposit account as per Schedule 6</t>
  </si>
  <si>
    <t>Balance in other accounts   as per Schedule 7</t>
  </si>
  <si>
    <t>Cash in hand as per Schedule 8</t>
  </si>
  <si>
    <t xml:space="preserve">Total of Closing Balances </t>
  </si>
  <si>
    <t>TOTAL PAYMENTS (V+VI+VII+VIII)</t>
  </si>
  <si>
    <t>Religious Income</t>
  </si>
  <si>
    <t>Bhandaram</t>
  </si>
  <si>
    <t>Qurbana Income</t>
  </si>
  <si>
    <t>Offerings</t>
  </si>
  <si>
    <t>Total Religious Income</t>
  </si>
  <si>
    <t>J</t>
  </si>
  <si>
    <t>Grant From Diocese Office</t>
  </si>
  <si>
    <t>K</t>
  </si>
  <si>
    <t>Income Accrued on Investments and Deposits</t>
  </si>
  <si>
    <t>L</t>
  </si>
  <si>
    <t>Profit on Sale/redemption of investment</t>
  </si>
  <si>
    <t>Profit on Sale of Fixed Assets</t>
  </si>
  <si>
    <t>TOTAL INCOME ( A+B+C+D+E+F+G+H+I+J+J1+K+L+L1)</t>
  </si>
  <si>
    <t>M</t>
  </si>
  <si>
    <t>Deficit - Excess of expenditure over income</t>
  </si>
  <si>
    <t>EXPENDITURE</t>
  </si>
  <si>
    <t>N</t>
  </si>
  <si>
    <t>Inter Church Payments</t>
  </si>
  <si>
    <t>Total Inter Church Payments</t>
  </si>
  <si>
    <t>O</t>
  </si>
  <si>
    <t>Religious Expenses</t>
  </si>
  <si>
    <t>Perunnal Expenses</t>
  </si>
  <si>
    <t>Other Expenses</t>
  </si>
  <si>
    <t>Total Religious Payments</t>
  </si>
  <si>
    <t>P</t>
  </si>
  <si>
    <t>Q</t>
  </si>
  <si>
    <t>R</t>
  </si>
  <si>
    <t>S</t>
  </si>
  <si>
    <t>T</t>
  </si>
  <si>
    <t>U</t>
  </si>
  <si>
    <t>Loss on Sale/redemption of investment</t>
  </si>
  <si>
    <t>W</t>
  </si>
  <si>
    <t>Loss on Sale of Fixed Assets</t>
  </si>
  <si>
    <t>X</t>
  </si>
  <si>
    <t>Y</t>
  </si>
  <si>
    <t>Income Tax</t>
  </si>
  <si>
    <t>TOTAL EXPENSES (N+O+P+Q+R+S+S1+T+U+V+W+X+Y)</t>
  </si>
  <si>
    <t>Z</t>
  </si>
  <si>
    <t xml:space="preserve"> Surplus - Excess of income over expenditure</t>
  </si>
  <si>
    <t xml:space="preserve"> CHURCH DEPRECIATION STATEMENT AS ON 31-03-2025</t>
  </si>
  <si>
    <t>LAND</t>
  </si>
  <si>
    <t>W D V as on 1-4-2024</t>
  </si>
  <si>
    <t>Add additions</t>
  </si>
  <si>
    <t>Less Deletions</t>
  </si>
  <si>
    <t>W D V as on 31-03-2025</t>
  </si>
  <si>
    <t>BUILDINGS</t>
  </si>
  <si>
    <t>Less Depreciation</t>
  </si>
  <si>
    <t>FURNITURES</t>
  </si>
  <si>
    <t>VEHICLES</t>
  </si>
  <si>
    <t>COMPUTERS</t>
  </si>
  <si>
    <t>MACHINERY AND EQUIPMENTS</t>
  </si>
  <si>
    <t>BUILDING UNDER CONSTRUCTION</t>
  </si>
  <si>
    <t>SUMMARY OF CHURCH FIXED ASSETS</t>
  </si>
  <si>
    <t xml:space="preserve"> CHURCH BALANCE SHEET AS AT 31ST MARCH  2025</t>
  </si>
  <si>
    <t>LIABILITIES</t>
  </si>
  <si>
    <t>Add: General Capital fund Additions</t>
  </si>
  <si>
    <t>Balance as per last Balance sheet</t>
  </si>
  <si>
    <t>Reserve Fund</t>
  </si>
  <si>
    <t>General Reserve</t>
  </si>
  <si>
    <t>Other Reserves</t>
  </si>
  <si>
    <t>Income &amp; Expenditure Account</t>
  </si>
  <si>
    <t>Endowment Fund</t>
  </si>
  <si>
    <t>Advances from  MOSC Institutions</t>
  </si>
  <si>
    <t>Catholicate Day Collection Advances</t>
  </si>
  <si>
    <t>Subscription Received in Advance</t>
  </si>
  <si>
    <t>Rent Deposits</t>
  </si>
  <si>
    <t>Interest payable on Borrowings and Loans</t>
  </si>
  <si>
    <t>Creditors and  Expenses Payable</t>
  </si>
  <si>
    <t>Auditors Remunaration Payable</t>
  </si>
  <si>
    <t>Sundry Creditors</t>
  </si>
  <si>
    <t>Other Expenses Payable</t>
  </si>
  <si>
    <t>Sundries Payable</t>
  </si>
  <si>
    <t>Tax Ddeducted at Source Payable</t>
  </si>
  <si>
    <t>Special Collection Payable</t>
  </si>
  <si>
    <t>Against  Malankara Metropolitan Payments</t>
  </si>
  <si>
    <t>Against Diocession Office Payments</t>
  </si>
  <si>
    <t>Against Other Office Payments</t>
  </si>
  <si>
    <t>TOTAL ( A+B+C+D+E+F+G+H)</t>
  </si>
  <si>
    <t>ASSETS</t>
  </si>
  <si>
    <t>Fixed Assets (Schedule A)</t>
  </si>
  <si>
    <t>Bonds/Mutual Funds</t>
  </si>
  <si>
    <t>Other investments</t>
  </si>
  <si>
    <t xml:space="preserve">Advance to  Churches/spiritual organisations </t>
  </si>
  <si>
    <t>Advance for land</t>
  </si>
  <si>
    <t>Advances to MOSC Institutions</t>
  </si>
  <si>
    <t>Advance to contractors</t>
  </si>
  <si>
    <t>Other advances</t>
  </si>
  <si>
    <t>Rent deposits</t>
  </si>
  <si>
    <t>Electricity deposit</t>
  </si>
  <si>
    <t>Telephone deposit</t>
  </si>
  <si>
    <t>LPG cylinder deposit</t>
  </si>
  <si>
    <t>Other security deposits</t>
  </si>
  <si>
    <t>Income receivable on investments</t>
  </si>
  <si>
    <t>Interest receivable on  advances</t>
  </si>
  <si>
    <t>Interest receivable on deposits</t>
  </si>
  <si>
    <t>Refund of taxes</t>
  </si>
  <si>
    <t>TDS/TCS of 2025</t>
  </si>
  <si>
    <t>TDS /TCS of Previous Years</t>
  </si>
  <si>
    <t>Monthly Subscription Receivable</t>
  </si>
  <si>
    <t>Sundry Receivables</t>
  </si>
  <si>
    <t>Cover Collection Receivable</t>
  </si>
  <si>
    <t>Balance in savings account</t>
  </si>
  <si>
    <t>Balance in deposit account</t>
  </si>
  <si>
    <t>Balance in other accounts</t>
  </si>
  <si>
    <t>Cash in hand</t>
  </si>
  <si>
    <t>TOTAL (I+J+K+L+M+N+O+P)</t>
  </si>
  <si>
    <t>Cattle Income</t>
  </si>
  <si>
    <t>(a) Capital Fund Account</t>
  </si>
  <si>
    <t>a)   GST Applicable Income</t>
  </si>
  <si>
    <t>b)   GST  not Applicable Income</t>
  </si>
  <si>
    <t xml:space="preserve">Interest income </t>
  </si>
  <si>
    <t>Loan from Others (Other than Church members)</t>
  </si>
  <si>
    <t>Loan from Church Members</t>
  </si>
  <si>
    <t>Advance from Diocese (Inter accounts)</t>
  </si>
  <si>
    <t>Rent advance (Own property)</t>
  </si>
  <si>
    <t>Advances from Trustees</t>
  </si>
  <si>
    <t>Advance from others</t>
  </si>
  <si>
    <t>Deposits/Bonds</t>
  </si>
  <si>
    <t xml:space="preserve"> From Catholicate Office</t>
  </si>
  <si>
    <t xml:space="preserve"> From Diocese Office</t>
  </si>
  <si>
    <t xml:space="preserve"> a)   GST Applicable Income</t>
  </si>
  <si>
    <t xml:space="preserve"> b)   GST  not Applicable Income</t>
  </si>
  <si>
    <t>Inter Accounts Payments to Diocese</t>
  </si>
  <si>
    <t>Priest salary Paid to Diocese</t>
  </si>
  <si>
    <t>Methrasana Vihitham</t>
  </si>
  <si>
    <t>Computer, Software  and peripherals</t>
  </si>
  <si>
    <t>Advance to spiritual organisations</t>
  </si>
  <si>
    <t>Advance for Land</t>
  </si>
  <si>
    <t>Advance to Contractors</t>
  </si>
  <si>
    <t>Other Advances</t>
  </si>
  <si>
    <t>Outstanding Expenses</t>
  </si>
  <si>
    <t>Advances from others</t>
  </si>
  <si>
    <t>Loan from  Church Members</t>
  </si>
  <si>
    <t>CHURCH INCOME AND EXPENDITURE  ACCOUNT FOR THE YEAR ENDED 31ST MARCH 2025</t>
  </si>
  <si>
    <t xml:space="preserve">Interest  Income </t>
  </si>
  <si>
    <t>Income from Church Commercial Buildings</t>
  </si>
  <si>
    <t>Special Collection Received</t>
  </si>
  <si>
    <t>Grant From Catholicate Offices</t>
  </si>
  <si>
    <t xml:space="preserve">L  </t>
  </si>
  <si>
    <t>Special Collection Paid/Excess paid</t>
  </si>
  <si>
    <t>Inters Accounts Paid to Diocese</t>
  </si>
  <si>
    <t>Advances from Others</t>
  </si>
  <si>
    <t xml:space="preserve"> Receivables</t>
  </si>
  <si>
    <t xml:space="preserve">Stock </t>
  </si>
  <si>
    <t>Church Code</t>
  </si>
  <si>
    <t>Sources of Income</t>
  </si>
  <si>
    <t>Voluntary Contribution received</t>
  </si>
  <si>
    <t>Any other voluntary contribution</t>
  </si>
  <si>
    <t>Total voluntary contribution received [(i)+(ii)]</t>
  </si>
  <si>
    <t>Foreign contribution out of the total voluntary contribution stated above</t>
  </si>
  <si>
    <t>Corpus Donation included in total voluntary contribution</t>
  </si>
  <si>
    <t>Voluntary Contributions required to be applied by the auditee during the previous year</t>
  </si>
  <si>
    <t>(VIII)</t>
  </si>
  <si>
    <t>Income required to be applied in India by the auditee during the previous year</t>
  </si>
  <si>
    <t>Application of Income</t>
  </si>
  <si>
    <t>a</t>
  </si>
  <si>
    <t>Religious</t>
  </si>
  <si>
    <t>Relief of poor</t>
  </si>
  <si>
    <t>Education</t>
  </si>
  <si>
    <t>Medical relief</t>
  </si>
  <si>
    <t>(V)</t>
  </si>
  <si>
    <t>b</t>
  </si>
  <si>
    <t>Amount which was not actually paid during the previous year (Payable Expenses)</t>
  </si>
  <si>
    <t>Amount actally paid  during the previous year  which accrued during any earlier years</t>
  </si>
  <si>
    <t xml:space="preserve">c </t>
  </si>
  <si>
    <t xml:space="preserve">Total amount to be allowed as application </t>
  </si>
  <si>
    <t>d</t>
  </si>
  <si>
    <t>Bifurcation of application into Revenue or Capital</t>
  </si>
  <si>
    <t>e</t>
  </si>
  <si>
    <t>Amount invested or deposited back in corpus which was applied during any preceding previous year and not claimed  as application during that previous year.</t>
  </si>
  <si>
    <t xml:space="preserve">f </t>
  </si>
  <si>
    <t>Amount disallowable under thirteenth proviso to clause (23C) of section 10 or Explanation 3 to sub- section (1) of section 11 read with sub-clause (ia) of clause (a) of section 40. (30% of amount of Payment)</t>
  </si>
  <si>
    <t>c</t>
  </si>
  <si>
    <t xml:space="preserve">Total allowable application </t>
  </si>
  <si>
    <t xml:space="preserve">Taxable Income </t>
  </si>
  <si>
    <t>Percentage of utilisation</t>
  </si>
  <si>
    <t>COMPUTATION OF TOTAL INCOME</t>
  </si>
  <si>
    <r>
      <rPr>
        <sz val="13"/>
        <color rgb="FF231F20"/>
        <rFont val="Calibri"/>
        <family val="2"/>
      </rPr>
      <t>(I)</t>
    </r>
  </si>
  <si>
    <r>
      <rPr>
        <sz val="13"/>
        <color rgb="FF231F20"/>
        <rFont val="Calibri"/>
        <family val="2"/>
      </rPr>
      <t>(II)</t>
    </r>
  </si>
  <si>
    <r>
      <rPr>
        <sz val="13"/>
        <color rgb="FF231F20"/>
        <rFont val="Calibri"/>
        <family val="2"/>
      </rPr>
      <t>(III)</t>
    </r>
  </si>
  <si>
    <r>
      <rPr>
        <sz val="13"/>
        <color rgb="FF231F20"/>
        <rFont val="Calibri"/>
        <family val="2"/>
      </rPr>
      <t>(IV)</t>
    </r>
  </si>
  <si>
    <r>
      <rPr>
        <sz val="13"/>
        <color rgb="FF231F20"/>
        <rFont val="Calibri"/>
        <family val="2"/>
      </rPr>
      <t>(V)</t>
    </r>
  </si>
  <si>
    <r>
      <rPr>
        <sz val="13"/>
        <color rgb="FF231F20"/>
        <rFont val="Calibri"/>
        <family val="2"/>
      </rPr>
      <t>(VI)</t>
    </r>
  </si>
  <si>
    <r>
      <rPr>
        <sz val="13"/>
        <color rgb="FF231F20"/>
        <rFont val="Calibri"/>
        <family val="2"/>
      </rPr>
      <t>(VII)</t>
    </r>
  </si>
  <si>
    <r>
      <rPr>
        <sz val="13"/>
        <color rgb="FF231F20"/>
        <rFont val="Calibri"/>
        <family val="2"/>
      </rPr>
      <t>(a)</t>
    </r>
  </si>
  <si>
    <r>
      <rPr>
        <sz val="13"/>
        <color rgb="FF231F20"/>
        <rFont val="Calibri"/>
        <family val="2"/>
      </rPr>
      <t>Revenue</t>
    </r>
  </si>
  <si>
    <r>
      <rPr>
        <sz val="13"/>
        <color rgb="FF231F20"/>
        <rFont val="Calibri"/>
        <family val="2"/>
      </rPr>
      <t>(b)</t>
    </r>
  </si>
  <si>
    <r>
      <rPr>
        <sz val="13"/>
        <color rgb="FF231F20"/>
        <rFont val="Calibri"/>
        <family val="2"/>
      </rPr>
      <t>Capital</t>
    </r>
  </si>
  <si>
    <r>
      <rPr>
        <sz val="13"/>
        <color rgb="FF231F20"/>
        <rFont val="Calibri"/>
        <family val="2"/>
      </rPr>
      <t>Amount to be disallowed from application</t>
    </r>
  </si>
  <si>
    <r>
      <rPr>
        <sz val="13"/>
        <color rgb="FF231F20"/>
        <rFont val="Calibri"/>
        <family val="2"/>
      </rPr>
      <t>Amount disallowable under thirteenth proviso to section 10(23C) or Explanation 3 to sub-section (1) of section 11 read with sub-section (3) or (3A) of section 40A</t>
    </r>
  </si>
  <si>
    <r>
      <rPr>
        <sz val="13"/>
        <color rgb="FF231F20"/>
        <rFont val="Calibri"/>
        <family val="2"/>
      </rPr>
      <t>Any other disallowance (Please specify)</t>
    </r>
  </si>
  <si>
    <r>
      <rPr>
        <sz val="13"/>
        <color rgb="FF231F20"/>
        <rFont val="Calibri"/>
        <family val="2"/>
      </rPr>
      <t>Income accumulated or set apart for application to charitable or religious purposes or stated objects of trust or institution to the extent it does not exceed 15 % of the income</t>
    </r>
  </si>
  <si>
    <t>SCHEDULE ATTACHED TO BALANCE SHEET AS AT 31ST MARCH 2025</t>
  </si>
  <si>
    <t>180 days or more</t>
  </si>
  <si>
    <t>Dhyana Mandiram</t>
  </si>
  <si>
    <t>Kurushupalli Building</t>
  </si>
  <si>
    <t>Parish Hall Building</t>
  </si>
  <si>
    <t>Building of Owned Institutions</t>
  </si>
  <si>
    <t>Furniture &amp; Equipments</t>
  </si>
  <si>
    <t>Computer</t>
  </si>
  <si>
    <t>Building under constuction</t>
  </si>
  <si>
    <t>DIOCESE RECEIPTS</t>
  </si>
  <si>
    <t>Diary Advertisement</t>
  </si>
  <si>
    <t>Uposhana vara Pirivu</t>
  </si>
  <si>
    <t>Receipts from Book Shop</t>
  </si>
  <si>
    <t>Other Diocese Receipts</t>
  </si>
  <si>
    <t>Interest and Dividend Income</t>
  </si>
  <si>
    <t>OTHER RECEIPTS</t>
  </si>
  <si>
    <t>Other Receipts</t>
  </si>
  <si>
    <t>Collection from churches (Inter accounts)</t>
  </si>
  <si>
    <t>INTEREST AND DIVIDEND INCOME</t>
  </si>
  <si>
    <t>CHURCH</t>
  </si>
  <si>
    <t>AX</t>
  </si>
  <si>
    <t>Diocese Payments</t>
  </si>
  <si>
    <t>OTHER PAYMENTS</t>
  </si>
  <si>
    <t>Priest salary fund contribution (inter accounts)</t>
  </si>
  <si>
    <t>CONTRA ENTRIES (Debits)</t>
  </si>
  <si>
    <t>To Catholicate Offices</t>
  </si>
  <si>
    <t>To Churches</t>
  </si>
  <si>
    <t>Total of Contra Entries  Debits</t>
  </si>
  <si>
    <t>From Catholicate offices</t>
  </si>
  <si>
    <t>From Other Offices</t>
  </si>
  <si>
    <t>From Churches</t>
  </si>
  <si>
    <t>Total of Contra Entries Credits</t>
  </si>
  <si>
    <t>Schedule BJ</t>
  </si>
  <si>
    <t>BJ</t>
  </si>
  <si>
    <t>AF</t>
  </si>
  <si>
    <t>Schedule AF</t>
  </si>
  <si>
    <t>Schedule AX</t>
  </si>
  <si>
    <t>A. Capital Fund</t>
  </si>
  <si>
    <t>B. Corpus Donations</t>
  </si>
  <si>
    <t>C. Reserves and Surplus</t>
  </si>
  <si>
    <t>D. Income and Expenditure Account</t>
  </si>
  <si>
    <t>(b) Advances</t>
  </si>
  <si>
    <t>Loans and Advance from Others</t>
  </si>
  <si>
    <t>Diocession Day Collection Advances</t>
  </si>
  <si>
    <t>A. Interest Payable on Borrowings and Loans</t>
  </si>
  <si>
    <t>B. Creditors and Expenses Payable</t>
  </si>
  <si>
    <t>C.Sundries Payable</t>
  </si>
  <si>
    <t>Against Other MOSC Office Payments</t>
  </si>
  <si>
    <t>Schedule CG</t>
  </si>
  <si>
    <t>Bonds/ Mutual Funds</t>
  </si>
  <si>
    <t>OTHER NON CURRENT ASSET</t>
  </si>
  <si>
    <t>Non-Current Assets</t>
  </si>
  <si>
    <t>(a) Property, Plant  and Equipments</t>
  </si>
  <si>
    <t>Advance for land / Buildings</t>
  </si>
  <si>
    <t>Tax Deducted at Source/TCS  for 2024-25</t>
  </si>
  <si>
    <t>BK</t>
  </si>
  <si>
    <t>Schedule BK</t>
  </si>
  <si>
    <t>Schedule BL</t>
  </si>
  <si>
    <t>BL</t>
  </si>
  <si>
    <t>Schedule  CC</t>
  </si>
  <si>
    <t>Rental income of Parish Hall</t>
  </si>
  <si>
    <t>Rental income from Commercial Building</t>
  </si>
  <si>
    <t xml:space="preserve">      From Catholicate Office</t>
  </si>
  <si>
    <t>Other Interest Income</t>
  </si>
  <si>
    <t>(a) Loans</t>
  </si>
  <si>
    <t>Churches Consolidated</t>
  </si>
  <si>
    <t>Church Name</t>
  </si>
  <si>
    <t>Surplus/(Deficit) before exceptional and extraordinary items</t>
  </si>
  <si>
    <t>Exceptional items (specify nature &amp; provide note/delete if none)</t>
  </si>
  <si>
    <t>Surplus/(Deficit) Before Extraordinary items</t>
  </si>
  <si>
    <t>Extraordinary Items (specify nature &amp; provide note/delete if none)</t>
  </si>
  <si>
    <t>Surplu/(Deficit) for the year</t>
  </si>
  <si>
    <t xml:space="preserve">Deletions </t>
  </si>
  <si>
    <t>Gross Block</t>
  </si>
  <si>
    <t xml:space="preserve">    Additions </t>
  </si>
  <si>
    <t xml:space="preserve"> As on 01.04.2024</t>
  </si>
  <si>
    <t>As on 31.03.2025</t>
  </si>
  <si>
    <t>Net Block</t>
  </si>
  <si>
    <t>Upto 1-4-2024</t>
  </si>
  <si>
    <t>For the Year</t>
  </si>
  <si>
    <t>Upto 31-03-2025</t>
  </si>
  <si>
    <t>No</t>
  </si>
  <si>
    <t>Land</t>
  </si>
  <si>
    <t>Capital work-in-progress</t>
  </si>
  <si>
    <t>SCHEDULE CG - PROPERTY, PLANT &amp; EQUIPMENTS AND DEPRECIATION</t>
  </si>
  <si>
    <t>Mission Board grant</t>
  </si>
  <si>
    <t>Salary Contributions</t>
  </si>
  <si>
    <t xml:space="preserve">Diocesan Day Collection </t>
  </si>
  <si>
    <t>Pre Marital Counseling Income</t>
  </si>
  <si>
    <t>Diocesan Day</t>
  </si>
  <si>
    <t>Vivaha Kaimuthu</t>
  </si>
  <si>
    <t>Donation Received for Charity through Metropolitan</t>
  </si>
  <si>
    <t>Donation Received - Sahodharan Project</t>
  </si>
  <si>
    <t>Wayanad House Projections</t>
  </si>
  <si>
    <t>General Donation</t>
  </si>
  <si>
    <t>Donation received from Metropolitan Discretionary Fund</t>
  </si>
  <si>
    <t>Land Lease Amount</t>
  </si>
  <si>
    <t>Poultry Income</t>
  </si>
  <si>
    <t>Sales of Agricultural products</t>
  </si>
  <si>
    <t>Miscellaneous Income</t>
  </si>
  <si>
    <t>Security Deposit Received</t>
  </si>
  <si>
    <t>Caution Deposit Received</t>
  </si>
  <si>
    <t>Diocesan Share of Interest on FD (Priest Welfare)</t>
  </si>
  <si>
    <t>Metropolitan Allowance</t>
  </si>
  <si>
    <t>Feast Expense</t>
  </si>
  <si>
    <t>Perunall Expenses</t>
  </si>
  <si>
    <t>MGOCSM Program</t>
  </si>
  <si>
    <t>Meeting Expense</t>
  </si>
  <si>
    <t>Gifts</t>
  </si>
  <si>
    <t>Miscellaneous Expense</t>
  </si>
  <si>
    <t>Commission</t>
  </si>
  <si>
    <t>Allowance to care taker</t>
  </si>
  <si>
    <t>Security Deposits Paid/Refunded</t>
  </si>
  <si>
    <t>Caution Deposits Refunded</t>
  </si>
  <si>
    <t>TDS/TCS  Deductions</t>
  </si>
  <si>
    <t>TDS/TCS  Payments</t>
  </si>
  <si>
    <t>GST Payments</t>
  </si>
  <si>
    <t>Purchase ( Book Center)</t>
  </si>
  <si>
    <t>Book Center Expense</t>
  </si>
  <si>
    <t>Hall Rent Received</t>
  </si>
  <si>
    <t>Snehasparsham</t>
  </si>
  <si>
    <t>Wayanad House Project</t>
  </si>
  <si>
    <t xml:space="preserve">Agriculture Income </t>
  </si>
  <si>
    <t>Contra Entries (Credits)</t>
  </si>
  <si>
    <t>Other Corpus Donation Received</t>
  </si>
  <si>
    <t>Grant paid to others</t>
  </si>
  <si>
    <t>Other Security Deposits</t>
  </si>
  <si>
    <t>Fuel Expenses for Agriculture</t>
  </si>
  <si>
    <t>Other Agricultural Expenses</t>
  </si>
  <si>
    <t>Repair &amp; Maintance - Agriculture Equipments</t>
  </si>
  <si>
    <t>CAPITAL FUND</t>
  </si>
  <si>
    <t>ENDOWMENT FUND</t>
  </si>
  <si>
    <t>Spiritual Organisation Receipt</t>
  </si>
  <si>
    <t>Spiritual Organisation Expense</t>
  </si>
  <si>
    <t>Cash In Hand</t>
  </si>
  <si>
    <t>Balasamajam</t>
  </si>
  <si>
    <t>Vanitha Samajam</t>
  </si>
  <si>
    <t>OSSAE</t>
  </si>
  <si>
    <t>OCYM</t>
  </si>
  <si>
    <t>Prayer Group</t>
  </si>
  <si>
    <t>MGOCSM</t>
  </si>
  <si>
    <t>Gastheemon Gospel</t>
  </si>
  <si>
    <t>Divyabotham</t>
  </si>
  <si>
    <t>HRM Dept</t>
  </si>
  <si>
    <t>Pambady Piligirmage</t>
  </si>
  <si>
    <t>Spiritual Organisations Bank</t>
  </si>
  <si>
    <t>Salary Subsidy Paid</t>
  </si>
  <si>
    <t>Outhouse Maintenance</t>
  </si>
  <si>
    <t>Cleaning Expense</t>
  </si>
  <si>
    <t>Haritha Karma Sena</t>
  </si>
  <si>
    <t>Wages Paid</t>
  </si>
  <si>
    <t>Church</t>
  </si>
  <si>
    <t>Cash Balances Churches</t>
  </si>
  <si>
    <t>Book Center</t>
  </si>
  <si>
    <t>Mixer</t>
  </si>
  <si>
    <t>Inverter</t>
  </si>
  <si>
    <t>Kitchen Equipemts</t>
  </si>
  <si>
    <t>Vaccum Cleaner</t>
  </si>
  <si>
    <t>Washing Machine</t>
  </si>
  <si>
    <t>Fridge</t>
  </si>
  <si>
    <t>Water Purifier</t>
  </si>
  <si>
    <t>Grass Cutter</t>
  </si>
  <si>
    <t>Computer and Accessories</t>
  </si>
  <si>
    <t xml:space="preserve">Software </t>
  </si>
  <si>
    <t>Websites</t>
  </si>
  <si>
    <t>Spiritual Organisation</t>
  </si>
  <si>
    <t>Pries Welfare fund payable</t>
  </si>
  <si>
    <t>PF/ESI/OtherPayables</t>
  </si>
  <si>
    <t>Mosc Payable</t>
  </si>
  <si>
    <t>Please enter the following in the respective sheets:</t>
  </si>
  <si>
    <t>3. Consolidated Sheets (Auto-Calculated)</t>
  </si>
  <si>
    <t>1. Church Accounting Procedures</t>
  </si>
  <si>
    <t>2. Diocese Accounting Procedure</t>
  </si>
  <si>
    <t>Note: Second column autopopulate the data for churches</t>
  </si>
  <si>
    <r>
      <t xml:space="preserve">Enter manually diocese-related data </t>
    </r>
    <r>
      <rPr>
        <b/>
        <sz val="11"/>
        <color theme="1"/>
        <rFont val="Aptos Narrow"/>
        <family val="2"/>
        <scheme val="minor"/>
      </rPr>
      <t>only</t>
    </r>
    <r>
      <rPr>
        <sz val="11"/>
        <color theme="1"/>
        <rFont val="Aptos Narrow"/>
        <family val="2"/>
        <scheme val="minor"/>
      </rPr>
      <t xml:space="preserve"> in the following sheets:</t>
    </r>
  </si>
  <si>
    <t>📊 Consolidation Depreciation</t>
  </si>
  <si>
    <t>📊 Consolidation Balance Sheet,After entering each church and diocese data,check here that Consolidation Balance Sheets are tallying properly.</t>
  </si>
  <si>
    <t>📄 Manually input the Balance Sheet figures for church.</t>
  </si>
  <si>
    <t>Grant Paid to ……</t>
  </si>
  <si>
    <t>Paid to…….</t>
  </si>
  <si>
    <t>Grant Paid to……</t>
  </si>
  <si>
    <t>Paid To</t>
  </si>
  <si>
    <t>Medical Expenses- Priests</t>
  </si>
  <si>
    <r>
      <t xml:space="preserve">📄 You may use formulas in the Church I &amp; E sheet to </t>
    </r>
    <r>
      <rPr>
        <b/>
        <i/>
        <sz val="11"/>
        <color theme="1"/>
        <rFont val="Aptos Narrow"/>
        <scheme val="minor"/>
      </rPr>
      <t>automatically populate</t>
    </r>
    <r>
      <rPr>
        <i/>
        <sz val="11"/>
        <color theme="1"/>
        <rFont val="Aptos Narrow"/>
        <scheme val="minor"/>
      </rPr>
      <t xml:space="preserve"> matching items with the Church R &amp; P sheet., if required.</t>
    </r>
  </si>
  <si>
    <r>
      <t xml:space="preserve">The following sheets will </t>
    </r>
    <r>
      <rPr>
        <b/>
        <sz val="11"/>
        <color theme="1"/>
        <rFont val="Aptos Narrow"/>
        <family val="2"/>
        <scheme val="minor"/>
      </rPr>
      <t>auto-calculate total</t>
    </r>
    <r>
      <rPr>
        <sz val="11"/>
        <color theme="1"/>
        <rFont val="Aptos Narrow"/>
        <family val="2"/>
        <scheme val="minor"/>
      </rPr>
      <t xml:space="preserve"> using data from individual churches and diocese:</t>
    </r>
  </si>
  <si>
    <t>Note: When inserting new column/row, the formulas in the adjacent (previous) column don't automatically apply to the new column/row. ensure the formula are also copied</t>
  </si>
  <si>
    <r>
      <t xml:space="preserve">➤ Ensure the </t>
    </r>
    <r>
      <rPr>
        <b/>
        <sz val="11"/>
        <color theme="1"/>
        <rFont val="Aptos Narrow"/>
        <scheme val="minor"/>
      </rPr>
      <t>cash balances,depreciation figures and fixed asset</t>
    </r>
    <r>
      <rPr>
        <sz val="11"/>
        <color theme="1"/>
        <rFont val="Aptos Narrow"/>
        <family val="2"/>
        <scheme val="minor"/>
      </rPr>
      <t xml:space="preserve">  </t>
    </r>
    <r>
      <rPr>
        <b/>
        <sz val="11"/>
        <color theme="1"/>
        <rFont val="Aptos Narrow"/>
        <family val="2"/>
        <scheme val="minor"/>
      </rPr>
      <t>match correctly</t>
    </r>
    <r>
      <rPr>
        <sz val="11"/>
        <color theme="1"/>
        <rFont val="Aptos Narrow"/>
        <family val="2"/>
        <scheme val="minor"/>
      </rPr>
      <t>.</t>
    </r>
  </si>
  <si>
    <r>
      <t>➤ Ensure the</t>
    </r>
    <r>
      <rPr>
        <b/>
        <sz val="11"/>
        <color theme="1"/>
        <rFont val="Aptos Narrow"/>
        <scheme val="minor"/>
      </rPr>
      <t xml:space="preserve"> cash balances, depreciation figures and fixed asset </t>
    </r>
    <r>
      <rPr>
        <sz val="11"/>
        <color theme="1"/>
        <rFont val="Aptos Narrow"/>
        <family val="2"/>
        <scheme val="minor"/>
      </rPr>
      <t xml:space="preserve"> </t>
    </r>
    <r>
      <rPr>
        <b/>
        <sz val="11"/>
        <color theme="1"/>
        <rFont val="Aptos Narrow"/>
        <family val="2"/>
        <scheme val="minor"/>
      </rPr>
      <t>match correctly</t>
    </r>
    <r>
      <rPr>
        <sz val="11"/>
        <color theme="1"/>
        <rFont val="Aptos Narrow"/>
        <family val="2"/>
        <scheme val="minor"/>
      </rPr>
      <t>.</t>
    </r>
  </si>
  <si>
    <t>Contact No</t>
  </si>
  <si>
    <r>
      <t xml:space="preserve">📄 </t>
    </r>
    <r>
      <rPr>
        <b/>
        <sz val="11"/>
        <color theme="1"/>
        <rFont val="Aptos Narrow"/>
        <family val="2"/>
        <scheme val="minor"/>
      </rPr>
      <t>Consolidation R &amp; P Schedule (Column D)</t>
    </r>
  </si>
  <si>
    <r>
      <t xml:space="preserve">📄 </t>
    </r>
    <r>
      <rPr>
        <b/>
        <sz val="11"/>
        <color theme="1"/>
        <rFont val="Aptos Narrow"/>
        <family val="2"/>
        <scheme val="minor"/>
      </rPr>
      <t>Consolidation I &amp; E Schedule (Column D)</t>
    </r>
  </si>
  <si>
    <r>
      <t xml:space="preserve">📄 </t>
    </r>
    <r>
      <rPr>
        <b/>
        <sz val="11"/>
        <color theme="1"/>
        <rFont val="Aptos Narrow"/>
        <family val="2"/>
        <scheme val="minor"/>
      </rPr>
      <t>Consolidation Balance Sheet Schedule (Column D)</t>
    </r>
  </si>
  <si>
    <r>
      <t xml:space="preserve">📄 You may use formulas in the Consolidtion I &amp; E Schedule sheet (Column D) to </t>
    </r>
    <r>
      <rPr>
        <b/>
        <i/>
        <sz val="11"/>
        <color theme="1"/>
        <rFont val="Aptos Narrow"/>
        <scheme val="minor"/>
      </rPr>
      <t>automatically populate</t>
    </r>
    <r>
      <rPr>
        <i/>
        <sz val="11"/>
        <color theme="1"/>
        <rFont val="Aptos Narrow"/>
        <scheme val="minor"/>
      </rPr>
      <t xml:space="preserve"> matching items with the Consolidation R &amp; P sheet Schedule., if required.</t>
    </r>
  </si>
  <si>
    <t>Auditors 
Contact No</t>
  </si>
  <si>
    <t>Auditors
Details</t>
  </si>
  <si>
    <t>Aadministrative Expenses Church</t>
  </si>
  <si>
    <t>Repai and Maintenance Church</t>
  </si>
  <si>
    <t>Agriculture  Expense for Church</t>
  </si>
  <si>
    <t>Church Balances</t>
  </si>
  <si>
    <t>Administrative Expenses Church</t>
  </si>
  <si>
    <t>RECEIPTS AND PAYMENTS ACCOUNT FOR THE YEAR ENDED 31ST MARCH 2025</t>
  </si>
  <si>
    <t>SCHEDULE A - PROPERTY, PLANT &amp; EQUIPMENTS AND DEPRECIATION (CONSOLIDATED)</t>
  </si>
  <si>
    <t xml:space="preserve"> Firm Name</t>
  </si>
  <si>
    <t>FRN</t>
  </si>
  <si>
    <t>Name of Partner/Proprietor</t>
  </si>
  <si>
    <t>Designation</t>
  </si>
  <si>
    <t>Mobile Number</t>
  </si>
  <si>
    <t>e mail ID</t>
  </si>
  <si>
    <t>Whether Audit Report  attached</t>
  </si>
  <si>
    <t>ICAI Membership Number</t>
  </si>
  <si>
    <t>Priest Welfare Payment</t>
  </si>
  <si>
    <t>Kattapana Project</t>
  </si>
  <si>
    <t xml:space="preserve">Grant Paid to </t>
  </si>
  <si>
    <t>Grant Paid to</t>
  </si>
  <si>
    <t>Other Bank Deposit Churches</t>
  </si>
  <si>
    <t>Fixed deposit Churches</t>
  </si>
  <si>
    <t>Sale of ……</t>
  </si>
  <si>
    <t>Sales of ……</t>
  </si>
  <si>
    <r>
      <t>UDIN,has to be entred manually in</t>
    </r>
    <r>
      <rPr>
        <b/>
        <sz val="11"/>
        <color theme="1"/>
        <rFont val="Aptos Narrow"/>
        <scheme val="minor"/>
      </rPr>
      <t xml:space="preserve"> Consolidated BalanceSheet</t>
    </r>
  </si>
  <si>
    <t>Second Church</t>
  </si>
  <si>
    <t>Sale of …..</t>
  </si>
  <si>
    <t>Sales of …..</t>
  </si>
  <si>
    <t>Donation to Trust and Others</t>
  </si>
  <si>
    <t>Diocese Secretary</t>
  </si>
  <si>
    <t>q</t>
  </si>
  <si>
    <t>Diocese Metrapolita</t>
  </si>
  <si>
    <t>As at 31.03.2024</t>
  </si>
  <si>
    <r>
      <t>📄 Enter manually all</t>
    </r>
    <r>
      <rPr>
        <b/>
        <sz val="11"/>
        <color theme="1"/>
        <rFont val="Aptos Narrow"/>
        <scheme val="minor"/>
      </rPr>
      <t xml:space="preserve"> summary R &amp; P </t>
    </r>
    <r>
      <rPr>
        <sz val="11"/>
        <color theme="1"/>
        <rFont val="Aptos Narrow"/>
        <family val="2"/>
        <scheme val="minor"/>
      </rPr>
      <t xml:space="preserve">as per the correct account code in </t>
    </r>
    <r>
      <rPr>
        <b/>
        <sz val="11"/>
        <color theme="1"/>
        <rFont val="Aptos Narrow"/>
        <scheme val="minor"/>
      </rPr>
      <t>Church R &amp; P Sheet</t>
    </r>
  </si>
  <si>
    <r>
      <t>📄 Enter manually all</t>
    </r>
    <r>
      <rPr>
        <b/>
        <sz val="11"/>
        <color theme="1"/>
        <rFont val="Aptos Narrow"/>
        <scheme val="minor"/>
      </rPr>
      <t xml:space="preserve"> summary  I&amp; E </t>
    </r>
    <r>
      <rPr>
        <sz val="11"/>
        <color theme="1"/>
        <rFont val="Aptos Narrow"/>
        <family val="2"/>
        <scheme val="minor"/>
      </rPr>
      <t>as per the appropriate code in</t>
    </r>
    <r>
      <rPr>
        <b/>
        <sz val="11"/>
        <color theme="1"/>
        <rFont val="Aptos Narrow"/>
        <scheme val="minor"/>
      </rPr>
      <t xml:space="preserve"> Church I &amp; E Sheet</t>
    </r>
  </si>
  <si>
    <r>
      <t>📄 Enter depreciation schedule data in</t>
    </r>
    <r>
      <rPr>
        <b/>
        <sz val="11"/>
        <color theme="1"/>
        <rFont val="Aptos Narrow"/>
        <scheme val="minor"/>
      </rPr>
      <t xml:space="preserve"> Church Depreciation Sheet</t>
    </r>
  </si>
  <si>
    <r>
      <t xml:space="preserve">📄 </t>
    </r>
    <r>
      <rPr>
        <b/>
        <sz val="11"/>
        <color theme="1"/>
        <rFont val="Aptos Narrow"/>
        <family val="2"/>
        <scheme val="minor"/>
      </rPr>
      <t>FA Diocese Sheet:</t>
    </r>
    <r>
      <rPr>
        <sz val="11"/>
        <color theme="1"/>
        <rFont val="Aptos Narrow"/>
        <scheme val="minor"/>
      </rPr>
      <t>Input fixed asset details here to calculate depreciation., enter column C,D,E,F,and I Manually</t>
    </r>
  </si>
  <si>
    <r>
      <t xml:space="preserve">First fill up the particulars in </t>
    </r>
    <r>
      <rPr>
        <b/>
        <sz val="11"/>
        <color theme="1"/>
        <rFont val="Aptos Narrow"/>
        <scheme val="minor"/>
      </rPr>
      <t>Datasheet</t>
    </r>
    <r>
      <rPr>
        <sz val="11"/>
        <color theme="1"/>
        <rFont val="Aptos Narrow"/>
        <scheme val="minor"/>
      </rPr>
      <t>, the entered details in the datasheet will auto populate in R &amp; P, I &amp;E, Balancesheet.</t>
    </r>
  </si>
  <si>
    <t>Name of Diocese</t>
  </si>
  <si>
    <t>Name of Diocese Secretary</t>
  </si>
  <si>
    <t xml:space="preserve">Date: </t>
  </si>
  <si>
    <t xml:space="preserve">Place: </t>
  </si>
  <si>
    <t xml:space="preserve">  Consolidation R&amp;P 25,Consolidation I&amp;E 25, Consolidation BS 25.</t>
  </si>
  <si>
    <t>📊 Consolidation R &amp; P 25</t>
  </si>
  <si>
    <t>📊 Consolidation I &amp; E 25</t>
  </si>
  <si>
    <t>📄 Enter manually the Previous Year consolidated financial figures for the Church and Diocese into Column G of the following worksheets.</t>
  </si>
  <si>
    <r>
      <t xml:space="preserve">Fill upthe particulars in  </t>
    </r>
    <r>
      <rPr>
        <b/>
        <sz val="11"/>
        <color theme="1"/>
        <rFont val="Aptos Narrow"/>
        <scheme val="minor"/>
      </rPr>
      <t>Churches Consolidated</t>
    </r>
    <r>
      <rPr>
        <sz val="11"/>
        <color theme="1"/>
        <rFont val="Aptos Narrow"/>
        <scheme val="minor"/>
      </rPr>
      <t xml:space="preserve"> sheet.</t>
    </r>
  </si>
  <si>
    <t>Name of Diocese Metrapolita</t>
  </si>
  <si>
    <t>Address of Diocese</t>
  </si>
  <si>
    <t>First Church</t>
  </si>
  <si>
    <t>Last Church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</si>
</sst>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 #,##0.00_ ;_ * \-#,##0.00_ ;_ * &quot;-&quot;??_ ;_ @_ "/>
    <numFmt numFmtId="165" formatCode="_-* #,##0.00_-;\-* #,##0.00_-;_-* &quot;-&quot;??_-;_-@_-"/>
    <numFmt numFmtId="166" formatCode="0."/>
    <numFmt numFmtId="167" formatCode="0_);\(0\)"/>
    <numFmt numFmtId="168" formatCode="_(* #,##0.0_);_(* \(#,##0.0\);_(* &quot;-&quot;??_);_(@_)"/>
  </numFmts>
  <fonts count="128" x14ac:knownFonts="1">
    <font>
      <sz val="11"/>
      <color theme="1"/>
      <name val="Aptos Narrow"/>
      <family val="2"/>
      <scheme val="minor"/>
    </font>
    <font>
      <sz val="11"/>
      <color theme="1"/>
      <name val="Aptos Narrow"/>
      <family val="2"/>
      <scheme val="minor"/>
    </font>
    <font>
      <sz val="11"/>
      <color theme="1"/>
      <name val="Times New Roman"/>
      <family val="1"/>
    </font>
    <font>
      <sz val="12"/>
      <color theme="1"/>
      <name val="Times New Roman"/>
      <family val="1"/>
    </font>
    <font>
      <b/>
      <sz val="12"/>
      <color theme="1"/>
      <name val="Times New Roman"/>
      <family val="1"/>
    </font>
    <font>
      <b/>
      <sz val="11"/>
      <color theme="1"/>
      <name val="Times New Roman"/>
      <family val="1"/>
    </font>
    <font>
      <i/>
      <sz val="11"/>
      <color theme="1"/>
      <name val="Times New Roman"/>
      <family val="1"/>
    </font>
    <font>
      <sz val="11"/>
      <name val="Times New Roman"/>
      <family val="1"/>
    </font>
    <font>
      <b/>
      <sz val="11"/>
      <name val="Times New Roman"/>
      <family val="1"/>
    </font>
    <font>
      <b/>
      <sz val="18"/>
      <color theme="1"/>
      <name val="Times New Roman"/>
      <family val="1"/>
    </font>
    <font>
      <b/>
      <sz val="13.5"/>
      <color theme="1"/>
      <name val="Times New Roman"/>
      <family val="1"/>
    </font>
    <font>
      <u/>
      <sz val="10"/>
      <color theme="10"/>
      <name val="Arial"/>
      <family val="2"/>
    </font>
    <font>
      <u/>
      <sz val="11"/>
      <color theme="10"/>
      <name val="Times New Roman"/>
      <family val="1"/>
    </font>
    <font>
      <sz val="10"/>
      <color theme="1"/>
      <name val="Times New Roman"/>
      <family val="1"/>
    </font>
    <font>
      <b/>
      <sz val="14"/>
      <color theme="1"/>
      <name val="Times New Roman"/>
      <family val="1"/>
    </font>
    <font>
      <b/>
      <u/>
      <sz val="12"/>
      <color theme="1"/>
      <name val="Times New Roman"/>
      <family val="1"/>
    </font>
    <font>
      <b/>
      <sz val="10"/>
      <color theme="1"/>
      <name val="Times New Roman"/>
      <family val="1"/>
    </font>
    <font>
      <sz val="10"/>
      <name val="Times New Roman"/>
      <family val="1"/>
    </font>
    <font>
      <u/>
      <sz val="10"/>
      <color theme="1"/>
      <name val="Times New Roman"/>
      <family val="1"/>
    </font>
    <font>
      <b/>
      <u/>
      <sz val="10"/>
      <color theme="1"/>
      <name val="Times New Roman"/>
      <family val="1"/>
    </font>
    <font>
      <b/>
      <sz val="10"/>
      <color indexed="8"/>
      <name val="Times New Roman"/>
      <family val="1"/>
    </font>
    <font>
      <b/>
      <sz val="9"/>
      <color theme="1"/>
      <name val="Times New Roman"/>
      <family val="1"/>
    </font>
    <font>
      <b/>
      <sz val="10"/>
      <name val="Arial"/>
      <family val="2"/>
    </font>
    <font>
      <b/>
      <sz val="10"/>
      <name val="Times New Roman"/>
      <family val="1"/>
    </font>
    <font>
      <b/>
      <i/>
      <sz val="11"/>
      <color theme="1"/>
      <name val="Times New Roman"/>
      <family val="1"/>
    </font>
    <font>
      <b/>
      <sz val="11"/>
      <color theme="1"/>
      <name val="Aptos Narrow"/>
      <family val="2"/>
      <scheme val="minor"/>
    </font>
    <font>
      <sz val="10"/>
      <name val="Arial"/>
      <family val="2"/>
    </font>
    <font>
      <sz val="11"/>
      <color indexed="8"/>
      <name val="Calibri"/>
      <family val="2"/>
    </font>
    <font>
      <sz val="10"/>
      <color rgb="FF000000"/>
      <name val="Times New Roman"/>
      <family val="1"/>
    </font>
    <font>
      <sz val="10"/>
      <color rgb="FF000000"/>
      <name val="Times New Roman"/>
      <family val="1"/>
    </font>
    <font>
      <b/>
      <sz val="11"/>
      <color theme="1"/>
      <name val="Aptos Narrow"/>
      <scheme val="minor"/>
    </font>
    <font>
      <sz val="12"/>
      <color theme="1"/>
      <name val="Aptos Narrow"/>
      <family val="2"/>
      <scheme val="minor"/>
    </font>
    <font>
      <i/>
      <sz val="11"/>
      <color theme="1"/>
      <name val="Aptos Narrow"/>
      <family val="2"/>
      <scheme val="minor"/>
    </font>
    <font>
      <b/>
      <i/>
      <sz val="11"/>
      <color theme="1"/>
      <name val="Aptos Narrow"/>
      <family val="2"/>
      <scheme val="minor"/>
    </font>
    <font>
      <b/>
      <u/>
      <sz val="14"/>
      <color theme="1"/>
      <name val="Aptos Narrow"/>
      <family val="2"/>
      <scheme val="minor"/>
    </font>
    <font>
      <sz val="10"/>
      <color rgb="FF000000"/>
      <name val="Times New Roman"/>
      <family val="1"/>
    </font>
    <font>
      <i/>
      <sz val="11"/>
      <color theme="1"/>
      <name val="High Tower Text"/>
      <family val="1"/>
    </font>
    <font>
      <b/>
      <sz val="10"/>
      <color theme="1"/>
      <name val="Arial"/>
      <family val="2"/>
    </font>
    <font>
      <b/>
      <sz val="18"/>
      <color theme="1"/>
      <name val="Arial"/>
      <family val="2"/>
    </font>
    <font>
      <sz val="12"/>
      <color indexed="8"/>
      <name val="Modern No. 20"/>
      <family val="1"/>
    </font>
    <font>
      <b/>
      <sz val="16"/>
      <color indexed="8"/>
      <name val="Modern No. 20"/>
      <family val="1"/>
    </font>
    <font>
      <b/>
      <u/>
      <sz val="11"/>
      <color theme="1"/>
      <name val="Aptos Narrow"/>
      <family val="2"/>
      <scheme val="minor"/>
    </font>
    <font>
      <b/>
      <u/>
      <sz val="16"/>
      <color theme="1"/>
      <name val="Times New Roman"/>
      <family val="1"/>
    </font>
    <font>
      <vertAlign val="superscript"/>
      <sz val="12"/>
      <color theme="1"/>
      <name val="Times New Roman"/>
      <family val="1"/>
    </font>
    <font>
      <sz val="7"/>
      <color theme="1"/>
      <name val="Times New Roman"/>
      <family val="1"/>
    </font>
    <font>
      <sz val="12"/>
      <color theme="1"/>
      <name val="Arial"/>
      <family val="2"/>
    </font>
    <font>
      <sz val="11"/>
      <color rgb="FF231F20"/>
      <name val="Times New Roman"/>
      <family val="1"/>
    </font>
    <font>
      <sz val="11"/>
      <color rgb="FF000000"/>
      <name val="Times New Roman"/>
      <family val="1"/>
    </font>
    <font>
      <sz val="12"/>
      <color rgb="FF231F20"/>
      <name val="Calibri"/>
      <family val="2"/>
    </font>
    <font>
      <sz val="12"/>
      <name val="Times New Roman"/>
      <family val="1"/>
    </font>
    <font>
      <sz val="12"/>
      <color rgb="FF231F20"/>
      <name val="Times New Roman"/>
      <family val="1"/>
    </font>
    <font>
      <sz val="12"/>
      <color rgb="FF000000"/>
      <name val="Times New Roman"/>
      <family val="1"/>
    </font>
    <font>
      <sz val="12"/>
      <color rgb="FF231F20"/>
      <name val="Times New Roman"/>
      <family val="2"/>
    </font>
    <font>
      <sz val="12"/>
      <color rgb="FF231F20"/>
      <name val="Calibri"/>
      <family val="1"/>
    </font>
    <font>
      <sz val="12"/>
      <name val="Calibri"/>
      <family val="2"/>
    </font>
    <font>
      <b/>
      <sz val="12"/>
      <name val="Times New Roman"/>
      <family val="1"/>
    </font>
    <font>
      <b/>
      <sz val="12"/>
      <color rgb="FF231F20"/>
      <name val="Times New Roman"/>
      <family val="1"/>
    </font>
    <font>
      <b/>
      <sz val="12"/>
      <color theme="4"/>
      <name val="Calibri"/>
      <family val="2"/>
    </font>
    <font>
      <b/>
      <sz val="12"/>
      <color theme="4"/>
      <name val="Calibri"/>
      <family val="1"/>
    </font>
    <font>
      <b/>
      <sz val="12"/>
      <color theme="4"/>
      <name val="Times New Roman"/>
      <family val="1"/>
    </font>
    <font>
      <b/>
      <sz val="12"/>
      <name val="Calibri"/>
      <family val="2"/>
    </font>
    <font>
      <sz val="10"/>
      <color rgb="FF231F20"/>
      <name val="Times New Roman"/>
      <family val="1"/>
    </font>
    <font>
      <b/>
      <sz val="14"/>
      <color rgb="FF000000"/>
      <name val="Times New Roman"/>
      <family val="1"/>
    </font>
    <font>
      <b/>
      <sz val="12"/>
      <color rgb="FF000000"/>
      <name val="Times New Roman"/>
      <family val="1"/>
    </font>
    <font>
      <sz val="14"/>
      <color rgb="FF000000"/>
      <name val="Times New Roman"/>
      <family val="1"/>
    </font>
    <font>
      <vertAlign val="superscript"/>
      <sz val="12"/>
      <color rgb="FF231F20"/>
      <name val="Times New Roman"/>
      <family val="1"/>
    </font>
    <font>
      <b/>
      <sz val="7.5"/>
      <name val="Times New Roman"/>
      <family val="1"/>
    </font>
    <font>
      <b/>
      <sz val="7.5"/>
      <color rgb="FF231F20"/>
      <name val="Times New Roman"/>
      <family val="1"/>
    </font>
    <font>
      <sz val="7.5"/>
      <color rgb="FF231F20"/>
      <name val="Times New Roman"/>
      <family val="2"/>
    </font>
    <font>
      <i/>
      <sz val="7.5"/>
      <name val="Times New Roman"/>
      <family val="1"/>
    </font>
    <font>
      <sz val="7.5"/>
      <name val="Times New Roman"/>
      <family val="1"/>
    </font>
    <font>
      <b/>
      <sz val="6.5"/>
      <name val="Times New Roman"/>
      <family val="1"/>
    </font>
    <font>
      <sz val="6.5"/>
      <name val="Times New Roman"/>
      <family val="1"/>
    </font>
    <font>
      <sz val="6.5"/>
      <color rgb="FF231F20"/>
      <name val="Times New Roman"/>
      <family val="2"/>
    </font>
    <font>
      <b/>
      <i/>
      <sz val="11"/>
      <color theme="1"/>
      <name val="Aptos Narrow"/>
      <scheme val="minor"/>
    </font>
    <font>
      <b/>
      <u/>
      <sz val="11"/>
      <color theme="1"/>
      <name val="Aptos Narrow"/>
      <scheme val="minor"/>
    </font>
    <font>
      <sz val="13"/>
      <color theme="1"/>
      <name val="Aptos Narrow"/>
      <family val="2"/>
      <scheme val="minor"/>
    </font>
    <font>
      <b/>
      <sz val="16"/>
      <color theme="1"/>
      <name val="Modern No. 20"/>
      <family val="1"/>
    </font>
    <font>
      <sz val="14"/>
      <color theme="1"/>
      <name val="Aptos Narrow"/>
      <family val="2"/>
      <scheme val="minor"/>
    </font>
    <font>
      <sz val="13"/>
      <name val="Calibri"/>
      <family val="2"/>
    </font>
    <font>
      <b/>
      <sz val="13"/>
      <color indexed="8"/>
      <name val="Times New Roman"/>
      <family val="1"/>
    </font>
    <font>
      <sz val="13"/>
      <color theme="1"/>
      <name val="Calibri"/>
      <family val="2"/>
    </font>
    <font>
      <b/>
      <sz val="13"/>
      <color theme="1"/>
      <name val="Calibri"/>
      <family val="2"/>
    </font>
    <font>
      <b/>
      <u/>
      <sz val="13"/>
      <color theme="1"/>
      <name val="Calibri"/>
      <family val="2"/>
    </font>
    <font>
      <sz val="13"/>
      <color rgb="FF231F20"/>
      <name val="Calibri"/>
      <family val="2"/>
    </font>
    <font>
      <sz val="13"/>
      <color rgb="FF000000"/>
      <name val="Calibri"/>
      <family val="2"/>
    </font>
    <font>
      <b/>
      <sz val="13"/>
      <color rgb="FF231F20"/>
      <name val="Calibri"/>
      <family val="2"/>
    </font>
    <font>
      <b/>
      <sz val="13"/>
      <color theme="4"/>
      <name val="Calibri"/>
      <family val="2"/>
    </font>
    <font>
      <b/>
      <sz val="13"/>
      <color theme="1"/>
      <name val="Times New Roman"/>
      <family val="1"/>
    </font>
    <font>
      <b/>
      <u/>
      <sz val="11"/>
      <color theme="1"/>
      <name val="Times New Roman"/>
      <family val="1"/>
    </font>
    <font>
      <b/>
      <sz val="12"/>
      <color indexed="8"/>
      <name val="Times New Roman"/>
      <family val="1"/>
    </font>
    <font>
      <b/>
      <sz val="11"/>
      <color indexed="8"/>
      <name val="Times New Roman"/>
      <family val="1"/>
    </font>
    <font>
      <b/>
      <sz val="16"/>
      <color theme="1"/>
      <name val="Times New Roman"/>
      <family val="1"/>
    </font>
    <font>
      <sz val="13"/>
      <color theme="1"/>
      <name val="Times New Roman"/>
      <family val="1"/>
    </font>
    <font>
      <b/>
      <i/>
      <sz val="13"/>
      <color theme="1"/>
      <name val="Times New Roman"/>
      <family val="1"/>
    </font>
    <font>
      <sz val="13"/>
      <color indexed="8"/>
      <name val="Times New Roman"/>
      <family val="1"/>
    </font>
    <font>
      <b/>
      <sz val="12"/>
      <color theme="1"/>
      <name val="Aptos Narrow"/>
      <scheme val="minor"/>
    </font>
    <font>
      <b/>
      <sz val="9"/>
      <color theme="1"/>
      <name val="Aptos Narrow"/>
      <scheme val="minor"/>
    </font>
    <font>
      <sz val="13"/>
      <name val="Times New Roman"/>
      <family val="1"/>
    </font>
    <font>
      <sz val="11"/>
      <name val="Aptos Narrow"/>
      <family val="2"/>
      <scheme val="minor"/>
    </font>
    <font>
      <sz val="11"/>
      <color rgb="FFFF0000"/>
      <name val="Times New Roman"/>
      <family val="1"/>
    </font>
    <font>
      <sz val="11"/>
      <color theme="3"/>
      <name val="Times New Roman"/>
      <family val="1"/>
    </font>
    <font>
      <b/>
      <sz val="13"/>
      <color rgb="FFFF0000"/>
      <name val="Times New Roman"/>
      <family val="1"/>
    </font>
    <font>
      <b/>
      <sz val="14"/>
      <color indexed="8"/>
      <name val="Times New Roman"/>
      <family val="1"/>
    </font>
    <font>
      <b/>
      <u/>
      <sz val="13"/>
      <name val="Times New Roman"/>
      <family val="1"/>
    </font>
    <font>
      <b/>
      <sz val="13"/>
      <name val="Times New Roman"/>
      <family val="1"/>
    </font>
    <font>
      <b/>
      <i/>
      <sz val="13"/>
      <name val="Times New Roman"/>
      <family val="1"/>
    </font>
    <font>
      <b/>
      <i/>
      <sz val="12"/>
      <color theme="1"/>
      <name val="Times New Roman"/>
      <family val="1"/>
    </font>
    <font>
      <sz val="13"/>
      <color rgb="FFFF0000"/>
      <name val="Times New Roman"/>
      <family val="1"/>
    </font>
    <font>
      <sz val="13"/>
      <color rgb="FF92D050"/>
      <name val="Times New Roman"/>
      <family val="1"/>
    </font>
    <font>
      <b/>
      <i/>
      <sz val="13"/>
      <color indexed="8"/>
      <name val="Times New Roman"/>
      <family val="1"/>
    </font>
    <font>
      <sz val="14"/>
      <color theme="1"/>
      <name val="Times New Roman"/>
      <family val="1"/>
    </font>
    <font>
      <sz val="12.5"/>
      <color theme="1"/>
      <name val="Times New Roman"/>
      <family val="1"/>
    </font>
    <font>
      <sz val="12.5"/>
      <name val="Times New Roman"/>
      <family val="1"/>
    </font>
    <font>
      <b/>
      <sz val="13.5"/>
      <color theme="1"/>
      <name val="Aptos Narrow"/>
      <family val="2"/>
      <scheme val="minor"/>
    </font>
    <font>
      <sz val="11"/>
      <color theme="1"/>
      <name val="Aptos Narrow"/>
      <scheme val="minor"/>
    </font>
    <font>
      <i/>
      <sz val="11"/>
      <color theme="1"/>
      <name val="Aptos Narrow"/>
      <scheme val="minor"/>
    </font>
    <font>
      <sz val="12"/>
      <color indexed="8"/>
      <name val="Times New Roman"/>
      <family val="1"/>
    </font>
    <font>
      <sz val="11"/>
      <color indexed="8"/>
      <name val="Times New Roman"/>
      <family val="1"/>
    </font>
    <font>
      <b/>
      <sz val="11"/>
      <color rgb="FFFF0000"/>
      <name val="Times New Roman"/>
      <family val="1"/>
    </font>
    <font>
      <b/>
      <i/>
      <sz val="11"/>
      <name val="Times New Roman"/>
      <family val="1"/>
    </font>
    <font>
      <b/>
      <sz val="9"/>
      <name val="Times New Roman"/>
      <family val="1"/>
    </font>
    <font>
      <sz val="9"/>
      <color theme="1"/>
      <name val="Times New Roman"/>
      <family val="1"/>
    </font>
    <font>
      <b/>
      <sz val="17"/>
      <color theme="1"/>
      <name val="Times New Roman"/>
      <family val="1"/>
    </font>
    <font>
      <sz val="9"/>
      <name val="Times New Roman"/>
      <family val="1"/>
    </font>
    <font>
      <b/>
      <sz val="9"/>
      <color theme="1"/>
      <name val="Rupee Foradian"/>
      <family val="2"/>
    </font>
    <font>
      <sz val="10"/>
      <color theme="1"/>
      <name val="Aptos Narrow"/>
      <family val="2"/>
      <scheme val="minor"/>
    </font>
    <font>
      <sz val="9"/>
      <color rgb="FFFF0000"/>
      <name val="Times New Roman"/>
      <family val="1"/>
    </font>
  </fonts>
  <fills count="14">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lightUp"/>
    </fill>
    <fill>
      <patternFill patternType="solid">
        <fgColor theme="4" tint="0.79998168889431442"/>
        <bgColor indexed="64"/>
      </patternFill>
    </fill>
    <fill>
      <patternFill patternType="solid">
        <fgColor rgb="FFDCDDDE"/>
      </patternFill>
    </fill>
    <fill>
      <patternFill patternType="solid">
        <fgColor rgb="FFB2B4B6"/>
      </patternFill>
    </fill>
    <fill>
      <patternFill patternType="solid">
        <fgColor rgb="FFFFFF00"/>
        <bgColor indexed="64"/>
      </patternFill>
    </fill>
    <fill>
      <patternFill patternType="solid">
        <fgColor theme="0" tint="-4.9989318521683403E-2"/>
        <bgColor indexed="64"/>
      </patternFill>
    </fill>
    <fill>
      <patternFill patternType="lightUp">
        <bgColor theme="0"/>
      </patternFill>
    </fill>
    <fill>
      <patternFill patternType="lightDown"/>
    </fill>
    <fill>
      <patternFill patternType="solid">
        <fgColor theme="6" tint="0.79998168889431442"/>
        <bgColor indexed="64"/>
      </patternFill>
    </fill>
  </fills>
  <borders count="8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rgb="FF231F20"/>
      </left>
      <right/>
      <top style="thin">
        <color indexed="64"/>
      </top>
      <bottom/>
      <diagonal/>
    </border>
    <border>
      <left style="thin">
        <color indexed="64"/>
      </left>
      <right/>
      <top style="thin">
        <color indexed="64"/>
      </top>
      <bottom style="thin">
        <color rgb="FF231F20"/>
      </bottom>
      <diagonal/>
    </border>
    <border>
      <left style="thin">
        <color rgb="FF231F20"/>
      </left>
      <right/>
      <top style="thin">
        <color indexed="64"/>
      </top>
      <bottom style="thin">
        <color rgb="FF231F20"/>
      </bottom>
      <diagonal/>
    </border>
    <border>
      <left/>
      <right/>
      <top style="thin">
        <color indexed="64"/>
      </top>
      <bottom style="thin">
        <color rgb="FF231F20"/>
      </bottom>
      <diagonal/>
    </border>
    <border>
      <left style="thin">
        <color rgb="FF231F20"/>
      </left>
      <right/>
      <top/>
      <bottom/>
      <diagonal/>
    </border>
    <border>
      <left style="thin">
        <color indexed="64"/>
      </left>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top style="thin">
        <color rgb="FF231F20"/>
      </top>
      <bottom/>
      <diagonal/>
    </border>
    <border>
      <left/>
      <right style="thin">
        <color rgb="FF231F20"/>
      </right>
      <top style="thin">
        <color rgb="FF231F20"/>
      </top>
      <bottom/>
      <diagonal/>
    </border>
    <border>
      <left style="thin">
        <color indexed="64"/>
      </left>
      <right/>
      <top style="thin">
        <color rgb="FF231F20"/>
      </top>
      <bottom/>
      <diagonal/>
    </border>
    <border>
      <left style="thin">
        <color rgb="FF231F20"/>
      </left>
      <right/>
      <top style="thin">
        <color rgb="FF231F20"/>
      </top>
      <bottom/>
      <diagonal/>
    </border>
    <border>
      <left style="thin">
        <color indexed="64"/>
      </left>
      <right/>
      <top/>
      <bottom style="thin">
        <color rgb="FF231F20"/>
      </bottom>
      <diagonal/>
    </border>
    <border>
      <left style="thin">
        <color rgb="FF231F20"/>
      </left>
      <right/>
      <top/>
      <bottom style="thin">
        <color rgb="FF231F20"/>
      </bottom>
      <diagonal/>
    </border>
    <border>
      <left/>
      <right/>
      <top/>
      <bottom style="thin">
        <color rgb="FF231F20"/>
      </bottom>
      <diagonal/>
    </border>
    <border>
      <left style="thin">
        <color indexed="64"/>
      </left>
      <right/>
      <top style="thin">
        <color rgb="FF231F20"/>
      </top>
      <bottom style="thin">
        <color indexed="64"/>
      </bottom>
      <diagonal/>
    </border>
    <border>
      <left style="thin">
        <color rgb="FF231F20"/>
      </left>
      <right/>
      <top style="thin">
        <color rgb="FF231F20"/>
      </top>
      <bottom style="thin">
        <color indexed="64"/>
      </bottom>
      <diagonal/>
    </border>
    <border>
      <left/>
      <right/>
      <top style="thin">
        <color rgb="FF231F20"/>
      </top>
      <bottom style="thin">
        <color indexed="64"/>
      </bottom>
      <diagonal/>
    </border>
    <border>
      <left/>
      <right style="thin">
        <color rgb="FF231F20"/>
      </right>
      <top/>
      <bottom/>
      <diagonal/>
    </border>
    <border>
      <left style="thin">
        <color rgb="FF231F20"/>
      </left>
      <right style="thin">
        <color rgb="FF231F20"/>
      </right>
      <top/>
      <bottom/>
      <diagonal/>
    </border>
    <border>
      <left/>
      <right style="thin">
        <color rgb="FF231F20"/>
      </right>
      <top/>
      <bottom style="thin">
        <color rgb="FF231F20"/>
      </bottom>
      <diagonal/>
    </border>
    <border>
      <left style="thin">
        <color rgb="FF231F20"/>
      </left>
      <right style="thin">
        <color rgb="FF231F20"/>
      </right>
      <top/>
      <bottom style="thin">
        <color rgb="FF231F20"/>
      </bottom>
      <diagonal/>
    </border>
    <border>
      <left style="thin">
        <color rgb="FF231F20"/>
      </left>
      <right style="thin">
        <color rgb="FF231F20"/>
      </right>
      <top style="thin">
        <color rgb="FF231F20"/>
      </top>
      <bottom/>
      <diagonal/>
    </border>
    <border>
      <left style="thin">
        <color rgb="FF231F20"/>
      </left>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rgb="FF231F20"/>
      </left>
      <right/>
      <top/>
      <bottom style="thin">
        <color indexed="64"/>
      </bottom>
      <diagonal/>
    </border>
    <border>
      <left style="thin">
        <color rgb="FF231F20"/>
      </left>
      <right style="thin">
        <color rgb="FF231F20"/>
      </right>
      <top/>
      <bottom style="thin">
        <color indexed="64"/>
      </bottom>
      <diagonal/>
    </border>
    <border>
      <left/>
      <right style="thin">
        <color indexed="64"/>
      </right>
      <top/>
      <bottom style="thin">
        <color rgb="FF231F20"/>
      </bottom>
      <diagonal/>
    </border>
    <border>
      <left style="thin">
        <color rgb="FF231F20"/>
      </left>
      <right style="thin">
        <color indexed="64"/>
      </right>
      <top style="thin">
        <color indexed="64"/>
      </top>
      <bottom style="thin">
        <color indexed="64"/>
      </bottom>
      <diagonal/>
    </border>
    <border>
      <left/>
      <right style="thin">
        <color rgb="FF231F20"/>
      </right>
      <top style="thin">
        <color rgb="FF231F20"/>
      </top>
      <bottom style="thin">
        <color rgb="FF231F20"/>
      </bottom>
      <diagonal/>
    </border>
    <border>
      <left/>
      <right style="thin">
        <color rgb="FF231F20"/>
      </right>
      <top/>
      <bottom style="thin">
        <color indexed="64"/>
      </bottom>
      <diagonal/>
    </border>
    <border>
      <left style="thin">
        <color indexed="64"/>
      </left>
      <right style="thin">
        <color rgb="FF231F20"/>
      </right>
      <top style="thin">
        <color rgb="FF231F20"/>
      </top>
      <bottom/>
      <diagonal/>
    </border>
    <border>
      <left style="thin">
        <color indexed="64"/>
      </left>
      <right style="thin">
        <color rgb="FF231F20"/>
      </right>
      <top/>
      <bottom style="thin">
        <color rgb="FF231F20"/>
      </bottom>
      <diagonal/>
    </border>
    <border>
      <left style="thin">
        <color rgb="FF231F20"/>
      </left>
      <right style="thin">
        <color indexed="64"/>
      </right>
      <top style="thin">
        <color rgb="FF231F20"/>
      </top>
      <bottom style="thin">
        <color indexed="64"/>
      </bottom>
      <diagonal/>
    </border>
    <border>
      <left/>
      <right style="thin">
        <color rgb="FF231F20"/>
      </right>
      <top style="thin">
        <color indexed="64"/>
      </top>
      <bottom style="thin">
        <color rgb="FF231F20"/>
      </bottom>
      <diagonal/>
    </border>
    <border>
      <left style="thin">
        <color rgb="FF231F20"/>
      </left>
      <right style="thin">
        <color rgb="FF231F20"/>
      </right>
      <top style="thin">
        <color rgb="FF231F20"/>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234">
    <xf numFmtId="0" fontId="0" fillId="0" borderId="0"/>
    <xf numFmtId="164" fontId="1" fillId="0" borderId="0" applyFont="0" applyFill="0" applyBorder="0" applyAlignment="0" applyProtection="0"/>
    <xf numFmtId="0" fontId="11" fillId="0" borderId="0" applyNumberFormat="0" applyFill="0" applyBorder="0" applyAlignment="0" applyProtection="0"/>
    <xf numFmtId="164" fontId="1" fillId="0" borderId="0" applyFont="0" applyFill="0" applyBorder="0" applyAlignment="0" applyProtection="0"/>
    <xf numFmtId="164"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5" fontId="27"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5" fontId="27"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6"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0" fontId="26"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0" fontId="26"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0" fontId="26" fillId="0" borderId="0" applyFont="0" applyFill="0" applyBorder="0" applyAlignment="0" applyProtection="0"/>
    <xf numFmtId="165" fontId="27"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5" fontId="27" fillId="0" borderId="0" applyFont="0" applyFill="0" applyBorder="0" applyAlignment="0" applyProtection="0"/>
    <xf numFmtId="164" fontId="1" fillId="0" borderId="0" applyFont="0" applyFill="0" applyBorder="0" applyAlignment="0" applyProtection="0"/>
    <xf numFmtId="0" fontId="26" fillId="0" borderId="0"/>
    <xf numFmtId="0" fontId="26" fillId="0" borderId="0"/>
    <xf numFmtId="0" fontId="26" fillId="0" borderId="0"/>
    <xf numFmtId="0" fontId="26" fillId="0" borderId="0"/>
    <xf numFmtId="0" fontId="26" fillId="0" borderId="0" applyNumberFormat="0" applyFont="0" applyFill="0" applyBorder="0" applyAlignment="0" applyProtection="0">
      <alignment vertical="top"/>
    </xf>
    <xf numFmtId="0" fontId="26" fillId="0" borderId="0"/>
    <xf numFmtId="0" fontId="26" fillId="0" borderId="0" applyNumberFormat="0" applyFont="0" applyFill="0" applyBorder="0" applyAlignment="0" applyProtection="0">
      <alignment vertical="top"/>
    </xf>
    <xf numFmtId="0" fontId="1" fillId="0" borderId="0"/>
    <xf numFmtId="0" fontId="26" fillId="0" borderId="0"/>
    <xf numFmtId="0" fontId="28" fillId="0" borderId="0"/>
    <xf numFmtId="0" fontId="28" fillId="0" borderId="0"/>
    <xf numFmtId="0" fontId="29" fillId="0" borderId="0"/>
    <xf numFmtId="0" fontId="28" fillId="0" borderId="0"/>
    <xf numFmtId="43" fontId="1" fillId="0" borderId="0" applyFont="0" applyFill="0" applyBorder="0" applyAlignment="0" applyProtection="0"/>
    <xf numFmtId="43" fontId="1"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5" fillId="0" borderId="0"/>
    <xf numFmtId="0" fontId="28" fillId="0" borderId="0"/>
  </cellStyleXfs>
  <cellXfs count="1361">
    <xf numFmtId="0" fontId="0" fillId="0" borderId="0" xfId="0"/>
    <xf numFmtId="0" fontId="2" fillId="0" borderId="0" xfId="0" applyFont="1"/>
    <xf numFmtId="164" fontId="2" fillId="0" borderId="0" xfId="1" applyFont="1" applyAlignment="1">
      <alignment horizontal="right"/>
    </xf>
    <xf numFmtId="0" fontId="3" fillId="0" borderId="0" xfId="0" applyFont="1"/>
    <xf numFmtId="164" fontId="2" fillId="0" borderId="0" xfId="1" applyFont="1" applyBorder="1" applyAlignment="1">
      <alignment horizontal="right"/>
    </xf>
    <xf numFmtId="164" fontId="5" fillId="0" borderId="0" xfId="1" applyFont="1" applyBorder="1" applyAlignment="1">
      <alignment horizontal="right" vertical="top" wrapText="1"/>
    </xf>
    <xf numFmtId="164" fontId="9" fillId="0" borderId="0" xfId="1" applyFont="1" applyBorder="1" applyAlignment="1">
      <alignment horizontal="right" vertical="center"/>
    </xf>
    <xf numFmtId="164" fontId="8" fillId="0" borderId="0" xfId="1" applyFont="1" applyFill="1" applyAlignment="1">
      <alignment horizontal="right"/>
    </xf>
    <xf numFmtId="0" fontId="2" fillId="0" borderId="0" xfId="0" applyFont="1" applyAlignment="1">
      <alignment horizontal="center" vertical="top" wrapText="1"/>
    </xf>
    <xf numFmtId="0" fontId="5" fillId="0" borderId="0" xfId="0" applyFont="1" applyAlignment="1">
      <alignment horizontal="center" vertical="center" wrapText="1"/>
    </xf>
    <xf numFmtId="2" fontId="7" fillId="0" borderId="0" xfId="0" applyNumberFormat="1" applyFont="1"/>
    <xf numFmtId="0" fontId="5" fillId="0" borderId="0" xfId="0" applyFont="1"/>
    <xf numFmtId="0" fontId="13" fillId="0" borderId="0" xfId="0" applyFont="1" applyAlignment="1">
      <alignment horizontal="center"/>
    </xf>
    <xf numFmtId="0" fontId="13" fillId="0" borderId="0" xfId="0" applyFont="1"/>
    <xf numFmtId="164" fontId="13" fillId="0" borderId="0" xfId="1" applyFont="1" applyFill="1" applyAlignment="1">
      <alignment horizontal="right"/>
    </xf>
    <xf numFmtId="0" fontId="13" fillId="0" borderId="12" xfId="0" applyFont="1" applyBorder="1" applyAlignment="1">
      <alignment horizontal="center"/>
    </xf>
    <xf numFmtId="0" fontId="15" fillId="0" borderId="12" xfId="0" applyFont="1" applyBorder="1" applyAlignment="1">
      <alignment horizontal="center"/>
    </xf>
    <xf numFmtId="0" fontId="16" fillId="0" borderId="0" xfId="0" applyFont="1" applyAlignment="1">
      <alignment horizontal="center"/>
    </xf>
    <xf numFmtId="164" fontId="16" fillId="0" borderId="0" xfId="1" applyFont="1" applyFill="1" applyAlignment="1">
      <alignment horizontal="right"/>
    </xf>
    <xf numFmtId="0" fontId="16" fillId="0" borderId="0" xfId="0" applyFont="1"/>
    <xf numFmtId="164" fontId="2" fillId="0" borderId="0" xfId="1" applyFont="1" applyFill="1" applyBorder="1" applyAlignment="1">
      <alignment horizontal="center" vertical="center" wrapText="1"/>
    </xf>
    <xf numFmtId="0" fontId="13" fillId="0" borderId="0" xfId="0" applyFont="1" applyAlignment="1">
      <alignment horizontal="left"/>
    </xf>
    <xf numFmtId="164" fontId="13" fillId="0" borderId="0" xfId="1" applyFont="1" applyFill="1" applyBorder="1" applyAlignment="1">
      <alignment horizontal="right"/>
    </xf>
    <xf numFmtId="164" fontId="16" fillId="0" borderId="9" xfId="1" applyFont="1" applyFill="1" applyBorder="1" applyAlignment="1">
      <alignment horizontal="right"/>
    </xf>
    <xf numFmtId="164" fontId="16" fillId="0" borderId="0" xfId="1" applyFont="1" applyFill="1" applyBorder="1" applyAlignment="1">
      <alignment horizontal="right"/>
    </xf>
    <xf numFmtId="0" fontId="17" fillId="0" borderId="0" xfId="0" applyFont="1"/>
    <xf numFmtId="0" fontId="18" fillId="0" borderId="0" xfId="0" applyFont="1"/>
    <xf numFmtId="0" fontId="19" fillId="0" borderId="0" xfId="0" applyFont="1"/>
    <xf numFmtId="43" fontId="19" fillId="0" borderId="0" xfId="0" applyNumberFormat="1" applyFont="1"/>
    <xf numFmtId="0" fontId="20" fillId="0" borderId="0" xfId="0" applyFont="1"/>
    <xf numFmtId="0" fontId="21" fillId="0" borderId="0" xfId="0" applyFont="1"/>
    <xf numFmtId="43" fontId="13" fillId="0" borderId="0" xfId="0" applyNumberFormat="1" applyFont="1"/>
    <xf numFmtId="0" fontId="16" fillId="0" borderId="0" xfId="0" applyFont="1" applyAlignment="1">
      <alignment horizontal="left"/>
    </xf>
    <xf numFmtId="0" fontId="17" fillId="0" borderId="0" xfId="0" applyFont="1" applyAlignment="1">
      <alignment horizontal="left"/>
    </xf>
    <xf numFmtId="0" fontId="0" fillId="0" borderId="9" xfId="0" applyBorder="1"/>
    <xf numFmtId="164" fontId="17" fillId="0" borderId="0" xfId="1" applyFont="1" applyFill="1" applyBorder="1" applyAlignment="1">
      <alignment horizontal="right"/>
    </xf>
    <xf numFmtId="164" fontId="0" fillId="0" borderId="0" xfId="1" applyFont="1"/>
    <xf numFmtId="164" fontId="22" fillId="0" borderId="9" xfId="1" applyFont="1" applyBorder="1"/>
    <xf numFmtId="0" fontId="22" fillId="0" borderId="0" xfId="0" applyFont="1"/>
    <xf numFmtId="43" fontId="0" fillId="0" borderId="0" xfId="0" applyNumberFormat="1"/>
    <xf numFmtId="164" fontId="23" fillId="0" borderId="9" xfId="1" applyFont="1" applyFill="1" applyBorder="1" applyAlignment="1">
      <alignment horizontal="right"/>
    </xf>
    <xf numFmtId="0" fontId="13" fillId="0" borderId="0" xfId="0" applyFont="1" applyAlignment="1">
      <alignment horizontal="center" vertical="top" wrapText="1"/>
    </xf>
    <xf numFmtId="2" fontId="17" fillId="0" borderId="0" xfId="0" applyNumberFormat="1" applyFont="1"/>
    <xf numFmtId="2" fontId="17" fillId="0" borderId="0" xfId="0" applyNumberFormat="1" applyFont="1" applyAlignment="1">
      <alignment horizontal="left"/>
    </xf>
    <xf numFmtId="164" fontId="23" fillId="0" borderId="0" xfId="1" applyFont="1" applyFill="1" applyBorder="1" applyAlignment="1">
      <alignment horizontal="right"/>
    </xf>
    <xf numFmtId="0" fontId="4" fillId="0" borderId="0" xfId="0" applyFont="1" applyAlignment="1">
      <alignment vertical="center"/>
    </xf>
    <xf numFmtId="0" fontId="25" fillId="0" borderId="0" xfId="0" applyFont="1" applyProtection="1">
      <protection locked="0"/>
    </xf>
    <xf numFmtId="0" fontId="0" fillId="0" borderId="0" xfId="0" applyProtection="1">
      <protection locked="0"/>
    </xf>
    <xf numFmtId="0" fontId="0" fillId="0" borderId="4" xfId="0" applyBorder="1"/>
    <xf numFmtId="0" fontId="0" fillId="0" borderId="1" xfId="0" applyBorder="1"/>
    <xf numFmtId="0" fontId="0" fillId="0" borderId="11" xfId="0" applyBorder="1"/>
    <xf numFmtId="0" fontId="0" fillId="0" borderId="15" xfId="0" applyBorder="1"/>
    <xf numFmtId="0" fontId="0" fillId="0" borderId="13" xfId="0" applyBorder="1"/>
    <xf numFmtId="0" fontId="30" fillId="0" borderId="0" xfId="0" applyFont="1"/>
    <xf numFmtId="0" fontId="0" fillId="0" borderId="0" xfId="0" applyAlignment="1">
      <alignment horizontal="center"/>
    </xf>
    <xf numFmtId="2" fontId="31" fillId="0" borderId="13" xfId="0" applyNumberFormat="1" applyFont="1" applyBorder="1"/>
    <xf numFmtId="0" fontId="0" fillId="0" borderId="0" xfId="0" applyAlignment="1">
      <alignment horizontal="left"/>
    </xf>
    <xf numFmtId="0" fontId="0" fillId="0" borderId="0" xfId="0" applyAlignment="1" applyProtection="1">
      <alignment horizontal="center"/>
      <protection locked="0"/>
    </xf>
    <xf numFmtId="0" fontId="32" fillId="0" borderId="5" xfId="0" applyFont="1" applyBorder="1"/>
    <xf numFmtId="0" fontId="0" fillId="0" borderId="3" xfId="0" applyBorder="1"/>
    <xf numFmtId="0" fontId="0" fillId="0" borderId="5" xfId="0" applyBorder="1"/>
    <xf numFmtId="0" fontId="25" fillId="0" borderId="4" xfId="0" applyFont="1" applyBorder="1"/>
    <xf numFmtId="0" fontId="25" fillId="0" borderId="6" xfId="0" applyFont="1" applyBorder="1"/>
    <xf numFmtId="0" fontId="0" fillId="0" borderId="8" xfId="0" applyBorder="1"/>
    <xf numFmtId="0" fontId="34" fillId="0" borderId="4" xfId="0" applyFont="1" applyBorder="1" applyAlignment="1">
      <alignment horizontal="center"/>
    </xf>
    <xf numFmtId="0" fontId="34" fillId="0" borderId="5" xfId="0" applyFont="1" applyBorder="1" applyAlignment="1">
      <alignment horizontal="center"/>
    </xf>
    <xf numFmtId="0" fontId="25" fillId="0" borderId="4" xfId="0" applyFont="1" applyBorder="1" applyAlignment="1">
      <alignment horizontal="left"/>
    </xf>
    <xf numFmtId="0" fontId="25" fillId="0" borderId="5" xfId="0" applyFont="1" applyBorder="1" applyAlignment="1">
      <alignment horizontal="center"/>
    </xf>
    <xf numFmtId="0" fontId="32" fillId="0" borderId="4" xfId="0" applyFont="1" applyBorder="1"/>
    <xf numFmtId="0" fontId="25" fillId="0" borderId="0" xfId="0" applyFont="1" applyAlignment="1">
      <alignment horizontal="center"/>
    </xf>
    <xf numFmtId="0" fontId="36" fillId="0" borderId="0" xfId="0" applyFont="1"/>
    <xf numFmtId="0" fontId="37" fillId="0" borderId="0" xfId="0" applyFont="1" applyAlignment="1">
      <alignment horizontal="left" vertical="center"/>
    </xf>
    <xf numFmtId="0" fontId="38" fillId="0" borderId="0" xfId="0" applyFont="1" applyAlignment="1">
      <alignment vertical="center"/>
    </xf>
    <xf numFmtId="0" fontId="40" fillId="0" borderId="0" xfId="0" applyFont="1"/>
    <xf numFmtId="0" fontId="25" fillId="0" borderId="7" xfId="0" applyFont="1" applyBorder="1"/>
    <xf numFmtId="0" fontId="25" fillId="0" borderId="9" xfId="0" applyFont="1" applyBorder="1" applyAlignment="1">
      <alignment horizontal="center"/>
    </xf>
    <xf numFmtId="0" fontId="25" fillId="0" borderId="9" xfId="0" applyFont="1" applyBorder="1" applyAlignment="1">
      <alignment horizontal="center" wrapText="1"/>
    </xf>
    <xf numFmtId="0" fontId="25" fillId="0" borderId="0" xfId="0" applyFont="1" applyAlignment="1">
      <alignment horizontal="center" wrapText="1"/>
    </xf>
    <xf numFmtId="0" fontId="25" fillId="0" borderId="0" xfId="0" applyFont="1" applyAlignment="1">
      <alignment wrapText="1"/>
    </xf>
    <xf numFmtId="0" fontId="41" fillId="0" borderId="0" xfId="0" applyFont="1"/>
    <xf numFmtId="17" fontId="0" fillId="0" borderId="0" xfId="0" quotePrefix="1" applyNumberFormat="1"/>
    <xf numFmtId="0" fontId="0" fillId="0" borderId="0" xfId="0" quotePrefix="1"/>
    <xf numFmtId="0" fontId="0" fillId="0" borderId="9" xfId="0" applyBorder="1" applyAlignment="1">
      <alignment horizontal="center"/>
    </xf>
    <xf numFmtId="17" fontId="0" fillId="0" borderId="9" xfId="0" applyNumberFormat="1" applyBorder="1"/>
    <xf numFmtId="0" fontId="0" fillId="0" borderId="9" xfId="0" applyBorder="1" applyAlignment="1">
      <alignment horizontal="center" wrapText="1"/>
    </xf>
    <xf numFmtId="17" fontId="0" fillId="0" borderId="0" xfId="0" applyNumberFormat="1"/>
    <xf numFmtId="0" fontId="41" fillId="0" borderId="0" xfId="0" applyFont="1" applyAlignment="1">
      <alignment horizontal="left"/>
    </xf>
    <xf numFmtId="0" fontId="0" fillId="0" borderId="13" xfId="0" applyBorder="1" applyAlignment="1">
      <alignment horizontal="center"/>
    </xf>
    <xf numFmtId="17" fontId="25" fillId="0" borderId="0" xfId="0" applyNumberFormat="1" applyFont="1"/>
    <xf numFmtId="0" fontId="0" fillId="0" borderId="7" xfId="0" applyBorder="1" applyAlignment="1">
      <alignment horizontal="center"/>
    </xf>
    <xf numFmtId="0" fontId="0" fillId="0" borderId="7" xfId="0" applyBorder="1"/>
    <xf numFmtId="0" fontId="42" fillId="0" borderId="16" xfId="0" applyFont="1" applyBorder="1" applyAlignment="1">
      <alignment horizontal="center"/>
    </xf>
    <xf numFmtId="0" fontId="3" fillId="0" borderId="15" xfId="0" applyFont="1" applyBorder="1" applyAlignment="1">
      <alignment horizontal="center"/>
    </xf>
    <xf numFmtId="0" fontId="18" fillId="0" borderId="15" xfId="0" applyFont="1" applyBorder="1" applyAlignment="1">
      <alignment horizontal="center" wrapText="1"/>
    </xf>
    <xf numFmtId="0" fontId="3" fillId="0" borderId="15" xfId="0" applyFont="1" applyBorder="1" applyAlignment="1">
      <alignment horizontal="justify" vertical="top"/>
    </xf>
    <xf numFmtId="0" fontId="3" fillId="0" borderId="15" xfId="0" applyFont="1" applyBorder="1" applyAlignment="1">
      <alignment horizontal="justify"/>
    </xf>
    <xf numFmtId="0" fontId="4" fillId="0" borderId="15" xfId="0" applyFont="1" applyBorder="1" applyAlignment="1">
      <alignment horizontal="justify"/>
    </xf>
    <xf numFmtId="0" fontId="45" fillId="0" borderId="0" xfId="0" applyFont="1" applyAlignment="1">
      <alignment horizontal="justify"/>
    </xf>
    <xf numFmtId="0" fontId="37" fillId="0" borderId="0" xfId="0" applyFont="1" applyAlignment="1">
      <alignment horizontal="justify"/>
    </xf>
    <xf numFmtId="0" fontId="16" fillId="0" borderId="0" xfId="0" applyFont="1" applyAlignment="1">
      <alignment horizontal="justify"/>
    </xf>
    <xf numFmtId="0" fontId="13" fillId="0" borderId="0" xfId="0" applyFont="1" applyAlignment="1">
      <alignment horizontal="justify"/>
    </xf>
    <xf numFmtId="0" fontId="0" fillId="0" borderId="17" xfId="0" applyBorder="1" applyAlignment="1">
      <alignment horizontal="center"/>
    </xf>
    <xf numFmtId="0" fontId="3" fillId="0" borderId="0" xfId="0" applyFont="1" applyAlignment="1">
      <alignment horizontal="center"/>
    </xf>
    <xf numFmtId="0" fontId="0" fillId="0" borderId="13" xfId="0" applyBorder="1" applyAlignment="1">
      <alignment vertical="top"/>
    </xf>
    <xf numFmtId="0" fontId="0" fillId="0" borderId="13" xfId="0" applyBorder="1" applyAlignment="1">
      <alignment wrapText="1"/>
    </xf>
    <xf numFmtId="0" fontId="0" fillId="0" borderId="13" xfId="0" applyBorder="1" applyAlignment="1">
      <alignment vertical="top" wrapText="1"/>
    </xf>
    <xf numFmtId="0" fontId="7" fillId="0" borderId="22" xfId="232" applyFont="1" applyBorder="1" applyAlignment="1">
      <alignment horizontal="left" vertical="top" wrapText="1"/>
    </xf>
    <xf numFmtId="0" fontId="7" fillId="0" borderId="26" xfId="232" applyFont="1" applyBorder="1" applyAlignment="1">
      <alignment horizontal="left" vertical="top" wrapText="1"/>
    </xf>
    <xf numFmtId="0" fontId="7" fillId="0" borderId="13" xfId="232" applyFont="1" applyBorder="1" applyAlignment="1">
      <alignment vertical="top" wrapText="1"/>
    </xf>
    <xf numFmtId="167" fontId="46" fillId="0" borderId="36" xfId="232" applyNumberFormat="1" applyFont="1" applyBorder="1" applyAlignment="1">
      <alignment horizontal="left" vertical="top" shrinkToFit="1"/>
    </xf>
    <xf numFmtId="167" fontId="46" fillId="0" borderId="13" xfId="232" applyNumberFormat="1" applyFont="1" applyBorder="1" applyAlignment="1">
      <alignment vertical="top" shrinkToFit="1"/>
    </xf>
    <xf numFmtId="166" fontId="48" fillId="0" borderId="32" xfId="0" applyNumberFormat="1" applyFont="1" applyBorder="1" applyAlignment="1">
      <alignment horizontal="left" vertical="top" shrinkToFit="1"/>
    </xf>
    <xf numFmtId="0" fontId="49" fillId="0" borderId="40" xfId="0" applyFont="1" applyBorder="1" applyAlignment="1">
      <alignment horizontal="left" vertical="top" wrapText="1"/>
    </xf>
    <xf numFmtId="0" fontId="49" fillId="0" borderId="42" xfId="0" applyFont="1" applyBorder="1" applyAlignment="1">
      <alignment horizontal="left" vertical="top" wrapText="1"/>
    </xf>
    <xf numFmtId="0" fontId="35" fillId="0" borderId="13" xfId="232" applyBorder="1" applyAlignment="1">
      <alignment horizontal="left" vertical="top" wrapText="1"/>
    </xf>
    <xf numFmtId="167" fontId="52" fillId="0" borderId="43" xfId="0" applyNumberFormat="1" applyFont="1" applyBorder="1" applyAlignment="1">
      <alignment horizontal="center" vertical="top" shrinkToFit="1"/>
    </xf>
    <xf numFmtId="167" fontId="52" fillId="0" borderId="16" xfId="0" applyNumberFormat="1" applyFont="1" applyBorder="1" applyAlignment="1">
      <alignment horizontal="center" vertical="top" shrinkToFit="1"/>
    </xf>
    <xf numFmtId="0" fontId="35" fillId="0" borderId="11" xfId="232" applyBorder="1" applyAlignment="1">
      <alignment horizontal="left" vertical="top"/>
    </xf>
    <xf numFmtId="0" fontId="35" fillId="0" borderId="13" xfId="232" applyBorder="1" applyAlignment="1">
      <alignment horizontal="left" vertical="top"/>
    </xf>
    <xf numFmtId="0" fontId="53" fillId="2" borderId="26" xfId="0" applyFont="1" applyFill="1" applyBorder="1" applyAlignment="1">
      <alignment vertical="top" wrapText="1"/>
    </xf>
    <xf numFmtId="0" fontId="49" fillId="2" borderId="13" xfId="0" applyFont="1" applyFill="1" applyBorder="1" applyAlignment="1">
      <alignment vertical="center" wrapText="1"/>
    </xf>
    <xf numFmtId="0" fontId="49" fillId="0" borderId="13" xfId="0" applyFont="1" applyBorder="1" applyAlignment="1">
      <alignment vertical="top" wrapText="1"/>
    </xf>
    <xf numFmtId="0" fontId="49" fillId="2" borderId="16" xfId="0" applyFont="1" applyFill="1" applyBorder="1" applyAlignment="1">
      <alignment vertical="top" wrapText="1"/>
    </xf>
    <xf numFmtId="2" fontId="49" fillId="2" borderId="13" xfId="0" applyNumberFormat="1" applyFont="1" applyFill="1" applyBorder="1" applyAlignment="1">
      <alignment vertical="center" wrapText="1"/>
    </xf>
    <xf numFmtId="0" fontId="53" fillId="2" borderId="31" xfId="0" applyFont="1" applyFill="1" applyBorder="1" applyAlignment="1">
      <alignment vertical="top" wrapText="1"/>
    </xf>
    <xf numFmtId="0" fontId="49" fillId="3" borderId="13" xfId="0" applyFont="1" applyFill="1" applyBorder="1" applyAlignment="1">
      <alignment vertical="center" wrapText="1"/>
    </xf>
    <xf numFmtId="0" fontId="0" fillId="0" borderId="0" xfId="0" applyAlignment="1">
      <alignment wrapText="1"/>
    </xf>
    <xf numFmtId="166" fontId="48" fillId="0" borderId="34" xfId="0" applyNumberFormat="1" applyFont="1" applyBorder="1" applyAlignment="1">
      <alignment horizontal="left" vertical="top" shrinkToFit="1"/>
    </xf>
    <xf numFmtId="0" fontId="50" fillId="0" borderId="13" xfId="0" applyFont="1" applyBorder="1" applyAlignment="1">
      <alignment horizontal="left" vertical="top" wrapText="1"/>
    </xf>
    <xf numFmtId="0" fontId="49" fillId="3" borderId="13" xfId="0" applyFont="1" applyFill="1" applyBorder="1" applyAlignment="1">
      <alignment vertical="top" wrapText="1"/>
    </xf>
    <xf numFmtId="166" fontId="48" fillId="0" borderId="27" xfId="0" applyNumberFormat="1" applyFont="1" applyBorder="1" applyAlignment="1">
      <alignment horizontal="left" vertical="top" shrinkToFit="1"/>
    </xf>
    <xf numFmtId="0" fontId="28" fillId="3" borderId="13" xfId="0" applyFont="1" applyFill="1" applyBorder="1" applyAlignment="1">
      <alignment vertical="top" wrapText="1"/>
    </xf>
    <xf numFmtId="0" fontId="0" fillId="4" borderId="0" xfId="0" applyFill="1"/>
    <xf numFmtId="2" fontId="31" fillId="5" borderId="13" xfId="0" applyNumberFormat="1" applyFont="1" applyFill="1" applyBorder="1"/>
    <xf numFmtId="0" fontId="50" fillId="0" borderId="25" xfId="0" applyFont="1" applyBorder="1" applyAlignment="1">
      <alignment horizontal="left" vertical="top" wrapText="1"/>
    </xf>
    <xf numFmtId="0" fontId="50" fillId="0" borderId="9" xfId="0" applyFont="1" applyBorder="1" applyAlignment="1">
      <alignment vertical="top" wrapText="1"/>
    </xf>
    <xf numFmtId="0" fontId="51" fillId="0" borderId="40" xfId="0" applyFont="1" applyBorder="1" applyAlignment="1">
      <alignment horizontal="left" wrapText="1"/>
    </xf>
    <xf numFmtId="0" fontId="54" fillId="0" borderId="34" xfId="0" applyFont="1" applyBorder="1" applyAlignment="1">
      <alignment vertical="top" wrapText="1"/>
    </xf>
    <xf numFmtId="0" fontId="49" fillId="0" borderId="11" xfId="0" applyFont="1" applyBorder="1" applyAlignment="1">
      <alignment vertical="top" wrapText="1"/>
    </xf>
    <xf numFmtId="2" fontId="49" fillId="0" borderId="13" xfId="0" applyNumberFormat="1" applyFont="1" applyBorder="1" applyAlignment="1">
      <alignment vertical="top" wrapText="1"/>
    </xf>
    <xf numFmtId="0" fontId="54" fillId="2" borderId="27" xfId="0" applyFont="1" applyFill="1" applyBorder="1" applyAlignment="1">
      <alignment vertical="top" wrapText="1"/>
    </xf>
    <xf numFmtId="0" fontId="49" fillId="2" borderId="11" xfId="0" applyFont="1" applyFill="1" applyBorder="1" applyAlignment="1">
      <alignment horizontal="left" vertical="top" wrapText="1"/>
    </xf>
    <xf numFmtId="2" fontId="49" fillId="2" borderId="13" xfId="0" applyNumberFormat="1" applyFont="1" applyFill="1" applyBorder="1" applyAlignment="1">
      <alignment vertical="top" wrapText="1"/>
    </xf>
    <xf numFmtId="0" fontId="49" fillId="2" borderId="11" xfId="0" applyFont="1" applyFill="1" applyBorder="1" applyAlignment="1">
      <alignment vertical="top" wrapText="1"/>
    </xf>
    <xf numFmtId="0" fontId="51" fillId="0" borderId="40" xfId="0" applyFont="1" applyBorder="1" applyAlignment="1">
      <alignment horizontal="left" vertical="center" wrapText="1"/>
    </xf>
    <xf numFmtId="0" fontId="49" fillId="2" borderId="44" xfId="0" applyFont="1" applyFill="1" applyBorder="1" applyAlignment="1">
      <alignment vertical="top" wrapText="1"/>
    </xf>
    <xf numFmtId="0" fontId="54" fillId="2" borderId="32" xfId="0" applyFont="1" applyFill="1" applyBorder="1" applyAlignment="1">
      <alignment vertical="top" wrapText="1"/>
    </xf>
    <xf numFmtId="0" fontId="49" fillId="0" borderId="9" xfId="0" applyFont="1" applyBorder="1" applyAlignment="1">
      <alignment vertical="top" wrapText="1"/>
    </xf>
    <xf numFmtId="0" fontId="51" fillId="0" borderId="40" xfId="0" applyFont="1" applyBorder="1" applyAlignment="1">
      <alignment horizontal="left" vertical="top" wrapText="1"/>
    </xf>
    <xf numFmtId="0" fontId="54" fillId="0" borderId="40" xfId="0" applyFont="1" applyBorder="1" applyAlignment="1">
      <alignment horizontal="left" vertical="top" wrapText="1"/>
    </xf>
    <xf numFmtId="0" fontId="49" fillId="0" borderId="21" xfId="0" applyFont="1" applyBorder="1" applyAlignment="1">
      <alignment vertical="top" wrapText="1"/>
    </xf>
    <xf numFmtId="0" fontId="49" fillId="2" borderId="13" xfId="0" applyFont="1" applyFill="1" applyBorder="1" applyAlignment="1">
      <alignment horizontal="center" vertical="top" wrapText="1"/>
    </xf>
    <xf numFmtId="0" fontId="54" fillId="0" borderId="25" xfId="0" applyFont="1" applyBorder="1" applyAlignment="1">
      <alignment horizontal="left" vertical="top" wrapText="1"/>
    </xf>
    <xf numFmtId="2" fontId="31" fillId="5" borderId="17" xfId="0" applyNumberFormat="1" applyFont="1" applyFill="1" applyBorder="1"/>
    <xf numFmtId="0" fontId="54" fillId="0" borderId="27" xfId="0" applyFont="1" applyBorder="1" applyAlignment="1">
      <alignment vertical="top" wrapText="1"/>
    </xf>
    <xf numFmtId="2" fontId="49" fillId="0" borderId="11" xfId="0" applyNumberFormat="1" applyFont="1" applyBorder="1" applyAlignment="1">
      <alignment vertical="top" wrapText="1"/>
    </xf>
    <xf numFmtId="0" fontId="49" fillId="2" borderId="13" xfId="0" applyFont="1" applyFill="1" applyBorder="1" applyAlignment="1">
      <alignment vertical="top" wrapText="1"/>
    </xf>
    <xf numFmtId="2" fontId="49" fillId="2" borderId="11" xfId="0" applyNumberFormat="1" applyFont="1" applyFill="1" applyBorder="1" applyAlignment="1">
      <alignment vertical="top" wrapText="1"/>
    </xf>
    <xf numFmtId="0" fontId="51" fillId="0" borderId="42" xfId="0" applyFont="1" applyBorder="1" applyAlignment="1">
      <alignment horizontal="left" wrapText="1"/>
    </xf>
    <xf numFmtId="0" fontId="53" fillId="0" borderId="27" xfId="0" applyFont="1" applyBorder="1" applyAlignment="1">
      <alignment vertical="top" wrapText="1"/>
    </xf>
    <xf numFmtId="0" fontId="49" fillId="0" borderId="43" xfId="0" applyFont="1" applyBorder="1" applyAlignment="1">
      <alignment horizontal="left" vertical="top" wrapText="1"/>
    </xf>
    <xf numFmtId="0" fontId="49" fillId="3" borderId="16" xfId="0" applyFont="1" applyFill="1" applyBorder="1" applyAlignment="1">
      <alignment vertical="top" wrapText="1"/>
    </xf>
    <xf numFmtId="0" fontId="51" fillId="0" borderId="25" xfId="0" applyFont="1" applyBorder="1" applyAlignment="1">
      <alignment horizontal="left" wrapText="1"/>
    </xf>
    <xf numFmtId="0" fontId="54" fillId="0" borderId="13" xfId="0" applyFont="1" applyBorder="1" applyAlignment="1">
      <alignment horizontal="left" vertical="top" wrapText="1"/>
    </xf>
    <xf numFmtId="0" fontId="49" fillId="0" borderId="17" xfId="0" applyFont="1" applyBorder="1" applyAlignment="1">
      <alignment vertical="top" wrapText="1"/>
    </xf>
    <xf numFmtId="0" fontId="49" fillId="0" borderId="0" xfId="0" applyFont="1" applyAlignment="1">
      <alignment horizontal="left" vertical="top"/>
    </xf>
    <xf numFmtId="0" fontId="49" fillId="0" borderId="5" xfId="0" applyFont="1" applyBorder="1" applyAlignment="1">
      <alignment horizontal="left" vertical="top"/>
    </xf>
    <xf numFmtId="0" fontId="49" fillId="0" borderId="4" xfId="0" applyFont="1" applyBorder="1" applyAlignment="1">
      <alignment horizontal="left" vertical="top"/>
    </xf>
    <xf numFmtId="0" fontId="49" fillId="0" borderId="16" xfId="0" applyFont="1" applyBorder="1" applyAlignment="1">
      <alignment vertical="top" wrapText="1"/>
    </xf>
    <xf numFmtId="0" fontId="54" fillId="0" borderId="27" xfId="0" applyFont="1" applyBorder="1" applyAlignment="1">
      <alignment horizontal="left" vertical="top" wrapText="1"/>
    </xf>
    <xf numFmtId="0" fontId="49" fillId="0" borderId="13" xfId="0" applyFont="1" applyBorder="1" applyAlignment="1">
      <alignment horizontal="left" vertical="center" wrapText="1"/>
    </xf>
    <xf numFmtId="0" fontId="54" fillId="0" borderId="45" xfId="0" applyFont="1" applyBorder="1" applyAlignment="1">
      <alignment horizontal="left" vertical="top" wrapText="1"/>
    </xf>
    <xf numFmtId="0" fontId="49" fillId="0" borderId="11" xfId="0" applyFont="1" applyBorder="1" applyAlignment="1">
      <alignment horizontal="left" vertical="center" wrapText="1"/>
    </xf>
    <xf numFmtId="0" fontId="51" fillId="0" borderId="34" xfId="0" applyFont="1" applyBorder="1" applyAlignment="1">
      <alignment horizontal="left" wrapText="1"/>
    </xf>
    <xf numFmtId="0" fontId="54" fillId="0" borderId="32" xfId="0" applyFont="1" applyBorder="1" applyAlignment="1">
      <alignment horizontal="center" vertical="top" wrapText="1"/>
    </xf>
    <xf numFmtId="0" fontId="0" fillId="3" borderId="13" xfId="0" applyFill="1" applyBorder="1"/>
    <xf numFmtId="0" fontId="13" fillId="2" borderId="13" xfId="0" applyFont="1" applyFill="1" applyBorder="1" applyAlignment="1">
      <alignment vertical="top" wrapText="1"/>
    </xf>
    <xf numFmtId="0" fontId="51" fillId="0" borderId="25" xfId="0" applyFont="1" applyBorder="1" applyAlignment="1">
      <alignment horizontal="left" vertical="center" wrapText="1"/>
    </xf>
    <xf numFmtId="0" fontId="54" fillId="0" borderId="16" xfId="0" applyFont="1" applyBorder="1" applyAlignment="1">
      <alignment horizontal="center" vertical="top" wrapText="1"/>
    </xf>
    <xf numFmtId="0" fontId="13" fillId="3" borderId="13" xfId="0" applyFont="1" applyFill="1" applyBorder="1" applyAlignment="1">
      <alignment vertical="top" wrapText="1"/>
    </xf>
    <xf numFmtId="0" fontId="54" fillId="0" borderId="34" xfId="0" applyFont="1" applyBorder="1" applyAlignment="1">
      <alignment horizontal="left" vertical="top" wrapText="1"/>
    </xf>
    <xf numFmtId="0" fontId="17" fillId="3" borderId="13" xfId="0" applyFont="1" applyFill="1" applyBorder="1" applyAlignment="1">
      <alignment vertical="top" wrapText="1"/>
    </xf>
    <xf numFmtId="0" fontId="17" fillId="0" borderId="13" xfId="0" applyFont="1" applyBorder="1" applyAlignment="1">
      <alignment vertical="top" wrapText="1"/>
    </xf>
    <xf numFmtId="0" fontId="54" fillId="0" borderId="45" xfId="0" applyFont="1" applyBorder="1" applyAlignment="1">
      <alignment horizontal="left" vertical="center" wrapText="1"/>
    </xf>
    <xf numFmtId="0" fontId="49" fillId="0" borderId="44" xfId="0" applyFont="1" applyBorder="1" applyAlignment="1">
      <alignment horizontal="left" vertical="top" wrapText="1"/>
    </xf>
    <xf numFmtId="0" fontId="54" fillId="0" borderId="27" xfId="0" applyFont="1" applyBorder="1" applyAlignment="1">
      <alignment horizontal="left" vertical="center" wrapText="1"/>
    </xf>
    <xf numFmtId="0" fontId="51" fillId="0" borderId="42" xfId="0" applyFont="1" applyBorder="1" applyAlignment="1">
      <alignment horizontal="left" vertical="top" wrapText="1"/>
    </xf>
    <xf numFmtId="0" fontId="54" fillId="0" borderId="11" xfId="0" applyFont="1" applyBorder="1" applyAlignment="1">
      <alignment vertical="top" wrapText="1"/>
    </xf>
    <xf numFmtId="0" fontId="54" fillId="0" borderId="35" xfId="0" applyFont="1" applyBorder="1" applyAlignment="1">
      <alignment horizontal="left" vertical="top" wrapText="1"/>
    </xf>
    <xf numFmtId="0" fontId="54" fillId="0" borderId="28" xfId="0" applyFont="1" applyBorder="1" applyAlignment="1">
      <alignment horizontal="left" vertical="top" wrapText="1"/>
    </xf>
    <xf numFmtId="0" fontId="57" fillId="0" borderId="28" xfId="0" applyFont="1" applyBorder="1" applyAlignment="1">
      <alignment horizontal="left" vertical="top" wrapText="1"/>
    </xf>
    <xf numFmtId="0" fontId="59" fillId="3" borderId="13" xfId="0" applyFont="1" applyFill="1" applyBorder="1" applyAlignment="1">
      <alignment vertical="top" wrapText="1"/>
    </xf>
    <xf numFmtId="0" fontId="0" fillId="0" borderId="13" xfId="0" applyBorder="1" applyAlignment="1">
      <alignment horizontal="center" wrapText="1"/>
    </xf>
    <xf numFmtId="166" fontId="57" fillId="0" borderId="42" xfId="0" applyNumberFormat="1" applyFont="1" applyBorder="1" applyAlignment="1">
      <alignment horizontal="left" vertical="top" shrinkToFit="1"/>
    </xf>
    <xf numFmtId="166" fontId="60" fillId="0" borderId="34" xfId="0" applyNumberFormat="1" applyFont="1" applyBorder="1" applyAlignment="1">
      <alignment horizontal="left" vertical="top" shrinkToFit="1"/>
    </xf>
    <xf numFmtId="166" fontId="52" fillId="0" borderId="27" xfId="0" applyNumberFormat="1" applyFont="1" applyBorder="1" applyAlignment="1">
      <alignment horizontal="left" vertical="top" shrinkToFit="1"/>
    </xf>
    <xf numFmtId="0" fontId="51" fillId="0" borderId="43" xfId="0" applyFont="1" applyBorder="1" applyAlignment="1">
      <alignment horizontal="left" vertical="top" wrapText="1"/>
    </xf>
    <xf numFmtId="167" fontId="48" fillId="0" borderId="34" xfId="0" applyNumberFormat="1" applyFont="1" applyBorder="1" applyAlignment="1">
      <alignment horizontal="left" vertical="top" shrinkToFit="1"/>
    </xf>
    <xf numFmtId="0" fontId="50" fillId="2" borderId="13" xfId="0" applyFont="1" applyFill="1" applyBorder="1" applyAlignment="1">
      <alignment vertical="top" wrapText="1"/>
    </xf>
    <xf numFmtId="167" fontId="48" fillId="0" borderId="27" xfId="0" applyNumberFormat="1" applyFont="1" applyBorder="1" applyAlignment="1">
      <alignment horizontal="left" vertical="top" shrinkToFit="1"/>
    </xf>
    <xf numFmtId="0" fontId="51" fillId="0" borderId="13" xfId="0" applyFont="1" applyBorder="1" applyAlignment="1">
      <alignment vertical="top" wrapText="1"/>
    </xf>
    <xf numFmtId="0" fontId="47" fillId="0" borderId="13" xfId="0" applyFont="1" applyBorder="1" applyAlignment="1">
      <alignment vertical="top" wrapText="1"/>
    </xf>
    <xf numFmtId="0" fontId="28" fillId="0" borderId="13" xfId="0" applyFont="1" applyBorder="1" applyAlignment="1">
      <alignment vertical="top" wrapText="1"/>
    </xf>
    <xf numFmtId="0" fontId="54" fillId="0" borderId="32" xfId="0" applyFont="1" applyBorder="1" applyAlignment="1">
      <alignment vertical="top" wrapText="1"/>
    </xf>
    <xf numFmtId="0" fontId="51" fillId="0" borderId="16" xfId="0" applyFont="1" applyBorder="1" applyAlignment="1">
      <alignment vertical="top" wrapText="1"/>
    </xf>
    <xf numFmtId="166" fontId="48" fillId="0" borderId="13" xfId="0" applyNumberFormat="1" applyFont="1" applyBorder="1" applyAlignment="1">
      <alignment vertical="top" shrinkToFit="1"/>
    </xf>
    <xf numFmtId="0" fontId="2" fillId="0" borderId="13" xfId="0" applyFont="1" applyBorder="1" applyAlignment="1">
      <alignment wrapText="1"/>
    </xf>
    <xf numFmtId="0" fontId="2" fillId="4" borderId="13" xfId="0" applyFont="1" applyFill="1" applyBorder="1" applyAlignment="1">
      <alignment wrapText="1"/>
    </xf>
    <xf numFmtId="0" fontId="0" fillId="0" borderId="13" xfId="0" applyBorder="1" applyAlignment="1">
      <alignment horizontal="left" vertical="top"/>
    </xf>
    <xf numFmtId="0" fontId="55" fillId="0" borderId="29" xfId="0" applyFont="1" applyBorder="1" applyAlignment="1">
      <alignment vertical="top" wrapText="1"/>
    </xf>
    <xf numFmtId="0" fontId="55" fillId="0" borderId="30" xfId="0" applyFont="1" applyBorder="1" applyAlignment="1">
      <alignment vertical="top" wrapText="1"/>
    </xf>
    <xf numFmtId="0" fontId="55" fillId="0" borderId="0" xfId="0" applyFont="1" applyAlignment="1">
      <alignment vertical="top" wrapText="1"/>
    </xf>
    <xf numFmtId="0" fontId="49" fillId="0" borderId="27" xfId="0" applyFont="1" applyBorder="1" applyAlignment="1">
      <alignment horizontal="left" vertical="top" wrapText="1"/>
    </xf>
    <xf numFmtId="0" fontId="49" fillId="0" borderId="27" xfId="0" applyFont="1" applyBorder="1" applyAlignment="1">
      <alignment vertical="top" wrapText="1"/>
    </xf>
    <xf numFmtId="0" fontId="49" fillId="0" borderId="23" xfId="0" applyFont="1" applyBorder="1" applyAlignment="1">
      <alignment horizontal="left" vertical="top" wrapText="1"/>
    </xf>
    <xf numFmtId="0" fontId="49" fillId="0" borderId="45" xfId="0" applyFont="1" applyBorder="1" applyAlignment="1">
      <alignment horizontal="left" vertical="top" wrapText="1"/>
    </xf>
    <xf numFmtId="0" fontId="49" fillId="0" borderId="27" xfId="0" applyFont="1" applyBorder="1" applyAlignment="1">
      <alignment horizontal="left" vertical="center" wrapText="1"/>
    </xf>
    <xf numFmtId="0" fontId="49" fillId="0" borderId="45" xfId="0" applyFont="1" applyBorder="1" applyAlignment="1">
      <alignment horizontal="left" vertical="center" wrapText="1"/>
    </xf>
    <xf numFmtId="0" fontId="50" fillId="0" borderId="27" xfId="0" applyFont="1" applyBorder="1" applyAlignment="1">
      <alignment vertical="top" wrapText="1"/>
    </xf>
    <xf numFmtId="0" fontId="17" fillId="0" borderId="45" xfId="0" applyFont="1" applyBorder="1" applyAlignment="1">
      <alignment horizontal="left" vertical="top" wrapText="1"/>
    </xf>
    <xf numFmtId="0" fontId="51" fillId="0" borderId="45" xfId="0" applyFont="1" applyBorder="1" applyAlignment="1">
      <alignment horizontal="left" vertical="top" wrapText="1"/>
    </xf>
    <xf numFmtId="0" fontId="28" fillId="0" borderId="45" xfId="0" applyFont="1" applyBorder="1" applyAlignment="1">
      <alignment horizontal="left" vertical="top" wrapText="1"/>
    </xf>
    <xf numFmtId="166" fontId="48" fillId="0" borderId="37" xfId="0" applyNumberFormat="1" applyFont="1" applyBorder="1" applyAlignment="1">
      <alignment horizontal="left" vertical="top" shrinkToFit="1"/>
    </xf>
    <xf numFmtId="0" fontId="49" fillId="0" borderId="32" xfId="0" applyFont="1" applyBorder="1" applyAlignment="1">
      <alignment horizontal="left" vertical="top" wrapText="1"/>
    </xf>
    <xf numFmtId="0" fontId="28" fillId="0" borderId="43" xfId="0" applyFont="1" applyBorder="1" applyAlignment="1">
      <alignment horizontal="left" vertical="top" wrapText="1"/>
    </xf>
    <xf numFmtId="166" fontId="48" fillId="0" borderId="44" xfId="0" applyNumberFormat="1" applyFont="1" applyBorder="1" applyAlignment="1">
      <alignment horizontal="left" vertical="top" shrinkToFit="1"/>
    </xf>
    <xf numFmtId="0" fontId="51" fillId="0" borderId="49" xfId="0" applyFont="1" applyBorder="1" applyAlignment="1">
      <alignment horizontal="left" vertical="top" wrapText="1"/>
    </xf>
    <xf numFmtId="0" fontId="28" fillId="0" borderId="0" xfId="203" applyAlignment="1">
      <alignment horizontal="left" vertical="top"/>
    </xf>
    <xf numFmtId="0" fontId="51" fillId="0" borderId="9" xfId="203" applyFont="1" applyBorder="1" applyAlignment="1">
      <alignment vertical="top"/>
    </xf>
    <xf numFmtId="0" fontId="51" fillId="0" borderId="13" xfId="203" applyFont="1" applyBorder="1" applyAlignment="1">
      <alignment vertical="top" wrapText="1"/>
    </xf>
    <xf numFmtId="0" fontId="51" fillId="0" borderId="13" xfId="203" applyFont="1" applyBorder="1" applyAlignment="1">
      <alignment horizontal="center" vertical="top" wrapText="1"/>
    </xf>
    <xf numFmtId="0" fontId="51" fillId="0" borderId="9" xfId="203" applyFont="1" applyBorder="1" applyAlignment="1">
      <alignment vertical="top" wrapText="1"/>
    </xf>
    <xf numFmtId="0" fontId="51" fillId="0" borderId="13" xfId="203" applyFont="1" applyBorder="1" applyAlignment="1">
      <alignment vertical="top"/>
    </xf>
    <xf numFmtId="0" fontId="51" fillId="0" borderId="2" xfId="203" applyFont="1" applyBorder="1" applyAlignment="1">
      <alignment horizontal="left" vertical="top"/>
    </xf>
    <xf numFmtId="0" fontId="51" fillId="0" borderId="13" xfId="203" applyFont="1" applyBorder="1" applyAlignment="1">
      <alignment horizontal="left" vertical="top"/>
    </xf>
    <xf numFmtId="0" fontId="51" fillId="0" borderId="2" xfId="203" applyFont="1" applyBorder="1" applyAlignment="1">
      <alignment vertical="top" wrapText="1"/>
    </xf>
    <xf numFmtId="0" fontId="28" fillId="0" borderId="0" xfId="203" applyAlignment="1">
      <alignment vertical="top"/>
    </xf>
    <xf numFmtId="0" fontId="51" fillId="0" borderId="28" xfId="203" applyFont="1" applyBorder="1" applyAlignment="1">
      <alignment wrapText="1"/>
    </xf>
    <xf numFmtId="0" fontId="51" fillId="0" borderId="13" xfId="203" applyFont="1" applyBorder="1" applyAlignment="1">
      <alignment wrapText="1"/>
    </xf>
    <xf numFmtId="0" fontId="51" fillId="0" borderId="28" xfId="203" applyFont="1" applyBorder="1" applyAlignment="1">
      <alignment vertical="center" wrapText="1"/>
    </xf>
    <xf numFmtId="0" fontId="51" fillId="0" borderId="13" xfId="203" applyFont="1" applyBorder="1" applyAlignment="1">
      <alignment vertical="center" wrapText="1"/>
    </xf>
    <xf numFmtId="0" fontId="49" fillId="0" borderId="11" xfId="203" applyFont="1" applyBorder="1" applyAlignment="1">
      <alignment horizontal="left" vertical="top" wrapText="1"/>
    </xf>
    <xf numFmtId="0" fontId="51" fillId="3" borderId="28" xfId="203" applyFont="1" applyFill="1" applyBorder="1" applyAlignment="1">
      <alignment vertical="center" wrapText="1"/>
    </xf>
    <xf numFmtId="0" fontId="51" fillId="3" borderId="13" xfId="203" applyFont="1" applyFill="1" applyBorder="1" applyAlignment="1">
      <alignment vertical="center" wrapText="1"/>
    </xf>
    <xf numFmtId="0" fontId="49" fillId="0" borderId="13" xfId="203" applyFont="1" applyBorder="1" applyAlignment="1">
      <alignment horizontal="center" vertical="top" wrapText="1"/>
    </xf>
    <xf numFmtId="167" fontId="50" fillId="0" borderId="13" xfId="203" applyNumberFormat="1" applyFont="1" applyBorder="1" applyAlignment="1">
      <alignment vertical="top" shrinkToFit="1"/>
    </xf>
    <xf numFmtId="167" fontId="50" fillId="0" borderId="13" xfId="203" applyNumberFormat="1" applyFont="1" applyBorder="1" applyAlignment="1">
      <alignment horizontal="center" vertical="top" shrinkToFit="1"/>
    </xf>
    <xf numFmtId="0" fontId="51" fillId="0" borderId="10" xfId="203" applyFont="1" applyBorder="1" applyAlignment="1">
      <alignment wrapText="1"/>
    </xf>
    <xf numFmtId="0" fontId="51" fillId="3" borderId="10" xfId="203" applyFont="1" applyFill="1" applyBorder="1" applyAlignment="1">
      <alignment wrapText="1"/>
    </xf>
    <xf numFmtId="0" fontId="66" fillId="7" borderId="0" xfId="232" applyFont="1" applyFill="1" applyAlignment="1">
      <alignment vertical="top" wrapText="1"/>
    </xf>
    <xf numFmtId="0" fontId="66" fillId="0" borderId="0" xfId="232" applyFont="1" applyAlignment="1">
      <alignment vertical="top" wrapText="1"/>
    </xf>
    <xf numFmtId="0" fontId="51" fillId="0" borderId="0" xfId="232" applyFont="1" applyAlignment="1">
      <alignment vertical="top" wrapText="1"/>
    </xf>
    <xf numFmtId="0" fontId="49" fillId="0" borderId="0" xfId="232" applyFont="1" applyAlignment="1">
      <alignment vertical="top" wrapText="1"/>
    </xf>
    <xf numFmtId="0" fontId="50" fillId="0" borderId="0" xfId="232" applyFont="1" applyAlignment="1">
      <alignment vertical="top" wrapText="1"/>
    </xf>
    <xf numFmtId="167" fontId="68" fillId="0" borderId="0" xfId="232" applyNumberFormat="1" applyFont="1" applyAlignment="1">
      <alignment vertical="top" shrinkToFit="1"/>
    </xf>
    <xf numFmtId="0" fontId="35" fillId="0" borderId="0" xfId="232" applyAlignment="1">
      <alignment horizontal="left" vertical="top" wrapText="1"/>
    </xf>
    <xf numFmtId="0" fontId="35" fillId="0" borderId="0" xfId="232" applyAlignment="1">
      <alignment vertical="top" wrapText="1"/>
    </xf>
    <xf numFmtId="0" fontId="69" fillId="0" borderId="0" xfId="232" applyFont="1" applyAlignment="1">
      <alignment vertical="top" wrapText="1"/>
    </xf>
    <xf numFmtId="0" fontId="66" fillId="8" borderId="0" xfId="232" applyFont="1" applyFill="1" applyAlignment="1">
      <alignment vertical="top" wrapText="1"/>
    </xf>
    <xf numFmtId="0" fontId="35" fillId="0" borderId="0" xfId="232" applyAlignment="1">
      <alignment vertical="center" wrapText="1"/>
    </xf>
    <xf numFmtId="0" fontId="70" fillId="0" borderId="0" xfId="232" applyFont="1" applyAlignment="1">
      <alignment vertical="top" wrapText="1"/>
    </xf>
    <xf numFmtId="0" fontId="35" fillId="0" borderId="0" xfId="232" applyAlignment="1">
      <alignment wrapText="1"/>
    </xf>
    <xf numFmtId="0" fontId="71" fillId="8" borderId="0" xfId="232" applyFont="1" applyFill="1" applyAlignment="1">
      <alignment vertical="top" wrapText="1"/>
    </xf>
    <xf numFmtId="0" fontId="72" fillId="0" borderId="0" xfId="232" applyFont="1" applyAlignment="1">
      <alignment horizontal="left" vertical="top" wrapText="1"/>
    </xf>
    <xf numFmtId="0" fontId="72" fillId="0" borderId="0" xfId="232" applyFont="1" applyAlignment="1">
      <alignment vertical="top" wrapText="1"/>
    </xf>
    <xf numFmtId="0" fontId="35" fillId="0" borderId="0" xfId="232" applyAlignment="1">
      <alignment horizontal="left" wrapText="1"/>
    </xf>
    <xf numFmtId="167" fontId="73" fillId="0" borderId="0" xfId="232" applyNumberFormat="1" applyFont="1" applyAlignment="1">
      <alignment horizontal="left" vertical="top" shrinkToFit="1"/>
    </xf>
    <xf numFmtId="167" fontId="73" fillId="0" borderId="0" xfId="232" applyNumberFormat="1" applyFont="1" applyAlignment="1">
      <alignment vertical="top" shrinkToFit="1"/>
    </xf>
    <xf numFmtId="0" fontId="28" fillId="0" borderId="13" xfId="203" applyBorder="1" applyAlignment="1">
      <alignment vertical="top" wrapText="1"/>
    </xf>
    <xf numFmtId="0" fontId="51" fillId="0" borderId="13" xfId="203" quotePrefix="1" applyFont="1" applyBorder="1" applyAlignment="1">
      <alignment vertical="top"/>
    </xf>
    <xf numFmtId="0" fontId="51" fillId="0" borderId="13" xfId="203" quotePrefix="1" applyFont="1" applyBorder="1" applyAlignment="1">
      <alignment horizontal="center" vertical="top" wrapText="1"/>
    </xf>
    <xf numFmtId="0" fontId="28" fillId="0" borderId="13" xfId="203" quotePrefix="1" applyBorder="1" applyAlignment="1">
      <alignment horizontal="center" vertical="top"/>
    </xf>
    <xf numFmtId="0" fontId="49" fillId="0" borderId="13" xfId="203" applyFont="1" applyBorder="1" applyAlignment="1">
      <alignment vertical="top" wrapText="1"/>
    </xf>
    <xf numFmtId="0" fontId="51" fillId="0" borderId="13" xfId="203" applyFont="1" applyBorder="1" applyAlignment="1">
      <alignment horizontal="left" wrapText="1"/>
    </xf>
    <xf numFmtId="167" fontId="50" fillId="3" borderId="13" xfId="203" applyNumberFormat="1" applyFont="1" applyFill="1" applyBorder="1" applyAlignment="1">
      <alignment vertical="top" shrinkToFit="1"/>
    </xf>
    <xf numFmtId="0" fontId="50" fillId="0" borderId="13" xfId="203" applyFont="1" applyBorder="1" applyAlignment="1">
      <alignment horizontal="center" vertical="top" wrapText="1"/>
    </xf>
    <xf numFmtId="0" fontId="3" fillId="0" borderId="13" xfId="203" applyFont="1" applyBorder="1" applyAlignment="1">
      <alignment vertical="top" wrapText="1"/>
    </xf>
    <xf numFmtId="0" fontId="49" fillId="0" borderId="13" xfId="203" applyFont="1" applyBorder="1" applyAlignment="1">
      <alignment horizontal="right" vertical="top" wrapText="1" indent="2"/>
    </xf>
    <xf numFmtId="0" fontId="49" fillId="0" borderId="32" xfId="203" applyFont="1" applyBorder="1" applyAlignment="1">
      <alignment vertical="top" wrapText="1"/>
    </xf>
    <xf numFmtId="0" fontId="51" fillId="0" borderId="36" xfId="203" applyFont="1" applyBorder="1" applyAlignment="1">
      <alignment horizontal="left" vertical="center" wrapText="1"/>
    </xf>
    <xf numFmtId="0" fontId="51" fillId="0" borderId="13" xfId="203" applyFont="1" applyBorder="1" applyAlignment="1">
      <alignment horizontal="center" vertical="center" wrapText="1"/>
    </xf>
    <xf numFmtId="0" fontId="51" fillId="0" borderId="13" xfId="203" applyFont="1" applyBorder="1" applyAlignment="1">
      <alignment horizontal="left" vertical="center" wrapText="1"/>
    </xf>
    <xf numFmtId="0" fontId="28" fillId="9" borderId="0" xfId="203" applyFill="1" applyAlignment="1">
      <alignment horizontal="left" vertical="top"/>
    </xf>
    <xf numFmtId="0" fontId="51" fillId="0" borderId="6" xfId="203" applyFont="1" applyBorder="1" applyAlignment="1">
      <alignment horizontal="left" vertical="center" wrapText="1"/>
    </xf>
    <xf numFmtId="0" fontId="28" fillId="0" borderId="13" xfId="203" applyBorder="1" applyAlignment="1">
      <alignment horizontal="left" vertical="top"/>
    </xf>
    <xf numFmtId="0" fontId="3" fillId="0" borderId="11" xfId="203" applyFont="1" applyBorder="1" applyAlignment="1">
      <alignment vertical="top" wrapText="1"/>
    </xf>
    <xf numFmtId="0" fontId="51" fillId="3" borderId="13" xfId="203" applyFont="1" applyFill="1" applyBorder="1" applyAlignment="1">
      <alignment horizontal="left" vertical="center" wrapText="1"/>
    </xf>
    <xf numFmtId="0" fontId="51" fillId="0" borderId="26" xfId="203" applyFont="1" applyBorder="1" applyAlignment="1">
      <alignment horizontal="left" vertical="center" wrapText="1"/>
    </xf>
    <xf numFmtId="0" fontId="49" fillId="0" borderId="36" xfId="203" applyFont="1" applyBorder="1" applyAlignment="1">
      <alignment horizontal="left" vertical="top" wrapText="1"/>
    </xf>
    <xf numFmtId="0" fontId="49" fillId="0" borderId="13" xfId="203" applyFont="1" applyBorder="1" applyAlignment="1">
      <alignment horizontal="left" vertical="top" wrapText="1"/>
    </xf>
    <xf numFmtId="0" fontId="50" fillId="0" borderId="13" xfId="203" applyFont="1" applyBorder="1" applyAlignment="1">
      <alignment vertical="top" wrapText="1"/>
    </xf>
    <xf numFmtId="0" fontId="49" fillId="0" borderId="36" xfId="203" applyFont="1" applyBorder="1" applyAlignment="1">
      <alignment vertical="top" wrapText="1"/>
    </xf>
    <xf numFmtId="0" fontId="49" fillId="0" borderId="54" xfId="203" applyFont="1" applyBorder="1" applyAlignment="1">
      <alignment horizontal="center" vertical="top" wrapText="1"/>
    </xf>
    <xf numFmtId="0" fontId="49" fillId="3" borderId="13" xfId="203" applyFont="1" applyFill="1" applyBorder="1" applyAlignment="1">
      <alignment vertical="top" wrapText="1"/>
    </xf>
    <xf numFmtId="0" fontId="49" fillId="3" borderId="13" xfId="203" applyFont="1" applyFill="1" applyBorder="1" applyAlignment="1">
      <alignment horizontal="left" vertical="top" wrapText="1"/>
    </xf>
    <xf numFmtId="167" fontId="50" fillId="0" borderId="44" xfId="203" applyNumberFormat="1" applyFont="1" applyBorder="1" applyAlignment="1">
      <alignment vertical="top" shrinkToFit="1"/>
    </xf>
    <xf numFmtId="167" fontId="50" fillId="0" borderId="44" xfId="203" applyNumberFormat="1" applyFont="1" applyBorder="1" applyAlignment="1">
      <alignment horizontal="center" vertical="top" shrinkToFit="1"/>
    </xf>
    <xf numFmtId="0" fontId="35" fillId="0" borderId="0" xfId="232" applyAlignment="1">
      <alignment horizontal="left" vertical="top"/>
    </xf>
    <xf numFmtId="0" fontId="49" fillId="0" borderId="45" xfId="232" applyFont="1" applyBorder="1" applyAlignment="1">
      <alignment vertical="top" wrapText="1"/>
    </xf>
    <xf numFmtId="167" fontId="50" fillId="0" borderId="30" xfId="232" applyNumberFormat="1" applyFont="1" applyBorder="1" applyAlignment="1">
      <alignment horizontal="left" vertical="top" shrinkToFit="1"/>
    </xf>
    <xf numFmtId="167" fontId="50" fillId="0" borderId="28" xfId="232" applyNumberFormat="1" applyFont="1" applyBorder="1" applyAlignment="1">
      <alignment horizontal="left" vertical="top" indent="1" shrinkToFit="1"/>
    </xf>
    <xf numFmtId="167" fontId="50" fillId="0" borderId="50" xfId="232" applyNumberFormat="1" applyFont="1" applyBorder="1" applyAlignment="1">
      <alignment horizontal="left" vertical="top" indent="1" shrinkToFit="1"/>
    </xf>
    <xf numFmtId="167" fontId="50" fillId="0" borderId="27" xfId="232" applyNumberFormat="1" applyFont="1" applyBorder="1" applyAlignment="1">
      <alignment horizontal="left" vertical="top" shrinkToFit="1"/>
    </xf>
    <xf numFmtId="167" fontId="50" fillId="0" borderId="50" xfId="232" applyNumberFormat="1" applyFont="1" applyBorder="1" applyAlignment="1">
      <alignment horizontal="left" vertical="top" shrinkToFit="1"/>
    </xf>
    <xf numFmtId="167" fontId="50" fillId="0" borderId="28" xfId="232" applyNumberFormat="1" applyFont="1" applyBorder="1" applyAlignment="1">
      <alignment horizontal="left" vertical="top" shrinkToFit="1"/>
    </xf>
    <xf numFmtId="0" fontId="51" fillId="0" borderId="45" xfId="232" applyFont="1" applyBorder="1" applyAlignment="1">
      <alignment horizontal="left" vertical="top" wrapText="1"/>
    </xf>
    <xf numFmtId="0" fontId="51" fillId="0" borderId="27" xfId="232" applyFont="1" applyBorder="1" applyAlignment="1">
      <alignment horizontal="left" vertical="top" wrapText="1"/>
    </xf>
    <xf numFmtId="0" fontId="51" fillId="0" borderId="28" xfId="232" applyFont="1" applyBorder="1" applyAlignment="1">
      <alignment horizontal="left" vertical="top" wrapText="1"/>
    </xf>
    <xf numFmtId="0" fontId="51" fillId="0" borderId="50" xfId="232" applyFont="1" applyBorder="1" applyAlignment="1">
      <alignment horizontal="left" vertical="top" wrapText="1"/>
    </xf>
    <xf numFmtId="0" fontId="49" fillId="0" borderId="45" xfId="232" applyFont="1" applyBorder="1" applyAlignment="1">
      <alignment horizontal="left" vertical="top" wrapText="1"/>
    </xf>
    <xf numFmtId="0" fontId="51" fillId="0" borderId="45" xfId="232" applyFont="1" applyBorder="1" applyAlignment="1">
      <alignment horizontal="left" wrapText="1"/>
    </xf>
    <xf numFmtId="167" fontId="50" fillId="0" borderId="43" xfId="232" applyNumberFormat="1" applyFont="1" applyBorder="1" applyAlignment="1">
      <alignment horizontal="left" vertical="top" shrinkToFit="1"/>
    </xf>
    <xf numFmtId="0" fontId="50" fillId="0" borderId="25" xfId="232" applyFont="1" applyBorder="1" applyAlignment="1">
      <alignment vertical="top" wrapText="1"/>
    </xf>
    <xf numFmtId="0" fontId="51" fillId="0" borderId="42" xfId="232" applyFont="1" applyBorder="1" applyAlignment="1">
      <alignment horizontal="left" wrapText="1"/>
    </xf>
    <xf numFmtId="49" fontId="51" fillId="0" borderId="6" xfId="232" applyNumberFormat="1" applyFont="1" applyBorder="1" applyAlignment="1">
      <alignment vertical="top"/>
    </xf>
    <xf numFmtId="49" fontId="51" fillId="0" borderId="7" xfId="232" applyNumberFormat="1" applyFont="1" applyBorder="1" applyAlignment="1">
      <alignment vertical="top"/>
    </xf>
    <xf numFmtId="49" fontId="51" fillId="0" borderId="8" xfId="232" applyNumberFormat="1" applyFont="1" applyBorder="1" applyAlignment="1">
      <alignment vertical="top"/>
    </xf>
    <xf numFmtId="167" fontId="50" fillId="0" borderId="13" xfId="232" applyNumberFormat="1" applyFont="1" applyBorder="1" applyAlignment="1">
      <alignment horizontal="left" vertical="top" shrinkToFit="1"/>
    </xf>
    <xf numFmtId="167" fontId="50" fillId="0" borderId="10" xfId="232" applyNumberFormat="1" applyFont="1" applyBorder="1" applyAlignment="1">
      <alignment horizontal="left" vertical="top" shrinkToFit="1"/>
    </xf>
    <xf numFmtId="0" fontId="51" fillId="0" borderId="0" xfId="232" applyFont="1" applyAlignment="1">
      <alignment horizontal="left" wrapText="1"/>
    </xf>
    <xf numFmtId="0" fontId="51" fillId="0" borderId="56" xfId="232" applyFont="1" applyBorder="1" applyAlignment="1">
      <alignment horizontal="left" wrapText="1"/>
    </xf>
    <xf numFmtId="167" fontId="50" fillId="0" borderId="11" xfId="232" applyNumberFormat="1" applyFont="1" applyBorder="1" applyAlignment="1">
      <alignment horizontal="left" vertical="top" shrinkToFit="1"/>
    </xf>
    <xf numFmtId="167" fontId="50" fillId="0" borderId="9" xfId="232" applyNumberFormat="1" applyFont="1" applyBorder="1" applyAlignment="1">
      <alignment horizontal="left" vertical="top" shrinkToFit="1"/>
    </xf>
    <xf numFmtId="2" fontId="28" fillId="3" borderId="13" xfId="0" applyNumberFormat="1" applyFont="1" applyFill="1" applyBorder="1" applyAlignment="1">
      <alignment vertical="top" wrapText="1"/>
    </xf>
    <xf numFmtId="2" fontId="49" fillId="3" borderId="13" xfId="0" applyNumberFormat="1" applyFont="1" applyFill="1" applyBorder="1" applyAlignment="1">
      <alignment vertical="top" wrapText="1"/>
    </xf>
    <xf numFmtId="2" fontId="51" fillId="3" borderId="1" xfId="0" applyNumberFormat="1" applyFont="1" applyFill="1" applyBorder="1" applyAlignment="1">
      <alignment vertical="center" wrapText="1"/>
    </xf>
    <xf numFmtId="2" fontId="49" fillId="3" borderId="16" xfId="0" applyNumberFormat="1" applyFont="1" applyFill="1" applyBorder="1" applyAlignment="1">
      <alignment vertical="top" wrapText="1"/>
    </xf>
    <xf numFmtId="2" fontId="59" fillId="3" borderId="13" xfId="0" applyNumberFormat="1" applyFont="1" applyFill="1" applyBorder="1" applyAlignment="1">
      <alignment vertical="top" wrapText="1"/>
    </xf>
    <xf numFmtId="0" fontId="30" fillId="0" borderId="0" xfId="0" applyFont="1" applyAlignment="1">
      <alignment horizontal="center"/>
    </xf>
    <xf numFmtId="49" fontId="3" fillId="0" borderId="0" xfId="0" applyNumberFormat="1" applyFont="1" applyAlignment="1">
      <alignment vertical="top"/>
    </xf>
    <xf numFmtId="49" fontId="4" fillId="0" borderId="0" xfId="0" applyNumberFormat="1" applyFont="1" applyAlignment="1">
      <alignment vertical="top"/>
    </xf>
    <xf numFmtId="0" fontId="76" fillId="0" borderId="0" xfId="0" applyFont="1"/>
    <xf numFmtId="0" fontId="76" fillId="0" borderId="13" xfId="0" applyFont="1" applyBorder="1"/>
    <xf numFmtId="2" fontId="76" fillId="0" borderId="13" xfId="0" applyNumberFormat="1" applyFont="1" applyBorder="1"/>
    <xf numFmtId="0" fontId="78" fillId="0" borderId="0" xfId="0" applyFont="1" applyAlignment="1">
      <alignment horizontal="left"/>
    </xf>
    <xf numFmtId="0" fontId="78" fillId="0" borderId="0" xfId="0" applyFont="1"/>
    <xf numFmtId="0" fontId="78" fillId="0" borderId="0" xfId="0" applyFont="1" applyAlignment="1">
      <alignment horizontal="center"/>
    </xf>
    <xf numFmtId="0" fontId="76" fillId="0" borderId="0" xfId="0" applyFont="1" applyAlignment="1">
      <alignment horizontal="center"/>
    </xf>
    <xf numFmtId="2" fontId="0" fillId="0" borderId="0" xfId="0" applyNumberFormat="1"/>
    <xf numFmtId="0" fontId="76" fillId="0" borderId="0" xfId="0" applyFont="1" applyAlignment="1">
      <alignment horizontal="left"/>
    </xf>
    <xf numFmtId="0" fontId="81" fillId="0" borderId="13" xfId="0" applyFont="1" applyBorder="1"/>
    <xf numFmtId="0" fontId="82" fillId="0" borderId="0" xfId="0" applyFont="1"/>
    <xf numFmtId="0" fontId="82" fillId="0" borderId="13" xfId="0" applyFont="1" applyBorder="1" applyAlignment="1">
      <alignment horizontal="center"/>
    </xf>
    <xf numFmtId="0" fontId="81" fillId="0" borderId="0" xfId="0" applyFont="1"/>
    <xf numFmtId="2" fontId="81" fillId="5" borderId="13" xfId="0" applyNumberFormat="1" applyFont="1" applyFill="1" applyBorder="1"/>
    <xf numFmtId="0" fontId="34" fillId="0" borderId="0" xfId="0" applyFont="1" applyAlignment="1">
      <alignment horizontal="center"/>
    </xf>
    <xf numFmtId="2" fontId="81" fillId="0" borderId="13" xfId="0" applyNumberFormat="1" applyFont="1" applyBorder="1"/>
    <xf numFmtId="0" fontId="83" fillId="0" borderId="13" xfId="0" applyFont="1" applyBorder="1" applyAlignment="1">
      <alignment horizontal="left"/>
    </xf>
    <xf numFmtId="0" fontId="82" fillId="0" borderId="13" xfId="0" applyFont="1" applyBorder="1"/>
    <xf numFmtId="0" fontId="84" fillId="2" borderId="13" xfId="0" applyFont="1" applyFill="1" applyBorder="1" applyAlignment="1">
      <alignment vertical="top" wrapText="1"/>
    </xf>
    <xf numFmtId="0" fontId="79" fillId="2" borderId="13" xfId="0" applyFont="1" applyFill="1" applyBorder="1" applyAlignment="1">
      <alignment vertical="center" wrapText="1"/>
    </xf>
    <xf numFmtId="2" fontId="79" fillId="2" borderId="13" xfId="0" applyNumberFormat="1" applyFont="1" applyFill="1" applyBorder="1" applyAlignment="1">
      <alignment vertical="center" wrapText="1"/>
    </xf>
    <xf numFmtId="0" fontId="79" fillId="3" borderId="13" xfId="0" applyFont="1" applyFill="1" applyBorder="1" applyAlignment="1">
      <alignment vertical="center" wrapText="1"/>
    </xf>
    <xf numFmtId="0" fontId="81" fillId="3" borderId="13" xfId="0" applyFont="1" applyFill="1" applyBorder="1"/>
    <xf numFmtId="0" fontId="79" fillId="0" borderId="13" xfId="0" applyFont="1" applyBorder="1" applyAlignment="1">
      <alignment vertical="top" wrapText="1"/>
    </xf>
    <xf numFmtId="0" fontId="79" fillId="3" borderId="13" xfId="0" applyFont="1" applyFill="1" applyBorder="1" applyAlignment="1">
      <alignment vertical="top" wrapText="1"/>
    </xf>
    <xf numFmtId="166" fontId="84" fillId="0" borderId="13" xfId="0" applyNumberFormat="1" applyFont="1" applyBorder="1" applyAlignment="1">
      <alignment horizontal="center" vertical="center" shrinkToFit="1"/>
    </xf>
    <xf numFmtId="0" fontId="79" fillId="2" borderId="13" xfId="0" applyFont="1" applyFill="1" applyBorder="1" applyAlignment="1">
      <alignment vertical="top" wrapText="1"/>
    </xf>
    <xf numFmtId="0" fontId="85" fillId="0" borderId="13" xfId="0" applyFont="1" applyBorder="1" applyAlignment="1">
      <alignment wrapText="1"/>
    </xf>
    <xf numFmtId="166" fontId="79" fillId="0" borderId="13" xfId="0" applyNumberFormat="1" applyFont="1" applyBorder="1" applyAlignment="1">
      <alignment horizontal="center" vertical="center" shrinkToFit="1"/>
    </xf>
    <xf numFmtId="0" fontId="85" fillId="0" borderId="13" xfId="0" applyFont="1" applyBorder="1" applyAlignment="1">
      <alignment horizontal="center" vertical="center" wrapText="1"/>
    </xf>
    <xf numFmtId="0" fontId="84" fillId="0" borderId="13" xfId="0" applyFont="1" applyBorder="1" applyAlignment="1">
      <alignment horizontal="center" vertical="top" wrapText="1"/>
    </xf>
    <xf numFmtId="0" fontId="84" fillId="0" borderId="13" xfId="0" applyFont="1" applyBorder="1" applyAlignment="1">
      <alignment vertical="top" wrapText="1"/>
    </xf>
    <xf numFmtId="0" fontId="84" fillId="0" borderId="13" xfId="0" applyFont="1" applyBorder="1" applyAlignment="1">
      <alignment horizontal="center" vertical="center" wrapText="1"/>
    </xf>
    <xf numFmtId="2" fontId="79" fillId="0" borderId="13" xfId="0" applyNumberFormat="1" applyFont="1" applyBorder="1" applyAlignment="1">
      <alignment vertical="top" wrapText="1"/>
    </xf>
    <xf numFmtId="2" fontId="79" fillId="3" borderId="13" xfId="0" applyNumberFormat="1" applyFont="1" applyFill="1" applyBorder="1" applyAlignment="1">
      <alignment vertical="top" wrapText="1"/>
    </xf>
    <xf numFmtId="0" fontId="85" fillId="0" borderId="13" xfId="0" applyFont="1" applyBorder="1" applyAlignment="1">
      <alignment horizontal="center" wrapText="1"/>
    </xf>
    <xf numFmtId="0" fontId="79" fillId="0" borderId="13" xfId="0" applyFont="1" applyBorder="1" applyAlignment="1">
      <alignment horizontal="center" vertical="center" wrapText="1"/>
    </xf>
    <xf numFmtId="2" fontId="79" fillId="2" borderId="13" xfId="0" applyNumberFormat="1" applyFont="1" applyFill="1" applyBorder="1" applyAlignment="1">
      <alignment vertical="top" wrapText="1"/>
    </xf>
    <xf numFmtId="0" fontId="87" fillId="0" borderId="13" xfId="0" applyFont="1" applyBorder="1" applyAlignment="1">
      <alignment horizontal="center" vertical="center" wrapText="1"/>
    </xf>
    <xf numFmtId="2" fontId="87" fillId="3" borderId="13" xfId="0" applyNumberFormat="1" applyFont="1" applyFill="1" applyBorder="1" applyAlignment="1">
      <alignment vertical="top" wrapText="1"/>
    </xf>
    <xf numFmtId="166" fontId="87" fillId="0" borderId="13" xfId="0" applyNumberFormat="1" applyFont="1" applyBorder="1" applyAlignment="1">
      <alignment horizontal="center" vertical="center" shrinkToFit="1"/>
    </xf>
    <xf numFmtId="2" fontId="81" fillId="0" borderId="13" xfId="0" applyNumberFormat="1" applyFont="1" applyBorder="1" applyAlignment="1">
      <alignment horizontal="right"/>
    </xf>
    <xf numFmtId="2" fontId="79" fillId="3" borderId="13" xfId="0" applyNumberFormat="1" applyFont="1" applyFill="1" applyBorder="1" applyAlignment="1">
      <alignment horizontal="right" vertical="top" wrapText="1"/>
    </xf>
    <xf numFmtId="2" fontId="81" fillId="3" borderId="13" xfId="0" applyNumberFormat="1" applyFont="1" applyFill="1" applyBorder="1"/>
    <xf numFmtId="2" fontId="81" fillId="3" borderId="13" xfId="0" applyNumberFormat="1" applyFont="1" applyFill="1" applyBorder="1" applyAlignment="1">
      <alignment vertical="center"/>
    </xf>
    <xf numFmtId="2" fontId="81" fillId="0" borderId="13" xfId="0" applyNumberFormat="1" applyFont="1" applyBorder="1" applyAlignment="1">
      <alignment horizontal="right" vertical="top"/>
    </xf>
    <xf numFmtId="0" fontId="2" fillId="0" borderId="16" xfId="0" applyFont="1" applyBorder="1"/>
    <xf numFmtId="0" fontId="5" fillId="0" borderId="0" xfId="0" applyFont="1" applyProtection="1">
      <protection locked="0"/>
    </xf>
    <xf numFmtId="0" fontId="5" fillId="0" borderId="0" xfId="0" applyFont="1" applyAlignment="1" applyProtection="1">
      <alignment horizontal="center"/>
      <protection locked="0"/>
    </xf>
    <xf numFmtId="0" fontId="5" fillId="0" borderId="13" xfId="0" applyFont="1" applyBorder="1" applyProtection="1">
      <protection locked="0"/>
    </xf>
    <xf numFmtId="0" fontId="5" fillId="0" borderId="11" xfId="0" applyFont="1" applyBorder="1" applyProtection="1">
      <protection locked="0"/>
    </xf>
    <xf numFmtId="14" fontId="5" fillId="0" borderId="11" xfId="0" applyNumberFormat="1" applyFont="1" applyBorder="1" applyAlignment="1" applyProtection="1">
      <alignment horizontal="center"/>
      <protection locked="0"/>
    </xf>
    <xf numFmtId="43" fontId="24" fillId="0" borderId="0" xfId="0" applyNumberFormat="1" applyFont="1" applyAlignment="1">
      <alignment vertical="top" wrapText="1"/>
    </xf>
    <xf numFmtId="0" fontId="2" fillId="0" borderId="0" xfId="0" applyFont="1" applyProtection="1">
      <protection locked="0"/>
    </xf>
    <xf numFmtId="0" fontId="2" fillId="0" borderId="13" xfId="0" applyFont="1" applyBorder="1"/>
    <xf numFmtId="0" fontId="2" fillId="0" borderId="18" xfId="0" applyFont="1" applyBorder="1"/>
    <xf numFmtId="164" fontId="8" fillId="0" borderId="0" xfId="1" applyFont="1" applyFill="1" applyBorder="1" applyAlignment="1">
      <alignment horizontal="right"/>
    </xf>
    <xf numFmtId="14" fontId="2" fillId="0" borderId="0" xfId="0" applyNumberFormat="1" applyFont="1" applyAlignment="1" applyProtection="1">
      <alignment horizontal="center"/>
      <protection locked="0"/>
    </xf>
    <xf numFmtId="14" fontId="2" fillId="0" borderId="0" xfId="0" applyNumberFormat="1" applyFont="1" applyProtection="1">
      <protection locked="0"/>
    </xf>
    <xf numFmtId="0" fontId="5" fillId="0" borderId="13" xfId="0" applyFont="1" applyBorder="1" applyAlignment="1" applyProtection="1">
      <alignment horizontal="center"/>
      <protection locked="0"/>
    </xf>
    <xf numFmtId="14" fontId="5" fillId="0" borderId="13" xfId="0" applyNumberFormat="1" applyFont="1" applyBorder="1" applyAlignment="1" applyProtection="1">
      <alignment horizontal="center" wrapText="1"/>
      <protection locked="0"/>
    </xf>
    <xf numFmtId="2" fontId="5" fillId="0" borderId="14" xfId="0" applyNumberFormat="1" applyFont="1" applyBorder="1" applyAlignment="1" applyProtection="1">
      <alignment horizontal="right" wrapText="1"/>
      <protection locked="0"/>
    </xf>
    <xf numFmtId="2" fontId="3" fillId="0" borderId="13" xfId="0" applyNumberFormat="1" applyFont="1" applyBorder="1"/>
    <xf numFmtId="0" fontId="2" fillId="0" borderId="66" xfId="0" applyFont="1" applyBorder="1"/>
    <xf numFmtId="0" fontId="2" fillId="0" borderId="65" xfId="0" applyFont="1" applyBorder="1"/>
    <xf numFmtId="0" fontId="2" fillId="0" borderId="64" xfId="0" applyFont="1" applyBorder="1"/>
    <xf numFmtId="0" fontId="2" fillId="0" borderId="62" xfId="0" applyFont="1" applyBorder="1"/>
    <xf numFmtId="0" fontId="2" fillId="0" borderId="58" xfId="0" applyFont="1" applyBorder="1"/>
    <xf numFmtId="164" fontId="2" fillId="0" borderId="12" xfId="1" applyFont="1" applyBorder="1" applyAlignment="1">
      <alignment horizontal="right"/>
    </xf>
    <xf numFmtId="2" fontId="2" fillId="0" borderId="13" xfId="0" applyNumberFormat="1" applyFont="1" applyBorder="1"/>
    <xf numFmtId="0" fontId="80" fillId="0" borderId="13" xfId="0" applyFont="1" applyBorder="1" applyAlignment="1">
      <alignment horizontal="center" vertical="center"/>
    </xf>
    <xf numFmtId="0" fontId="80" fillId="0" borderId="13" xfId="0" applyFont="1" applyBorder="1" applyAlignment="1">
      <alignment horizontal="right" vertical="center"/>
    </xf>
    <xf numFmtId="0" fontId="80" fillId="0" borderId="11" xfId="0" applyFont="1" applyBorder="1" applyAlignment="1">
      <alignment horizontal="center" vertical="center"/>
    </xf>
    <xf numFmtId="0" fontId="80" fillId="0" borderId="9" xfId="0" applyFont="1" applyBorder="1" applyAlignment="1">
      <alignment horizontal="center" vertical="center"/>
    </xf>
    <xf numFmtId="0" fontId="80" fillId="0" borderId="10" xfId="0" applyFont="1" applyBorder="1" applyAlignment="1">
      <alignment horizontal="center" vertical="center"/>
    </xf>
    <xf numFmtId="0" fontId="93" fillId="0" borderId="13" xfId="0" applyFont="1" applyBorder="1" applyAlignment="1">
      <alignment horizontal="center"/>
    </xf>
    <xf numFmtId="0" fontId="93" fillId="0" borderId="11" xfId="0" applyFont="1" applyBorder="1" applyAlignment="1">
      <alignment horizontal="left"/>
    </xf>
    <xf numFmtId="0" fontId="93" fillId="0" borderId="9" xfId="0" applyFont="1" applyBorder="1"/>
    <xf numFmtId="0" fontId="93" fillId="0" borderId="10" xfId="0" applyFont="1" applyBorder="1"/>
    <xf numFmtId="2" fontId="93" fillId="5" borderId="13" xfId="0" applyNumberFormat="1" applyFont="1" applyFill="1" applyBorder="1"/>
    <xf numFmtId="0" fontId="93" fillId="0" borderId="11" xfId="0" applyFont="1" applyBorder="1" applyAlignment="1">
      <alignment horizontal="center"/>
    </xf>
    <xf numFmtId="2" fontId="93" fillId="0" borderId="13" xfId="0" applyNumberFormat="1" applyFont="1" applyBorder="1"/>
    <xf numFmtId="0" fontId="93" fillId="2" borderId="11" xfId="0" applyFont="1" applyFill="1" applyBorder="1"/>
    <xf numFmtId="0" fontId="80" fillId="2" borderId="9" xfId="0" applyFont="1" applyFill="1" applyBorder="1"/>
    <xf numFmtId="0" fontId="93" fillId="5" borderId="13" xfId="0" applyFont="1" applyFill="1" applyBorder="1"/>
    <xf numFmtId="0" fontId="93" fillId="2" borderId="0" xfId="0" applyFont="1" applyFill="1"/>
    <xf numFmtId="0" fontId="88" fillId="2" borderId="0" xfId="0" applyFont="1" applyFill="1"/>
    <xf numFmtId="0" fontId="93" fillId="2" borderId="1" xfId="0" applyFont="1" applyFill="1" applyBorder="1"/>
    <xf numFmtId="0" fontId="93" fillId="2" borderId="2" xfId="0" applyFont="1" applyFill="1" applyBorder="1"/>
    <xf numFmtId="0" fontId="88" fillId="2" borderId="9" xfId="0" applyFont="1" applyFill="1" applyBorder="1"/>
    <xf numFmtId="0" fontId="93" fillId="2" borderId="10" xfId="0" applyFont="1" applyFill="1" applyBorder="1"/>
    <xf numFmtId="0" fontId="93" fillId="2" borderId="9" xfId="0" applyFont="1" applyFill="1" applyBorder="1"/>
    <xf numFmtId="0" fontId="93" fillId="2" borderId="6" xfId="0" applyFont="1" applyFill="1" applyBorder="1"/>
    <xf numFmtId="0" fontId="93" fillId="2" borderId="7" xfId="0" applyFont="1" applyFill="1" applyBorder="1"/>
    <xf numFmtId="0" fontId="93" fillId="2" borderId="4" xfId="0" applyFont="1" applyFill="1" applyBorder="1"/>
    <xf numFmtId="0" fontId="80" fillId="2" borderId="0" xfId="0" applyFont="1" applyFill="1"/>
    <xf numFmtId="0" fontId="94" fillId="2" borderId="9" xfId="0" applyFont="1" applyFill="1" applyBorder="1"/>
    <xf numFmtId="2" fontId="88" fillId="0" borderId="13" xfId="0" applyNumberFormat="1" applyFont="1" applyBorder="1"/>
    <xf numFmtId="0" fontId="93" fillId="0" borderId="17" xfId="0" applyFont="1" applyBorder="1" applyAlignment="1">
      <alignment horizontal="center"/>
    </xf>
    <xf numFmtId="0" fontId="80" fillId="2" borderId="7" xfId="0" applyFont="1" applyFill="1" applyBorder="1"/>
    <xf numFmtId="0" fontId="93" fillId="0" borderId="15" xfId="0" applyFont="1" applyBorder="1" applyAlignment="1">
      <alignment horizontal="center"/>
    </xf>
    <xf numFmtId="0" fontId="2" fillId="5" borderId="13" xfId="0" applyFont="1" applyFill="1" applyBorder="1"/>
    <xf numFmtId="0" fontId="93" fillId="2" borderId="17" xfId="0" applyFont="1" applyFill="1" applyBorder="1" applyAlignment="1">
      <alignment horizontal="center"/>
    </xf>
    <xf numFmtId="0" fontId="2" fillId="11" borderId="13" xfId="0" applyFont="1" applyFill="1" applyBorder="1"/>
    <xf numFmtId="0" fontId="88" fillId="2" borderId="10" xfId="0" applyFont="1" applyFill="1" applyBorder="1"/>
    <xf numFmtId="0" fontId="88" fillId="2" borderId="7" xfId="0" applyFont="1" applyFill="1" applyBorder="1"/>
    <xf numFmtId="0" fontId="88" fillId="2" borderId="8" xfId="0" applyFont="1" applyFill="1" applyBorder="1"/>
    <xf numFmtId="0" fontId="95" fillId="2" borderId="2" xfId="0" applyFont="1" applyFill="1" applyBorder="1"/>
    <xf numFmtId="2" fontId="93" fillId="4" borderId="13" xfId="0" applyNumberFormat="1" applyFont="1" applyFill="1" applyBorder="1"/>
    <xf numFmtId="0" fontId="95" fillId="2" borderId="11" xfId="0" applyFont="1" applyFill="1" applyBorder="1"/>
    <xf numFmtId="0" fontId="93" fillId="2" borderId="8" xfId="0" applyFont="1" applyFill="1" applyBorder="1"/>
    <xf numFmtId="0" fontId="80" fillId="2" borderId="9" xfId="0" applyFont="1" applyFill="1" applyBorder="1" applyAlignment="1">
      <alignment horizontal="center"/>
    </xf>
    <xf numFmtId="0" fontId="93" fillId="0" borderId="0" xfId="0" applyFont="1" applyAlignment="1">
      <alignment horizontal="center"/>
    </xf>
    <xf numFmtId="0" fontId="80" fillId="0" borderId="11" xfId="0" applyFont="1" applyBorder="1" applyAlignment="1">
      <alignment horizontal="right" vertical="center"/>
    </xf>
    <xf numFmtId="0" fontId="93" fillId="0" borderId="0" xfId="0" applyFont="1"/>
    <xf numFmtId="0" fontId="93" fillId="2" borderId="13" xfId="0" applyFont="1" applyFill="1" applyBorder="1" applyAlignment="1">
      <alignment horizontal="center"/>
    </xf>
    <xf numFmtId="0" fontId="80" fillId="2" borderId="1" xfId="0" applyFont="1" applyFill="1" applyBorder="1"/>
    <xf numFmtId="0" fontId="80" fillId="2" borderId="2" xfId="0" applyFont="1" applyFill="1" applyBorder="1"/>
    <xf numFmtId="0" fontId="94" fillId="2" borderId="2" xfId="0" applyFont="1" applyFill="1" applyBorder="1"/>
    <xf numFmtId="0" fontId="80" fillId="2" borderId="10" xfId="0" applyFont="1" applyFill="1" applyBorder="1"/>
    <xf numFmtId="0" fontId="93" fillId="2" borderId="13" xfId="0" applyFont="1" applyFill="1" applyBorder="1"/>
    <xf numFmtId="2" fontId="93" fillId="0" borderId="16" xfId="0" applyNumberFormat="1" applyFont="1" applyBorder="1"/>
    <xf numFmtId="0" fontId="93" fillId="0" borderId="7" xfId="0" applyFont="1" applyBorder="1"/>
    <xf numFmtId="0" fontId="80" fillId="0" borderId="9" xfId="0" applyFont="1" applyBorder="1" applyAlignment="1">
      <alignment horizontal="center"/>
    </xf>
    <xf numFmtId="2" fontId="88" fillId="0" borderId="14" xfId="0" applyNumberFormat="1" applyFont="1" applyBorder="1"/>
    <xf numFmtId="2" fontId="76" fillId="0" borderId="0" xfId="0" applyNumberFormat="1" applyFont="1"/>
    <xf numFmtId="0" fontId="97" fillId="0" borderId="13" xfId="0" applyFont="1" applyBorder="1" applyAlignment="1">
      <alignment horizontal="center"/>
    </xf>
    <xf numFmtId="0" fontId="2" fillId="0" borderId="73" xfId="0" applyFont="1" applyBorder="1"/>
    <xf numFmtId="0" fontId="80" fillId="0" borderId="13" xfId="0" applyFont="1" applyBorder="1" applyAlignment="1">
      <alignment horizontal="center"/>
    </xf>
    <xf numFmtId="0" fontId="88" fillId="0" borderId="13" xfId="0" applyFont="1" applyBorder="1" applyAlignment="1">
      <alignment horizontal="center" vertical="center" wrapText="1"/>
    </xf>
    <xf numFmtId="0" fontId="88" fillId="0" borderId="17" xfId="0" applyFont="1" applyBorder="1" applyAlignment="1">
      <alignment horizontal="center" vertical="center" wrapText="1"/>
    </xf>
    <xf numFmtId="0" fontId="93" fillId="0" borderId="13" xfId="0" applyFont="1" applyBorder="1"/>
    <xf numFmtId="9" fontId="93" fillId="0" borderId="13" xfId="0" applyNumberFormat="1" applyFont="1" applyBorder="1"/>
    <xf numFmtId="0" fontId="88" fillId="0" borderId="13" xfId="0" applyFont="1" applyBorder="1" applyAlignment="1">
      <alignment horizontal="right"/>
    </xf>
    <xf numFmtId="9" fontId="88" fillId="0" borderId="13" xfId="0" applyNumberFormat="1" applyFont="1" applyBorder="1"/>
    <xf numFmtId="0" fontId="88" fillId="0" borderId="13" xfId="0" applyFont="1" applyBorder="1"/>
    <xf numFmtId="0" fontId="88" fillId="0" borderId="17" xfId="0" applyFont="1" applyBorder="1" applyAlignment="1">
      <alignment horizontal="center" vertical="center"/>
    </xf>
    <xf numFmtId="0" fontId="5" fillId="0" borderId="13" xfId="0" applyFont="1" applyBorder="1" applyAlignment="1">
      <alignment horizontal="center" vertical="center"/>
    </xf>
    <xf numFmtId="0" fontId="5" fillId="0" borderId="13" xfId="0" applyFont="1" applyBorder="1" applyAlignment="1">
      <alignment horizontal="left" vertical="center"/>
    </xf>
    <xf numFmtId="0" fontId="3" fillId="0" borderId="13" xfId="0" applyFont="1" applyBorder="1" applyAlignment="1">
      <alignment horizontal="center"/>
    </xf>
    <xf numFmtId="0" fontId="4" fillId="0" borderId="13" xfId="0" applyFont="1" applyBorder="1"/>
    <xf numFmtId="0" fontId="4" fillId="0" borderId="13" xfId="0" applyFont="1" applyBorder="1" applyAlignment="1">
      <alignment horizontal="center"/>
    </xf>
    <xf numFmtId="0" fontId="88" fillId="0" borderId="13" xfId="0" applyFont="1" applyBorder="1" applyAlignment="1">
      <alignment horizontal="center"/>
    </xf>
    <xf numFmtId="0" fontId="4" fillId="0" borderId="13" xfId="0" applyFont="1" applyBorder="1" applyAlignment="1">
      <alignment horizontal="left"/>
    </xf>
    <xf numFmtId="9" fontId="3" fillId="0" borderId="13" xfId="0" applyNumberFormat="1" applyFont="1" applyBorder="1"/>
    <xf numFmtId="0" fontId="3" fillId="0" borderId="13" xfId="0" applyFont="1" applyBorder="1"/>
    <xf numFmtId="2" fontId="4" fillId="0" borderId="13" xfId="0" applyNumberFormat="1" applyFont="1" applyBorder="1"/>
    <xf numFmtId="0" fontId="6" fillId="0" borderId="64" xfId="0" applyFont="1" applyBorder="1" applyAlignment="1">
      <alignment vertical="top" wrapText="1"/>
    </xf>
    <xf numFmtId="0" fontId="6" fillId="0" borderId="18" xfId="0" applyFont="1" applyBorder="1" applyAlignment="1">
      <alignment vertical="top" wrapText="1"/>
    </xf>
    <xf numFmtId="0" fontId="6" fillId="0" borderId="73" xfId="0" applyFont="1" applyBorder="1" applyAlignment="1">
      <alignment vertical="top" wrapText="1"/>
    </xf>
    <xf numFmtId="0" fontId="2" fillId="0" borderId="13" xfId="0" applyFont="1" applyBorder="1" applyAlignment="1">
      <alignment horizontal="left"/>
    </xf>
    <xf numFmtId="0" fontId="100" fillId="0" borderId="13" xfId="0" applyFont="1" applyBorder="1" applyAlignment="1">
      <alignment horizontal="left"/>
    </xf>
    <xf numFmtId="49" fontId="2" fillId="0" borderId="13" xfId="0" applyNumberFormat="1" applyFont="1" applyBorder="1" applyAlignment="1">
      <alignment vertical="top"/>
    </xf>
    <xf numFmtId="0" fontId="2" fillId="0" borderId="13" xfId="0" applyFont="1" applyBorder="1" applyProtection="1">
      <protection locked="0"/>
    </xf>
    <xf numFmtId="0" fontId="90" fillId="0" borderId="13" xfId="0" applyFont="1" applyBorder="1"/>
    <xf numFmtId="0" fontId="3" fillId="0" borderId="13" xfId="0" applyFont="1" applyBorder="1" applyAlignment="1">
      <alignment horizontal="left"/>
    </xf>
    <xf numFmtId="43" fontId="3" fillId="0" borderId="13" xfId="0" applyNumberFormat="1" applyFont="1" applyBorder="1"/>
    <xf numFmtId="0" fontId="3" fillId="0" borderId="13" xfId="0" applyFont="1" applyBorder="1" applyAlignment="1">
      <alignment horizontal="right"/>
    </xf>
    <xf numFmtId="0" fontId="91" fillId="0" borderId="13" xfId="0" applyFont="1" applyBorder="1"/>
    <xf numFmtId="0" fontId="5" fillId="0" borderId="13" xfId="0" applyFont="1" applyBorder="1"/>
    <xf numFmtId="0" fontId="15" fillId="0" borderId="13" xfId="0" applyFont="1" applyBorder="1"/>
    <xf numFmtId="0" fontId="3" fillId="0" borderId="13" xfId="0" applyFont="1" applyBorder="1" applyProtection="1">
      <protection locked="0"/>
    </xf>
    <xf numFmtId="0" fontId="15" fillId="0" borderId="13" xfId="0" applyFont="1" applyBorder="1" applyAlignment="1">
      <alignment horizontal="left"/>
    </xf>
    <xf numFmtId="0" fontId="0" fillId="0" borderId="13" xfId="0" applyBorder="1" applyProtection="1">
      <protection locked="0"/>
    </xf>
    <xf numFmtId="49" fontId="3" fillId="0" borderId="13" xfId="0" applyNumberFormat="1" applyFont="1" applyBorder="1" applyAlignment="1">
      <alignment vertical="top"/>
    </xf>
    <xf numFmtId="2" fontId="2" fillId="0" borderId="13" xfId="0" applyNumberFormat="1" applyFont="1" applyBorder="1" applyProtection="1">
      <protection locked="0"/>
    </xf>
    <xf numFmtId="0" fontId="5" fillId="0" borderId="13" xfId="0" applyFont="1" applyBorder="1" applyAlignment="1">
      <alignment horizontal="center"/>
    </xf>
    <xf numFmtId="49" fontId="4" fillId="0" borderId="13" xfId="0" applyNumberFormat="1" applyFont="1" applyBorder="1" applyAlignment="1">
      <alignment vertical="top"/>
    </xf>
    <xf numFmtId="2" fontId="100" fillId="0" borderId="13" xfId="0" applyNumberFormat="1" applyFont="1" applyBorder="1" applyProtection="1">
      <protection locked="0"/>
    </xf>
    <xf numFmtId="2" fontId="101" fillId="0" borderId="13" xfId="0" applyNumberFormat="1" applyFont="1" applyBorder="1" applyProtection="1">
      <protection locked="0"/>
    </xf>
    <xf numFmtId="49" fontId="3" fillId="0" borderId="13" xfId="0" applyNumberFormat="1" applyFont="1" applyBorder="1" applyAlignment="1">
      <alignment horizontal="center" vertical="top"/>
    </xf>
    <xf numFmtId="0" fontId="49" fillId="0" borderId="13" xfId="0" applyFont="1" applyBorder="1" applyAlignment="1">
      <alignment horizontal="left"/>
    </xf>
    <xf numFmtId="49" fontId="3" fillId="0" borderId="13" xfId="0" applyNumberFormat="1" applyFont="1" applyBorder="1" applyAlignment="1">
      <alignment vertical="top" wrapText="1"/>
    </xf>
    <xf numFmtId="49" fontId="15" fillId="0" borderId="13" xfId="0" applyNumberFormat="1" applyFont="1" applyBorder="1" applyAlignment="1">
      <alignment vertical="top"/>
    </xf>
    <xf numFmtId="0" fontId="2" fillId="0" borderId="13" xfId="0" applyFont="1" applyBorder="1" applyAlignment="1" applyProtection="1">
      <alignment horizontal="left"/>
      <protection locked="0"/>
    </xf>
    <xf numFmtId="43" fontId="17" fillId="0" borderId="13" xfId="1" applyNumberFormat="1" applyFont="1" applyFill="1" applyBorder="1" applyProtection="1">
      <protection locked="0"/>
    </xf>
    <xf numFmtId="49" fontId="2" fillId="0" borderId="13" xfId="0" applyNumberFormat="1" applyFont="1" applyBorder="1" applyAlignment="1">
      <alignment horizontal="right"/>
    </xf>
    <xf numFmtId="2" fontId="2" fillId="0" borderId="13" xfId="0" applyNumberFormat="1" applyFont="1" applyBorder="1" applyAlignment="1">
      <alignment horizontal="right"/>
    </xf>
    <xf numFmtId="0" fontId="24" fillId="0" borderId="13" xfId="0" applyFont="1" applyBorder="1" applyAlignment="1">
      <alignment horizontal="center"/>
    </xf>
    <xf numFmtId="12" fontId="3" fillId="0" borderId="13" xfId="0" applyNumberFormat="1" applyFont="1" applyBorder="1" applyAlignment="1">
      <alignment horizontal="center" vertical="top"/>
    </xf>
    <xf numFmtId="0" fontId="2" fillId="0" borderId="17" xfId="0" applyFont="1" applyBorder="1"/>
    <xf numFmtId="2" fontId="2" fillId="0" borderId="17" xfId="0" applyNumberFormat="1" applyFont="1" applyBorder="1" applyProtection="1">
      <protection locked="0"/>
    </xf>
    <xf numFmtId="2" fontId="5" fillId="0" borderId="14" xfId="0" applyNumberFormat="1" applyFont="1" applyBorder="1" applyProtection="1">
      <protection locked="0"/>
    </xf>
    <xf numFmtId="0" fontId="5" fillId="0" borderId="14" xfId="0" applyFont="1" applyBorder="1"/>
    <xf numFmtId="2" fontId="2" fillId="0" borderId="16" xfId="0" applyNumberFormat="1" applyFont="1" applyBorder="1" applyProtection="1">
      <protection locked="0"/>
    </xf>
    <xf numFmtId="0" fontId="2" fillId="0" borderId="16" xfId="0" applyFont="1" applyBorder="1" applyProtection="1">
      <protection locked="0"/>
    </xf>
    <xf numFmtId="49" fontId="3" fillId="0" borderId="16" xfId="0" applyNumberFormat="1" applyFont="1" applyBorder="1" applyAlignment="1">
      <alignment vertical="top"/>
    </xf>
    <xf numFmtId="2" fontId="2" fillId="0" borderId="16" xfId="0" applyNumberFormat="1" applyFont="1" applyBorder="1"/>
    <xf numFmtId="0" fontId="2" fillId="0" borderId="17" xfId="0" applyFont="1" applyBorder="1" applyProtection="1">
      <protection locked="0"/>
    </xf>
    <xf numFmtId="2" fontId="5" fillId="0" borderId="14" xfId="0" applyNumberFormat="1" applyFont="1" applyBorder="1"/>
    <xf numFmtId="2" fontId="2" fillId="0" borderId="13" xfId="0" applyNumberFormat="1" applyFont="1" applyBorder="1" applyAlignment="1" applyProtection="1">
      <alignment horizontal="center"/>
      <protection locked="0"/>
    </xf>
    <xf numFmtId="2" fontId="2" fillId="0" borderId="13" xfId="0" applyNumberFormat="1" applyFont="1" applyBorder="1" applyAlignment="1" applyProtection="1">
      <alignment horizontal="center" vertical="center"/>
      <protection locked="0"/>
    </xf>
    <xf numFmtId="164" fontId="0" fillId="0" borderId="0" xfId="0" applyNumberFormat="1"/>
    <xf numFmtId="0" fontId="4" fillId="0" borderId="14" xfId="0" applyFont="1" applyBorder="1"/>
    <xf numFmtId="2" fontId="4" fillId="0" borderId="14" xfId="0" applyNumberFormat="1" applyFont="1" applyBorder="1"/>
    <xf numFmtId="0" fontId="3" fillId="0" borderId="17" xfId="0" applyFont="1" applyBorder="1"/>
    <xf numFmtId="43" fontId="4" fillId="0" borderId="14" xfId="0" applyNumberFormat="1" applyFont="1" applyBorder="1"/>
    <xf numFmtId="43" fontId="4" fillId="0" borderId="76" xfId="0" applyNumberFormat="1" applyFont="1" applyBorder="1"/>
    <xf numFmtId="0" fontId="79" fillId="0" borderId="0" xfId="0" applyFont="1"/>
    <xf numFmtId="0" fontId="88" fillId="0" borderId="9" xfId="0" applyFont="1" applyBorder="1"/>
    <xf numFmtId="0" fontId="88" fillId="0" borderId="10" xfId="0" applyFont="1" applyBorder="1"/>
    <xf numFmtId="0" fontId="25" fillId="0" borderId="0" xfId="0" applyFont="1"/>
    <xf numFmtId="0" fontId="103" fillId="0" borderId="10" xfId="0" applyFont="1" applyBorder="1" applyAlignment="1">
      <alignment horizontal="right" vertical="center"/>
    </xf>
    <xf numFmtId="0" fontId="80" fillId="0" borderId="2" xfId="0" applyFont="1" applyBorder="1" applyAlignment="1">
      <alignment horizontal="center" vertical="center"/>
    </xf>
    <xf numFmtId="0" fontId="93" fillId="0" borderId="9" xfId="0" applyFont="1" applyBorder="1" applyAlignment="1">
      <alignment horizontal="center"/>
    </xf>
    <xf numFmtId="0" fontId="80" fillId="0" borderId="9" xfId="0" applyFont="1" applyBorder="1"/>
    <xf numFmtId="0" fontId="95" fillId="0" borderId="0" xfId="0" applyFont="1"/>
    <xf numFmtId="0" fontId="93" fillId="0" borderId="16" xfId="0" applyFont="1" applyBorder="1" applyAlignment="1">
      <alignment horizontal="center"/>
    </xf>
    <xf numFmtId="0" fontId="93" fillId="0" borderId="2" xfId="0" applyFont="1" applyBorder="1" applyAlignment="1">
      <alignment horizontal="center"/>
    </xf>
    <xf numFmtId="0" fontId="80" fillId="0" borderId="2" xfId="0" applyFont="1" applyBorder="1"/>
    <xf numFmtId="0" fontId="93" fillId="0" borderId="2" xfId="0" applyFont="1" applyBorder="1"/>
    <xf numFmtId="0" fontId="80" fillId="0" borderId="0" xfId="0" applyFont="1"/>
    <xf numFmtId="0" fontId="98" fillId="0" borderId="7" xfId="0" applyFont="1" applyBorder="1" applyAlignment="1">
      <alignment horizontal="center"/>
    </xf>
    <xf numFmtId="0" fontId="98" fillId="0" borderId="8" xfId="0" applyFont="1" applyBorder="1"/>
    <xf numFmtId="0" fontId="104" fillId="0" borderId="8" xfId="0" applyFont="1" applyBorder="1"/>
    <xf numFmtId="2" fontId="95" fillId="0" borderId="13" xfId="0" applyNumberFormat="1" applyFont="1" applyBorder="1" applyAlignment="1">
      <alignment horizontal="right"/>
    </xf>
    <xf numFmtId="0" fontId="93" fillId="0" borderId="5" xfId="0" applyFont="1" applyBorder="1"/>
    <xf numFmtId="0" fontId="93" fillId="0" borderId="7" xfId="0" applyFont="1" applyBorder="1" applyAlignment="1">
      <alignment horizontal="center"/>
    </xf>
    <xf numFmtId="0" fontId="88" fillId="0" borderId="11" xfId="0" applyFont="1" applyBorder="1" applyAlignment="1">
      <alignment horizontal="center"/>
    </xf>
    <xf numFmtId="0" fontId="98" fillId="0" borderId="13" xfId="0" applyFont="1" applyBorder="1" applyAlignment="1">
      <alignment horizontal="center"/>
    </xf>
    <xf numFmtId="0" fontId="98" fillId="0" borderId="9" xfId="0" applyFont="1" applyBorder="1" applyAlignment="1">
      <alignment horizontal="center"/>
    </xf>
    <xf numFmtId="0" fontId="105" fillId="0" borderId="9" xfId="0" applyFont="1" applyBorder="1"/>
    <xf numFmtId="0" fontId="98" fillId="0" borderId="9" xfId="0" applyFont="1" applyBorder="1"/>
    <xf numFmtId="0" fontId="102" fillId="0" borderId="9" xfId="0" applyFont="1" applyBorder="1"/>
    <xf numFmtId="0" fontId="80" fillId="0" borderId="7" xfId="0" applyFont="1" applyBorder="1"/>
    <xf numFmtId="0" fontId="98" fillId="0" borderId="10" xfId="0" applyFont="1" applyBorder="1"/>
    <xf numFmtId="0" fontId="106" fillId="0" borderId="7" xfId="0" applyFont="1" applyBorder="1"/>
    <xf numFmtId="0" fontId="98" fillId="0" borderId="7" xfId="0" applyFont="1" applyBorder="1"/>
    <xf numFmtId="0" fontId="80" fillId="0" borderId="9" xfId="0" applyFont="1" applyBorder="1" applyAlignment="1">
      <alignment horizontal="left"/>
    </xf>
    <xf numFmtId="0" fontId="2" fillId="0" borderId="10" xfId="0" applyFont="1" applyBorder="1"/>
    <xf numFmtId="0" fontId="88" fillId="0" borderId="2" xfId="0" applyFont="1" applyBorder="1"/>
    <xf numFmtId="0" fontId="98" fillId="0" borderId="16" xfId="0" applyFont="1" applyBorder="1" applyAlignment="1">
      <alignment horizontal="center"/>
    </xf>
    <xf numFmtId="0" fontId="98" fillId="0" borderId="2" xfId="0" applyFont="1" applyBorder="1" applyAlignment="1">
      <alignment horizontal="center"/>
    </xf>
    <xf numFmtId="0" fontId="95" fillId="0" borderId="10" xfId="0" applyFont="1" applyBorder="1"/>
    <xf numFmtId="0" fontId="93" fillId="2" borderId="9" xfId="0" applyFont="1" applyFill="1" applyBorder="1" applyAlignment="1">
      <alignment horizontal="center"/>
    </xf>
    <xf numFmtId="0" fontId="93" fillId="2" borderId="2" xfId="0" applyFont="1" applyFill="1" applyBorder="1" applyAlignment="1">
      <alignment horizontal="center"/>
    </xf>
    <xf numFmtId="0" fontId="98" fillId="0" borderId="3" xfId="0" applyFont="1" applyBorder="1"/>
    <xf numFmtId="0" fontId="2" fillId="0" borderId="9" xfId="0" applyFont="1" applyBorder="1"/>
    <xf numFmtId="0" fontId="25" fillId="0" borderId="13" xfId="0" applyFont="1" applyBorder="1" applyAlignment="1" applyProtection="1">
      <alignment horizontal="left"/>
      <protection locked="0"/>
    </xf>
    <xf numFmtId="0" fontId="89" fillId="0" borderId="13" xfId="0" applyFont="1" applyBorder="1"/>
    <xf numFmtId="0" fontId="0" fillId="0" borderId="13" xfId="0" applyBorder="1" applyAlignment="1">
      <alignment horizontal="left"/>
    </xf>
    <xf numFmtId="0" fontId="30" fillId="0" borderId="13" xfId="0" applyFont="1" applyBorder="1"/>
    <xf numFmtId="0" fontId="75" fillId="0" borderId="13" xfId="0" applyFont="1" applyBorder="1"/>
    <xf numFmtId="0" fontId="30" fillId="0" borderId="13" xfId="0" applyFont="1" applyBorder="1" applyAlignment="1">
      <alignment horizontal="left"/>
    </xf>
    <xf numFmtId="0" fontId="75" fillId="0" borderId="13" xfId="0" applyFont="1" applyBorder="1" applyAlignment="1">
      <alignment horizontal="left"/>
    </xf>
    <xf numFmtId="0" fontId="74" fillId="0" borderId="13" xfId="0" applyFont="1" applyBorder="1" applyAlignment="1">
      <alignment horizontal="left"/>
    </xf>
    <xf numFmtId="0" fontId="30" fillId="0" borderId="13" xfId="0" applyFont="1" applyBorder="1" applyAlignment="1">
      <alignment horizontal="center"/>
    </xf>
    <xf numFmtId="0" fontId="8" fillId="0" borderId="13" xfId="0" applyFont="1" applyBorder="1" applyProtection="1">
      <protection locked="0"/>
    </xf>
    <xf numFmtId="0" fontId="99" fillId="0" borderId="13" xfId="0" applyFont="1" applyBorder="1"/>
    <xf numFmtId="49" fontId="49" fillId="0" borderId="13" xfId="0" applyNumberFormat="1" applyFont="1" applyBorder="1" applyAlignment="1">
      <alignment vertical="top"/>
    </xf>
    <xf numFmtId="0" fontId="25" fillId="0" borderId="13" xfId="0" applyFont="1" applyBorder="1" applyProtection="1">
      <protection locked="0"/>
    </xf>
    <xf numFmtId="0" fontId="25" fillId="0" borderId="13" xfId="0" applyFont="1" applyBorder="1" applyAlignment="1">
      <alignment horizontal="center"/>
    </xf>
    <xf numFmtId="49" fontId="3" fillId="0" borderId="13" xfId="0" applyNumberFormat="1" applyFont="1" applyBorder="1" applyAlignment="1">
      <alignment horizontal="left" vertical="top"/>
    </xf>
    <xf numFmtId="0" fontId="89" fillId="0" borderId="13" xfId="0" applyFont="1" applyBorder="1" applyProtection="1">
      <protection locked="0"/>
    </xf>
    <xf numFmtId="0" fontId="30" fillId="0" borderId="13" xfId="0" applyFont="1" applyBorder="1" applyProtection="1">
      <protection locked="0"/>
    </xf>
    <xf numFmtId="2" fontId="3" fillId="0" borderId="13" xfId="0" applyNumberFormat="1" applyFont="1" applyBorder="1" applyAlignment="1">
      <alignment vertical="top"/>
    </xf>
    <xf numFmtId="0" fontId="0" fillId="0" borderId="13" xfId="0" applyBorder="1" applyAlignment="1" applyProtection="1">
      <alignment horizontal="right"/>
      <protection locked="0"/>
    </xf>
    <xf numFmtId="0" fontId="2" fillId="0" borderId="13" xfId="0" applyFont="1" applyBorder="1" applyAlignment="1" applyProtection="1">
      <alignment horizontal="right"/>
      <protection locked="0"/>
    </xf>
    <xf numFmtId="49" fontId="4" fillId="0" borderId="13" xfId="0" applyNumberFormat="1" applyFont="1" applyBorder="1" applyAlignment="1">
      <alignment horizontal="right" vertical="top"/>
    </xf>
    <xf numFmtId="0" fontId="2" fillId="0" borderId="13" xfId="0" applyFont="1" applyBorder="1" applyAlignment="1">
      <alignment horizontal="center"/>
    </xf>
    <xf numFmtId="0" fontId="24" fillId="0" borderId="13" xfId="0" applyFont="1" applyBorder="1" applyAlignment="1">
      <alignment horizontal="left"/>
    </xf>
    <xf numFmtId="0" fontId="89" fillId="0" borderId="13" xfId="0" applyFont="1" applyBorder="1" applyAlignment="1">
      <alignment horizontal="left"/>
    </xf>
    <xf numFmtId="2" fontId="4" fillId="0" borderId="14" xfId="0" applyNumberFormat="1" applyFont="1" applyBorder="1" applyAlignment="1">
      <alignment vertical="top"/>
    </xf>
    <xf numFmtId="0" fontId="24" fillId="0" borderId="13" xfId="0" applyFont="1" applyBorder="1" applyProtection="1">
      <protection locked="0"/>
    </xf>
    <xf numFmtId="0" fontId="5" fillId="0" borderId="16" xfId="0" applyFont="1" applyBorder="1"/>
    <xf numFmtId="0" fontId="80" fillId="0" borderId="1" xfId="0" applyFont="1" applyBorder="1" applyAlignment="1">
      <alignment horizontal="center" vertical="center"/>
    </xf>
    <xf numFmtId="0" fontId="80" fillId="0" borderId="3" xfId="0" applyFont="1" applyBorder="1" applyAlignment="1">
      <alignment horizontal="center" vertical="center"/>
    </xf>
    <xf numFmtId="0" fontId="107" fillId="0" borderId="13" xfId="0" applyFont="1" applyBorder="1" applyAlignment="1">
      <alignment horizontal="left"/>
    </xf>
    <xf numFmtId="2" fontId="3" fillId="0" borderId="17" xfId="0" applyNumberFormat="1" applyFont="1" applyBorder="1"/>
    <xf numFmtId="2" fontId="4" fillId="0" borderId="76" xfId="0" applyNumberFormat="1" applyFont="1" applyBorder="1"/>
    <xf numFmtId="14" fontId="4" fillId="0" borderId="13" xfId="0" applyNumberFormat="1" applyFont="1" applyBorder="1" applyAlignment="1">
      <alignment horizontal="center"/>
    </xf>
    <xf numFmtId="2" fontId="4" fillId="0" borderId="16" xfId="0" applyNumberFormat="1" applyFont="1" applyBorder="1"/>
    <xf numFmtId="0" fontId="80" fillId="0" borderId="16" xfId="0" applyFont="1" applyBorder="1" applyAlignment="1">
      <alignment horizontal="center" vertical="center"/>
    </xf>
    <xf numFmtId="0" fontId="80" fillId="0" borderId="13" xfId="0" applyFont="1" applyBorder="1"/>
    <xf numFmtId="0" fontId="93" fillId="5" borderId="10" xfId="0" applyFont="1" applyFill="1" applyBorder="1"/>
    <xf numFmtId="0" fontId="93" fillId="2" borderId="11" xfId="0" applyFont="1" applyFill="1" applyBorder="1" applyAlignment="1">
      <alignment horizontal="center"/>
    </xf>
    <xf numFmtId="0" fontId="93" fillId="0" borderId="11" xfId="0" applyFont="1" applyBorder="1"/>
    <xf numFmtId="2" fontId="93" fillId="0" borderId="10" xfId="0" applyNumberFormat="1" applyFont="1" applyBorder="1"/>
    <xf numFmtId="2" fontId="3" fillId="0" borderId="10" xfId="0" applyNumberFormat="1" applyFont="1" applyBorder="1"/>
    <xf numFmtId="0" fontId="94" fillId="0" borderId="11" xfId="0" applyFont="1" applyBorder="1"/>
    <xf numFmtId="0" fontId="94" fillId="0" borderId="9" xfId="0" applyFont="1" applyBorder="1"/>
    <xf numFmtId="2" fontId="93" fillId="4" borderId="10" xfId="0" applyNumberFormat="1" applyFont="1" applyFill="1" applyBorder="1"/>
    <xf numFmtId="2" fontId="93" fillId="5" borderId="10" xfId="0" applyNumberFormat="1" applyFont="1" applyFill="1" applyBorder="1"/>
    <xf numFmtId="0" fontId="88" fillId="0" borderId="11" xfId="0" applyFont="1" applyBorder="1"/>
    <xf numFmtId="0" fontId="108" fillId="0" borderId="10" xfId="0" applyFont="1" applyBorder="1"/>
    <xf numFmtId="0" fontId="95" fillId="0" borderId="9" xfId="0" applyFont="1" applyBorder="1"/>
    <xf numFmtId="0" fontId="94" fillId="0" borderId="10" xfId="0" applyFont="1" applyBorder="1"/>
    <xf numFmtId="0" fontId="94" fillId="2" borderId="3" xfId="0" applyFont="1" applyFill="1" applyBorder="1"/>
    <xf numFmtId="0" fontId="93" fillId="0" borderId="3" xfId="0" applyFont="1" applyBorder="1"/>
    <xf numFmtId="0" fontId="93" fillId="0" borderId="1" xfId="0" applyFont="1" applyBorder="1"/>
    <xf numFmtId="0" fontId="95" fillId="0" borderId="9" xfId="0" applyFont="1" applyBorder="1" applyAlignment="1">
      <alignment horizontal="left"/>
    </xf>
    <xf numFmtId="0" fontId="88" fillId="0" borderId="0" xfId="0" applyFont="1"/>
    <xf numFmtId="0" fontId="98" fillId="2" borderId="9" xfId="0" applyFont="1" applyFill="1" applyBorder="1"/>
    <xf numFmtId="0" fontId="95" fillId="0" borderId="13" xfId="0" applyFont="1" applyBorder="1" applyAlignment="1">
      <alignment horizontal="center"/>
    </xf>
    <xf numFmtId="0" fontId="95" fillId="0" borderId="5" xfId="0" applyFont="1" applyBorder="1"/>
    <xf numFmtId="0" fontId="80" fillId="0" borderId="10" xfId="0" applyFont="1" applyBorder="1" applyAlignment="1">
      <alignment horizontal="center"/>
    </xf>
    <xf numFmtId="2" fontId="93" fillId="10" borderId="10" xfId="0" applyNumberFormat="1" applyFont="1" applyFill="1" applyBorder="1"/>
    <xf numFmtId="0" fontId="80" fillId="0" borderId="1" xfId="0" applyFont="1" applyBorder="1"/>
    <xf numFmtId="0" fontId="80" fillId="0" borderId="11" xfId="0" applyFont="1" applyBorder="1"/>
    <xf numFmtId="0" fontId="93" fillId="0" borderId="6" xfId="0" applyFont="1" applyBorder="1"/>
    <xf numFmtId="0" fontId="88" fillId="0" borderId="7" xfId="0" applyFont="1" applyBorder="1"/>
    <xf numFmtId="0" fontId="93" fillId="0" borderId="8" xfId="0" applyFont="1" applyBorder="1"/>
    <xf numFmtId="0" fontId="88" fillId="0" borderId="4" xfId="0" applyFont="1" applyBorder="1"/>
    <xf numFmtId="0" fontId="88" fillId="0" borderId="6" xfId="0" applyFont="1" applyBorder="1"/>
    <xf numFmtId="0" fontId="109" fillId="0" borderId="11" xfId="0" applyFont="1" applyBorder="1"/>
    <xf numFmtId="0" fontId="109" fillId="0" borderId="9" xfId="0" applyFont="1" applyBorder="1"/>
    <xf numFmtId="0" fontId="110" fillId="0" borderId="9" xfId="0" applyFont="1" applyBorder="1"/>
    <xf numFmtId="0" fontId="80" fillId="0" borderId="11" xfId="0" applyFont="1" applyBorder="1" applyAlignment="1">
      <alignment horizontal="left"/>
    </xf>
    <xf numFmtId="0" fontId="111" fillId="0" borderId="0" xfId="0" applyFont="1" applyAlignment="1">
      <alignment horizontal="left"/>
    </xf>
    <xf numFmtId="0" fontId="111" fillId="0" borderId="0" xfId="0" applyFont="1"/>
    <xf numFmtId="2" fontId="111" fillId="0" borderId="0" xfId="0" applyNumberFormat="1" applyFont="1"/>
    <xf numFmtId="0" fontId="112" fillId="0" borderId="13" xfId="0" applyFont="1" applyBorder="1"/>
    <xf numFmtId="2" fontId="88" fillId="4" borderId="13" xfId="0" applyNumberFormat="1" applyFont="1" applyFill="1" applyBorder="1"/>
    <xf numFmtId="2" fontId="88" fillId="4" borderId="16" xfId="0" applyNumberFormat="1" applyFont="1" applyFill="1" applyBorder="1"/>
    <xf numFmtId="2" fontId="88" fillId="4" borderId="14" xfId="0" applyNumberFormat="1" applyFont="1" applyFill="1" applyBorder="1"/>
    <xf numFmtId="0" fontId="103" fillId="0" borderId="11" xfId="0" applyFont="1" applyBorder="1" applyAlignment="1">
      <alignment horizontal="center" vertical="center"/>
    </xf>
    <xf numFmtId="0" fontId="103" fillId="0" borderId="13" xfId="0" applyFont="1" applyBorder="1" applyAlignment="1">
      <alignment horizontal="center" vertical="center"/>
    </xf>
    <xf numFmtId="168" fontId="2" fillId="0" borderId="0" xfId="0" applyNumberFormat="1" applyFont="1"/>
    <xf numFmtId="0" fontId="5" fillId="0" borderId="0" xfId="0" applyFont="1" applyAlignment="1">
      <alignment horizontal="center"/>
    </xf>
    <xf numFmtId="49" fontId="2" fillId="0" borderId="16" xfId="0" applyNumberFormat="1" applyFont="1" applyBorder="1" applyAlignment="1">
      <alignment horizontal="right"/>
    </xf>
    <xf numFmtId="2" fontId="3" fillId="0" borderId="16" xfId="0" applyNumberFormat="1" applyFont="1" applyBorder="1"/>
    <xf numFmtId="2" fontId="78" fillId="0" borderId="0" xfId="0" applyNumberFormat="1" applyFont="1"/>
    <xf numFmtId="0" fontId="113" fillId="0" borderId="13" xfId="0" applyFont="1" applyBorder="1"/>
    <xf numFmtId="2" fontId="98" fillId="0" borderId="13" xfId="0" applyNumberFormat="1" applyFont="1" applyBorder="1"/>
    <xf numFmtId="9" fontId="98" fillId="0" borderId="13" xfId="0" applyNumberFormat="1" applyFont="1" applyBorder="1"/>
    <xf numFmtId="43" fontId="49" fillId="0" borderId="13" xfId="207" applyFont="1" applyBorder="1"/>
    <xf numFmtId="2" fontId="49" fillId="0" borderId="13" xfId="0" applyNumberFormat="1" applyFont="1" applyBorder="1"/>
    <xf numFmtId="2" fontId="105" fillId="0" borderId="13" xfId="0" applyNumberFormat="1" applyFont="1" applyBorder="1"/>
    <xf numFmtId="0" fontId="105" fillId="2" borderId="7" xfId="0" applyFont="1" applyFill="1" applyBorder="1"/>
    <xf numFmtId="0" fontId="7" fillId="0" borderId="13" xfId="0" applyFont="1" applyBorder="1" applyAlignment="1">
      <alignment horizontal="left"/>
    </xf>
    <xf numFmtId="14" fontId="5" fillId="0" borderId="13" xfId="0" applyNumberFormat="1" applyFont="1" applyBorder="1" applyAlignment="1" applyProtection="1">
      <alignment horizontal="center"/>
      <protection locked="0"/>
    </xf>
    <xf numFmtId="2" fontId="5" fillId="0" borderId="16" xfId="0" applyNumberFormat="1" applyFont="1" applyBorder="1"/>
    <xf numFmtId="2" fontId="2" fillId="0" borderId="17" xfId="0" applyNumberFormat="1" applyFont="1" applyBorder="1"/>
    <xf numFmtId="0" fontId="0" fillId="0" borderId="77" xfId="0" applyBorder="1"/>
    <xf numFmtId="0" fontId="106" fillId="2" borderId="0" xfId="0" applyFont="1" applyFill="1"/>
    <xf numFmtId="0" fontId="94" fillId="2" borderId="0" xfId="0" applyFont="1" applyFill="1"/>
    <xf numFmtId="0" fontId="106" fillId="2" borderId="10" xfId="0" applyFont="1" applyFill="1" applyBorder="1"/>
    <xf numFmtId="0" fontId="106" fillId="2" borderId="9" xfId="0" applyFont="1" applyFill="1" applyBorder="1"/>
    <xf numFmtId="0" fontId="110" fillId="2" borderId="9" xfId="0" applyFont="1" applyFill="1" applyBorder="1"/>
    <xf numFmtId="0" fontId="114" fillId="0" borderId="0" xfId="0" applyFont="1"/>
    <xf numFmtId="0" fontId="0" fillId="0" borderId="0" xfId="0" applyAlignment="1">
      <alignment horizontal="left" indent="1"/>
    </xf>
    <xf numFmtId="0" fontId="116" fillId="0" borderId="0" xfId="0" applyFont="1" applyAlignment="1">
      <alignment horizontal="left" indent="1"/>
    </xf>
    <xf numFmtId="0" fontId="116" fillId="0" borderId="0" xfId="0" applyFont="1"/>
    <xf numFmtId="0" fontId="30" fillId="0" borderId="0" xfId="0" applyFont="1" applyAlignment="1">
      <alignment horizontal="left" indent="1"/>
    </xf>
    <xf numFmtId="49" fontId="3" fillId="0" borderId="13" xfId="0" applyNumberFormat="1" applyFont="1" applyBorder="1" applyAlignment="1">
      <alignment horizontal="right" vertical="top"/>
    </xf>
    <xf numFmtId="49" fontId="3" fillId="0" borderId="16" xfId="0" applyNumberFormat="1" applyFont="1" applyBorder="1" applyAlignment="1">
      <alignment horizontal="right" vertical="top"/>
    </xf>
    <xf numFmtId="0" fontId="2" fillId="0" borderId="13" xfId="0" applyFont="1" applyBorder="1" applyAlignment="1">
      <alignment horizontal="right"/>
    </xf>
    <xf numFmtId="0" fontId="5" fillId="0" borderId="13" xfId="0" applyFont="1" applyBorder="1" applyAlignment="1">
      <alignment horizontal="left"/>
    </xf>
    <xf numFmtId="2" fontId="2" fillId="0" borderId="13" xfId="0" applyNumberFormat="1" applyFont="1" applyBorder="1" applyAlignment="1" applyProtection="1">
      <alignment horizontal="right" wrapText="1"/>
      <protection locked="0"/>
    </xf>
    <xf numFmtId="0" fontId="2" fillId="12" borderId="13" xfId="0" applyFont="1" applyFill="1" applyBorder="1"/>
    <xf numFmtId="0" fontId="117" fillId="0" borderId="13" xfId="0" applyFont="1" applyBorder="1" applyAlignment="1">
      <alignment horizontal="center" vertical="center"/>
    </xf>
    <xf numFmtId="0" fontId="117" fillId="0" borderId="13" xfId="0" applyFont="1" applyBorder="1" applyAlignment="1">
      <alignment horizontal="right" vertical="center"/>
    </xf>
    <xf numFmtId="0" fontId="115" fillId="0" borderId="0" xfId="0" applyFont="1"/>
    <xf numFmtId="0" fontId="118" fillId="0" borderId="13" xfId="0" applyFont="1" applyBorder="1" applyAlignment="1">
      <alignment horizontal="center" vertical="center"/>
    </xf>
    <xf numFmtId="0" fontId="118" fillId="0" borderId="11" xfId="0" applyFont="1" applyBorder="1" applyAlignment="1">
      <alignment horizontal="center" vertical="center"/>
    </xf>
    <xf numFmtId="0" fontId="5" fillId="0" borderId="7" xfId="0" applyFont="1" applyBorder="1"/>
    <xf numFmtId="0" fontId="25" fillId="0" borderId="4" xfId="0" applyFont="1" applyBorder="1" applyAlignment="1">
      <alignment horizontal="right"/>
    </xf>
    <xf numFmtId="0" fontId="25" fillId="0" borderId="0" xfId="0" applyFont="1" applyAlignment="1">
      <alignment horizontal="left"/>
    </xf>
    <xf numFmtId="0" fontId="92" fillId="0" borderId="0" xfId="0" applyFont="1"/>
    <xf numFmtId="0" fontId="92" fillId="0" borderId="0" xfId="0" applyFont="1" applyAlignment="1">
      <alignment horizontal="left"/>
    </xf>
    <xf numFmtId="0" fontId="14" fillId="0" borderId="6" xfId="0" applyFont="1" applyBorder="1" applyAlignment="1">
      <alignment horizontal="left"/>
    </xf>
    <xf numFmtId="0" fontId="14" fillId="0" borderId="7" xfId="0" applyFont="1" applyBorder="1" applyAlignment="1">
      <alignment horizontal="left"/>
    </xf>
    <xf numFmtId="0" fontId="0" fillId="0" borderId="5" xfId="0" applyBorder="1" applyAlignment="1">
      <alignment horizontal="left"/>
    </xf>
    <xf numFmtId="2" fontId="49" fillId="13" borderId="13" xfId="0" applyNumberFormat="1" applyFont="1" applyFill="1" applyBorder="1"/>
    <xf numFmtId="2" fontId="98" fillId="13" borderId="13" xfId="0" applyNumberFormat="1" applyFont="1" applyFill="1" applyBorder="1"/>
    <xf numFmtId="2" fontId="5" fillId="0" borderId="13" xfId="0" applyNumberFormat="1" applyFont="1" applyBorder="1" applyAlignment="1" applyProtection="1">
      <alignment horizontal="right" wrapText="1"/>
      <protection locked="0"/>
    </xf>
    <xf numFmtId="2" fontId="3" fillId="0" borderId="0" xfId="0" applyNumberFormat="1" applyFont="1"/>
    <xf numFmtId="2" fontId="7" fillId="0" borderId="13" xfId="0" applyNumberFormat="1" applyFont="1" applyBorder="1"/>
    <xf numFmtId="164" fontId="2" fillId="0" borderId="0" xfId="1" applyFont="1" applyBorder="1" applyAlignment="1">
      <alignment horizontal="center"/>
    </xf>
    <xf numFmtId="0" fontId="33" fillId="0" borderId="5" xfId="0" applyFont="1" applyBorder="1"/>
    <xf numFmtId="0" fontId="10" fillId="0" borderId="18" xfId="0" applyFont="1" applyBorder="1" applyAlignment="1">
      <alignment vertical="center"/>
    </xf>
    <xf numFmtId="0" fontId="10" fillId="0" borderId="65" xfId="0" applyFont="1" applyBorder="1" applyAlignment="1">
      <alignment vertical="center"/>
    </xf>
    <xf numFmtId="0" fontId="2" fillId="0" borderId="78" xfId="0" applyFont="1" applyBorder="1"/>
    <xf numFmtId="164" fontId="2" fillId="0" borderId="62" xfId="1" applyFont="1" applyBorder="1" applyAlignment="1">
      <alignment horizontal="right"/>
    </xf>
    <xf numFmtId="0" fontId="2" fillId="0" borderId="61" xfId="0" applyFont="1" applyBorder="1"/>
    <xf numFmtId="0" fontId="4" fillId="0" borderId="65" xfId="0" applyFont="1" applyBorder="1" applyAlignment="1">
      <alignment vertical="center"/>
    </xf>
    <xf numFmtId="0" fontId="10" fillId="0" borderId="0" xfId="0" applyFont="1" applyAlignment="1">
      <alignment vertical="center"/>
    </xf>
    <xf numFmtId="0" fontId="2" fillId="0" borderId="81" xfId="0" applyFont="1" applyBorder="1" applyAlignment="1">
      <alignment horizontal="center" vertical="top" wrapText="1"/>
    </xf>
    <xf numFmtId="0" fontId="5" fillId="0" borderId="18" xfId="0" applyFont="1" applyBorder="1"/>
    <xf numFmtId="0" fontId="12" fillId="0" borderId="18" xfId="2" applyFont="1" applyBorder="1"/>
    <xf numFmtId="164" fontId="8" fillId="0" borderId="0" xfId="1" applyFont="1" applyFill="1" applyBorder="1" applyAlignment="1"/>
    <xf numFmtId="164" fontId="119" fillId="0" borderId="0" xfId="1" applyFont="1" applyFill="1" applyBorder="1" applyAlignment="1"/>
    <xf numFmtId="164" fontId="8" fillId="0" borderId="12" xfId="1" applyFont="1" applyFill="1" applyBorder="1" applyAlignment="1"/>
    <xf numFmtId="164" fontId="7" fillId="0" borderId="62" xfId="1" applyFont="1" applyFill="1" applyBorder="1" applyAlignment="1"/>
    <xf numFmtId="164" fontId="7" fillId="0" borderId="61" xfId="1" applyFont="1" applyFill="1" applyBorder="1" applyAlignment="1"/>
    <xf numFmtId="0" fontId="2" fillId="0" borderId="73" xfId="0" applyFont="1" applyBorder="1" applyAlignment="1">
      <alignment vertical="top" wrapText="1"/>
    </xf>
    <xf numFmtId="164" fontId="7" fillId="0" borderId="0" xfId="1" applyFont="1" applyFill="1" applyBorder="1" applyAlignment="1">
      <alignment horizontal="right"/>
    </xf>
    <xf numFmtId="0" fontId="122" fillId="0" borderId="18" xfId="0" applyFont="1" applyBorder="1" applyAlignment="1">
      <alignment horizontal="center" vertical="top" wrapText="1"/>
    </xf>
    <xf numFmtId="0" fontId="21" fillId="0" borderId="0" xfId="0" applyFont="1" applyAlignment="1">
      <alignment horizontal="center" vertical="center" wrapText="1"/>
    </xf>
    <xf numFmtId="0" fontId="21" fillId="0" borderId="15" xfId="0" applyFont="1" applyBorder="1" applyAlignment="1">
      <alignment horizontal="center" vertical="center" wrapText="1"/>
    </xf>
    <xf numFmtId="0" fontId="21" fillId="0" borderId="11" xfId="0" applyFont="1" applyBorder="1" applyAlignment="1">
      <alignment horizontal="center"/>
    </xf>
    <xf numFmtId="0" fontId="21" fillId="0" borderId="13" xfId="0" applyFont="1" applyBorder="1" applyAlignment="1">
      <alignment horizontal="center"/>
    </xf>
    <xf numFmtId="0" fontId="21" fillId="0" borderId="84" xfId="0" applyFont="1" applyBorder="1" applyAlignment="1">
      <alignment horizontal="center"/>
    </xf>
    <xf numFmtId="0" fontId="21" fillId="0" borderId="20" xfId="0" applyFont="1" applyBorder="1" applyAlignment="1">
      <alignment horizontal="center"/>
    </xf>
    <xf numFmtId="0" fontId="5" fillId="0" borderId="0" xfId="0" applyFont="1" applyAlignment="1">
      <alignment vertical="top" wrapText="1"/>
    </xf>
    <xf numFmtId="0" fontId="21" fillId="0" borderId="0" xfId="0" applyFont="1" applyAlignment="1">
      <alignment vertical="top" wrapText="1"/>
    </xf>
    <xf numFmtId="0" fontId="16" fillId="0" borderId="13" xfId="0" applyFont="1" applyBorder="1" applyAlignment="1">
      <alignment vertical="center"/>
    </xf>
    <xf numFmtId="0" fontId="16" fillId="0" borderId="13" xfId="0" applyFont="1" applyBorder="1" applyAlignment="1">
      <alignment horizontal="center" vertical="center" wrapText="1"/>
    </xf>
    <xf numFmtId="0" fontId="16" fillId="0" borderId="20" xfId="0" applyFont="1" applyBorder="1"/>
    <xf numFmtId="0" fontId="124" fillId="0" borderId="62" xfId="0" applyFont="1" applyBorder="1" applyAlignment="1">
      <alignment wrapText="1"/>
    </xf>
    <xf numFmtId="0" fontId="124" fillId="0" borderId="75" xfId="0" applyFont="1" applyBorder="1" applyAlignment="1">
      <alignment horizontal="center" wrapText="1"/>
    </xf>
    <xf numFmtId="164" fontId="122" fillId="0" borderId="75" xfId="1" applyFont="1" applyBorder="1" applyAlignment="1">
      <alignment horizontal="right"/>
    </xf>
    <xf numFmtId="164" fontId="122" fillId="0" borderId="4" xfId="1" applyFont="1" applyBorder="1" applyAlignment="1">
      <alignment horizontal="right"/>
    </xf>
    <xf numFmtId="164" fontId="122" fillId="0" borderId="16" xfId="1" applyFont="1" applyBorder="1" applyAlignment="1">
      <alignment horizontal="right" wrapText="1"/>
    </xf>
    <xf numFmtId="0" fontId="122" fillId="0" borderId="65" xfId="0" applyFont="1" applyBorder="1"/>
    <xf numFmtId="2" fontId="124" fillId="0" borderId="0" xfId="0" applyNumberFormat="1" applyFont="1"/>
    <xf numFmtId="0" fontId="124" fillId="0" borderId="15" xfId="0" applyFont="1" applyBorder="1" applyAlignment="1">
      <alignment horizontal="center" wrapText="1"/>
    </xf>
    <xf numFmtId="164" fontId="122" fillId="0" borderId="15" xfId="1" applyFont="1" applyBorder="1" applyAlignment="1">
      <alignment horizontal="right"/>
    </xf>
    <xf numFmtId="164" fontId="122" fillId="0" borderId="15" xfId="1" applyFont="1" applyBorder="1" applyAlignment="1">
      <alignment horizontal="right" wrapText="1"/>
    </xf>
    <xf numFmtId="164" fontId="122" fillId="0" borderId="65" xfId="1" applyFont="1" applyBorder="1" applyAlignment="1">
      <alignment horizontal="right" vertical="top" wrapText="1"/>
    </xf>
    <xf numFmtId="0" fontId="124" fillId="0" borderId="0" xfId="0" applyFont="1" applyAlignment="1">
      <alignment wrapText="1"/>
    </xf>
    <xf numFmtId="0" fontId="124" fillId="0" borderId="15" xfId="0" applyFont="1" applyBorder="1" applyAlignment="1">
      <alignment horizontal="center"/>
    </xf>
    <xf numFmtId="164" fontId="122" fillId="0" borderId="15" xfId="1" applyFont="1" applyBorder="1" applyAlignment="1">
      <alignment horizontal="right" wrapText="1" indent="1"/>
    </xf>
    <xf numFmtId="164" fontId="122" fillId="0" borderId="4" xfId="1" applyFont="1" applyBorder="1" applyAlignment="1">
      <alignment horizontal="right" wrapText="1" indent="1"/>
    </xf>
    <xf numFmtId="164" fontId="122" fillId="0" borderId="17" xfId="1" applyFont="1" applyBorder="1" applyAlignment="1">
      <alignment horizontal="right" wrapText="1"/>
    </xf>
    <xf numFmtId="0" fontId="21" fillId="0" borderId="9" xfId="0" applyFont="1" applyBorder="1" applyAlignment="1">
      <alignment horizontal="center" vertical="center" wrapText="1"/>
    </xf>
    <xf numFmtId="0" fontId="125" fillId="0" borderId="13" xfId="0" applyFont="1" applyBorder="1" applyAlignment="1">
      <alignment vertical="center" wrapText="1"/>
    </xf>
    <xf numFmtId="164" fontId="21" fillId="0" borderId="13" xfId="1" applyFont="1" applyBorder="1" applyAlignment="1">
      <alignment horizontal="right" vertical="center"/>
    </xf>
    <xf numFmtId="164" fontId="21" fillId="0" borderId="10" xfId="1" applyFont="1" applyBorder="1" applyAlignment="1">
      <alignment horizontal="right" vertical="center"/>
    </xf>
    <xf numFmtId="43" fontId="21" fillId="0" borderId="6" xfId="0" applyNumberFormat="1" applyFont="1" applyBorder="1" applyAlignment="1">
      <alignment horizontal="right" vertical="center" wrapText="1"/>
    </xf>
    <xf numFmtId="43" fontId="21" fillId="0" borderId="20" xfId="0" applyNumberFormat="1" applyFont="1" applyBorder="1" applyAlignment="1">
      <alignment horizontal="right" vertical="center" wrapText="1"/>
    </xf>
    <xf numFmtId="0" fontId="122" fillId="0" borderId="13" xfId="0" applyFont="1" applyBorder="1" applyAlignment="1">
      <alignment horizontal="center" vertical="top" wrapText="1"/>
    </xf>
    <xf numFmtId="0" fontId="122" fillId="0" borderId="15" xfId="0" applyFont="1" applyBorder="1" applyAlignment="1">
      <alignment horizontal="center" wrapText="1"/>
    </xf>
    <xf numFmtId="164" fontId="122" fillId="0" borderId="19" xfId="0" applyNumberFormat="1" applyFont="1" applyBorder="1"/>
    <xf numFmtId="0" fontId="122" fillId="0" borderId="0" xfId="0" applyFont="1" applyAlignment="1">
      <alignment wrapText="1"/>
    </xf>
    <xf numFmtId="0" fontId="122" fillId="0" borderId="15" xfId="0" applyFont="1" applyBorder="1" applyAlignment="1">
      <alignment horizontal="center"/>
    </xf>
    <xf numFmtId="164" fontId="122" fillId="0" borderId="5" xfId="1" applyFont="1" applyBorder="1" applyAlignment="1">
      <alignment horizontal="right"/>
    </xf>
    <xf numFmtId="164" fontId="122" fillId="0" borderId="15" xfId="1" applyFont="1" applyBorder="1" applyAlignment="1">
      <alignment horizontal="left" wrapText="1" indent="1"/>
    </xf>
    <xf numFmtId="43" fontId="21" fillId="0" borderId="11" xfId="0" applyNumberFormat="1" applyFont="1" applyBorder="1" applyAlignment="1">
      <alignment vertical="center" wrapText="1"/>
    </xf>
    <xf numFmtId="43" fontId="21" fillId="0" borderId="20" xfId="0" applyNumberFormat="1" applyFont="1" applyBorder="1" applyAlignment="1">
      <alignment vertical="center" wrapText="1"/>
    </xf>
    <xf numFmtId="0" fontId="13" fillId="0" borderId="66" xfId="0" applyFont="1" applyBorder="1"/>
    <xf numFmtId="0" fontId="16" fillId="0" borderId="67" xfId="0" applyFont="1" applyBorder="1" applyAlignment="1">
      <alignment horizontal="center" vertical="center"/>
    </xf>
    <xf numFmtId="0" fontId="16" fillId="0" borderId="60" xfId="0" applyFont="1" applyBorder="1" applyAlignment="1">
      <alignment horizontal="center" vertical="center"/>
    </xf>
    <xf numFmtId="0" fontId="16" fillId="0" borderId="79" xfId="0" applyFont="1" applyBorder="1"/>
    <xf numFmtId="0" fontId="126" fillId="0" borderId="0" xfId="0" applyFont="1"/>
    <xf numFmtId="0" fontId="21" fillId="0" borderId="67" xfId="0" applyFont="1" applyBorder="1" applyAlignment="1">
      <alignment horizontal="left" wrapText="1"/>
    </xf>
    <xf numFmtId="0" fontId="21" fillId="0" borderId="60" xfId="0" applyFont="1" applyBorder="1" applyAlignment="1">
      <alignment horizontal="center" vertical="center" wrapText="1"/>
    </xf>
    <xf numFmtId="0" fontId="21" fillId="0" borderId="66" xfId="0" applyFont="1" applyBorder="1" applyAlignment="1">
      <alignment horizontal="center"/>
    </xf>
    <xf numFmtId="0" fontId="21" fillId="0" borderId="63" xfId="0" applyFont="1" applyBorder="1" applyAlignment="1">
      <alignment horizontal="center"/>
    </xf>
    <xf numFmtId="0" fontId="122" fillId="0" borderId="15" xfId="0" applyFont="1" applyBorder="1" applyAlignment="1">
      <alignment horizontal="center" vertical="center" wrapText="1"/>
    </xf>
    <xf numFmtId="164" fontId="21" fillId="0" borderId="15" xfId="1" applyFont="1" applyBorder="1" applyAlignment="1">
      <alignment horizontal="left" wrapText="1"/>
    </xf>
    <xf numFmtId="164" fontId="122" fillId="0" borderId="4" xfId="1" applyFont="1" applyBorder="1" applyAlignment="1">
      <alignment horizontal="left" wrapText="1"/>
    </xf>
    <xf numFmtId="164" fontId="122" fillId="0" borderId="15" xfId="1" applyFont="1" applyBorder="1" applyAlignment="1">
      <alignment horizontal="left"/>
    </xf>
    <xf numFmtId="164" fontId="122" fillId="0" borderId="4" xfId="1" applyFont="1" applyBorder="1" applyAlignment="1">
      <alignment horizontal="left"/>
    </xf>
    <xf numFmtId="164" fontId="122" fillId="0" borderId="0" xfId="1" applyFont="1" applyBorder="1" applyAlignment="1">
      <alignment horizontal="right"/>
    </xf>
    <xf numFmtId="164" fontId="21" fillId="0" borderId="17" xfId="1" applyFont="1" applyBorder="1" applyAlignment="1">
      <alignment horizontal="right" vertical="center" indent="1"/>
    </xf>
    <xf numFmtId="164" fontId="21" fillId="0" borderId="11" xfId="1" applyFont="1" applyBorder="1" applyAlignment="1">
      <alignment horizontal="right" vertical="center" indent="1"/>
    </xf>
    <xf numFmtId="164" fontId="21" fillId="0" borderId="20" xfId="1" applyFont="1" applyBorder="1" applyAlignment="1">
      <alignment horizontal="right" vertical="center" indent="1"/>
    </xf>
    <xf numFmtId="0" fontId="21" fillId="0" borderId="9" xfId="0" applyFont="1" applyBorder="1" applyAlignment="1">
      <alignment horizontal="left" wrapText="1"/>
    </xf>
    <xf numFmtId="0" fontId="122" fillId="0" borderId="15" xfId="0" applyFont="1" applyBorder="1" applyAlignment="1">
      <alignment horizontal="center" vertical="center"/>
    </xf>
    <xf numFmtId="164" fontId="127" fillId="0" borderId="4" xfId="1" applyFont="1" applyBorder="1" applyAlignment="1">
      <alignment horizontal="right"/>
    </xf>
    <xf numFmtId="0" fontId="122" fillId="0" borderId="0" xfId="0" applyFont="1"/>
    <xf numFmtId="164" fontId="21" fillId="0" borderId="13" xfId="1" applyFont="1" applyBorder="1" applyAlignment="1">
      <alignment horizontal="right" vertical="center" indent="1"/>
    </xf>
    <xf numFmtId="0" fontId="21" fillId="0" borderId="13" xfId="0" applyFont="1" applyBorder="1" applyAlignment="1">
      <alignment vertical="center" wrapText="1"/>
    </xf>
    <xf numFmtId="0" fontId="122" fillId="0" borderId="13" xfId="0" applyFont="1" applyBorder="1" applyAlignment="1">
      <alignment vertical="top" wrapText="1"/>
    </xf>
    <xf numFmtId="0" fontId="122" fillId="0" borderId="7" xfId="0" applyFont="1" applyBorder="1" applyAlignment="1">
      <alignment vertical="center" wrapText="1"/>
    </xf>
    <xf numFmtId="164" fontId="21" fillId="0" borderId="9" xfId="1" applyFont="1" applyBorder="1" applyAlignment="1">
      <alignment horizontal="right" vertical="center" indent="1"/>
    </xf>
    <xf numFmtId="0" fontId="21" fillId="0" borderId="74" xfId="0" applyFont="1" applyBorder="1" applyAlignment="1">
      <alignment vertical="center" wrapText="1"/>
    </xf>
    <xf numFmtId="0" fontId="122" fillId="0" borderId="16" xfId="0" applyFont="1" applyBorder="1" applyAlignment="1">
      <alignment vertical="top" wrapText="1"/>
    </xf>
    <xf numFmtId="164" fontId="21" fillId="0" borderId="16" xfId="1" applyFont="1" applyBorder="1" applyAlignment="1">
      <alignment horizontal="right" vertical="center" indent="1"/>
    </xf>
    <xf numFmtId="164" fontId="21" fillId="0" borderId="80" xfId="1" applyFont="1" applyBorder="1" applyAlignment="1">
      <alignment horizontal="right" vertical="center" indent="1"/>
    </xf>
    <xf numFmtId="0" fontId="126" fillId="0" borderId="65" xfId="0" applyFont="1" applyBorder="1"/>
    <xf numFmtId="164" fontId="13" fillId="0" borderId="0" xfId="1" applyFont="1" applyBorder="1" applyAlignment="1">
      <alignment horizontal="right"/>
    </xf>
    <xf numFmtId="0" fontId="122" fillId="0" borderId="69" xfId="0" applyFont="1" applyBorder="1"/>
    <xf numFmtId="0" fontId="122" fillId="0" borderId="70" xfId="0" applyFont="1" applyBorder="1"/>
    <xf numFmtId="0" fontId="122" fillId="0" borderId="13" xfId="0" applyFont="1" applyBorder="1" applyAlignment="1">
      <alignment vertical="center" wrapText="1"/>
    </xf>
    <xf numFmtId="164" fontId="122" fillId="0" borderId="70" xfId="0" applyNumberFormat="1" applyFont="1" applyBorder="1"/>
    <xf numFmtId="0" fontId="122" fillId="0" borderId="83" xfId="0" applyFont="1" applyBorder="1"/>
    <xf numFmtId="0" fontId="122" fillId="0" borderId="57" xfId="0" applyFont="1" applyBorder="1"/>
    <xf numFmtId="43" fontId="122" fillId="0" borderId="70" xfId="0" applyNumberFormat="1" applyFont="1" applyBorder="1"/>
    <xf numFmtId="0" fontId="13" fillId="0" borderId="58" xfId="0" applyFont="1" applyBorder="1"/>
    <xf numFmtId="0" fontId="16" fillId="0" borderId="12" xfId="0" applyFont="1" applyBorder="1" applyAlignment="1">
      <alignment horizontal="center" vertical="center"/>
    </xf>
    <xf numFmtId="0" fontId="16" fillId="0" borderId="71" xfId="0" applyFont="1" applyBorder="1" applyAlignment="1">
      <alignment horizontal="center" vertical="center"/>
    </xf>
    <xf numFmtId="0" fontId="16" fillId="0" borderId="71" xfId="0" applyFont="1" applyBorder="1"/>
    <xf numFmtId="0" fontId="21" fillId="0" borderId="68" xfId="0" applyFont="1" applyBorder="1" applyAlignment="1">
      <alignment horizontal="center" vertical="center" wrapText="1"/>
    </xf>
    <xf numFmtId="0" fontId="122" fillId="0" borderId="63" xfId="0" applyFont="1" applyBorder="1" applyAlignment="1">
      <alignment vertical="center" wrapText="1"/>
    </xf>
    <xf numFmtId="0" fontId="21" fillId="0" borderId="68" xfId="0" applyFont="1" applyBorder="1" applyAlignment="1">
      <alignment horizontal="center"/>
    </xf>
    <xf numFmtId="0" fontId="21" fillId="0" borderId="0" xfId="0" applyFont="1" applyAlignment="1">
      <alignment wrapText="1"/>
    </xf>
    <xf numFmtId="0" fontId="122" fillId="0" borderId="69" xfId="0" applyFont="1" applyBorder="1" applyAlignment="1">
      <alignment vertical="top" wrapText="1"/>
    </xf>
    <xf numFmtId="164" fontId="122" fillId="0" borderId="0" xfId="1" applyFont="1" applyBorder="1" applyAlignment="1">
      <alignment horizontal="right" vertical="top" wrapText="1"/>
    </xf>
    <xf numFmtId="164" fontId="122" fillId="0" borderId="69" xfId="1" applyFont="1" applyBorder="1" applyAlignment="1">
      <alignment horizontal="right" vertical="top" wrapText="1"/>
    </xf>
    <xf numFmtId="0" fontId="122" fillId="0" borderId="70" xfId="0" applyFont="1" applyBorder="1" applyAlignment="1">
      <alignment horizontal="center" wrapText="1"/>
    </xf>
    <xf numFmtId="164" fontId="122" fillId="0" borderId="70" xfId="1" applyFont="1" applyBorder="1" applyAlignment="1">
      <alignment horizontal="right"/>
    </xf>
    <xf numFmtId="164" fontId="122" fillId="0" borderId="65" xfId="0" applyNumberFormat="1" applyFont="1" applyBorder="1"/>
    <xf numFmtId="164" fontId="122" fillId="0" borderId="65" xfId="1" applyFont="1" applyBorder="1" applyAlignment="1">
      <alignment horizontal="right"/>
    </xf>
    <xf numFmtId="164" fontId="122" fillId="0" borderId="0" xfId="1" applyFont="1" applyBorder="1" applyAlignment="1">
      <alignment horizontal="right" indent="1"/>
    </xf>
    <xf numFmtId="164" fontId="122" fillId="0" borderId="71" xfId="1" applyFont="1" applyBorder="1" applyAlignment="1">
      <alignment horizontal="right" indent="1"/>
    </xf>
    <xf numFmtId="0" fontId="125" fillId="0" borderId="63" xfId="0" applyFont="1" applyBorder="1" applyAlignment="1">
      <alignment vertical="center" wrapText="1"/>
    </xf>
    <xf numFmtId="164" fontId="21" fillId="0" borderId="63" xfId="1" applyFont="1" applyBorder="1" applyAlignment="1">
      <alignment horizontal="right" vertical="center"/>
    </xf>
    <xf numFmtId="164" fontId="21" fillId="0" borderId="63" xfId="0" applyNumberFormat="1" applyFont="1" applyBorder="1"/>
    <xf numFmtId="0" fontId="122" fillId="0" borderId="63" xfId="0" applyFont="1" applyBorder="1" applyAlignment="1">
      <alignment vertical="top" wrapText="1"/>
    </xf>
    <xf numFmtId="0" fontId="122" fillId="0" borderId="70" xfId="0" applyFont="1" applyBorder="1" applyAlignment="1">
      <alignment horizontal="center"/>
    </xf>
    <xf numFmtId="164" fontId="122" fillId="0" borderId="0" xfId="1" applyFont="1" applyBorder="1" applyAlignment="1">
      <alignment horizontal="right" wrapText="1" indent="1"/>
    </xf>
    <xf numFmtId="164" fontId="122" fillId="0" borderId="70" xfId="1" applyFont="1" applyBorder="1" applyAlignment="1">
      <alignment horizontal="right" wrapText="1" indent="1"/>
    </xf>
    <xf numFmtId="0" fontId="21" fillId="0" borderId="82" xfId="0" applyFont="1" applyBorder="1" applyAlignment="1">
      <alignment horizontal="center" vertical="center" wrapText="1"/>
    </xf>
    <xf numFmtId="0" fontId="125" fillId="0" borderId="69" xfId="0" applyFont="1" applyBorder="1" applyAlignment="1">
      <alignment vertical="center" wrapText="1"/>
    </xf>
    <xf numFmtId="164" fontId="21" fillId="0" borderId="62" xfId="1" applyFont="1" applyBorder="1" applyAlignment="1">
      <alignment horizontal="right" vertical="center"/>
    </xf>
    <xf numFmtId="164" fontId="21" fillId="0" borderId="69" xfId="1" applyFont="1" applyBorder="1" applyAlignment="1">
      <alignment horizontal="right" vertical="center"/>
    </xf>
    <xf numFmtId="164" fontId="21" fillId="0" borderId="61" xfId="1" applyFont="1" applyBorder="1" applyAlignment="1">
      <alignment horizontal="right" vertical="center"/>
    </xf>
    <xf numFmtId="43" fontId="122" fillId="0" borderId="69" xfId="0" applyNumberFormat="1" applyFont="1" applyBorder="1"/>
    <xf numFmtId="164" fontId="23" fillId="0" borderId="0" xfId="1" applyFont="1" applyFill="1" applyBorder="1" applyAlignment="1">
      <alignment horizontal="center"/>
    </xf>
    <xf numFmtId="0" fontId="13" fillId="0" borderId="65" xfId="0" applyFont="1" applyBorder="1" applyAlignment="1">
      <alignment horizontal="center"/>
    </xf>
    <xf numFmtId="0" fontId="116" fillId="0" borderId="5" xfId="0" applyFont="1" applyBorder="1"/>
    <xf numFmtId="0" fontId="4" fillId="0" borderId="7" xfId="0" applyFont="1" applyBorder="1" applyAlignment="1">
      <alignment vertical="center"/>
    </xf>
    <xf numFmtId="0" fontId="80" fillId="0" borderId="10" xfId="0" applyFont="1" applyBorder="1" applyAlignment="1">
      <alignment horizontal="right" vertical="center"/>
    </xf>
    <xf numFmtId="0" fontId="105" fillId="0" borderId="17" xfId="0" applyFont="1" applyBorder="1" applyAlignment="1">
      <alignment horizontal="center" vertical="center" wrapText="1"/>
    </xf>
    <xf numFmtId="0" fontId="98" fillId="0" borderId="13" xfId="0" applyFont="1" applyBorder="1"/>
    <xf numFmtId="0" fontId="105" fillId="0" borderId="13" xfId="0" applyFont="1" applyBorder="1"/>
    <xf numFmtId="0" fontId="99" fillId="0" borderId="0" xfId="0" applyFont="1"/>
    <xf numFmtId="0" fontId="105" fillId="0" borderId="13" xfId="0" applyFont="1" applyBorder="1" applyAlignment="1">
      <alignment horizontal="center" vertical="center" wrapText="1"/>
    </xf>
    <xf numFmtId="0" fontId="34" fillId="0" borderId="4" xfId="0" applyFont="1" applyBorder="1" applyAlignment="1">
      <alignment horizontal="center"/>
    </xf>
    <xf numFmtId="0" fontId="34" fillId="0" borderId="5" xfId="0" applyFont="1" applyBorder="1" applyAlignment="1">
      <alignment horizontal="center"/>
    </xf>
    <xf numFmtId="0" fontId="25" fillId="0" borderId="4" xfId="0" applyFont="1" applyBorder="1" applyAlignment="1">
      <alignment horizontal="center"/>
    </xf>
    <xf numFmtId="0" fontId="25" fillId="0" borderId="5" xfId="0" applyFont="1" applyBorder="1" applyAlignment="1">
      <alignment horizontal="center"/>
    </xf>
    <xf numFmtId="0" fontId="96" fillId="0" borderId="0" xfId="0" applyFont="1" applyAlignment="1">
      <alignment horizontal="center"/>
    </xf>
    <xf numFmtId="0" fontId="80" fillId="0" borderId="2" xfId="0" applyFont="1" applyBorder="1" applyAlignment="1">
      <alignment horizontal="center" vertical="center"/>
    </xf>
    <xf numFmtId="0" fontId="80" fillId="0" borderId="3" xfId="0" applyFont="1" applyBorder="1" applyAlignment="1">
      <alignment horizontal="center" vertical="center"/>
    </xf>
    <xf numFmtId="0" fontId="80" fillId="0" borderId="11" xfId="0" applyFont="1" applyBorder="1" applyAlignment="1">
      <alignment horizontal="center" vertical="center"/>
    </xf>
    <xf numFmtId="0" fontId="80" fillId="0" borderId="9" xfId="0" applyFont="1" applyBorder="1" applyAlignment="1">
      <alignment horizontal="center" vertical="center"/>
    </xf>
    <xf numFmtId="0" fontId="80" fillId="0" borderId="10" xfId="0" applyFont="1" applyBorder="1" applyAlignment="1">
      <alignment horizontal="center" vertical="center"/>
    </xf>
    <xf numFmtId="0" fontId="80" fillId="0" borderId="13" xfId="0" applyFont="1" applyBorder="1" applyAlignment="1">
      <alignment horizontal="center" vertical="center"/>
    </xf>
    <xf numFmtId="0" fontId="80" fillId="2" borderId="13" xfId="0" applyFont="1" applyFill="1" applyBorder="1" applyAlignment="1">
      <alignment horizontal="center" vertical="center"/>
    </xf>
    <xf numFmtId="0" fontId="80" fillId="0" borderId="1" xfId="0" applyFont="1" applyBorder="1" applyAlignment="1">
      <alignment horizontal="center" vertical="center"/>
    </xf>
    <xf numFmtId="164" fontId="121" fillId="0" borderId="0" xfId="1" applyFont="1" applyFill="1" applyBorder="1" applyAlignment="1">
      <alignment horizontal="left"/>
    </xf>
    <xf numFmtId="164" fontId="120" fillId="0" borderId="0" xfId="1" applyFont="1" applyFill="1" applyBorder="1" applyAlignment="1">
      <alignment horizontal="left"/>
    </xf>
    <xf numFmtId="164" fontId="8" fillId="0" borderId="0" xfId="1" applyFont="1" applyFill="1" applyBorder="1" applyAlignment="1">
      <alignment horizontal="left"/>
    </xf>
    <xf numFmtId="164" fontId="23" fillId="0" borderId="12" xfId="1" applyFont="1" applyFill="1" applyBorder="1" applyAlignment="1">
      <alignment horizontal="center"/>
    </xf>
    <xf numFmtId="164" fontId="23" fillId="0" borderId="59" xfId="1" applyFont="1" applyFill="1" applyBorder="1" applyAlignment="1">
      <alignment horizontal="center"/>
    </xf>
    <xf numFmtId="164" fontId="23" fillId="0" borderId="0" xfId="1" applyFont="1" applyFill="1" applyBorder="1" applyAlignment="1">
      <alignment horizontal="center"/>
    </xf>
    <xf numFmtId="164" fontId="23" fillId="0" borderId="65" xfId="1" applyFont="1" applyFill="1" applyBorder="1" applyAlignment="1">
      <alignment horizontal="center"/>
    </xf>
    <xf numFmtId="164" fontId="124" fillId="0" borderId="0" xfId="1" applyFont="1" applyFill="1" applyBorder="1" applyAlignment="1">
      <alignment horizontal="left"/>
    </xf>
    <xf numFmtId="0" fontId="122" fillId="0" borderId="12" xfId="0" applyFont="1" applyBorder="1" applyAlignment="1">
      <alignment horizontal="left"/>
    </xf>
    <xf numFmtId="0" fontId="123" fillId="0" borderId="64" xfId="0" applyFont="1" applyBorder="1" applyAlignment="1">
      <alignment horizontal="center"/>
    </xf>
    <xf numFmtId="0" fontId="123" fillId="0" borderId="62" xfId="0" applyFont="1" applyBorder="1" applyAlignment="1">
      <alignment horizontal="center"/>
    </xf>
    <xf numFmtId="0" fontId="123" fillId="0" borderId="61" xfId="0" applyFont="1" applyBorder="1" applyAlignment="1">
      <alignment horizontal="center"/>
    </xf>
    <xf numFmtId="0" fontId="88" fillId="0" borderId="18" xfId="0" applyFont="1" applyBorder="1" applyAlignment="1">
      <alignment horizontal="center" vertical="center"/>
    </xf>
    <xf numFmtId="0" fontId="88" fillId="0" borderId="0" xfId="0" applyFont="1" applyAlignment="1">
      <alignment horizontal="center" vertical="center"/>
    </xf>
    <xf numFmtId="0" fontId="88" fillId="0" borderId="65" xfId="0" applyFont="1" applyBorder="1" applyAlignment="1">
      <alignment horizontal="center" vertical="center"/>
    </xf>
    <xf numFmtId="0" fontId="5" fillId="0" borderId="18" xfId="0" applyFont="1" applyBorder="1" applyAlignment="1">
      <alignment horizontal="center" vertical="center"/>
    </xf>
    <xf numFmtId="0" fontId="5" fillId="0" borderId="0" xfId="0" applyFont="1" applyAlignment="1">
      <alignment horizontal="center" vertical="center"/>
    </xf>
    <xf numFmtId="0" fontId="5" fillId="0" borderId="65" xfId="0" applyFont="1" applyBorder="1" applyAlignment="1">
      <alignment horizontal="center" vertical="center"/>
    </xf>
    <xf numFmtId="164" fontId="8" fillId="0" borderId="2" xfId="1" applyFont="1" applyFill="1" applyBorder="1" applyAlignment="1">
      <alignment horizontal="left"/>
    </xf>
    <xf numFmtId="0" fontId="16" fillId="0" borderId="13" xfId="0" applyFont="1" applyBorder="1" applyAlignment="1">
      <alignment horizontal="center" vertical="center" wrapText="1"/>
    </xf>
    <xf numFmtId="2" fontId="5" fillId="0" borderId="7" xfId="0" applyNumberFormat="1" applyFont="1" applyBorder="1" applyAlignment="1" applyProtection="1">
      <alignment horizontal="center"/>
      <protection locked="0"/>
    </xf>
    <xf numFmtId="0" fontId="0" fillId="0" borderId="0" xfId="0" applyAlignment="1">
      <alignment horizontal="center"/>
    </xf>
    <xf numFmtId="0" fontId="5" fillId="0" borderId="0" xfId="0" applyFont="1" applyAlignment="1" applyProtection="1">
      <alignment horizontal="center"/>
      <protection locked="0"/>
    </xf>
    <xf numFmtId="0" fontId="5" fillId="0" borderId="13" xfId="0" applyFont="1" applyBorder="1" applyAlignment="1" applyProtection="1">
      <alignment horizontal="left"/>
      <protection locked="0"/>
    </xf>
    <xf numFmtId="0" fontId="14" fillId="0" borderId="0" xfId="0" applyFont="1" applyAlignment="1">
      <alignment horizontal="center" vertical="center"/>
    </xf>
    <xf numFmtId="0" fontId="14" fillId="0" borderId="0" xfId="0" applyFont="1" applyAlignment="1">
      <alignment horizontal="center"/>
    </xf>
    <xf numFmtId="164" fontId="16" fillId="0" borderId="72" xfId="1" applyFont="1" applyFill="1" applyBorder="1" applyAlignment="1">
      <alignment horizontal="center" vertical="center" wrapText="1"/>
    </xf>
    <xf numFmtId="164" fontId="16" fillId="0" borderId="67" xfId="1" applyFont="1" applyFill="1" applyBorder="1" applyAlignment="1">
      <alignment horizontal="center" vertical="center" wrapText="1"/>
    </xf>
    <xf numFmtId="164" fontId="16" fillId="0" borderId="62" xfId="1" applyFont="1" applyFill="1" applyBorder="1" applyAlignment="1">
      <alignment horizontal="center" vertical="center" wrapText="1"/>
    </xf>
    <xf numFmtId="0" fontId="123" fillId="0" borderId="0" xfId="0" applyFont="1" applyAlignment="1">
      <alignment horizontal="center"/>
    </xf>
    <xf numFmtId="0" fontId="13" fillId="0" borderId="0" xfId="0" applyFont="1" applyAlignment="1">
      <alignment horizontal="center"/>
    </xf>
    <xf numFmtId="0" fontId="16" fillId="0" borderId="0" xfId="0" applyFont="1" applyAlignment="1">
      <alignment horizontal="center"/>
    </xf>
    <xf numFmtId="0" fontId="5" fillId="0" borderId="12" xfId="0" applyFont="1" applyBorder="1" applyAlignment="1">
      <alignment horizontal="center" vertical="center"/>
    </xf>
    <xf numFmtId="0" fontId="0" fillId="0" borderId="0" xfId="0" applyAlignment="1">
      <alignment horizontal="left"/>
    </xf>
    <xf numFmtId="0" fontId="5" fillId="0" borderId="62" xfId="0" applyFont="1" applyBorder="1" applyAlignment="1">
      <alignment horizontal="left" vertical="top" wrapText="1"/>
    </xf>
    <xf numFmtId="0" fontId="88" fillId="0" borderId="0" xfId="0" applyFont="1" applyAlignment="1">
      <alignment horizontal="center"/>
    </xf>
    <xf numFmtId="0" fontId="80" fillId="0" borderId="0" xfId="0" applyFont="1" applyAlignment="1">
      <alignment horizontal="center"/>
    </xf>
    <xf numFmtId="0" fontId="80" fillId="0" borderId="7" xfId="0" applyFont="1" applyBorder="1" applyAlignment="1">
      <alignment horizontal="center"/>
    </xf>
    <xf numFmtId="0" fontId="88" fillId="0" borderId="13" xfId="0" applyFont="1" applyBorder="1" applyAlignment="1">
      <alignment horizontal="center" vertical="center"/>
    </xf>
    <xf numFmtId="0" fontId="88" fillId="0" borderId="13" xfId="0" applyFont="1" applyBorder="1" applyAlignment="1">
      <alignment horizontal="center" vertical="center" wrapText="1"/>
    </xf>
    <xf numFmtId="0" fontId="88" fillId="0" borderId="16" xfId="0" applyFont="1" applyBorder="1" applyAlignment="1">
      <alignment horizontal="center" vertical="center" wrapText="1"/>
    </xf>
    <xf numFmtId="0" fontId="88" fillId="0" borderId="15" xfId="0" applyFont="1" applyBorder="1" applyAlignment="1">
      <alignment horizontal="center" vertical="center" wrapText="1"/>
    </xf>
    <xf numFmtId="0" fontId="88" fillId="0" borderId="17"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0" xfId="0" applyFont="1" applyBorder="1" applyAlignment="1">
      <alignment horizontal="center" vertical="center" wrapText="1"/>
    </xf>
    <xf numFmtId="0" fontId="55" fillId="0" borderId="13" xfId="198" applyFont="1" applyBorder="1" applyAlignment="1">
      <alignment horizontal="center" vertical="center"/>
    </xf>
    <xf numFmtId="0" fontId="105" fillId="0" borderId="16" xfId="0" applyFont="1" applyBorder="1" applyAlignment="1">
      <alignment horizontal="center" vertical="center" wrapText="1"/>
    </xf>
    <xf numFmtId="0" fontId="105" fillId="0" borderId="15" xfId="0" applyFont="1" applyBorder="1" applyAlignment="1">
      <alignment horizontal="center" vertical="center" wrapText="1"/>
    </xf>
    <xf numFmtId="0" fontId="105" fillId="0" borderId="17" xfId="0" applyFont="1" applyBorder="1" applyAlignment="1">
      <alignment horizontal="center" vertical="center" wrapText="1"/>
    </xf>
    <xf numFmtId="0" fontId="5" fillId="0" borderId="11"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88" fillId="0" borderId="16" xfId="0" applyFont="1" applyBorder="1" applyAlignment="1">
      <alignment horizontal="center" vertical="center"/>
    </xf>
    <xf numFmtId="0" fontId="88" fillId="0" borderId="15" xfId="0" applyFont="1" applyBorder="1" applyAlignment="1">
      <alignment horizontal="center" vertical="center"/>
    </xf>
    <xf numFmtId="0" fontId="88" fillId="0" borderId="17" xfId="0" applyFont="1" applyBorder="1" applyAlignment="1">
      <alignment horizontal="center" vertical="center"/>
    </xf>
    <xf numFmtId="0" fontId="105" fillId="0" borderId="13" xfId="0" applyFont="1" applyBorder="1" applyAlignment="1">
      <alignment horizontal="center" vertical="center" wrapText="1"/>
    </xf>
    <xf numFmtId="0" fontId="2" fillId="0" borderId="0" xfId="0" applyFont="1" applyAlignment="1">
      <alignment horizontal="left"/>
    </xf>
    <xf numFmtId="164" fontId="7" fillId="0" borderId="62" xfId="1" applyFont="1" applyFill="1" applyBorder="1" applyAlignment="1">
      <alignment horizontal="center"/>
    </xf>
    <xf numFmtId="164" fontId="7" fillId="0" borderId="61" xfId="1" applyFont="1" applyFill="1" applyBorder="1" applyAlignment="1">
      <alignment horizontal="center"/>
    </xf>
    <xf numFmtId="164" fontId="16" fillId="0" borderId="58" xfId="1" applyFont="1" applyFill="1" applyBorder="1" applyAlignment="1">
      <alignment horizontal="center" vertical="center" wrapText="1"/>
    </xf>
    <xf numFmtId="164" fontId="16" fillId="0" borderId="12" xfId="1" applyFont="1" applyFill="1" applyBorder="1" applyAlignment="1">
      <alignment horizontal="center" vertical="center" wrapText="1"/>
    </xf>
    <xf numFmtId="164" fontId="16" fillId="0" borderId="59" xfId="1" applyFont="1" applyFill="1" applyBorder="1" applyAlignment="1">
      <alignment horizontal="center" vertical="center" wrapText="1"/>
    </xf>
    <xf numFmtId="0" fontId="5" fillId="0" borderId="58" xfId="0" applyFont="1" applyBorder="1" applyAlignment="1">
      <alignment horizontal="center" vertical="center"/>
    </xf>
    <xf numFmtId="0" fontId="5" fillId="0" borderId="59" xfId="0" applyFont="1" applyBorder="1" applyAlignment="1">
      <alignment horizontal="center" vertical="center"/>
    </xf>
    <xf numFmtId="0" fontId="4" fillId="0" borderId="13" xfId="0" applyFont="1" applyBorder="1" applyAlignment="1">
      <alignment horizontal="center"/>
    </xf>
    <xf numFmtId="0" fontId="107" fillId="0" borderId="13" xfId="0" applyFont="1" applyBorder="1" applyAlignment="1">
      <alignment horizontal="center"/>
    </xf>
    <xf numFmtId="0" fontId="4" fillId="0" borderId="0" xfId="0" applyFont="1" applyAlignment="1">
      <alignment horizontal="center"/>
    </xf>
    <xf numFmtId="0" fontId="90" fillId="0" borderId="11" xfId="0" applyFont="1" applyBorder="1" applyAlignment="1">
      <alignment horizontal="left"/>
    </xf>
    <xf numFmtId="0" fontId="90" fillId="0" borderId="9" xfId="0" applyFont="1" applyBorder="1" applyAlignment="1">
      <alignment horizontal="left"/>
    </xf>
    <xf numFmtId="0" fontId="90" fillId="0" borderId="10" xfId="0" applyFont="1" applyBorder="1" applyAlignment="1">
      <alignment horizontal="left"/>
    </xf>
    <xf numFmtId="0" fontId="83" fillId="0" borderId="13" xfId="0" applyFont="1" applyBorder="1" applyAlignment="1">
      <alignment horizontal="left"/>
    </xf>
    <xf numFmtId="0" fontId="82" fillId="0" borderId="11" xfId="0" applyFont="1" applyBorder="1" applyAlignment="1">
      <alignment horizontal="right"/>
    </xf>
    <xf numFmtId="0" fontId="82" fillId="0" borderId="9" xfId="0" applyFont="1" applyBorder="1" applyAlignment="1">
      <alignment horizontal="right"/>
    </xf>
    <xf numFmtId="0" fontId="82" fillId="0" borderId="10" xfId="0" applyFont="1" applyBorder="1" applyAlignment="1">
      <alignment horizontal="right"/>
    </xf>
    <xf numFmtId="0" fontId="82" fillId="0" borderId="13" xfId="0" applyFont="1" applyBorder="1" applyAlignment="1">
      <alignment horizontal="left"/>
    </xf>
    <xf numFmtId="166" fontId="84" fillId="2" borderId="13" xfId="0" applyNumberFormat="1" applyFont="1" applyFill="1" applyBorder="1" applyAlignment="1">
      <alignment horizontal="center" vertical="center" shrinkToFit="1"/>
    </xf>
    <xf numFmtId="0" fontId="81" fillId="0" borderId="13" xfId="0" applyFont="1" applyBorder="1" applyAlignment="1">
      <alignment horizontal="left"/>
    </xf>
    <xf numFmtId="0" fontId="84" fillId="2" borderId="13" xfId="0" applyFont="1" applyFill="1" applyBorder="1" applyAlignment="1">
      <alignment horizontal="left" vertical="center" wrapText="1"/>
    </xf>
    <xf numFmtId="0" fontId="84" fillId="0" borderId="13" xfId="0" applyFont="1" applyBorder="1" applyAlignment="1">
      <alignment horizontal="left" vertical="top" wrapText="1"/>
    </xf>
    <xf numFmtId="0" fontId="84" fillId="0" borderId="13" xfId="0" applyFont="1" applyBorder="1" applyAlignment="1">
      <alignment horizontal="left" vertical="top"/>
    </xf>
    <xf numFmtId="0" fontId="81" fillId="0" borderId="13" xfId="0" applyFont="1" applyBorder="1"/>
    <xf numFmtId="166" fontId="84" fillId="0" borderId="13" xfId="0" applyNumberFormat="1" applyFont="1" applyBorder="1" applyAlignment="1">
      <alignment horizontal="center" vertical="center" shrinkToFit="1"/>
    </xf>
    <xf numFmtId="0" fontId="79" fillId="0" borderId="13" xfId="0" applyFont="1" applyBorder="1" applyAlignment="1">
      <alignment horizontal="left" vertical="top" wrapText="1"/>
    </xf>
    <xf numFmtId="0" fontId="79" fillId="2" borderId="13" xfId="0" applyFont="1" applyFill="1" applyBorder="1" applyAlignment="1">
      <alignment horizontal="left" vertical="top" wrapText="1"/>
    </xf>
    <xf numFmtId="0" fontId="81" fillId="0" borderId="13" xfId="0" applyFont="1" applyBorder="1" applyAlignment="1">
      <alignment horizontal="left" vertical="top" wrapText="1"/>
    </xf>
    <xf numFmtId="0" fontId="79" fillId="0" borderId="13" xfId="0" applyFont="1" applyBorder="1" applyAlignment="1">
      <alignment horizontal="left" vertical="center" wrapText="1"/>
    </xf>
    <xf numFmtId="0" fontId="86" fillId="0" borderId="13" xfId="0" applyFont="1" applyBorder="1" applyAlignment="1">
      <alignment horizontal="left" vertical="top" wrapText="1"/>
    </xf>
    <xf numFmtId="0" fontId="84" fillId="0" borderId="13" xfId="0" applyFont="1" applyBorder="1" applyAlignment="1">
      <alignment horizontal="center" vertical="top" wrapText="1"/>
    </xf>
    <xf numFmtId="0" fontId="85" fillId="0" borderId="13" xfId="0" applyFont="1" applyBorder="1" applyAlignment="1">
      <alignment horizontal="center" wrapText="1"/>
    </xf>
    <xf numFmtId="0" fontId="85" fillId="0" borderId="13" xfId="0" applyFont="1" applyBorder="1" applyAlignment="1">
      <alignment horizontal="center" vertical="center" wrapText="1"/>
    </xf>
    <xf numFmtId="0" fontId="79" fillId="0" borderId="11" xfId="0" applyFont="1" applyBorder="1" applyAlignment="1">
      <alignment horizontal="center" vertical="center" wrapText="1"/>
    </xf>
    <xf numFmtId="0" fontId="79" fillId="0" borderId="9" xfId="0" applyFont="1" applyBorder="1" applyAlignment="1">
      <alignment horizontal="center" vertical="center" wrapText="1"/>
    </xf>
    <xf numFmtId="0" fontId="79" fillId="0" borderId="10" xfId="0" applyFont="1" applyBorder="1" applyAlignment="1">
      <alignment horizontal="center" vertical="center" wrapText="1"/>
    </xf>
    <xf numFmtId="0" fontId="84" fillId="0" borderId="13" xfId="0" applyFont="1" applyBorder="1" applyAlignment="1">
      <alignment horizontal="center" vertical="center" wrapText="1"/>
    </xf>
    <xf numFmtId="0" fontId="79" fillId="0" borderId="13" xfId="0" applyFont="1" applyBorder="1" applyAlignment="1">
      <alignment horizontal="center" vertical="center" wrapText="1"/>
    </xf>
    <xf numFmtId="0" fontId="84" fillId="2" borderId="13" xfId="0" applyFont="1" applyFill="1" applyBorder="1" applyAlignment="1">
      <alignment horizontal="left" vertical="top" wrapText="1"/>
    </xf>
    <xf numFmtId="0" fontId="87" fillId="0" borderId="13" xfId="0" applyFont="1" applyBorder="1" applyAlignment="1">
      <alignment horizontal="left" vertical="center" wrapText="1"/>
    </xf>
    <xf numFmtId="0" fontId="87" fillId="0" borderId="13" xfId="0" applyFont="1" applyBorder="1" applyAlignment="1">
      <alignment horizontal="left" vertical="top" wrapText="1"/>
    </xf>
    <xf numFmtId="0" fontId="77" fillId="0" borderId="0" xfId="0" applyFont="1" applyAlignment="1">
      <alignment horizontal="center"/>
    </xf>
    <xf numFmtId="0" fontId="0" fillId="0" borderId="13" xfId="0" applyBorder="1" applyAlignment="1">
      <alignment horizontal="center"/>
    </xf>
    <xf numFmtId="0" fontId="38" fillId="0" borderId="0" xfId="0" applyFont="1" applyAlignment="1">
      <alignment horizontal="center" vertical="center"/>
    </xf>
    <xf numFmtId="0" fontId="39" fillId="0" borderId="0" xfId="0" applyFont="1" applyAlignment="1">
      <alignment horizontal="center"/>
    </xf>
    <xf numFmtId="0" fontId="25" fillId="0" borderId="7" xfId="0" applyFont="1" applyBorder="1" applyAlignment="1">
      <alignment horizontal="center"/>
    </xf>
    <xf numFmtId="0" fontId="34" fillId="0" borderId="0" xfId="0" applyFont="1" applyAlignment="1">
      <alignment horizontal="center"/>
    </xf>
    <xf numFmtId="0" fontId="41" fillId="0" borderId="0" xfId="0" applyFont="1" applyAlignment="1">
      <alignment horizontal="center"/>
    </xf>
    <xf numFmtId="166" fontId="46" fillId="0" borderId="21" xfId="232" applyNumberFormat="1" applyFont="1" applyBorder="1" applyAlignment="1">
      <alignment horizontal="left" vertical="top" shrinkToFit="1"/>
    </xf>
    <xf numFmtId="166" fontId="46" fillId="0" borderId="25" xfId="232" applyNumberFormat="1" applyFont="1" applyBorder="1" applyAlignment="1">
      <alignment horizontal="left" vertical="top" shrinkToFit="1"/>
    </xf>
    <xf numFmtId="0" fontId="46" fillId="0" borderId="23" xfId="232" applyFont="1" applyBorder="1" applyAlignment="1">
      <alignment horizontal="left" vertical="top" wrapText="1"/>
    </xf>
    <xf numFmtId="0" fontId="7" fillId="0" borderId="24" xfId="232" applyFont="1" applyBorder="1" applyAlignment="1">
      <alignment horizontal="left" vertical="top" wrapText="1"/>
    </xf>
    <xf numFmtId="0" fontId="46" fillId="0" borderId="11" xfId="232" applyFont="1" applyBorder="1" applyAlignment="1">
      <alignment horizontal="center" vertical="center" wrapText="1"/>
    </xf>
    <xf numFmtId="0" fontId="46" fillId="0" borderId="9" xfId="232" applyFont="1" applyBorder="1" applyAlignment="1">
      <alignment horizontal="center" vertical="center" wrapText="1"/>
    </xf>
    <xf numFmtId="0" fontId="46" fillId="0" borderId="10" xfId="232" applyFont="1" applyBorder="1" applyAlignment="1">
      <alignment horizontal="center" vertical="center" wrapText="1"/>
    </xf>
    <xf numFmtId="0" fontId="7" fillId="0" borderId="27" xfId="232" applyFont="1" applyBorder="1" applyAlignment="1">
      <alignment horizontal="left" vertical="top" wrapText="1"/>
    </xf>
    <xf numFmtId="0" fontId="7" fillId="0" borderId="28" xfId="232" applyFont="1" applyBorder="1" applyAlignment="1">
      <alignment horizontal="left" vertical="top" wrapText="1"/>
    </xf>
    <xf numFmtId="0" fontId="7" fillId="0" borderId="29" xfId="232" applyFont="1" applyBorder="1" applyAlignment="1">
      <alignment horizontal="left" vertical="top" wrapText="1"/>
    </xf>
    <xf numFmtId="0" fontId="7" fillId="0" borderId="30" xfId="232" applyFont="1" applyBorder="1" applyAlignment="1">
      <alignment horizontal="left" vertical="top" wrapText="1"/>
    </xf>
    <xf numFmtId="0" fontId="47" fillId="0" borderId="25" xfId="232" applyFont="1" applyBorder="1" applyAlignment="1">
      <alignment horizontal="left" wrapText="1"/>
    </xf>
    <xf numFmtId="0" fontId="47" fillId="0" borderId="0" xfId="232" applyFont="1" applyAlignment="1">
      <alignment horizontal="left" wrapText="1"/>
    </xf>
    <xf numFmtId="0" fontId="47" fillId="0" borderId="5" xfId="232" applyFont="1" applyBorder="1" applyAlignment="1">
      <alignment horizontal="left" wrapText="1"/>
    </xf>
    <xf numFmtId="0" fontId="47" fillId="0" borderId="31" xfId="232" applyFont="1" applyBorder="1" applyAlignment="1">
      <alignment horizontal="left" vertical="top" wrapText="1"/>
    </xf>
    <xf numFmtId="0" fontId="47" fillId="0" borderId="33" xfId="232" applyFont="1" applyBorder="1" applyAlignment="1">
      <alignment horizontal="left" vertical="top" wrapText="1"/>
    </xf>
    <xf numFmtId="0" fontId="46" fillId="0" borderId="32" xfId="232" applyFont="1" applyBorder="1" applyAlignment="1">
      <alignment horizontal="left" vertical="top" wrapText="1"/>
    </xf>
    <xf numFmtId="0" fontId="47" fillId="0" borderId="29" xfId="232" applyFont="1" applyBorder="1" applyAlignment="1">
      <alignment horizontal="left" vertical="top" wrapText="1"/>
    </xf>
    <xf numFmtId="0" fontId="47" fillId="0" borderId="34" xfId="232" applyFont="1" applyBorder="1" applyAlignment="1">
      <alignment horizontal="left" vertical="top" wrapText="1"/>
    </xf>
    <xf numFmtId="0" fontId="47" fillId="0" borderId="35" xfId="232" applyFont="1" applyBorder="1" applyAlignment="1">
      <alignment horizontal="left" vertical="top" wrapText="1"/>
    </xf>
    <xf numFmtId="0" fontId="47" fillId="0" borderId="13" xfId="232" applyFont="1" applyBorder="1" applyAlignment="1">
      <alignment horizontal="center" vertical="top" wrapText="1"/>
    </xf>
    <xf numFmtId="0" fontId="7" fillId="0" borderId="13" xfId="232" applyFont="1" applyBorder="1" applyAlignment="1">
      <alignment horizontal="center" vertical="top" wrapText="1"/>
    </xf>
    <xf numFmtId="167" fontId="46" fillId="0" borderId="37" xfId="232" applyNumberFormat="1" applyFont="1" applyBorder="1" applyAlignment="1">
      <alignment horizontal="left" vertical="top" shrinkToFit="1"/>
    </xf>
    <xf numFmtId="167" fontId="46" fillId="0" borderId="38" xfId="232" applyNumberFormat="1" applyFont="1" applyBorder="1" applyAlignment="1">
      <alignment horizontal="left" vertical="top" shrinkToFit="1"/>
    </xf>
    <xf numFmtId="167" fontId="46" fillId="0" borderId="13" xfId="232" applyNumberFormat="1" applyFont="1" applyBorder="1" applyAlignment="1">
      <alignment horizontal="center" vertical="top" shrinkToFit="1"/>
    </xf>
    <xf numFmtId="166" fontId="48" fillId="0" borderId="32" xfId="0" applyNumberFormat="1" applyFont="1" applyBorder="1" applyAlignment="1">
      <alignment horizontal="left" vertical="top" shrinkToFit="1"/>
    </xf>
    <xf numFmtId="166" fontId="48" fillId="0" borderId="25" xfId="0" applyNumberFormat="1" applyFont="1" applyBorder="1" applyAlignment="1">
      <alignment horizontal="left" vertical="top" shrinkToFit="1"/>
    </xf>
    <xf numFmtId="0" fontId="49" fillId="0" borderId="11" xfId="0" applyFont="1" applyBorder="1" applyAlignment="1">
      <alignment horizontal="left" vertical="top" wrapText="1"/>
    </xf>
    <xf numFmtId="0" fontId="49" fillId="0" borderId="9" xfId="0" applyFont="1" applyBorder="1" applyAlignment="1">
      <alignment horizontal="left" vertical="top" wrapText="1"/>
    </xf>
    <xf numFmtId="0" fontId="49" fillId="0" borderId="2" xfId="0" applyFont="1" applyBorder="1" applyAlignment="1">
      <alignment horizontal="left" vertical="top" wrapText="1"/>
    </xf>
    <xf numFmtId="0" fontId="49" fillId="0" borderId="10" xfId="0" applyFont="1" applyBorder="1" applyAlignment="1">
      <alignment horizontal="left" vertical="top" wrapText="1"/>
    </xf>
    <xf numFmtId="0" fontId="49" fillId="0" borderId="4" xfId="0" applyFont="1" applyBorder="1" applyAlignment="1">
      <alignment horizontal="left" vertical="top" wrapText="1"/>
    </xf>
    <xf numFmtId="0" fontId="49" fillId="0" borderId="39" xfId="0" applyFont="1" applyBorder="1" applyAlignment="1">
      <alignment horizontal="left" vertical="top" wrapText="1"/>
    </xf>
    <xf numFmtId="0" fontId="49" fillId="0" borderId="33" xfId="0" applyFont="1" applyBorder="1" applyAlignment="1">
      <alignment horizontal="left" vertical="top" wrapText="1"/>
    </xf>
    <xf numFmtId="0" fontId="49" fillId="0" borderId="41" xfId="0" applyFont="1" applyBorder="1" applyAlignment="1">
      <alignment horizontal="left" vertical="top" wrapText="1"/>
    </xf>
    <xf numFmtId="0" fontId="49" fillId="0" borderId="25" xfId="0" applyFont="1" applyBorder="1" applyAlignment="1">
      <alignment horizontal="left" vertical="top" wrapText="1"/>
    </xf>
    <xf numFmtId="0" fontId="49" fillId="0" borderId="34" xfId="0" applyFont="1" applyBorder="1" applyAlignment="1">
      <alignment horizontal="left" vertical="top" wrapText="1"/>
    </xf>
    <xf numFmtId="0" fontId="49" fillId="0" borderId="40" xfId="0" applyFont="1" applyBorder="1" applyAlignment="1">
      <alignment horizontal="left" vertical="top" wrapText="1"/>
    </xf>
    <xf numFmtId="0" fontId="49" fillId="0" borderId="42" xfId="0" applyFont="1" applyBorder="1" applyAlignment="1">
      <alignment horizontal="left" vertical="top" wrapText="1"/>
    </xf>
    <xf numFmtId="0" fontId="51" fillId="0" borderId="25" xfId="0" applyFont="1" applyBorder="1" applyAlignment="1">
      <alignment horizontal="left" vertical="top" wrapText="1"/>
    </xf>
    <xf numFmtId="0" fontId="51" fillId="0" borderId="0" xfId="0" applyFont="1" applyAlignment="1">
      <alignment horizontal="left" vertical="top" wrapText="1"/>
    </xf>
    <xf numFmtId="0" fontId="51" fillId="0" borderId="34" xfId="0" applyFont="1" applyBorder="1" applyAlignment="1">
      <alignment horizontal="left" vertical="top" wrapText="1"/>
    </xf>
    <xf numFmtId="0" fontId="51" fillId="0" borderId="35" xfId="0" applyFont="1" applyBorder="1" applyAlignment="1">
      <alignment horizontal="left" vertical="top" wrapText="1"/>
    </xf>
    <xf numFmtId="0" fontId="49" fillId="0" borderId="11" xfId="0" applyFont="1" applyBorder="1" applyAlignment="1">
      <alignment horizontal="center" vertical="top"/>
    </xf>
    <xf numFmtId="0" fontId="49" fillId="0" borderId="9" xfId="0" applyFont="1" applyBorder="1" applyAlignment="1">
      <alignment horizontal="center" vertical="top"/>
    </xf>
    <xf numFmtId="0" fontId="49" fillId="0" borderId="10" xfId="0" applyFont="1" applyBorder="1" applyAlignment="1">
      <alignment horizontal="center" vertical="top"/>
    </xf>
    <xf numFmtId="0" fontId="49" fillId="0" borderId="1" xfId="0" applyFont="1" applyBorder="1" applyAlignment="1">
      <alignment horizontal="center" vertical="top" wrapText="1"/>
    </xf>
    <xf numFmtId="0" fontId="49" fillId="0" borderId="2" xfId="0" applyFont="1" applyBorder="1" applyAlignment="1">
      <alignment horizontal="center" vertical="top" wrapText="1"/>
    </xf>
    <xf numFmtId="0" fontId="49" fillId="0" borderId="3" xfId="0" applyFont="1" applyBorder="1" applyAlignment="1">
      <alignment horizontal="center" vertical="top" wrapText="1"/>
    </xf>
    <xf numFmtId="0" fontId="49" fillId="0" borderId="6" xfId="0" applyFont="1" applyBorder="1" applyAlignment="1">
      <alignment horizontal="center" vertical="top" wrapText="1"/>
    </xf>
    <xf numFmtId="0" fontId="49" fillId="0" borderId="7" xfId="0" applyFont="1" applyBorder="1" applyAlignment="1">
      <alignment horizontal="center" vertical="top" wrapText="1"/>
    </xf>
    <xf numFmtId="0" fontId="49" fillId="0" borderId="8" xfId="0" applyFont="1" applyBorder="1" applyAlignment="1">
      <alignment horizontal="center" vertical="top" wrapText="1"/>
    </xf>
    <xf numFmtId="0" fontId="7" fillId="0" borderId="1" xfId="0" applyFont="1" applyBorder="1" applyAlignment="1">
      <alignment horizontal="center" vertical="top" wrapText="1"/>
    </xf>
    <xf numFmtId="0" fontId="7" fillId="0" borderId="3" xfId="0" applyFont="1" applyBorder="1" applyAlignment="1">
      <alignment horizontal="center" vertical="top" wrapText="1"/>
    </xf>
    <xf numFmtId="0" fontId="7" fillId="0" borderId="6" xfId="0" applyFont="1" applyBorder="1" applyAlignment="1">
      <alignment horizontal="center" vertical="top" wrapText="1"/>
    </xf>
    <xf numFmtId="0" fontId="7" fillId="0" borderId="8" xfId="0" applyFont="1" applyBorder="1" applyAlignment="1">
      <alignment horizontal="center" vertical="top" wrapText="1"/>
    </xf>
    <xf numFmtId="167" fontId="52" fillId="0" borderId="31" xfId="0" applyNumberFormat="1" applyFont="1" applyBorder="1" applyAlignment="1">
      <alignment horizontal="center" vertical="top" shrinkToFit="1"/>
    </xf>
    <xf numFmtId="167" fontId="52" fillId="0" borderId="30" xfId="0" applyNumberFormat="1" applyFont="1" applyBorder="1" applyAlignment="1">
      <alignment horizontal="center" vertical="top" shrinkToFit="1"/>
    </xf>
    <xf numFmtId="167" fontId="52" fillId="0" borderId="32" xfId="0" applyNumberFormat="1" applyFont="1" applyBorder="1" applyAlignment="1">
      <alignment horizontal="center" vertical="top" shrinkToFit="1"/>
    </xf>
    <xf numFmtId="167" fontId="52" fillId="0" borderId="29" xfId="0" applyNumberFormat="1" applyFont="1" applyBorder="1" applyAlignment="1">
      <alignment horizontal="center" vertical="top" shrinkToFit="1"/>
    </xf>
    <xf numFmtId="167" fontId="52" fillId="0" borderId="1" xfId="0" applyNumberFormat="1" applyFont="1" applyBorder="1" applyAlignment="1">
      <alignment horizontal="center" vertical="top" shrinkToFit="1"/>
    </xf>
    <xf numFmtId="167" fontId="52" fillId="0" borderId="3" xfId="0" applyNumberFormat="1" applyFont="1" applyBorder="1" applyAlignment="1">
      <alignment horizontal="center" vertical="top" shrinkToFit="1"/>
    </xf>
    <xf numFmtId="167" fontId="52" fillId="0" borderId="2" xfId="0" applyNumberFormat="1" applyFont="1" applyBorder="1" applyAlignment="1">
      <alignment horizontal="center" vertical="top" shrinkToFit="1"/>
    </xf>
    <xf numFmtId="0" fontId="35" fillId="0" borderId="11" xfId="232" applyBorder="1" applyAlignment="1">
      <alignment horizontal="center" vertical="top"/>
    </xf>
    <xf numFmtId="0" fontId="35" fillId="0" borderId="10" xfId="232" applyBorder="1" applyAlignment="1">
      <alignment horizontal="center" vertical="top"/>
    </xf>
    <xf numFmtId="0" fontId="35" fillId="0" borderId="9" xfId="232" applyBorder="1" applyAlignment="1">
      <alignment horizontal="center" vertical="top"/>
    </xf>
    <xf numFmtId="0" fontId="50" fillId="0" borderId="13" xfId="0" applyFont="1" applyBorder="1" applyAlignment="1">
      <alignment horizontal="left" vertical="top" wrapText="1"/>
    </xf>
    <xf numFmtId="166" fontId="48" fillId="2" borderId="13" xfId="0" applyNumberFormat="1" applyFont="1" applyFill="1" applyBorder="1" applyAlignment="1">
      <alignment horizontal="left" vertical="center" shrinkToFit="1"/>
    </xf>
    <xf numFmtId="0" fontId="50" fillId="2" borderId="11" xfId="0" applyFont="1" applyFill="1" applyBorder="1" applyAlignment="1">
      <alignment horizontal="left" vertical="center" wrapText="1"/>
    </xf>
    <xf numFmtId="0" fontId="50" fillId="2" borderId="9" xfId="0" applyFont="1" applyFill="1" applyBorder="1" applyAlignment="1">
      <alignment horizontal="left" vertical="center" wrapText="1"/>
    </xf>
    <xf numFmtId="0" fontId="50" fillId="2" borderId="10" xfId="0" applyFont="1" applyFill="1" applyBorder="1" applyAlignment="1">
      <alignment horizontal="left" vertical="center" wrapText="1"/>
    </xf>
    <xf numFmtId="0" fontId="49" fillId="2" borderId="13" xfId="0" applyFont="1" applyFill="1" applyBorder="1" applyAlignment="1">
      <alignment horizontal="left" vertical="center" wrapText="1"/>
    </xf>
    <xf numFmtId="0" fontId="50" fillId="2" borderId="13" xfId="0" applyFont="1" applyFill="1" applyBorder="1" applyAlignment="1">
      <alignment horizontal="left" vertical="center" wrapText="1"/>
    </xf>
    <xf numFmtId="0" fontId="51" fillId="0" borderId="40" xfId="0" applyFont="1" applyBorder="1" applyAlignment="1">
      <alignment horizontal="left" vertical="center" wrapText="1"/>
    </xf>
    <xf numFmtId="0" fontId="49" fillId="0" borderId="5" xfId="0" applyFont="1" applyBorder="1" applyAlignment="1">
      <alignment horizontal="left" vertical="top" wrapText="1"/>
    </xf>
    <xf numFmtId="166" fontId="48" fillId="0" borderId="32" xfId="0" applyNumberFormat="1" applyFont="1" applyBorder="1" applyAlignment="1">
      <alignment horizontal="left" vertical="center" shrinkToFit="1"/>
    </xf>
    <xf numFmtId="166" fontId="48" fillId="0" borderId="42" xfId="0" applyNumberFormat="1" applyFont="1" applyBorder="1" applyAlignment="1">
      <alignment horizontal="left" vertical="center" shrinkToFit="1"/>
    </xf>
    <xf numFmtId="0" fontId="49" fillId="0" borderId="17" xfId="0" applyFont="1" applyBorder="1" applyAlignment="1">
      <alignment horizontal="left" vertical="top" wrapText="1"/>
    </xf>
    <xf numFmtId="0" fontId="3" fillId="0" borderId="13" xfId="0" applyFont="1" applyBorder="1" applyAlignment="1">
      <alignment horizontal="left" vertical="top" wrapText="1"/>
    </xf>
    <xf numFmtId="166" fontId="48" fillId="0" borderId="32" xfId="0" applyNumberFormat="1" applyFont="1" applyBorder="1" applyAlignment="1">
      <alignment horizontal="center" vertical="center" shrinkToFit="1"/>
    </xf>
    <xf numFmtId="166" fontId="48" fillId="0" borderId="25" xfId="0" applyNumberFormat="1" applyFont="1" applyBorder="1" applyAlignment="1">
      <alignment horizontal="center" vertical="center" shrinkToFit="1"/>
    </xf>
    <xf numFmtId="166" fontId="48" fillId="0" borderId="34" xfId="0" applyNumberFormat="1" applyFont="1" applyBorder="1" applyAlignment="1">
      <alignment horizontal="center" vertical="center" shrinkToFit="1"/>
    </xf>
    <xf numFmtId="0" fontId="50" fillId="0" borderId="11" xfId="0" applyFont="1" applyBorder="1" applyAlignment="1">
      <alignment horizontal="left" vertical="top" wrapText="1"/>
    </xf>
    <xf numFmtId="0" fontId="50" fillId="0" borderId="9" xfId="0" applyFont="1" applyBorder="1" applyAlignment="1">
      <alignment horizontal="left" vertical="top" wrapText="1"/>
    </xf>
    <xf numFmtId="0" fontId="50" fillId="0" borderId="21" xfId="0" applyFont="1" applyBorder="1" applyAlignment="1">
      <alignment horizontal="left" vertical="top" wrapText="1"/>
    </xf>
    <xf numFmtId="0" fontId="49" fillId="0" borderId="13" xfId="0" applyFont="1" applyBorder="1" applyAlignment="1">
      <alignment horizontal="center" vertical="top" wrapText="1"/>
    </xf>
    <xf numFmtId="0" fontId="46" fillId="0" borderId="25" xfId="0" applyFont="1" applyBorder="1" applyAlignment="1">
      <alignment horizontal="left" vertical="top" wrapText="1"/>
    </xf>
    <xf numFmtId="0" fontId="46" fillId="0" borderId="0" xfId="0" applyFont="1" applyAlignment="1">
      <alignment horizontal="left" vertical="top" wrapText="1"/>
    </xf>
    <xf numFmtId="0" fontId="54" fillId="0" borderId="32" xfId="0" applyFont="1" applyBorder="1" applyAlignment="1">
      <alignment horizontal="left" vertical="top" wrapText="1"/>
    </xf>
    <xf numFmtId="0" fontId="54" fillId="0" borderId="25" xfId="0" applyFont="1" applyBorder="1" applyAlignment="1">
      <alignment horizontal="left" vertical="top" wrapText="1"/>
    </xf>
    <xf numFmtId="0" fontId="50" fillId="2" borderId="11" xfId="0" applyFont="1" applyFill="1" applyBorder="1" applyAlignment="1">
      <alignment horizontal="left" vertical="top" wrapText="1"/>
    </xf>
    <xf numFmtId="0" fontId="50" fillId="2" borderId="9" xfId="0" applyFont="1" applyFill="1" applyBorder="1" applyAlignment="1">
      <alignment horizontal="left" vertical="top" wrapText="1"/>
    </xf>
    <xf numFmtId="0" fontId="49" fillId="0" borderId="13" xfId="0" applyFont="1" applyBorder="1" applyAlignment="1">
      <alignment horizontal="left" vertical="top" wrapText="1"/>
    </xf>
    <xf numFmtId="0" fontId="50" fillId="0" borderId="4" xfId="0" applyFont="1" applyBorder="1" applyAlignment="1">
      <alignment horizontal="left" vertical="top" wrapText="1"/>
    </xf>
    <xf numFmtId="0" fontId="49" fillId="0" borderId="0" xfId="0" applyFont="1" applyAlignment="1">
      <alignment horizontal="left" vertical="top" wrapText="1"/>
    </xf>
    <xf numFmtId="0" fontId="50" fillId="0" borderId="25" xfId="0" applyFont="1" applyBorder="1" applyAlignment="1">
      <alignment horizontal="left" vertical="top"/>
    </xf>
    <xf numFmtId="0" fontId="49" fillId="0" borderId="0" xfId="0" applyFont="1" applyAlignment="1">
      <alignment horizontal="left" vertical="top"/>
    </xf>
    <xf numFmtId="0" fontId="49" fillId="0" borderId="5" xfId="0" applyFont="1" applyBorder="1" applyAlignment="1">
      <alignment horizontal="left" vertical="top"/>
    </xf>
    <xf numFmtId="0" fontId="49" fillId="0" borderId="4" xfId="0" applyFont="1" applyBorder="1" applyAlignment="1">
      <alignment horizontal="left" vertical="top"/>
    </xf>
    <xf numFmtId="0" fontId="49" fillId="0" borderId="44" xfId="0" applyFont="1" applyBorder="1" applyAlignment="1">
      <alignment horizontal="left" vertical="top" wrapText="1"/>
    </xf>
    <xf numFmtId="0" fontId="49" fillId="0" borderId="13" xfId="0" applyFont="1" applyBorder="1" applyAlignment="1">
      <alignment horizontal="left" vertical="center" wrapText="1"/>
    </xf>
    <xf numFmtId="0" fontId="49" fillId="0" borderId="46" xfId="0" applyFont="1" applyBorder="1" applyAlignment="1">
      <alignment horizontal="left" vertical="top" wrapText="1"/>
    </xf>
    <xf numFmtId="0" fontId="49" fillId="0" borderId="7" xfId="0" applyFont="1" applyBorder="1" applyAlignment="1">
      <alignment horizontal="left" vertical="top" wrapText="1"/>
    </xf>
    <xf numFmtId="0" fontId="49" fillId="0" borderId="11" xfId="0" applyFont="1" applyBorder="1" applyAlignment="1">
      <alignment horizontal="left" vertical="center" wrapText="1"/>
    </xf>
    <xf numFmtId="0" fontId="49" fillId="0" borderId="9" xfId="0" applyFont="1" applyBorder="1" applyAlignment="1">
      <alignment horizontal="left" vertical="center" wrapText="1"/>
    </xf>
    <xf numFmtId="0" fontId="49" fillId="0" borderId="6" xfId="0" applyFont="1" applyBorder="1" applyAlignment="1">
      <alignment horizontal="left" vertical="top" wrapText="1"/>
    </xf>
    <xf numFmtId="0" fontId="50" fillId="0" borderId="1" xfId="0" applyFont="1" applyBorder="1" applyAlignment="1">
      <alignment horizontal="left" vertical="top" wrapText="1"/>
    </xf>
    <xf numFmtId="0" fontId="50" fillId="0" borderId="2" xfId="0" applyFont="1" applyBorder="1" applyAlignment="1">
      <alignment horizontal="left" vertical="top" wrapText="1"/>
    </xf>
    <xf numFmtId="0" fontId="55" fillId="0" borderId="11" xfId="0" applyFont="1" applyBorder="1" applyAlignment="1">
      <alignment horizontal="left" vertical="top" wrapText="1"/>
    </xf>
    <xf numFmtId="0" fontId="55" fillId="0" borderId="9" xfId="0" applyFont="1" applyBorder="1" applyAlignment="1">
      <alignment horizontal="left" vertical="top" wrapText="1"/>
    </xf>
    <xf numFmtId="0" fontId="49" fillId="2" borderId="11" xfId="0" applyFont="1" applyFill="1" applyBorder="1" applyAlignment="1">
      <alignment horizontal="left" vertical="top" wrapText="1"/>
    </xf>
    <xf numFmtId="0" fontId="49" fillId="2" borderId="9" xfId="0" applyFont="1" applyFill="1" applyBorder="1" applyAlignment="1">
      <alignment horizontal="left" vertical="top" wrapText="1"/>
    </xf>
    <xf numFmtId="0" fontId="51" fillId="0" borderId="16" xfId="0" applyFont="1" applyBorder="1" applyAlignment="1">
      <alignment horizontal="left" vertical="top" wrapText="1"/>
    </xf>
    <xf numFmtId="0" fontId="51" fillId="0" borderId="15" xfId="0" applyFont="1" applyBorder="1" applyAlignment="1">
      <alignment horizontal="left" vertical="top" wrapText="1"/>
    </xf>
    <xf numFmtId="0" fontId="51" fillId="0" borderId="17" xfId="0" applyFont="1" applyBorder="1" applyAlignment="1">
      <alignment horizontal="left" vertical="top" wrapText="1"/>
    </xf>
    <xf numFmtId="0" fontId="59" fillId="0" borderId="11" xfId="0" applyFont="1" applyBorder="1" applyAlignment="1">
      <alignment horizontal="left" vertical="top" wrapText="1"/>
    </xf>
    <xf numFmtId="0" fontId="59" fillId="0" borderId="9" xfId="0" applyFont="1" applyBorder="1" applyAlignment="1">
      <alignment horizontal="left" vertical="top" wrapText="1"/>
    </xf>
    <xf numFmtId="0" fontId="59" fillId="0" borderId="46" xfId="0" applyFont="1" applyBorder="1" applyAlignment="1">
      <alignment horizontal="left" vertical="top" wrapText="1"/>
    </xf>
    <xf numFmtId="0" fontId="59" fillId="0" borderId="7" xfId="0" applyFont="1" applyBorder="1" applyAlignment="1">
      <alignment horizontal="left" vertical="top" wrapText="1"/>
    </xf>
    <xf numFmtId="166" fontId="48" fillId="0" borderId="43" xfId="0" applyNumberFormat="1" applyFont="1" applyBorder="1" applyAlignment="1">
      <alignment horizontal="left" vertical="top" shrinkToFit="1"/>
    </xf>
    <xf numFmtId="166" fontId="48" fillId="0" borderId="40" xfId="0" applyNumberFormat="1" applyFont="1" applyBorder="1" applyAlignment="1">
      <alignment horizontal="left" vertical="top" shrinkToFit="1"/>
    </xf>
    <xf numFmtId="166" fontId="48" fillId="0" borderId="47" xfId="0" applyNumberFormat="1" applyFont="1" applyBorder="1" applyAlignment="1">
      <alignment horizontal="left" vertical="top" shrinkToFit="1"/>
    </xf>
    <xf numFmtId="0" fontId="50" fillId="0" borderId="10" xfId="0" applyFont="1" applyBorder="1" applyAlignment="1">
      <alignment horizontal="left" vertical="top" wrapText="1"/>
    </xf>
    <xf numFmtId="0" fontId="49" fillId="0" borderId="1" xfId="0" applyFont="1" applyBorder="1" applyAlignment="1">
      <alignment horizontal="left" vertical="top" wrapText="1"/>
    </xf>
    <xf numFmtId="0" fontId="49" fillId="0" borderId="3" xfId="0" applyFont="1" applyBorder="1" applyAlignment="1">
      <alignment horizontal="left" vertical="top" wrapText="1"/>
    </xf>
    <xf numFmtId="0" fontId="51" fillId="0" borderId="43" xfId="0" applyFont="1" applyBorder="1" applyAlignment="1">
      <alignment horizontal="left" vertical="top" wrapText="1"/>
    </xf>
    <xf numFmtId="0" fontId="51" fillId="0" borderId="40" xfId="0" applyFont="1" applyBorder="1" applyAlignment="1">
      <alignment horizontal="left" vertical="top" wrapText="1"/>
    </xf>
    <xf numFmtId="0" fontId="51" fillId="0" borderId="42" xfId="0" applyFont="1" applyBorder="1" applyAlignment="1">
      <alignment horizontal="left" vertical="top" wrapText="1"/>
    </xf>
    <xf numFmtId="0" fontId="50" fillId="0" borderId="0" xfId="0" applyFont="1" applyAlignment="1">
      <alignment horizontal="left" vertical="top" wrapText="1"/>
    </xf>
    <xf numFmtId="0" fontId="49" fillId="0" borderId="35" xfId="0" applyFont="1" applyBorder="1" applyAlignment="1">
      <alignment horizontal="left" vertical="top"/>
    </xf>
    <xf numFmtId="0" fontId="49" fillId="0" borderId="48" xfId="0" applyFont="1" applyBorder="1" applyAlignment="1">
      <alignment horizontal="left" vertical="top"/>
    </xf>
    <xf numFmtId="0" fontId="3" fillId="0" borderId="13" xfId="0" applyFont="1" applyBorder="1" applyAlignment="1">
      <alignment horizontal="left" vertical="center" wrapText="1"/>
    </xf>
    <xf numFmtId="0" fontId="0" fillId="0" borderId="16" xfId="0" applyBorder="1" applyAlignment="1">
      <alignment horizontal="left" vertical="top"/>
    </xf>
    <xf numFmtId="0" fontId="0" fillId="0" borderId="15" xfId="0" applyBorder="1" applyAlignment="1">
      <alignment horizontal="left" vertical="top"/>
    </xf>
    <xf numFmtId="0" fontId="55"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166" fontId="48" fillId="0" borderId="34" xfId="0" applyNumberFormat="1" applyFont="1" applyBorder="1" applyAlignment="1">
      <alignment horizontal="left" vertical="top" shrinkToFit="1"/>
    </xf>
    <xf numFmtId="0" fontId="55" fillId="0" borderId="27" xfId="0" applyFont="1" applyBorder="1" applyAlignment="1">
      <alignment horizontal="left" vertical="top" wrapText="1"/>
    </xf>
    <xf numFmtId="0" fontId="55" fillId="0" borderId="28" xfId="0" applyFont="1" applyBorder="1" applyAlignment="1">
      <alignment horizontal="left" vertical="top" wrapText="1"/>
    </xf>
    <xf numFmtId="0" fontId="50" fillId="0" borderId="27" xfId="0" applyFont="1" applyBorder="1" applyAlignment="1">
      <alignment horizontal="left" vertical="top" wrapText="1"/>
    </xf>
    <xf numFmtId="0" fontId="50" fillId="0" borderId="28" xfId="0" applyFont="1" applyBorder="1" applyAlignment="1">
      <alignment horizontal="left" vertical="top" wrapText="1"/>
    </xf>
    <xf numFmtId="0" fontId="49" fillId="0" borderId="27" xfId="0" applyFont="1" applyBorder="1" applyAlignment="1">
      <alignment horizontal="left" vertical="top" wrapText="1"/>
    </xf>
    <xf numFmtId="0" fontId="49" fillId="0" borderId="28"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1" fillId="0" borderId="11" xfId="203" applyFont="1" applyBorder="1" applyAlignment="1">
      <alignment horizontal="left" vertical="top" wrapText="1"/>
    </xf>
    <xf numFmtId="0" fontId="51" fillId="0" borderId="9" xfId="203" applyFont="1" applyBorder="1" applyAlignment="1">
      <alignment horizontal="left" vertical="top" wrapText="1"/>
    </xf>
    <xf numFmtId="0" fontId="62" fillId="6" borderId="11" xfId="203" applyFont="1" applyFill="1" applyBorder="1" applyAlignment="1">
      <alignment horizontal="center" vertical="top"/>
    </xf>
    <xf numFmtId="0" fontId="62" fillId="6" borderId="9" xfId="203" applyFont="1" applyFill="1" applyBorder="1" applyAlignment="1">
      <alignment horizontal="center" vertical="top"/>
    </xf>
    <xf numFmtId="0" fontId="62" fillId="6" borderId="10" xfId="203" applyFont="1" applyFill="1" applyBorder="1" applyAlignment="1">
      <alignment horizontal="center" vertical="top"/>
    </xf>
    <xf numFmtId="0" fontId="63" fillId="6" borderId="11" xfId="203" applyFont="1" applyFill="1" applyBorder="1" applyAlignment="1">
      <alignment horizontal="center" vertical="top"/>
    </xf>
    <xf numFmtId="0" fontId="63" fillId="6" borderId="9" xfId="203" applyFont="1" applyFill="1" applyBorder="1" applyAlignment="1">
      <alignment horizontal="center" vertical="top"/>
    </xf>
    <xf numFmtId="0" fontId="63" fillId="6" borderId="10" xfId="203" applyFont="1" applyFill="1" applyBorder="1" applyAlignment="1">
      <alignment horizontal="center" vertical="top"/>
    </xf>
    <xf numFmtId="0" fontId="51" fillId="0" borderId="11" xfId="203" applyFont="1" applyBorder="1" applyAlignment="1">
      <alignment horizontal="left" vertical="top"/>
    </xf>
    <xf numFmtId="0" fontId="51" fillId="0" borderId="9" xfId="203" applyFont="1" applyBorder="1" applyAlignment="1">
      <alignment horizontal="left" vertical="top"/>
    </xf>
    <xf numFmtId="0" fontId="51" fillId="0" borderId="13" xfId="203" applyFont="1" applyBorder="1" applyAlignment="1">
      <alignment horizontal="center" vertical="top" wrapText="1"/>
    </xf>
    <xf numFmtId="0" fontId="51" fillId="0" borderId="11" xfId="203" applyFont="1" applyBorder="1" applyAlignment="1">
      <alignment horizontal="center" vertical="top" wrapText="1"/>
    </xf>
    <xf numFmtId="0" fontId="51" fillId="0" borderId="10" xfId="203" applyFont="1" applyBorder="1" applyAlignment="1">
      <alignment horizontal="center" vertical="top" wrapText="1"/>
    </xf>
    <xf numFmtId="0" fontId="51" fillId="0" borderId="1" xfId="203" applyFont="1" applyBorder="1" applyAlignment="1">
      <alignment horizontal="left" vertical="top" wrapText="1"/>
    </xf>
    <xf numFmtId="0" fontId="51" fillId="0" borderId="2" xfId="203" applyFont="1" applyBorder="1" applyAlignment="1">
      <alignment horizontal="left" vertical="top" wrapText="1"/>
    </xf>
    <xf numFmtId="0" fontId="64" fillId="6" borderId="4" xfId="203" applyFont="1" applyFill="1" applyBorder="1" applyAlignment="1">
      <alignment horizontal="center" vertical="top" wrapText="1"/>
    </xf>
    <xf numFmtId="0" fontId="64" fillId="6" borderId="0" xfId="203" applyFont="1" applyFill="1" applyAlignment="1">
      <alignment horizontal="center" vertical="top"/>
    </xf>
    <xf numFmtId="0" fontId="64" fillId="6" borderId="5" xfId="203" applyFont="1" applyFill="1" applyBorder="1" applyAlignment="1">
      <alignment horizontal="center" vertical="top"/>
    </xf>
    <xf numFmtId="0" fontId="51" fillId="0" borderId="10" xfId="203" applyFont="1" applyBorder="1" applyAlignment="1">
      <alignment horizontal="left" vertical="top"/>
    </xf>
    <xf numFmtId="0" fontId="51" fillId="0" borderId="11" xfId="203" applyFont="1" applyBorder="1" applyAlignment="1">
      <alignment horizontal="center" vertical="top"/>
    </xf>
    <xf numFmtId="0" fontId="51" fillId="0" borderId="10" xfId="203" applyFont="1" applyBorder="1" applyAlignment="1">
      <alignment horizontal="center" vertical="top"/>
    </xf>
    <xf numFmtId="0" fontId="50" fillId="0" borderId="32" xfId="203" applyFont="1" applyBorder="1" applyAlignment="1">
      <alignment horizontal="left" vertical="top" wrapText="1"/>
    </xf>
    <xf numFmtId="0" fontId="49" fillId="0" borderId="29" xfId="203" applyFont="1" applyBorder="1" applyAlignment="1">
      <alignment horizontal="left" vertical="top" wrapText="1"/>
    </xf>
    <xf numFmtId="0" fontId="49" fillId="0" borderId="30" xfId="203" applyFont="1" applyBorder="1" applyAlignment="1">
      <alignment horizontal="left" vertical="top" wrapText="1"/>
    </xf>
    <xf numFmtId="0" fontId="49" fillId="0" borderId="11" xfId="203" applyFont="1" applyBorder="1" applyAlignment="1">
      <alignment horizontal="center" vertical="top" wrapText="1"/>
    </xf>
    <xf numFmtId="0" fontId="49" fillId="0" borderId="9" xfId="203" applyFont="1" applyBorder="1" applyAlignment="1">
      <alignment horizontal="center" vertical="top" wrapText="1"/>
    </xf>
    <xf numFmtId="0" fontId="49" fillId="0" borderId="10" xfId="203" applyFont="1" applyBorder="1" applyAlignment="1">
      <alignment horizontal="center" vertical="top" wrapText="1"/>
    </xf>
    <xf numFmtId="0" fontId="55" fillId="6" borderId="32" xfId="203" applyFont="1" applyFill="1" applyBorder="1" applyAlignment="1">
      <alignment horizontal="center" vertical="top" wrapText="1"/>
    </xf>
    <xf numFmtId="0" fontId="55" fillId="6" borderId="29" xfId="203" applyFont="1" applyFill="1" applyBorder="1" applyAlignment="1">
      <alignment horizontal="center" vertical="top" wrapText="1"/>
    </xf>
    <xf numFmtId="0" fontId="50" fillId="0" borderId="27" xfId="203" applyFont="1" applyBorder="1" applyAlignment="1">
      <alignment horizontal="left" vertical="top" wrapText="1"/>
    </xf>
    <xf numFmtId="0" fontId="49" fillId="0" borderId="28" xfId="203" applyFont="1" applyBorder="1" applyAlignment="1">
      <alignment horizontal="left" vertical="top" wrapText="1"/>
    </xf>
    <xf numFmtId="0" fontId="49" fillId="0" borderId="50" xfId="203" applyFont="1" applyBorder="1" applyAlignment="1">
      <alignment horizontal="left" vertical="top" wrapText="1"/>
    </xf>
    <xf numFmtId="0" fontId="49" fillId="0" borderId="11" xfId="203" applyFont="1" applyBorder="1" applyAlignment="1">
      <alignment horizontal="left" vertical="top" wrapText="1"/>
    </xf>
    <xf numFmtId="0" fontId="49" fillId="0" borderId="9" xfId="203" applyFont="1" applyBorder="1" applyAlignment="1">
      <alignment horizontal="left" vertical="top" wrapText="1"/>
    </xf>
    <xf numFmtId="0" fontId="49" fillId="0" borderId="10" xfId="203" applyFont="1" applyBorder="1" applyAlignment="1">
      <alignment horizontal="left" vertical="top" wrapText="1"/>
    </xf>
    <xf numFmtId="0" fontId="55" fillId="6" borderId="11" xfId="203" applyFont="1" applyFill="1" applyBorder="1" applyAlignment="1">
      <alignment horizontal="left" vertical="top" wrapText="1"/>
    </xf>
    <xf numFmtId="0" fontId="55" fillId="6" borderId="9" xfId="203" applyFont="1" applyFill="1" applyBorder="1" applyAlignment="1">
      <alignment horizontal="left" vertical="top" wrapText="1"/>
    </xf>
    <xf numFmtId="0" fontId="51" fillId="0" borderId="4" xfId="203" applyFont="1" applyBorder="1" applyAlignment="1">
      <alignment horizontal="center" vertical="top" wrapText="1"/>
    </xf>
    <xf numFmtId="0" fontId="51" fillId="0" borderId="39" xfId="203" applyFont="1" applyBorder="1" applyAlignment="1">
      <alignment horizontal="center" vertical="top" wrapText="1"/>
    </xf>
    <xf numFmtId="0" fontId="51" fillId="0" borderId="6" xfId="203" applyFont="1" applyBorder="1" applyAlignment="1">
      <alignment horizontal="center" vertical="top" wrapText="1"/>
    </xf>
    <xf numFmtId="0" fontId="51" fillId="0" borderId="51" xfId="203" applyFont="1" applyBorder="1" applyAlignment="1">
      <alignment horizontal="center" vertical="top" wrapText="1"/>
    </xf>
    <xf numFmtId="0" fontId="49" fillId="0" borderId="25" xfId="203" applyFont="1" applyBorder="1" applyAlignment="1">
      <alignment horizontal="center" vertical="top" wrapText="1"/>
    </xf>
    <xf numFmtId="0" fontId="49" fillId="0" borderId="0" xfId="203" applyFont="1" applyAlignment="1">
      <alignment horizontal="center" vertical="top" wrapText="1"/>
    </xf>
    <xf numFmtId="0" fontId="49" fillId="0" borderId="39" xfId="203" applyFont="1" applyBorder="1" applyAlignment="1">
      <alignment horizontal="center" vertical="top" wrapText="1"/>
    </xf>
    <xf numFmtId="0" fontId="49" fillId="0" borderId="46" xfId="203" applyFont="1" applyBorder="1" applyAlignment="1">
      <alignment horizontal="center" vertical="top" wrapText="1"/>
    </xf>
    <xf numFmtId="0" fontId="49" fillId="0" borderId="7" xfId="203" applyFont="1" applyBorder="1" applyAlignment="1">
      <alignment horizontal="center" vertical="top" wrapText="1"/>
    </xf>
    <xf numFmtId="0" fontId="49" fillId="0" borderId="51" xfId="203" applyFont="1" applyBorder="1" applyAlignment="1">
      <alignment horizontal="center" vertical="top" wrapText="1"/>
    </xf>
    <xf numFmtId="0" fontId="49" fillId="0" borderId="13" xfId="203" applyFont="1" applyBorder="1" applyAlignment="1">
      <alignment horizontal="center" vertical="top" wrapText="1"/>
    </xf>
    <xf numFmtId="0" fontId="28" fillId="0" borderId="0" xfId="203" applyAlignment="1">
      <alignment horizontal="center" vertical="top"/>
    </xf>
    <xf numFmtId="167" fontId="50" fillId="0" borderId="25" xfId="203" applyNumberFormat="1" applyFont="1" applyBorder="1" applyAlignment="1">
      <alignment horizontal="center" vertical="top" shrinkToFit="1"/>
    </xf>
    <xf numFmtId="167" fontId="50" fillId="0" borderId="39" xfId="203" applyNumberFormat="1" applyFont="1" applyBorder="1" applyAlignment="1">
      <alignment horizontal="center" vertical="top" shrinkToFit="1"/>
    </xf>
    <xf numFmtId="167" fontId="50" fillId="0" borderId="0" xfId="203" applyNumberFormat="1" applyFont="1" applyAlignment="1">
      <alignment horizontal="center" vertical="top" shrinkToFit="1"/>
    </xf>
    <xf numFmtId="167" fontId="50" fillId="0" borderId="13" xfId="203" applyNumberFormat="1" applyFont="1" applyBorder="1" applyAlignment="1">
      <alignment horizontal="center" vertical="top" shrinkToFit="1"/>
    </xf>
    <xf numFmtId="0" fontId="51" fillId="0" borderId="9" xfId="203" applyFont="1" applyBorder="1" applyAlignment="1">
      <alignment horizontal="center" vertical="top"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63" fillId="0" borderId="11" xfId="203" applyFont="1" applyBorder="1" applyAlignment="1">
      <alignment horizontal="left" vertical="top"/>
    </xf>
    <xf numFmtId="0" fontId="63" fillId="0" borderId="9" xfId="203" applyFont="1" applyBorder="1" applyAlignment="1">
      <alignment horizontal="left" vertical="top"/>
    </xf>
    <xf numFmtId="0" fontId="63" fillId="0" borderId="10" xfId="203" applyFont="1" applyBorder="1" applyAlignment="1">
      <alignment horizontal="left" vertical="top"/>
    </xf>
    <xf numFmtId="0" fontId="51" fillId="0" borderId="13" xfId="203" quotePrefix="1" applyFont="1" applyBorder="1" applyAlignment="1">
      <alignment horizontal="center" vertical="top" wrapText="1"/>
    </xf>
    <xf numFmtId="0" fontId="51" fillId="0" borderId="11" xfId="203" quotePrefix="1" applyFont="1" applyBorder="1" applyAlignment="1">
      <alignment horizontal="center" vertical="top" wrapText="1"/>
    </xf>
    <xf numFmtId="0" fontId="51" fillId="0" borderId="9" xfId="203" quotePrefix="1" applyFont="1" applyBorder="1" applyAlignment="1">
      <alignment horizontal="center" vertical="top" wrapText="1"/>
    </xf>
    <xf numFmtId="0" fontId="51" fillId="0" borderId="10" xfId="203" quotePrefix="1" applyFont="1" applyBorder="1" applyAlignment="1">
      <alignment horizontal="center" vertical="top" wrapText="1"/>
    </xf>
    <xf numFmtId="0" fontId="63" fillId="6" borderId="11" xfId="203" applyFont="1" applyFill="1" applyBorder="1" applyAlignment="1">
      <alignment horizontal="left" vertical="top"/>
    </xf>
    <xf numFmtId="0" fontId="63" fillId="6" borderId="9" xfId="203" applyFont="1" applyFill="1" applyBorder="1" applyAlignment="1">
      <alignment horizontal="left" vertical="top"/>
    </xf>
    <xf numFmtId="0" fontId="63" fillId="6" borderId="10" xfId="203" applyFont="1" applyFill="1" applyBorder="1" applyAlignment="1">
      <alignment horizontal="left" vertical="top"/>
    </xf>
    <xf numFmtId="0" fontId="51" fillId="0" borderId="1" xfId="203" applyFont="1" applyBorder="1" applyAlignment="1">
      <alignment horizontal="left" vertical="top"/>
    </xf>
    <xf numFmtId="0" fontId="51" fillId="0" borderId="3" xfId="203" applyFont="1" applyBorder="1" applyAlignment="1">
      <alignment horizontal="left" vertical="top"/>
    </xf>
    <xf numFmtId="0" fontId="51" fillId="0" borderId="4" xfId="203" applyFont="1" applyBorder="1" applyAlignment="1">
      <alignment horizontal="left" vertical="top"/>
    </xf>
    <xf numFmtId="0" fontId="51" fillId="0" borderId="5" xfId="203" applyFont="1" applyBorder="1" applyAlignment="1">
      <alignment horizontal="left" vertical="top"/>
    </xf>
    <xf numFmtId="0" fontId="51" fillId="0" borderId="6" xfId="203" applyFont="1" applyBorder="1" applyAlignment="1">
      <alignment horizontal="left" vertical="top"/>
    </xf>
    <xf numFmtId="0" fontId="51" fillId="0" borderId="8" xfId="203" applyFont="1" applyBorder="1" applyAlignment="1">
      <alignment horizontal="left" vertical="top"/>
    </xf>
    <xf numFmtId="0" fontId="51" fillId="0" borderId="16" xfId="203" applyFont="1" applyBorder="1" applyAlignment="1">
      <alignment horizontal="center" vertical="top" wrapText="1"/>
    </xf>
    <xf numFmtId="0" fontId="51" fillId="0" borderId="15" xfId="203" applyFont="1" applyBorder="1" applyAlignment="1">
      <alignment horizontal="center" vertical="top" wrapText="1"/>
    </xf>
    <xf numFmtId="0" fontId="51" fillId="0" borderId="17" xfId="203" applyFont="1" applyBorder="1" applyAlignment="1">
      <alignment horizontal="center" vertical="top" wrapText="1"/>
    </xf>
    <xf numFmtId="0" fontId="51" fillId="0" borderId="10" xfId="203" applyFont="1" applyBorder="1" applyAlignment="1">
      <alignment horizontal="left" vertical="top" wrapText="1"/>
    </xf>
    <xf numFmtId="0" fontId="55" fillId="6" borderId="22" xfId="203" applyFont="1" applyFill="1" applyBorder="1" applyAlignment="1">
      <alignment horizontal="left" vertical="top" wrapText="1"/>
    </xf>
    <xf numFmtId="0" fontId="55" fillId="6" borderId="24" xfId="203" applyFont="1" applyFill="1" applyBorder="1" applyAlignment="1">
      <alignment horizontal="left" vertical="top" wrapText="1"/>
    </xf>
    <xf numFmtId="0" fontId="56" fillId="6" borderId="36" xfId="203" applyFont="1" applyFill="1" applyBorder="1" applyAlignment="1">
      <alignment horizontal="left" vertical="top" wrapText="1"/>
    </xf>
    <xf numFmtId="0" fontId="56" fillId="6" borderId="38" xfId="203" applyFont="1" applyFill="1" applyBorder="1" applyAlignment="1">
      <alignment horizontal="left" vertical="top" wrapText="1"/>
    </xf>
    <xf numFmtId="0" fontId="49" fillId="0" borderId="13" xfId="203" applyFont="1" applyBorder="1" applyAlignment="1">
      <alignment vertical="top" wrapText="1"/>
    </xf>
    <xf numFmtId="0" fontId="0" fillId="0" borderId="13" xfId="0" applyBorder="1"/>
    <xf numFmtId="0" fontId="51" fillId="0" borderId="16" xfId="203" applyFont="1" applyBorder="1" applyAlignment="1">
      <alignment horizontal="left" vertical="top" wrapText="1"/>
    </xf>
    <xf numFmtId="0" fontId="51" fillId="0" borderId="15" xfId="203" applyFont="1" applyBorder="1" applyAlignment="1">
      <alignment horizontal="left" vertical="top" wrapText="1"/>
    </xf>
    <xf numFmtId="0" fontId="51" fillId="0" borderId="17" xfId="203" applyFont="1" applyBorder="1" applyAlignment="1">
      <alignment horizontal="left" vertical="top" wrapText="1"/>
    </xf>
    <xf numFmtId="0" fontId="51" fillId="0" borderId="3" xfId="203" applyFont="1" applyBorder="1" applyAlignment="1">
      <alignment horizontal="left" vertical="top" wrapText="1"/>
    </xf>
    <xf numFmtId="0" fontId="51" fillId="0" borderId="4" xfId="203" applyFont="1" applyBorder="1" applyAlignment="1">
      <alignment horizontal="left" vertical="top" wrapText="1"/>
    </xf>
    <xf numFmtId="0" fontId="51" fillId="0" borderId="5" xfId="203" applyFont="1" applyBorder="1" applyAlignment="1">
      <alignment horizontal="left" vertical="top" wrapText="1"/>
    </xf>
    <xf numFmtId="0" fontId="51" fillId="0" borderId="6" xfId="203" applyFont="1" applyBorder="1" applyAlignment="1">
      <alignment horizontal="left" vertical="top" wrapText="1"/>
    </xf>
    <xf numFmtId="0" fontId="51" fillId="0" borderId="8" xfId="203" applyFont="1" applyBorder="1" applyAlignment="1">
      <alignment horizontal="left" vertical="top" wrapText="1"/>
    </xf>
    <xf numFmtId="0" fontId="49" fillId="0" borderId="13" xfId="203" applyFont="1" applyBorder="1" applyAlignment="1">
      <alignment horizontal="left" vertical="top" wrapText="1" indent="2"/>
    </xf>
    <xf numFmtId="0" fontId="51" fillId="0" borderId="13" xfId="203" applyFont="1" applyBorder="1" applyAlignment="1">
      <alignment horizontal="left" wrapText="1"/>
    </xf>
    <xf numFmtId="0" fontId="49" fillId="0" borderId="13" xfId="203" applyFont="1" applyBorder="1" applyAlignment="1">
      <alignment horizontal="left" vertical="top" wrapText="1" indent="3"/>
    </xf>
    <xf numFmtId="0" fontId="50" fillId="0" borderId="13" xfId="203" applyFont="1" applyBorder="1" applyAlignment="1">
      <alignment horizontal="center" vertical="top" wrapText="1"/>
    </xf>
    <xf numFmtId="0" fontId="51" fillId="0" borderId="52" xfId="203" applyFont="1" applyBorder="1" applyAlignment="1">
      <alignment horizontal="left" vertical="top" wrapText="1"/>
    </xf>
    <xf numFmtId="0" fontId="51" fillId="0" borderId="53" xfId="203" applyFont="1" applyBorder="1" applyAlignment="1">
      <alignment horizontal="left" vertical="top" wrapText="1"/>
    </xf>
    <xf numFmtId="0" fontId="49" fillId="0" borderId="32" xfId="203" applyFont="1" applyBorder="1" applyAlignment="1">
      <alignment horizontal="center" vertical="center" wrapText="1"/>
    </xf>
    <xf numFmtId="0" fontId="49" fillId="0" borderId="30" xfId="203" applyFont="1" applyBorder="1" applyAlignment="1">
      <alignment horizontal="center" vertical="center" wrapText="1"/>
    </xf>
    <xf numFmtId="0" fontId="49" fillId="0" borderId="25" xfId="203" applyFont="1" applyBorder="1" applyAlignment="1">
      <alignment horizontal="center" vertical="center" wrapText="1"/>
    </xf>
    <xf numFmtId="0" fontId="49" fillId="0" borderId="39" xfId="203" applyFont="1" applyBorder="1" applyAlignment="1">
      <alignment horizontal="center" vertical="center" wrapText="1"/>
    </xf>
    <xf numFmtId="0" fontId="49" fillId="0" borderId="27" xfId="203" applyFont="1" applyBorder="1" applyAlignment="1">
      <alignment horizontal="center" vertical="center" wrapText="1"/>
    </xf>
    <xf numFmtId="0" fontId="49" fillId="0" borderId="28" xfId="203" applyFont="1" applyBorder="1" applyAlignment="1">
      <alignment horizontal="center" vertical="center" wrapText="1"/>
    </xf>
    <xf numFmtId="0" fontId="49" fillId="0" borderId="32" xfId="203" applyFont="1" applyBorder="1" applyAlignment="1">
      <alignment horizontal="center" vertical="top" wrapText="1"/>
    </xf>
    <xf numFmtId="0" fontId="49" fillId="0" borderId="29" xfId="203" applyFont="1" applyBorder="1" applyAlignment="1">
      <alignment horizontal="center" vertical="top" wrapText="1"/>
    </xf>
    <xf numFmtId="0" fontId="51" fillId="0" borderId="13" xfId="203" applyFont="1" applyBorder="1" applyAlignment="1">
      <alignment horizontal="center" vertical="center" wrapText="1"/>
    </xf>
    <xf numFmtId="0" fontId="51" fillId="0" borderId="13" xfId="203" applyFont="1" applyBorder="1" applyAlignment="1">
      <alignment horizontal="left" vertical="center" wrapText="1"/>
    </xf>
    <xf numFmtId="0" fontId="51" fillId="0" borderId="11" xfId="203" applyFont="1" applyBorder="1" applyAlignment="1">
      <alignment horizontal="center" vertical="center" wrapText="1"/>
    </xf>
    <xf numFmtId="0" fontId="51" fillId="0" borderId="9" xfId="203" applyFont="1" applyBorder="1" applyAlignment="1">
      <alignment horizontal="center" vertical="center" wrapText="1"/>
    </xf>
    <xf numFmtId="0" fontId="28" fillId="0" borderId="13" xfId="203" applyBorder="1" applyAlignment="1">
      <alignment horizontal="center" vertical="top"/>
    </xf>
    <xf numFmtId="0" fontId="49" fillId="0" borderId="1" xfId="203" applyFont="1" applyBorder="1" applyAlignment="1">
      <alignment horizontal="center" vertical="center" wrapText="1"/>
    </xf>
    <xf numFmtId="0" fontId="49" fillId="0" borderId="3" xfId="203" applyFont="1" applyBorder="1" applyAlignment="1">
      <alignment horizontal="center" vertical="center" wrapText="1"/>
    </xf>
    <xf numFmtId="0" fontId="49" fillId="0" borderId="4" xfId="203" applyFont="1" applyBorder="1" applyAlignment="1">
      <alignment horizontal="center" vertical="center" wrapText="1"/>
    </xf>
    <xf numFmtId="0" fontId="49" fillId="0" borderId="5" xfId="203" applyFont="1" applyBorder="1" applyAlignment="1">
      <alignment horizontal="center" vertical="center" wrapText="1"/>
    </xf>
    <xf numFmtId="0" fontId="49" fillId="0" borderId="6" xfId="203" applyFont="1" applyBorder="1" applyAlignment="1">
      <alignment horizontal="center" vertical="center" wrapText="1"/>
    </xf>
    <xf numFmtId="0" fontId="49" fillId="0" borderId="8" xfId="203" applyFont="1" applyBorder="1" applyAlignment="1">
      <alignment horizontal="center" vertical="center" wrapText="1"/>
    </xf>
    <xf numFmtId="0" fontId="55" fillId="6" borderId="1" xfId="203" applyFont="1" applyFill="1" applyBorder="1" applyAlignment="1">
      <alignment horizontal="left" vertical="top" wrapText="1"/>
    </xf>
    <xf numFmtId="0" fontId="55" fillId="6" borderId="2" xfId="203" applyFont="1" applyFill="1" applyBorder="1" applyAlignment="1">
      <alignment horizontal="left" vertical="top" wrapText="1"/>
    </xf>
    <xf numFmtId="0" fontId="49" fillId="0" borderId="26" xfId="203" applyFont="1" applyBorder="1" applyAlignment="1">
      <alignment horizontal="center" vertical="top" wrapText="1"/>
    </xf>
    <xf numFmtId="0" fontId="49" fillId="0" borderId="28" xfId="203" applyFont="1" applyBorder="1" applyAlignment="1">
      <alignment horizontal="center" vertical="top" wrapText="1"/>
    </xf>
    <xf numFmtId="167" fontId="50" fillId="0" borderId="11" xfId="203" applyNumberFormat="1" applyFont="1" applyBorder="1" applyAlignment="1">
      <alignment horizontal="center" vertical="top" shrinkToFit="1"/>
    </xf>
    <xf numFmtId="167" fontId="50" fillId="0" borderId="9" xfId="203" applyNumberFormat="1" applyFont="1" applyBorder="1" applyAlignment="1">
      <alignment horizontal="center" vertical="top" shrinkToFit="1"/>
    </xf>
    <xf numFmtId="167" fontId="50" fillId="0" borderId="44" xfId="203" applyNumberFormat="1" applyFont="1" applyBorder="1" applyAlignment="1">
      <alignment horizontal="center" vertical="top" shrinkToFit="1"/>
    </xf>
    <xf numFmtId="167" fontId="50" fillId="0" borderId="10" xfId="203" applyNumberFormat="1" applyFont="1" applyBorder="1" applyAlignment="1">
      <alignment horizontal="center" vertical="top" shrinkToFit="1"/>
    </xf>
    <xf numFmtId="0" fontId="55" fillId="6" borderId="13" xfId="203" applyFont="1" applyFill="1" applyBorder="1" applyAlignment="1">
      <alignment horizontal="left" vertical="top" wrapText="1"/>
    </xf>
    <xf numFmtId="0" fontId="55" fillId="6" borderId="46" xfId="203" applyFont="1" applyFill="1" applyBorder="1" applyAlignment="1">
      <alignment horizontal="left" vertical="top" wrapText="1"/>
    </xf>
    <xf numFmtId="0" fontId="55" fillId="6" borderId="7" xfId="203" applyFont="1" applyFill="1" applyBorder="1" applyAlignment="1">
      <alignment horizontal="left" vertical="top" wrapText="1"/>
    </xf>
    <xf numFmtId="0" fontId="55" fillId="6" borderId="34" xfId="203" applyFont="1" applyFill="1" applyBorder="1" applyAlignment="1">
      <alignment horizontal="left" vertical="top" wrapText="1"/>
    </xf>
    <xf numFmtId="0" fontId="55" fillId="6" borderId="35" xfId="203" applyFont="1" applyFill="1" applyBorder="1" applyAlignment="1">
      <alignment horizontal="left" vertical="top" wrapText="1"/>
    </xf>
    <xf numFmtId="0" fontId="55" fillId="6" borderId="0" xfId="203" applyFont="1" applyFill="1" applyAlignment="1">
      <alignment horizontal="left" vertical="top" wrapText="1"/>
    </xf>
    <xf numFmtId="0" fontId="49" fillId="0" borderId="37" xfId="203" applyFont="1" applyBorder="1" applyAlignment="1">
      <alignment horizontal="center" vertical="top" wrapText="1"/>
    </xf>
    <xf numFmtId="0" fontId="49" fillId="0" borderId="38" xfId="203" applyFont="1" applyBorder="1" applyAlignment="1">
      <alignment horizontal="center" vertical="top" wrapText="1"/>
    </xf>
    <xf numFmtId="0" fontId="55" fillId="6" borderId="23" xfId="203" applyFont="1" applyFill="1" applyBorder="1" applyAlignment="1">
      <alignment horizontal="left" vertical="top" wrapText="1"/>
    </xf>
    <xf numFmtId="0" fontId="55" fillId="6" borderId="27" xfId="232" applyFont="1" applyFill="1" applyBorder="1" applyAlignment="1">
      <alignment horizontal="left" vertical="top" wrapText="1"/>
    </xf>
    <xf numFmtId="0" fontId="55" fillId="6" borderId="28" xfId="232" applyFont="1" applyFill="1" applyBorder="1" applyAlignment="1">
      <alignment horizontal="left" vertical="top" wrapText="1"/>
    </xf>
    <xf numFmtId="0" fontId="55" fillId="6" borderId="50" xfId="232" applyFont="1" applyFill="1" applyBorder="1" applyAlignment="1">
      <alignment horizontal="left" vertical="top" wrapText="1"/>
    </xf>
    <xf numFmtId="0" fontId="51" fillId="0" borderId="27" xfId="232" applyFont="1" applyBorder="1" applyAlignment="1">
      <alignment vertical="top" wrapText="1"/>
    </xf>
    <xf numFmtId="0" fontId="51" fillId="0" borderId="28" xfId="232" applyFont="1" applyBorder="1" applyAlignment="1">
      <alignment vertical="top" wrapText="1"/>
    </xf>
    <xf numFmtId="0" fontId="51" fillId="0" borderId="50" xfId="232" applyFont="1" applyBorder="1" applyAlignment="1">
      <alignment vertical="top" wrapText="1"/>
    </xf>
    <xf numFmtId="0" fontId="49" fillId="0" borderId="27" xfId="232" applyFont="1" applyBorder="1" applyAlignment="1">
      <alignment vertical="top" wrapText="1"/>
    </xf>
    <xf numFmtId="0" fontId="49" fillId="0" borderId="28" xfId="232" applyFont="1" applyBorder="1" applyAlignment="1">
      <alignment vertical="top" wrapText="1"/>
    </xf>
    <xf numFmtId="0" fontId="49" fillId="0" borderId="50" xfId="232" applyFont="1" applyBorder="1" applyAlignment="1">
      <alignment vertical="top" wrapText="1"/>
    </xf>
    <xf numFmtId="167" fontId="50" fillId="0" borderId="27" xfId="232" applyNumberFormat="1" applyFont="1" applyBorder="1" applyAlignment="1">
      <alignment horizontal="left" vertical="top" shrinkToFit="1"/>
    </xf>
    <xf numFmtId="167" fontId="50" fillId="0" borderId="50" xfId="232" applyNumberFormat="1" applyFont="1" applyBorder="1" applyAlignment="1">
      <alignment horizontal="left" vertical="top" shrinkToFit="1"/>
    </xf>
    <xf numFmtId="0" fontId="51" fillId="0" borderId="27" xfId="232" applyFont="1" applyBorder="1" applyAlignment="1">
      <alignment horizontal="left" vertical="top" wrapText="1"/>
    </xf>
    <xf numFmtId="0" fontId="51" fillId="0" borderId="28" xfId="232" applyFont="1" applyBorder="1" applyAlignment="1">
      <alignment horizontal="left" vertical="top" wrapText="1"/>
    </xf>
    <xf numFmtId="0" fontId="51" fillId="0" borderId="50" xfId="232" applyFont="1" applyBorder="1" applyAlignment="1">
      <alignment horizontal="left" vertical="top" wrapText="1"/>
    </xf>
    <xf numFmtId="167" fontId="50" fillId="0" borderId="11" xfId="232" applyNumberFormat="1" applyFont="1" applyBorder="1" applyAlignment="1">
      <alignment horizontal="center" vertical="top" shrinkToFit="1"/>
    </xf>
    <xf numFmtId="167" fontId="50" fillId="0" borderId="9" xfId="232" applyNumberFormat="1" applyFont="1" applyBorder="1" applyAlignment="1">
      <alignment horizontal="center" vertical="top" shrinkToFit="1"/>
    </xf>
    <xf numFmtId="167" fontId="50" fillId="0" borderId="10" xfId="232" applyNumberFormat="1" applyFont="1" applyBorder="1" applyAlignment="1">
      <alignment horizontal="center" vertical="top" shrinkToFit="1"/>
    </xf>
    <xf numFmtId="167" fontId="50" fillId="0" borderId="32" xfId="232" applyNumberFormat="1" applyFont="1" applyBorder="1" applyAlignment="1">
      <alignment horizontal="left" vertical="top" shrinkToFit="1"/>
    </xf>
    <xf numFmtId="167" fontId="50" fillId="0" borderId="29" xfId="232" applyNumberFormat="1" applyFont="1" applyBorder="1" applyAlignment="1">
      <alignment horizontal="left" vertical="top" shrinkToFit="1"/>
    </xf>
    <xf numFmtId="167" fontId="50" fillId="0" borderId="30" xfId="232" applyNumberFormat="1" applyFont="1" applyBorder="1" applyAlignment="1">
      <alignment horizontal="left" vertical="top" shrinkToFit="1"/>
    </xf>
    <xf numFmtId="167" fontId="50" fillId="0" borderId="27" xfId="232" applyNumberFormat="1" applyFont="1" applyBorder="1" applyAlignment="1">
      <alignment horizontal="left" vertical="top" indent="1" shrinkToFit="1"/>
    </xf>
    <xf numFmtId="167" fontId="50" fillId="0" borderId="28" xfId="232" applyNumberFormat="1" applyFont="1" applyBorder="1" applyAlignment="1">
      <alignment horizontal="left" vertical="top" indent="1" shrinkToFit="1"/>
    </xf>
    <xf numFmtId="167" fontId="50" fillId="0" borderId="50" xfId="232" applyNumberFormat="1" applyFont="1" applyBorder="1" applyAlignment="1">
      <alignment horizontal="left" vertical="top" indent="1" shrinkToFit="1"/>
    </xf>
    <xf numFmtId="167" fontId="50" fillId="0" borderId="28" xfId="232" applyNumberFormat="1" applyFont="1" applyBorder="1" applyAlignment="1">
      <alignment horizontal="left" vertical="top" shrinkToFit="1"/>
    </xf>
    <xf numFmtId="0" fontId="49" fillId="0" borderId="23" xfId="232" applyFont="1" applyBorder="1" applyAlignment="1">
      <alignment horizontal="center" vertical="top" wrapText="1"/>
    </xf>
    <xf numFmtId="0" fontId="49" fillId="0" borderId="24" xfId="232" applyFont="1" applyBorder="1" applyAlignment="1">
      <alignment horizontal="center" vertical="top" wrapText="1"/>
    </xf>
    <xf numFmtId="0" fontId="49" fillId="0" borderId="55" xfId="232" applyFont="1" applyBorder="1" applyAlignment="1">
      <alignment horizontal="center" vertical="top" wrapText="1"/>
    </xf>
    <xf numFmtId="0" fontId="49" fillId="0" borderId="27" xfId="232" applyFont="1" applyBorder="1" applyAlignment="1">
      <alignment horizontal="center" vertical="top" wrapText="1"/>
    </xf>
    <xf numFmtId="0" fontId="49" fillId="0" borderId="28" xfId="232" applyFont="1" applyBorder="1" applyAlignment="1">
      <alignment horizontal="center" vertical="top" wrapText="1"/>
    </xf>
    <xf numFmtId="0" fontId="49" fillId="0" borderId="50" xfId="232" applyFont="1" applyBorder="1" applyAlignment="1">
      <alignment horizontal="center" vertical="top" wrapText="1"/>
    </xf>
    <xf numFmtId="0" fontId="51" fillId="0" borderId="27" xfId="232" applyFont="1" applyBorder="1" applyAlignment="1">
      <alignment horizontal="center" vertical="top" wrapText="1"/>
    </xf>
    <xf numFmtId="0" fontId="51" fillId="0" borderId="28" xfId="232" applyFont="1" applyBorder="1" applyAlignment="1">
      <alignment horizontal="center" vertical="top" wrapText="1"/>
    </xf>
    <xf numFmtId="0" fontId="51" fillId="0" borderId="50" xfId="232" applyFont="1" applyBorder="1" applyAlignment="1">
      <alignment horizontal="center" vertical="top" wrapText="1"/>
    </xf>
    <xf numFmtId="0" fontId="51" fillId="0" borderId="27" xfId="232" applyFont="1" applyBorder="1" applyAlignment="1">
      <alignment horizontal="left" vertical="center" wrapText="1"/>
    </xf>
    <xf numFmtId="0" fontId="51" fillId="0" borderId="28" xfId="232" applyFont="1" applyBorder="1" applyAlignment="1">
      <alignment horizontal="left" vertical="center" wrapText="1"/>
    </xf>
    <xf numFmtId="0" fontId="51" fillId="0" borderId="50" xfId="232" applyFont="1" applyBorder="1" applyAlignment="1">
      <alignment horizontal="left" vertical="center" wrapText="1"/>
    </xf>
    <xf numFmtId="0" fontId="49" fillId="0" borderId="27" xfId="232" applyFont="1" applyBorder="1" applyAlignment="1">
      <alignment horizontal="left" vertical="top" wrapText="1"/>
    </xf>
    <xf numFmtId="0" fontId="49" fillId="0" borderId="28" xfId="232" applyFont="1" applyBorder="1" applyAlignment="1">
      <alignment horizontal="left" vertical="top" wrapText="1"/>
    </xf>
    <xf numFmtId="0" fontId="49" fillId="0" borderId="50" xfId="232" applyFont="1" applyBorder="1" applyAlignment="1">
      <alignment horizontal="left" vertical="top" wrapText="1"/>
    </xf>
    <xf numFmtId="0" fontId="49" fillId="0" borderId="27" xfId="232" applyFont="1" applyBorder="1" applyAlignment="1">
      <alignment horizontal="left" vertical="top" wrapText="1" indent="1"/>
    </xf>
    <xf numFmtId="0" fontId="49" fillId="0" borderId="28" xfId="232" applyFont="1" applyBorder="1" applyAlignment="1">
      <alignment horizontal="left" vertical="top" wrapText="1" indent="1"/>
    </xf>
    <xf numFmtId="0" fontId="49" fillId="0" borderId="50" xfId="232" applyFont="1" applyBorder="1" applyAlignment="1">
      <alignment horizontal="left" vertical="top" wrapText="1" indent="1"/>
    </xf>
    <xf numFmtId="0" fontId="49" fillId="0" borderId="27" xfId="232" applyFont="1" applyBorder="1" applyAlignment="1">
      <alignment horizontal="left" vertical="top" wrapText="1" indent="2"/>
    </xf>
    <xf numFmtId="0" fontId="49" fillId="0" borderId="28" xfId="232" applyFont="1" applyBorder="1" applyAlignment="1">
      <alignment horizontal="left" vertical="top" wrapText="1" indent="2"/>
    </xf>
    <xf numFmtId="0" fontId="49" fillId="0" borderId="50" xfId="232" applyFont="1" applyBorder="1" applyAlignment="1">
      <alignment horizontal="left" vertical="top" wrapText="1" indent="2"/>
    </xf>
    <xf numFmtId="0" fontId="50" fillId="0" borderId="4" xfId="232" applyFont="1" applyBorder="1" applyAlignment="1">
      <alignment horizontal="center" vertical="top" wrapText="1"/>
    </xf>
    <xf numFmtId="0" fontId="50" fillId="0" borderId="0" xfId="232" applyFont="1" applyAlignment="1">
      <alignment horizontal="center" vertical="top" wrapText="1"/>
    </xf>
    <xf numFmtId="0" fontId="50" fillId="0" borderId="6" xfId="232" applyFont="1" applyBorder="1" applyAlignment="1">
      <alignment horizontal="center" vertical="top" wrapText="1"/>
    </xf>
    <xf numFmtId="0" fontId="50" fillId="0" borderId="7" xfId="232" applyFont="1" applyBorder="1" applyAlignment="1">
      <alignment horizontal="center" vertical="top" wrapText="1"/>
    </xf>
    <xf numFmtId="167" fontId="50" fillId="0" borderId="1" xfId="232" applyNumberFormat="1" applyFont="1" applyBorder="1" applyAlignment="1">
      <alignment horizontal="left" vertical="top" shrinkToFit="1"/>
    </xf>
    <xf numFmtId="167" fontId="50" fillId="0" borderId="3" xfId="232" applyNumberFormat="1" applyFont="1" applyBorder="1" applyAlignment="1">
      <alignment horizontal="left" vertical="top" shrinkToFit="1"/>
    </xf>
    <xf numFmtId="0" fontId="50" fillId="0" borderId="27" xfId="232" applyFont="1" applyBorder="1" applyAlignment="1">
      <alignment horizontal="left" vertical="top" wrapText="1"/>
    </xf>
    <xf numFmtId="0" fontId="49" fillId="0" borderId="32" xfId="232" applyFont="1" applyBorder="1" applyAlignment="1">
      <alignment horizontal="left" vertical="top" wrapText="1"/>
    </xf>
    <xf numFmtId="0" fontId="49" fillId="0" borderId="30" xfId="232" applyFont="1" applyBorder="1" applyAlignment="1">
      <alignment horizontal="left" vertical="top" wrapText="1"/>
    </xf>
    <xf numFmtId="167" fontId="50" fillId="0" borderId="13" xfId="232" applyNumberFormat="1" applyFont="1" applyBorder="1" applyAlignment="1">
      <alignment horizontal="center" vertical="top" shrinkToFit="1"/>
    </xf>
    <xf numFmtId="0" fontId="50" fillId="0" borderId="15" xfId="232" applyFont="1" applyBorder="1" applyAlignment="1">
      <alignment horizontal="center" vertical="top" wrapText="1"/>
    </xf>
    <xf numFmtId="0" fontId="50" fillId="0" borderId="17" xfId="232" applyFont="1" applyBorder="1" applyAlignment="1">
      <alignment horizontal="center" vertical="top" wrapText="1"/>
    </xf>
    <xf numFmtId="0" fontId="50" fillId="0" borderId="2" xfId="232" applyFont="1" applyBorder="1" applyAlignment="1">
      <alignment horizontal="center" vertical="top" wrapText="1"/>
    </xf>
    <xf numFmtId="0" fontId="35" fillId="0" borderId="1" xfId="232" applyBorder="1" applyAlignment="1">
      <alignment horizontal="center" vertical="top"/>
    </xf>
    <xf numFmtId="0" fontId="35" fillId="0" borderId="3" xfId="232" applyBorder="1" applyAlignment="1">
      <alignment horizontal="center" vertical="top"/>
    </xf>
    <xf numFmtId="0" fontId="35" fillId="0" borderId="6" xfId="232" applyBorder="1" applyAlignment="1">
      <alignment horizontal="center" vertical="top"/>
    </xf>
    <xf numFmtId="0" fontId="35" fillId="0" borderId="8" xfId="232" applyBorder="1" applyAlignment="1">
      <alignment horizontal="center" vertical="top"/>
    </xf>
    <xf numFmtId="0" fontId="35" fillId="0" borderId="16" xfId="232" applyBorder="1" applyAlignment="1">
      <alignment horizontal="center" vertical="top"/>
    </xf>
    <xf numFmtId="0" fontId="35" fillId="0" borderId="17" xfId="232" applyBorder="1" applyAlignment="1">
      <alignment horizontal="center" vertical="top"/>
    </xf>
    <xf numFmtId="0" fontId="50" fillId="0" borderId="1" xfId="232" applyFont="1" applyBorder="1" applyAlignment="1">
      <alignment horizontal="center" vertical="top" wrapText="1"/>
    </xf>
    <xf numFmtId="0" fontId="50" fillId="0" borderId="3" xfId="232" applyFont="1" applyBorder="1" applyAlignment="1">
      <alignment horizontal="center" vertical="top" wrapText="1"/>
    </xf>
    <xf numFmtId="0" fontId="50" fillId="0" borderId="8" xfId="232" applyFont="1" applyBorder="1" applyAlignment="1">
      <alignment horizontal="center" vertical="top" wrapText="1"/>
    </xf>
    <xf numFmtId="0" fontId="50" fillId="0" borderId="5" xfId="232" applyFont="1" applyBorder="1" applyAlignment="1">
      <alignment horizontal="center" vertical="top" wrapText="1"/>
    </xf>
    <xf numFmtId="16" fontId="50" fillId="0" borderId="0" xfId="232" applyNumberFormat="1" applyFont="1" applyAlignment="1">
      <alignment horizontal="center" vertical="top" wrapText="1"/>
    </xf>
    <xf numFmtId="0" fontId="35" fillId="0" borderId="4" xfId="232" applyBorder="1" applyAlignment="1">
      <alignment horizontal="center" vertical="top"/>
    </xf>
    <xf numFmtId="0" fontId="35" fillId="0" borderId="5" xfId="232" applyBorder="1" applyAlignment="1">
      <alignment horizontal="center" vertical="top"/>
    </xf>
    <xf numFmtId="0" fontId="50" fillId="0" borderId="16" xfId="232" applyFont="1" applyBorder="1" applyAlignment="1">
      <alignment horizontal="center" vertical="top" wrapText="1"/>
    </xf>
    <xf numFmtId="0" fontId="51" fillId="0" borderId="1" xfId="232" applyFont="1" applyBorder="1" applyAlignment="1">
      <alignment horizontal="center" vertical="top" wrapText="1"/>
    </xf>
    <xf numFmtId="0" fontId="51" fillId="0" borderId="2" xfId="232" applyFont="1" applyBorder="1" applyAlignment="1">
      <alignment horizontal="center" vertical="top" wrapText="1"/>
    </xf>
    <xf numFmtId="0" fontId="51" fillId="0" borderId="3" xfId="232" applyFont="1" applyBorder="1" applyAlignment="1">
      <alignment horizontal="center" vertical="top" wrapText="1"/>
    </xf>
    <xf numFmtId="0" fontId="51" fillId="0" borderId="6" xfId="232" applyFont="1" applyBorder="1" applyAlignment="1">
      <alignment horizontal="center" vertical="top" wrapText="1"/>
    </xf>
    <xf numFmtId="0" fontId="51" fillId="0" borderId="7" xfId="232" applyFont="1" applyBorder="1" applyAlignment="1">
      <alignment horizontal="center" vertical="top" wrapText="1"/>
    </xf>
    <xf numFmtId="0" fontId="51" fillId="0" borderId="8" xfId="232" applyFont="1" applyBorder="1" applyAlignment="1">
      <alignment horizontal="center" vertical="top" wrapText="1"/>
    </xf>
    <xf numFmtId="0" fontId="51" fillId="0" borderId="1" xfId="232" applyFont="1" applyBorder="1" applyAlignment="1">
      <alignment horizontal="center" vertical="top"/>
    </xf>
    <xf numFmtId="0" fontId="51" fillId="0" borderId="2" xfId="232" applyFont="1" applyBorder="1" applyAlignment="1">
      <alignment horizontal="center" vertical="top"/>
    </xf>
    <xf numFmtId="0" fontId="51" fillId="0" borderId="3" xfId="232" applyFont="1" applyBorder="1" applyAlignment="1">
      <alignment horizontal="center" vertical="top"/>
    </xf>
    <xf numFmtId="0" fontId="51" fillId="0" borderId="6" xfId="232" applyFont="1" applyBorder="1" applyAlignment="1">
      <alignment horizontal="center" vertical="top"/>
    </xf>
    <xf numFmtId="0" fontId="51" fillId="0" borderId="7" xfId="232" applyFont="1" applyBorder="1" applyAlignment="1">
      <alignment horizontal="center" vertical="top"/>
    </xf>
    <xf numFmtId="0" fontId="51" fillId="0" borderId="8" xfId="232" applyFont="1" applyBorder="1" applyAlignment="1">
      <alignment horizontal="center" vertical="top"/>
    </xf>
    <xf numFmtId="0" fontId="51" fillId="0" borderId="4" xfId="232" applyFont="1" applyBorder="1" applyAlignment="1">
      <alignment horizontal="center" vertical="top"/>
    </xf>
    <xf numFmtId="0" fontId="51" fillId="0" borderId="0" xfId="232" applyFont="1" applyAlignment="1">
      <alignment horizontal="center" vertical="top"/>
    </xf>
    <xf numFmtId="0" fontId="51" fillId="0" borderId="5" xfId="232" applyFont="1" applyBorder="1" applyAlignment="1">
      <alignment horizontal="center" vertical="top"/>
    </xf>
    <xf numFmtId="0" fontId="51" fillId="0" borderId="11" xfId="232" applyFont="1" applyBorder="1" applyAlignment="1">
      <alignment horizontal="center" vertical="top" wrapText="1"/>
    </xf>
    <xf numFmtId="0" fontId="51" fillId="0" borderId="9" xfId="232" applyFont="1" applyBorder="1" applyAlignment="1">
      <alignment horizontal="center" vertical="top" wrapText="1"/>
    </xf>
    <xf numFmtId="0" fontId="51" fillId="0" borderId="10" xfId="232" applyFont="1" applyBorder="1" applyAlignment="1">
      <alignment horizontal="center" vertical="top" wrapText="1"/>
    </xf>
    <xf numFmtId="0" fontId="51" fillId="0" borderId="11" xfId="232" applyFont="1" applyBorder="1" applyAlignment="1">
      <alignment horizontal="center" vertical="top"/>
    </xf>
    <xf numFmtId="0" fontId="51" fillId="0" borderId="9" xfId="232" applyFont="1" applyBorder="1" applyAlignment="1">
      <alignment horizontal="center" vertical="top"/>
    </xf>
    <xf numFmtId="0" fontId="51" fillId="0" borderId="10" xfId="232" applyFont="1" applyBorder="1" applyAlignment="1">
      <alignment horizontal="center" vertical="top"/>
    </xf>
    <xf numFmtId="0" fontId="63" fillId="0" borderId="1" xfId="232" applyFont="1" applyBorder="1" applyAlignment="1">
      <alignment horizontal="center" vertical="top" wrapText="1"/>
    </xf>
    <xf numFmtId="0" fontId="63" fillId="0" borderId="2" xfId="232" applyFont="1" applyBorder="1" applyAlignment="1">
      <alignment horizontal="center" vertical="top" wrapText="1"/>
    </xf>
    <xf numFmtId="0" fontId="63" fillId="0" borderId="3" xfId="232" applyFont="1" applyBorder="1" applyAlignment="1">
      <alignment horizontal="center" vertical="top" wrapText="1"/>
    </xf>
    <xf numFmtId="0" fontId="63" fillId="0" borderId="4" xfId="232" applyFont="1" applyBorder="1" applyAlignment="1">
      <alignment horizontal="center" vertical="top" wrapText="1"/>
    </xf>
    <xf numFmtId="0" fontId="63" fillId="0" borderId="0" xfId="232" applyFont="1" applyAlignment="1">
      <alignment horizontal="center" vertical="top" wrapText="1"/>
    </xf>
    <xf numFmtId="0" fontId="63" fillId="0" borderId="5" xfId="232" applyFont="1" applyBorder="1" applyAlignment="1">
      <alignment horizontal="center" vertical="top" wrapText="1"/>
    </xf>
    <xf numFmtId="0" fontId="63" fillId="0" borderId="6" xfId="232" applyFont="1" applyBorder="1" applyAlignment="1">
      <alignment horizontal="center" vertical="top" wrapText="1"/>
    </xf>
    <xf numFmtId="0" fontId="63" fillId="0" borderId="7" xfId="232" applyFont="1" applyBorder="1" applyAlignment="1">
      <alignment horizontal="center" vertical="top" wrapText="1"/>
    </xf>
    <xf numFmtId="0" fontId="63" fillId="0" borderId="8" xfId="232" applyFont="1" applyBorder="1" applyAlignment="1">
      <alignment horizontal="center" vertical="top" wrapText="1"/>
    </xf>
    <xf numFmtId="0" fontId="63" fillId="0" borderId="11" xfId="232" applyFont="1" applyBorder="1" applyAlignment="1">
      <alignment horizontal="center" vertical="top"/>
    </xf>
    <xf numFmtId="0" fontId="63" fillId="0" borderId="9" xfId="232" applyFont="1" applyBorder="1" applyAlignment="1">
      <alignment horizontal="center" vertical="top"/>
    </xf>
    <xf numFmtId="0" fontId="63" fillId="0" borderId="10" xfId="232" applyFont="1" applyBorder="1" applyAlignment="1">
      <alignment horizontal="center" vertical="top"/>
    </xf>
    <xf numFmtId="0" fontId="51" fillId="0" borderId="34" xfId="232" applyFont="1" applyBorder="1" applyAlignment="1">
      <alignment horizontal="left" wrapText="1"/>
    </xf>
    <xf numFmtId="0" fontId="51" fillId="0" borderId="41" xfId="232" applyFont="1" applyBorder="1" applyAlignment="1">
      <alignment horizontal="left" wrapText="1"/>
    </xf>
    <xf numFmtId="0" fontId="51" fillId="6" borderId="11" xfId="232" applyFont="1" applyFill="1" applyBorder="1" applyAlignment="1">
      <alignment horizontal="center" vertical="top"/>
    </xf>
    <xf numFmtId="0" fontId="51" fillId="6" borderId="9" xfId="232" applyFont="1" applyFill="1" applyBorder="1" applyAlignment="1">
      <alignment horizontal="center" vertical="top"/>
    </xf>
    <xf numFmtId="0" fontId="51" fillId="6" borderId="10" xfId="232" applyFont="1" applyFill="1" applyBorder="1" applyAlignment="1">
      <alignment horizontal="center" vertical="top"/>
    </xf>
    <xf numFmtId="0" fontId="63" fillId="0" borderId="1" xfId="232" applyFont="1" applyBorder="1" applyAlignment="1">
      <alignment horizontal="center" vertical="top"/>
    </xf>
    <xf numFmtId="0" fontId="63" fillId="0" borderId="2" xfId="232" applyFont="1" applyBorder="1" applyAlignment="1">
      <alignment horizontal="center" vertical="top"/>
    </xf>
    <xf numFmtId="0" fontId="63" fillId="0" borderId="3" xfId="232" applyFont="1" applyBorder="1" applyAlignment="1">
      <alignment horizontal="center" vertical="top"/>
    </xf>
    <xf numFmtId="49" fontId="51" fillId="0" borderId="4" xfId="232" applyNumberFormat="1" applyFont="1" applyBorder="1" applyAlignment="1">
      <alignment horizontal="center" vertical="top" wrapText="1"/>
    </xf>
    <xf numFmtId="49" fontId="51" fillId="0" borderId="0" xfId="232" applyNumberFormat="1" applyFont="1" applyAlignment="1">
      <alignment horizontal="center" vertical="top" wrapText="1"/>
    </xf>
    <xf numFmtId="49" fontId="51" fillId="0" borderId="5" xfId="232" applyNumberFormat="1" applyFont="1" applyBorder="1" applyAlignment="1">
      <alignment horizontal="center" vertical="top" wrapText="1"/>
    </xf>
    <xf numFmtId="0" fontId="55" fillId="0" borderId="27" xfId="232" applyFont="1" applyBorder="1" applyAlignment="1">
      <alignment horizontal="left" vertical="top" wrapText="1"/>
    </xf>
    <xf numFmtId="0" fontId="55" fillId="0" borderId="28" xfId="232" applyFont="1" applyBorder="1" applyAlignment="1">
      <alignment horizontal="left" vertical="top" wrapText="1"/>
    </xf>
    <xf numFmtId="0" fontId="55" fillId="0" borderId="50" xfId="232" applyFont="1" applyBorder="1" applyAlignment="1">
      <alignment horizontal="left" vertical="top" wrapText="1"/>
    </xf>
    <xf numFmtId="0" fontId="51" fillId="0" borderId="27" xfId="232" applyFont="1" applyBorder="1" applyAlignment="1">
      <alignment horizontal="left" wrapText="1"/>
    </xf>
    <xf numFmtId="0" fontId="51" fillId="0" borderId="28" xfId="232" applyFont="1" applyBorder="1" applyAlignment="1">
      <alignment horizontal="left" wrapText="1"/>
    </xf>
    <xf numFmtId="0" fontId="51" fillId="0" borderId="50" xfId="232" applyFont="1" applyBorder="1" applyAlignment="1">
      <alignment horizontal="left" wrapText="1"/>
    </xf>
  </cellXfs>
  <cellStyles count="234">
    <cellStyle name="Comma" xfId="1" builtinId="3"/>
    <cellStyle name="Comma 10" xfId="3" xr:uid="{00000000-0005-0000-0000-000001000000}"/>
    <cellStyle name="Comma 10 2" xfId="207" xr:uid="{00000000-0005-0000-0000-000002000000}"/>
    <cellStyle name="Comma 2" xfId="4" xr:uid="{00000000-0005-0000-0000-000003000000}"/>
    <cellStyle name="Comma 2 10" xfId="5" xr:uid="{00000000-0005-0000-0000-000004000000}"/>
    <cellStyle name="Comma 2 11" xfId="6" xr:uid="{00000000-0005-0000-0000-000005000000}"/>
    <cellStyle name="Comma 2 12" xfId="7" xr:uid="{00000000-0005-0000-0000-000006000000}"/>
    <cellStyle name="Comma 2 13" xfId="8" xr:uid="{00000000-0005-0000-0000-000007000000}"/>
    <cellStyle name="Comma 2 14" xfId="9" xr:uid="{00000000-0005-0000-0000-000008000000}"/>
    <cellStyle name="Comma 2 15" xfId="10" xr:uid="{00000000-0005-0000-0000-000009000000}"/>
    <cellStyle name="Comma 2 16" xfId="11" xr:uid="{00000000-0005-0000-0000-00000A000000}"/>
    <cellStyle name="Comma 2 17" xfId="12" xr:uid="{00000000-0005-0000-0000-00000B000000}"/>
    <cellStyle name="Comma 2 18" xfId="13" xr:uid="{00000000-0005-0000-0000-00000C000000}"/>
    <cellStyle name="Comma 2 19" xfId="14" xr:uid="{00000000-0005-0000-0000-00000D000000}"/>
    <cellStyle name="Comma 2 2" xfId="15" xr:uid="{00000000-0005-0000-0000-00000E000000}"/>
    <cellStyle name="Comma 2 2 10" xfId="16" xr:uid="{00000000-0005-0000-0000-00000F000000}"/>
    <cellStyle name="Comma 2 2 11" xfId="17" xr:uid="{00000000-0005-0000-0000-000010000000}"/>
    <cellStyle name="Comma 2 2 12" xfId="18" xr:uid="{00000000-0005-0000-0000-000011000000}"/>
    <cellStyle name="Comma 2 2 13" xfId="19" xr:uid="{00000000-0005-0000-0000-000012000000}"/>
    <cellStyle name="Comma 2 2 14" xfId="20" xr:uid="{00000000-0005-0000-0000-000013000000}"/>
    <cellStyle name="Comma 2 2 15" xfId="21" xr:uid="{00000000-0005-0000-0000-000014000000}"/>
    <cellStyle name="Comma 2 2 16" xfId="22" xr:uid="{00000000-0005-0000-0000-000015000000}"/>
    <cellStyle name="Comma 2 2 17" xfId="23" xr:uid="{00000000-0005-0000-0000-000016000000}"/>
    <cellStyle name="Comma 2 2 18" xfId="24" xr:uid="{00000000-0005-0000-0000-000017000000}"/>
    <cellStyle name="Comma 2 2 19" xfId="25" xr:uid="{00000000-0005-0000-0000-000018000000}"/>
    <cellStyle name="Comma 2 2 2" xfId="26" xr:uid="{00000000-0005-0000-0000-000019000000}"/>
    <cellStyle name="Comma 2 2 20" xfId="27" xr:uid="{00000000-0005-0000-0000-00001A000000}"/>
    <cellStyle name="Comma 2 2 21" xfId="28" xr:uid="{00000000-0005-0000-0000-00001B000000}"/>
    <cellStyle name="Comma 2 2 22" xfId="29" xr:uid="{00000000-0005-0000-0000-00001C000000}"/>
    <cellStyle name="Comma 2 2 23" xfId="30" xr:uid="{00000000-0005-0000-0000-00001D000000}"/>
    <cellStyle name="Comma 2 2 24" xfId="31" xr:uid="{00000000-0005-0000-0000-00001E000000}"/>
    <cellStyle name="Comma 2 2 25" xfId="32" xr:uid="{00000000-0005-0000-0000-00001F000000}"/>
    <cellStyle name="Comma 2 2 26" xfId="33" xr:uid="{00000000-0005-0000-0000-000020000000}"/>
    <cellStyle name="Comma 2 2 27" xfId="34" xr:uid="{00000000-0005-0000-0000-000021000000}"/>
    <cellStyle name="Comma 2 2 28" xfId="35" xr:uid="{00000000-0005-0000-0000-000022000000}"/>
    <cellStyle name="Comma 2 2 29" xfId="36" xr:uid="{00000000-0005-0000-0000-000023000000}"/>
    <cellStyle name="Comma 2 2 3" xfId="37" xr:uid="{00000000-0005-0000-0000-000024000000}"/>
    <cellStyle name="Comma 2 2 30" xfId="38" xr:uid="{00000000-0005-0000-0000-000025000000}"/>
    <cellStyle name="Comma 2 2 31" xfId="39" xr:uid="{00000000-0005-0000-0000-000026000000}"/>
    <cellStyle name="Comma 2 2 32" xfId="40" xr:uid="{00000000-0005-0000-0000-000027000000}"/>
    <cellStyle name="Comma 2 2 33" xfId="41" xr:uid="{00000000-0005-0000-0000-000028000000}"/>
    <cellStyle name="Comma 2 2 34" xfId="42" xr:uid="{00000000-0005-0000-0000-000029000000}"/>
    <cellStyle name="Comma 2 2 35" xfId="43" xr:uid="{00000000-0005-0000-0000-00002A000000}"/>
    <cellStyle name="Comma 2 2 36" xfId="44" xr:uid="{00000000-0005-0000-0000-00002B000000}"/>
    <cellStyle name="Comma 2 2 37" xfId="45" xr:uid="{00000000-0005-0000-0000-00002C000000}"/>
    <cellStyle name="Comma 2 2 38" xfId="46" xr:uid="{00000000-0005-0000-0000-00002D000000}"/>
    <cellStyle name="Comma 2 2 39" xfId="47" xr:uid="{00000000-0005-0000-0000-00002E000000}"/>
    <cellStyle name="Comma 2 2 4" xfId="48" xr:uid="{00000000-0005-0000-0000-00002F000000}"/>
    <cellStyle name="Comma 2 2 40" xfId="49" xr:uid="{00000000-0005-0000-0000-000030000000}"/>
    <cellStyle name="Comma 2 2 41" xfId="50" xr:uid="{00000000-0005-0000-0000-000031000000}"/>
    <cellStyle name="Comma 2 2 42" xfId="51" xr:uid="{00000000-0005-0000-0000-000032000000}"/>
    <cellStyle name="Comma 2 2 43" xfId="52" xr:uid="{00000000-0005-0000-0000-000033000000}"/>
    <cellStyle name="Comma 2 2 44" xfId="53" xr:uid="{00000000-0005-0000-0000-000034000000}"/>
    <cellStyle name="Comma 2 2 45" xfId="54" xr:uid="{00000000-0005-0000-0000-000035000000}"/>
    <cellStyle name="Comma 2 2 46" xfId="55" xr:uid="{00000000-0005-0000-0000-000036000000}"/>
    <cellStyle name="Comma 2 2 47" xfId="56" xr:uid="{00000000-0005-0000-0000-000037000000}"/>
    <cellStyle name="Comma 2 2 5" xfId="57" xr:uid="{00000000-0005-0000-0000-000038000000}"/>
    <cellStyle name="Comma 2 2 6" xfId="58" xr:uid="{00000000-0005-0000-0000-000039000000}"/>
    <cellStyle name="Comma 2 2 7" xfId="59" xr:uid="{00000000-0005-0000-0000-00003A000000}"/>
    <cellStyle name="Comma 2 2 8" xfId="60" xr:uid="{00000000-0005-0000-0000-00003B000000}"/>
    <cellStyle name="Comma 2 2 9" xfId="61" xr:uid="{00000000-0005-0000-0000-00003C000000}"/>
    <cellStyle name="Comma 2 20" xfId="62" xr:uid="{00000000-0005-0000-0000-00003D000000}"/>
    <cellStyle name="Comma 2 21" xfId="63" xr:uid="{00000000-0005-0000-0000-00003E000000}"/>
    <cellStyle name="Comma 2 22" xfId="64" xr:uid="{00000000-0005-0000-0000-00003F000000}"/>
    <cellStyle name="Comma 2 23" xfId="65" xr:uid="{00000000-0005-0000-0000-000040000000}"/>
    <cellStyle name="Comma 2 24" xfId="66" xr:uid="{00000000-0005-0000-0000-000041000000}"/>
    <cellStyle name="Comma 2 24 2" xfId="209" xr:uid="{00000000-0005-0000-0000-000042000000}"/>
    <cellStyle name="Comma 2 25" xfId="67" xr:uid="{00000000-0005-0000-0000-000043000000}"/>
    <cellStyle name="Comma 2 25 2" xfId="210" xr:uid="{00000000-0005-0000-0000-000044000000}"/>
    <cellStyle name="Comma 2 26" xfId="68" xr:uid="{00000000-0005-0000-0000-000045000000}"/>
    <cellStyle name="Comma 2 26 2" xfId="211" xr:uid="{00000000-0005-0000-0000-000046000000}"/>
    <cellStyle name="Comma 2 27" xfId="69" xr:uid="{00000000-0005-0000-0000-000047000000}"/>
    <cellStyle name="Comma 2 27 2" xfId="212" xr:uid="{00000000-0005-0000-0000-000048000000}"/>
    <cellStyle name="Comma 2 28" xfId="70" xr:uid="{00000000-0005-0000-0000-000049000000}"/>
    <cellStyle name="Comma 2 28 2" xfId="213" xr:uid="{00000000-0005-0000-0000-00004A000000}"/>
    <cellStyle name="Comma 2 29" xfId="71" xr:uid="{00000000-0005-0000-0000-00004B000000}"/>
    <cellStyle name="Comma 2 29 2" xfId="214" xr:uid="{00000000-0005-0000-0000-00004C000000}"/>
    <cellStyle name="Comma 2 3" xfId="72" xr:uid="{00000000-0005-0000-0000-00004D000000}"/>
    <cellStyle name="Comma 2 3 10" xfId="73" xr:uid="{00000000-0005-0000-0000-00004E000000}"/>
    <cellStyle name="Comma 2 3 11" xfId="74" xr:uid="{00000000-0005-0000-0000-00004F000000}"/>
    <cellStyle name="Comma 2 3 12" xfId="75" xr:uid="{00000000-0005-0000-0000-000050000000}"/>
    <cellStyle name="Comma 2 3 13" xfId="76" xr:uid="{00000000-0005-0000-0000-000051000000}"/>
    <cellStyle name="Comma 2 3 14" xfId="77" xr:uid="{00000000-0005-0000-0000-000052000000}"/>
    <cellStyle name="Comma 2 3 15" xfId="78" xr:uid="{00000000-0005-0000-0000-000053000000}"/>
    <cellStyle name="Comma 2 3 16" xfId="79" xr:uid="{00000000-0005-0000-0000-000054000000}"/>
    <cellStyle name="Comma 2 3 17" xfId="80" xr:uid="{00000000-0005-0000-0000-000055000000}"/>
    <cellStyle name="Comma 2 3 18" xfId="81" xr:uid="{00000000-0005-0000-0000-000056000000}"/>
    <cellStyle name="Comma 2 3 19" xfId="82" xr:uid="{00000000-0005-0000-0000-000057000000}"/>
    <cellStyle name="Comma 2 3 2" xfId="83" xr:uid="{00000000-0005-0000-0000-000058000000}"/>
    <cellStyle name="Comma 2 3 20" xfId="84" xr:uid="{00000000-0005-0000-0000-000059000000}"/>
    <cellStyle name="Comma 2 3 21" xfId="85" xr:uid="{00000000-0005-0000-0000-00005A000000}"/>
    <cellStyle name="Comma 2 3 22" xfId="86" xr:uid="{00000000-0005-0000-0000-00005B000000}"/>
    <cellStyle name="Comma 2 3 23" xfId="87" xr:uid="{00000000-0005-0000-0000-00005C000000}"/>
    <cellStyle name="Comma 2 3 24" xfId="88" xr:uid="{00000000-0005-0000-0000-00005D000000}"/>
    <cellStyle name="Comma 2 3 25" xfId="89" xr:uid="{00000000-0005-0000-0000-00005E000000}"/>
    <cellStyle name="Comma 2 3 26" xfId="90" xr:uid="{00000000-0005-0000-0000-00005F000000}"/>
    <cellStyle name="Comma 2 3 27" xfId="91" xr:uid="{00000000-0005-0000-0000-000060000000}"/>
    <cellStyle name="Comma 2 3 28" xfId="92" xr:uid="{00000000-0005-0000-0000-000061000000}"/>
    <cellStyle name="Comma 2 3 29" xfId="93" xr:uid="{00000000-0005-0000-0000-000062000000}"/>
    <cellStyle name="Comma 2 3 3" xfId="94" xr:uid="{00000000-0005-0000-0000-000063000000}"/>
    <cellStyle name="Comma 2 3 30" xfId="95" xr:uid="{00000000-0005-0000-0000-000064000000}"/>
    <cellStyle name="Comma 2 3 31" xfId="96" xr:uid="{00000000-0005-0000-0000-000065000000}"/>
    <cellStyle name="Comma 2 3 32" xfId="97" xr:uid="{00000000-0005-0000-0000-000066000000}"/>
    <cellStyle name="Comma 2 3 33" xfId="98" xr:uid="{00000000-0005-0000-0000-000067000000}"/>
    <cellStyle name="Comma 2 3 34" xfId="99" xr:uid="{00000000-0005-0000-0000-000068000000}"/>
    <cellStyle name="Comma 2 3 35" xfId="100" xr:uid="{00000000-0005-0000-0000-000069000000}"/>
    <cellStyle name="Comma 2 3 36" xfId="101" xr:uid="{00000000-0005-0000-0000-00006A000000}"/>
    <cellStyle name="Comma 2 3 37" xfId="102" xr:uid="{00000000-0005-0000-0000-00006B000000}"/>
    <cellStyle name="Comma 2 3 38" xfId="103" xr:uid="{00000000-0005-0000-0000-00006C000000}"/>
    <cellStyle name="Comma 2 3 39" xfId="104" xr:uid="{00000000-0005-0000-0000-00006D000000}"/>
    <cellStyle name="Comma 2 3 4" xfId="105" xr:uid="{00000000-0005-0000-0000-00006E000000}"/>
    <cellStyle name="Comma 2 3 40" xfId="106" xr:uid="{00000000-0005-0000-0000-00006F000000}"/>
    <cellStyle name="Comma 2 3 41" xfId="107" xr:uid="{00000000-0005-0000-0000-000070000000}"/>
    <cellStyle name="Comma 2 3 42" xfId="108" xr:uid="{00000000-0005-0000-0000-000071000000}"/>
    <cellStyle name="Comma 2 3 43" xfId="109" xr:uid="{00000000-0005-0000-0000-000072000000}"/>
    <cellStyle name="Comma 2 3 44" xfId="110" xr:uid="{00000000-0005-0000-0000-000073000000}"/>
    <cellStyle name="Comma 2 3 45" xfId="111" xr:uid="{00000000-0005-0000-0000-000074000000}"/>
    <cellStyle name="Comma 2 3 46" xfId="112" xr:uid="{00000000-0005-0000-0000-000075000000}"/>
    <cellStyle name="Comma 2 3 47" xfId="113" xr:uid="{00000000-0005-0000-0000-000076000000}"/>
    <cellStyle name="Comma 2 3 5" xfId="114" xr:uid="{00000000-0005-0000-0000-000077000000}"/>
    <cellStyle name="Comma 2 3 6" xfId="115" xr:uid="{00000000-0005-0000-0000-000078000000}"/>
    <cellStyle name="Comma 2 3 7" xfId="116" xr:uid="{00000000-0005-0000-0000-000079000000}"/>
    <cellStyle name="Comma 2 3 8" xfId="117" xr:uid="{00000000-0005-0000-0000-00007A000000}"/>
    <cellStyle name="Comma 2 3 9" xfId="118" xr:uid="{00000000-0005-0000-0000-00007B000000}"/>
    <cellStyle name="Comma 2 30" xfId="119" xr:uid="{00000000-0005-0000-0000-00007C000000}"/>
    <cellStyle name="Comma 2 30 2" xfId="215" xr:uid="{00000000-0005-0000-0000-00007D000000}"/>
    <cellStyle name="Comma 2 31" xfId="120" xr:uid="{00000000-0005-0000-0000-00007E000000}"/>
    <cellStyle name="Comma 2 31 2" xfId="216" xr:uid="{00000000-0005-0000-0000-00007F000000}"/>
    <cellStyle name="Comma 2 32" xfId="121" xr:uid="{00000000-0005-0000-0000-000080000000}"/>
    <cellStyle name="Comma 2 32 2" xfId="217" xr:uid="{00000000-0005-0000-0000-000081000000}"/>
    <cellStyle name="Comma 2 33" xfId="122" xr:uid="{00000000-0005-0000-0000-000082000000}"/>
    <cellStyle name="Comma 2 33 2" xfId="218" xr:uid="{00000000-0005-0000-0000-000083000000}"/>
    <cellStyle name="Comma 2 34" xfId="123" xr:uid="{00000000-0005-0000-0000-000084000000}"/>
    <cellStyle name="Comma 2 34 2" xfId="219" xr:uid="{00000000-0005-0000-0000-000085000000}"/>
    <cellStyle name="Comma 2 35" xfId="124" xr:uid="{00000000-0005-0000-0000-000086000000}"/>
    <cellStyle name="Comma 2 35 2" xfId="220" xr:uid="{00000000-0005-0000-0000-000087000000}"/>
    <cellStyle name="Comma 2 36" xfId="125" xr:uid="{00000000-0005-0000-0000-000088000000}"/>
    <cellStyle name="Comma 2 36 2" xfId="221" xr:uid="{00000000-0005-0000-0000-000089000000}"/>
    <cellStyle name="Comma 2 37" xfId="126" xr:uid="{00000000-0005-0000-0000-00008A000000}"/>
    <cellStyle name="Comma 2 37 2" xfId="222" xr:uid="{00000000-0005-0000-0000-00008B000000}"/>
    <cellStyle name="Comma 2 38" xfId="127" xr:uid="{00000000-0005-0000-0000-00008C000000}"/>
    <cellStyle name="Comma 2 38 2" xfId="223" xr:uid="{00000000-0005-0000-0000-00008D000000}"/>
    <cellStyle name="Comma 2 39" xfId="128" xr:uid="{00000000-0005-0000-0000-00008E000000}"/>
    <cellStyle name="Comma 2 39 2" xfId="224" xr:uid="{00000000-0005-0000-0000-00008F000000}"/>
    <cellStyle name="Comma 2 4" xfId="129" xr:uid="{00000000-0005-0000-0000-000090000000}"/>
    <cellStyle name="Comma 2 40" xfId="130" xr:uid="{00000000-0005-0000-0000-000091000000}"/>
    <cellStyle name="Comma 2 40 2" xfId="225" xr:uid="{00000000-0005-0000-0000-000092000000}"/>
    <cellStyle name="Comma 2 41" xfId="131" xr:uid="{00000000-0005-0000-0000-000093000000}"/>
    <cellStyle name="Comma 2 41 2" xfId="226" xr:uid="{00000000-0005-0000-0000-000094000000}"/>
    <cellStyle name="Comma 2 42" xfId="132" xr:uid="{00000000-0005-0000-0000-000095000000}"/>
    <cellStyle name="Comma 2 42 2" xfId="227" xr:uid="{00000000-0005-0000-0000-000096000000}"/>
    <cellStyle name="Comma 2 43" xfId="133" xr:uid="{00000000-0005-0000-0000-000097000000}"/>
    <cellStyle name="Comma 2 43 2" xfId="228" xr:uid="{00000000-0005-0000-0000-000098000000}"/>
    <cellStyle name="Comma 2 44" xfId="134" xr:uid="{00000000-0005-0000-0000-000099000000}"/>
    <cellStyle name="Comma 2 44 2" xfId="229" xr:uid="{00000000-0005-0000-0000-00009A000000}"/>
    <cellStyle name="Comma 2 45" xfId="135" xr:uid="{00000000-0005-0000-0000-00009B000000}"/>
    <cellStyle name="Comma 2 45 2" xfId="230" xr:uid="{00000000-0005-0000-0000-00009C000000}"/>
    <cellStyle name="Comma 2 46" xfId="136" xr:uid="{00000000-0005-0000-0000-00009D000000}"/>
    <cellStyle name="Comma 2 46 2" xfId="231" xr:uid="{00000000-0005-0000-0000-00009E000000}"/>
    <cellStyle name="Comma 2 47" xfId="137" xr:uid="{00000000-0005-0000-0000-00009F000000}"/>
    <cellStyle name="Comma 2 48" xfId="138" xr:uid="{00000000-0005-0000-0000-0000A0000000}"/>
    <cellStyle name="Comma 2 49" xfId="139" xr:uid="{00000000-0005-0000-0000-0000A1000000}"/>
    <cellStyle name="Comma 2 5" xfId="140" xr:uid="{00000000-0005-0000-0000-0000A2000000}"/>
    <cellStyle name="Comma 2 50" xfId="141" xr:uid="{00000000-0005-0000-0000-0000A3000000}"/>
    <cellStyle name="Comma 2 51" xfId="142" xr:uid="{00000000-0005-0000-0000-0000A4000000}"/>
    <cellStyle name="Comma 2 52" xfId="143" xr:uid="{00000000-0005-0000-0000-0000A5000000}"/>
    <cellStyle name="Comma 2 53" xfId="144" xr:uid="{00000000-0005-0000-0000-0000A6000000}"/>
    <cellStyle name="Comma 2 54" xfId="145" xr:uid="{00000000-0005-0000-0000-0000A7000000}"/>
    <cellStyle name="Comma 2 55" xfId="146" xr:uid="{00000000-0005-0000-0000-0000A8000000}"/>
    <cellStyle name="Comma 2 56" xfId="147" xr:uid="{00000000-0005-0000-0000-0000A9000000}"/>
    <cellStyle name="Comma 2 57" xfId="148" xr:uid="{00000000-0005-0000-0000-0000AA000000}"/>
    <cellStyle name="Comma 2 58" xfId="149" xr:uid="{00000000-0005-0000-0000-0000AB000000}"/>
    <cellStyle name="Comma 2 59" xfId="150" xr:uid="{00000000-0005-0000-0000-0000AC000000}"/>
    <cellStyle name="Comma 2 6" xfId="151" xr:uid="{00000000-0005-0000-0000-0000AD000000}"/>
    <cellStyle name="Comma 2 60" xfId="152" xr:uid="{00000000-0005-0000-0000-0000AE000000}"/>
    <cellStyle name="Comma 2 61" xfId="153" xr:uid="{00000000-0005-0000-0000-0000AF000000}"/>
    <cellStyle name="Comma 2 62" xfId="154" xr:uid="{00000000-0005-0000-0000-0000B0000000}"/>
    <cellStyle name="Comma 2 63" xfId="155" xr:uid="{00000000-0005-0000-0000-0000B1000000}"/>
    <cellStyle name="Comma 2 64" xfId="156" xr:uid="{00000000-0005-0000-0000-0000B2000000}"/>
    <cellStyle name="Comma 2 65" xfId="157" xr:uid="{00000000-0005-0000-0000-0000B3000000}"/>
    <cellStyle name="Comma 2 66" xfId="158" xr:uid="{00000000-0005-0000-0000-0000B4000000}"/>
    <cellStyle name="Comma 2 67" xfId="159" xr:uid="{00000000-0005-0000-0000-0000B5000000}"/>
    <cellStyle name="Comma 2 68" xfId="160" xr:uid="{00000000-0005-0000-0000-0000B6000000}"/>
    <cellStyle name="Comma 2 69" xfId="161" xr:uid="{00000000-0005-0000-0000-0000B7000000}"/>
    <cellStyle name="Comma 2 7" xfId="162" xr:uid="{00000000-0005-0000-0000-0000B8000000}"/>
    <cellStyle name="Comma 2 70" xfId="163" xr:uid="{00000000-0005-0000-0000-0000B9000000}"/>
    <cellStyle name="Comma 2 71" xfId="164" xr:uid="{00000000-0005-0000-0000-0000BA000000}"/>
    <cellStyle name="Comma 2 72" xfId="165" xr:uid="{00000000-0005-0000-0000-0000BB000000}"/>
    <cellStyle name="Comma 2 73" xfId="166" xr:uid="{00000000-0005-0000-0000-0000BC000000}"/>
    <cellStyle name="Comma 2 74" xfId="167" xr:uid="{00000000-0005-0000-0000-0000BD000000}"/>
    <cellStyle name="Comma 2 75" xfId="168" xr:uid="{00000000-0005-0000-0000-0000BE000000}"/>
    <cellStyle name="Comma 2 76" xfId="169" xr:uid="{00000000-0005-0000-0000-0000BF000000}"/>
    <cellStyle name="Comma 2 77" xfId="170" xr:uid="{00000000-0005-0000-0000-0000C0000000}"/>
    <cellStyle name="Comma 2 78" xfId="171" xr:uid="{00000000-0005-0000-0000-0000C1000000}"/>
    <cellStyle name="Comma 2 79" xfId="172" xr:uid="{00000000-0005-0000-0000-0000C2000000}"/>
    <cellStyle name="Comma 2 8" xfId="173" xr:uid="{00000000-0005-0000-0000-0000C3000000}"/>
    <cellStyle name="Comma 2 80" xfId="174" xr:uid="{00000000-0005-0000-0000-0000C4000000}"/>
    <cellStyle name="Comma 2 81" xfId="175" xr:uid="{00000000-0005-0000-0000-0000C5000000}"/>
    <cellStyle name="Comma 2 82" xfId="176" xr:uid="{00000000-0005-0000-0000-0000C6000000}"/>
    <cellStyle name="Comma 2 83" xfId="177" xr:uid="{00000000-0005-0000-0000-0000C7000000}"/>
    <cellStyle name="Comma 2 84" xfId="178" xr:uid="{00000000-0005-0000-0000-0000C8000000}"/>
    <cellStyle name="Comma 2 85" xfId="179" xr:uid="{00000000-0005-0000-0000-0000C9000000}"/>
    <cellStyle name="Comma 2 86" xfId="180" xr:uid="{00000000-0005-0000-0000-0000CA000000}"/>
    <cellStyle name="Comma 2 87" xfId="181" xr:uid="{00000000-0005-0000-0000-0000CB000000}"/>
    <cellStyle name="Comma 2 88" xfId="182" xr:uid="{00000000-0005-0000-0000-0000CC000000}"/>
    <cellStyle name="Comma 2 89" xfId="183" xr:uid="{00000000-0005-0000-0000-0000CD000000}"/>
    <cellStyle name="Comma 2 9" xfId="184" xr:uid="{00000000-0005-0000-0000-0000CE000000}"/>
    <cellStyle name="Comma 2 90" xfId="185" xr:uid="{00000000-0005-0000-0000-0000CF000000}"/>
    <cellStyle name="Comma 2 91" xfId="186" xr:uid="{00000000-0005-0000-0000-0000D0000000}"/>
    <cellStyle name="Comma 2 92" xfId="187" xr:uid="{00000000-0005-0000-0000-0000D1000000}"/>
    <cellStyle name="Comma 2 93" xfId="208" xr:uid="{00000000-0005-0000-0000-0000D2000000}"/>
    <cellStyle name="Comma 3" xfId="188" xr:uid="{00000000-0005-0000-0000-0000D3000000}"/>
    <cellStyle name="Comma 4" xfId="189" xr:uid="{00000000-0005-0000-0000-0000D4000000}"/>
    <cellStyle name="Comma 5" xfId="190" xr:uid="{00000000-0005-0000-0000-0000D5000000}"/>
    <cellStyle name="Comma 6" xfId="191" xr:uid="{00000000-0005-0000-0000-0000D6000000}"/>
    <cellStyle name="Comma 7" xfId="192" xr:uid="{00000000-0005-0000-0000-0000D7000000}"/>
    <cellStyle name="Comma 8" xfId="206" xr:uid="{00000000-0005-0000-0000-0000D8000000}"/>
    <cellStyle name="Hyperlink" xfId="2" builtinId="8"/>
    <cellStyle name="Normal" xfId="0" builtinId="0"/>
    <cellStyle name="Normal 12" xfId="193" xr:uid="{00000000-0005-0000-0000-0000DB000000}"/>
    <cellStyle name="Normal 2" xfId="194" xr:uid="{00000000-0005-0000-0000-0000DC000000}"/>
    <cellStyle name="Normal 2 2" xfId="195" xr:uid="{00000000-0005-0000-0000-0000DD000000}"/>
    <cellStyle name="Normal 2 2 2" xfId="233" xr:uid="{00000000-0005-0000-0000-0000DE000000}"/>
    <cellStyle name="Normal 2 3" xfId="202" xr:uid="{00000000-0005-0000-0000-0000DF000000}"/>
    <cellStyle name="Normal 2 4" xfId="204" xr:uid="{00000000-0005-0000-0000-0000E0000000}"/>
    <cellStyle name="Normal 2 4 2" xfId="205" xr:uid="{00000000-0005-0000-0000-0000E1000000}"/>
    <cellStyle name="Normal 2 4 3" xfId="232" xr:uid="{00000000-0005-0000-0000-0000E2000000}"/>
    <cellStyle name="Normal 3" xfId="196" xr:uid="{00000000-0005-0000-0000-0000E3000000}"/>
    <cellStyle name="Normal 3 2" xfId="203" xr:uid="{00000000-0005-0000-0000-0000E4000000}"/>
    <cellStyle name="Normal 4" xfId="197" xr:uid="{00000000-0005-0000-0000-0000E5000000}"/>
    <cellStyle name="Normal 5" xfId="198" xr:uid="{00000000-0005-0000-0000-0000E6000000}"/>
    <cellStyle name="Normal 6" xfId="199" xr:uid="{00000000-0005-0000-0000-0000E7000000}"/>
    <cellStyle name="Normal 7" xfId="200" xr:uid="{00000000-0005-0000-0000-0000E8000000}"/>
    <cellStyle name="Normal 8" xfId="201" xr:uid="{00000000-0005-0000-0000-0000E9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2\MOSC%20CONSOLIDATION%202022\MOSC%20CONSOLIDATION%202022\MALANKARA%20ORTHODOX%20SYRIAN_Form%2026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5\MOSC%20FINANCIAL%20STATEMENTS%20FOR%202025\MOSC-B-SCHEDULE-FINANCIAL-STATEMENTS-20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new\1.d%20data\1.Our%20Clients\MOSC%20CONSOLIDATION\2025\MOSC%20FINANCIAL%20STATEMENTS%20FOR%202025\MOSC%20CHURCH%20%20FINANCIAL%20ACCOUNTS%20FOR%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DS - Form 16A"/>
      <sheetName val="TDS_Detailed"/>
      <sheetName val="TDS 16A BF"/>
      <sheetName val="TCS"/>
      <sheetName val="TCS_Detailed"/>
      <sheetName val="TCS BF"/>
      <sheetName val="TDS - Form 16B, 16C, 16D"/>
      <sheetName val="TDS_Detailed (16B, 16C)"/>
      <sheetName val="TDS 16B BF"/>
      <sheetName val="Sheet10"/>
      <sheetName val="Sheet11"/>
      <sheetName val="Sheet12"/>
      <sheetName val="Sheet13"/>
      <sheetName val="Sheet14"/>
      <sheetName val="Sheet15"/>
      <sheetName val="INTER"/>
      <sheetName val="Enable Macros"/>
      <sheetName val="He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G8" t="str">
            <v>Business / Profession</v>
          </cell>
        </row>
        <row r="9">
          <cell r="G9" t="str">
            <v>Capital gains</v>
          </cell>
        </row>
        <row r="10">
          <cell r="G10" t="str">
            <v>House property</v>
          </cell>
        </row>
        <row r="11">
          <cell r="G11" t="str">
            <v>Other Sources</v>
          </cell>
        </row>
        <row r="12">
          <cell r="G12" t="str">
            <v>Voluntary Contributions</v>
          </cell>
        </row>
        <row r="13">
          <cell r="G13" t="str">
            <v>Income eligible u/s 11/12 (Sch. AI)</v>
          </cell>
        </row>
        <row r="14">
          <cell r="G14" t="str">
            <v>Exempt u/s 10 (23A), (24)</v>
          </cell>
        </row>
        <row r="15">
          <cell r="G15" t="str">
            <v>Income eligible u/s 10(23C) (iv) to (via) - (Sch. AI)</v>
          </cell>
        </row>
        <row r="16">
          <cell r="G16" t="str">
            <v>Exempt u/s 10(23C) (iiiab), (iiiac)</v>
          </cell>
        </row>
        <row r="17">
          <cell r="G17" t="str">
            <v>Exempt u/s 10(23C) (iiiad), (iiiae)</v>
          </cell>
        </row>
        <row r="18">
          <cell r="G18" t="str">
            <v>Exempt u/s 10 - Others clauses</v>
          </cell>
        </row>
        <row r="19">
          <cell r="G19" t="str">
            <v>NA (TDS u/s 194N)</v>
          </cell>
        </row>
      </sheetData>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Sheet"/>
      <sheetName val="R&amp;P"/>
      <sheetName val="R&amp;P Schedules"/>
      <sheetName val="I&amp;E"/>
      <sheetName val="I&amp;E SCHEDULES"/>
      <sheetName val="BS"/>
      <sheetName val="BS Schedules"/>
      <sheetName val="FA"/>
      <sheetName val="Instructions"/>
      <sheetName val="Annexure 15"/>
      <sheetName val="10 B"/>
      <sheetName val="10B SUMMARY"/>
      <sheetName val="10B Annex 1"/>
      <sheetName val="10B Annex 2"/>
      <sheetName val="10B Annex 3"/>
      <sheetName val="10B Sch1"/>
      <sheetName val="10B Sch2"/>
      <sheetName val="10B Sch 3"/>
      <sheetName val="10B Sch 2 old"/>
    </sheetNames>
    <sheetDataSet>
      <sheetData sheetId="0"/>
      <sheetData sheetId="1">
        <row r="2">
          <cell r="A2" t="str">
            <v xml:space="preserve"> (Name and address of the  Institution)                                                                          </v>
          </cell>
        </row>
        <row r="40">
          <cell r="K40" t="str">
            <v>For ….</v>
          </cell>
        </row>
      </sheetData>
      <sheetData sheetId="2"/>
      <sheetData sheetId="3">
        <row r="8">
          <cell r="N8">
            <v>0</v>
          </cell>
        </row>
      </sheetData>
      <sheetData sheetId="4">
        <row r="286">
          <cell r="F286">
            <v>0</v>
          </cell>
        </row>
      </sheetData>
      <sheetData sheetId="5"/>
      <sheetData sheetId="6"/>
      <sheetData sheetId="7">
        <row r="40">
          <cell r="D40">
            <v>0</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mp;P Account"/>
      <sheetName val="Schedule 2600 2700"/>
      <sheetName val="I&amp;E Account"/>
      <sheetName val="Balance Sheet"/>
      <sheetName val="Fixed Assets"/>
      <sheetName val="SUMMARY R &amp;P"/>
      <sheetName val="SUMMARY I&amp;E"/>
      <sheetName val="LETTER TO AUDITORS"/>
      <sheetName val="Interchurch Accounts"/>
      <sheetName val="Anexure 13AA"/>
      <sheetName val="Annexure 15"/>
      <sheetName val="10 B"/>
      <sheetName val="10B Annex 1"/>
      <sheetName val="10B Annex 2"/>
      <sheetName val="10B Annex 3"/>
      <sheetName val="10B Sch1"/>
      <sheetName val="10B Sch 2"/>
      <sheetName val="10B Sch3"/>
      <sheetName val="Sheet1"/>
    </sheetNames>
    <sheetDataSet>
      <sheetData sheetId="0"/>
      <sheetData sheetId="1">
        <row r="3">
          <cell r="A3" t="str">
            <v xml:space="preserve">                                   CHURCH,</v>
          </cell>
        </row>
        <row r="397">
          <cell r="A397" t="str">
            <v>Place</v>
          </cell>
        </row>
        <row r="398">
          <cell r="A398" t="str">
            <v>Date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B45"/>
  <sheetViews>
    <sheetView topLeftCell="A4" workbookViewId="0">
      <selection activeCell="A26" sqref="A26"/>
    </sheetView>
  </sheetViews>
  <sheetFormatPr defaultRowHeight="15" x14ac:dyDescent="0.25"/>
  <cols>
    <col min="1" max="1" width="37.5703125" customWidth="1"/>
    <col min="2" max="2" width="52.42578125" customWidth="1"/>
  </cols>
  <sheetData>
    <row r="4" spans="1:2" x14ac:dyDescent="0.25">
      <c r="A4" s="49"/>
      <c r="B4" s="59"/>
    </row>
    <row r="5" spans="1:2" ht="18.75" x14ac:dyDescent="0.3">
      <c r="A5" s="841" t="s">
        <v>253</v>
      </c>
      <c r="B5" s="842"/>
    </row>
    <row r="6" spans="1:2" ht="18.75" x14ac:dyDescent="0.3">
      <c r="A6" s="64"/>
      <c r="B6" s="65"/>
    </row>
    <row r="7" spans="1:2" ht="18.75" x14ac:dyDescent="0.3">
      <c r="A7" s="66" t="s">
        <v>254</v>
      </c>
      <c r="B7" s="65"/>
    </row>
    <row r="8" spans="1:2" x14ac:dyDescent="0.25">
      <c r="A8" s="48"/>
      <c r="B8" s="60"/>
    </row>
    <row r="9" spans="1:2" x14ac:dyDescent="0.25">
      <c r="A9" s="61" t="s">
        <v>255</v>
      </c>
      <c r="B9" s="58" t="s">
        <v>273</v>
      </c>
    </row>
    <row r="10" spans="1:2" x14ac:dyDescent="0.25">
      <c r="A10" s="48"/>
      <c r="B10" s="60"/>
    </row>
    <row r="11" spans="1:2" x14ac:dyDescent="0.25">
      <c r="A11" s="843" t="s">
        <v>272</v>
      </c>
      <c r="B11" s="844"/>
    </row>
    <row r="12" spans="1:2" x14ac:dyDescent="0.25">
      <c r="A12" s="48"/>
      <c r="B12" s="60"/>
    </row>
    <row r="13" spans="1:2" x14ac:dyDescent="0.25">
      <c r="A13" s="61" t="s">
        <v>256</v>
      </c>
      <c r="B13" s="60" t="s">
        <v>274</v>
      </c>
    </row>
    <row r="14" spans="1:2" x14ac:dyDescent="0.25">
      <c r="A14" s="61"/>
      <c r="B14" s="60"/>
    </row>
    <row r="15" spans="1:2" x14ac:dyDescent="0.25">
      <c r="A15" s="61"/>
      <c r="B15" s="60"/>
    </row>
    <row r="16" spans="1:2" x14ac:dyDescent="0.25">
      <c r="A16" s="61" t="s">
        <v>257</v>
      </c>
      <c r="B16" s="60"/>
    </row>
    <row r="17" spans="1:2" x14ac:dyDescent="0.25">
      <c r="A17" s="61"/>
      <c r="B17" s="60"/>
    </row>
    <row r="18" spans="1:2" x14ac:dyDescent="0.25">
      <c r="A18" s="61" t="s">
        <v>258</v>
      </c>
      <c r="B18" s="60"/>
    </row>
    <row r="19" spans="1:2" x14ac:dyDescent="0.25">
      <c r="A19" s="61"/>
      <c r="B19" s="60"/>
    </row>
    <row r="20" spans="1:2" x14ac:dyDescent="0.25">
      <c r="A20" s="61" t="s">
        <v>259</v>
      </c>
      <c r="B20" s="60"/>
    </row>
    <row r="21" spans="1:2" x14ac:dyDescent="0.25">
      <c r="A21" s="61"/>
      <c r="B21" s="60"/>
    </row>
    <row r="22" spans="1:2" x14ac:dyDescent="0.25">
      <c r="A22" s="61" t="s">
        <v>260</v>
      </c>
      <c r="B22" s="67" t="s">
        <v>261</v>
      </c>
    </row>
    <row r="23" spans="1:2" x14ac:dyDescent="0.25">
      <c r="A23" s="61"/>
      <c r="B23" s="60"/>
    </row>
    <row r="24" spans="1:2" x14ac:dyDescent="0.25">
      <c r="A24" s="61" t="s">
        <v>262</v>
      </c>
      <c r="B24" s="60"/>
    </row>
    <row r="25" spans="1:2" x14ac:dyDescent="0.25">
      <c r="A25" s="61"/>
      <c r="B25" s="60"/>
    </row>
    <row r="26" spans="1:2" x14ac:dyDescent="0.25">
      <c r="A26" s="61" t="s">
        <v>263</v>
      </c>
      <c r="B26" s="60"/>
    </row>
    <row r="27" spans="1:2" x14ac:dyDescent="0.25">
      <c r="A27" s="61"/>
      <c r="B27" s="60"/>
    </row>
    <row r="28" spans="1:2" x14ac:dyDescent="0.25">
      <c r="A28" s="61" t="s">
        <v>264</v>
      </c>
      <c r="B28" s="60"/>
    </row>
    <row r="29" spans="1:2" x14ac:dyDescent="0.25">
      <c r="A29" s="61"/>
      <c r="B29" s="60"/>
    </row>
    <row r="30" spans="1:2" x14ac:dyDescent="0.25">
      <c r="A30" s="61" t="s">
        <v>265</v>
      </c>
      <c r="B30" s="60"/>
    </row>
    <row r="31" spans="1:2" x14ac:dyDescent="0.25">
      <c r="A31" s="61"/>
      <c r="B31" s="60"/>
    </row>
    <row r="32" spans="1:2" x14ac:dyDescent="0.25">
      <c r="A32" s="61" t="s">
        <v>266</v>
      </c>
      <c r="B32" s="60"/>
    </row>
    <row r="33" spans="1:2" x14ac:dyDescent="0.25">
      <c r="A33" s="61"/>
      <c r="B33" s="60"/>
    </row>
    <row r="34" spans="1:2" x14ac:dyDescent="0.25">
      <c r="A34" s="61" t="s">
        <v>267</v>
      </c>
      <c r="B34" s="60"/>
    </row>
    <row r="35" spans="1:2" x14ac:dyDescent="0.25">
      <c r="A35" s="61"/>
      <c r="B35" s="60"/>
    </row>
    <row r="36" spans="1:2" x14ac:dyDescent="0.25">
      <c r="A36" s="61" t="s">
        <v>268</v>
      </c>
      <c r="B36" s="60"/>
    </row>
    <row r="37" spans="1:2" x14ac:dyDescent="0.25">
      <c r="A37" s="61"/>
      <c r="B37" s="60"/>
    </row>
    <row r="38" spans="1:2" x14ac:dyDescent="0.25">
      <c r="A38" s="61" t="s">
        <v>269</v>
      </c>
      <c r="B38" s="60"/>
    </row>
    <row r="39" spans="1:2" x14ac:dyDescent="0.25">
      <c r="A39" s="61"/>
      <c r="B39" s="60"/>
    </row>
    <row r="40" spans="1:2" x14ac:dyDescent="0.25">
      <c r="A40" s="61" t="s">
        <v>270</v>
      </c>
      <c r="B40" s="60"/>
    </row>
    <row r="41" spans="1:2" x14ac:dyDescent="0.25">
      <c r="A41" s="68" t="s">
        <v>271</v>
      </c>
      <c r="B41" s="60"/>
    </row>
    <row r="42" spans="1:2" x14ac:dyDescent="0.25">
      <c r="A42" s="61"/>
      <c r="B42" s="60"/>
    </row>
    <row r="43" spans="1:2" x14ac:dyDescent="0.25">
      <c r="A43" s="61"/>
      <c r="B43" s="60"/>
    </row>
    <row r="44" spans="1:2" x14ac:dyDescent="0.25">
      <c r="A44" s="61"/>
      <c r="B44" s="60"/>
    </row>
    <row r="45" spans="1:2" x14ac:dyDescent="0.25">
      <c r="A45" s="62"/>
      <c r="B45" s="63"/>
    </row>
  </sheetData>
  <mergeCells count="2">
    <mergeCell ref="A5:B5"/>
    <mergeCell ref="A11: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BP547"/>
  <sheetViews>
    <sheetView workbookViewId="0">
      <pane ySplit="6" topLeftCell="A537" activePane="bottomLeft" state="frozen"/>
      <selection pane="bottomLeft" activeCell="G424" sqref="G424"/>
    </sheetView>
  </sheetViews>
  <sheetFormatPr defaultRowHeight="15" x14ac:dyDescent="0.25"/>
  <cols>
    <col min="1" max="1" width="4.85546875" customWidth="1"/>
    <col min="2" max="2" width="41.140625" customWidth="1"/>
    <col min="3" max="3" width="9.85546875" customWidth="1"/>
    <col min="4" max="4" width="17.28515625" customWidth="1"/>
    <col min="5" max="5" width="10.140625" customWidth="1"/>
    <col min="10" max="10" width="18.42578125" customWidth="1"/>
  </cols>
  <sheetData>
    <row r="2" spans="1:12" x14ac:dyDescent="0.25">
      <c r="A2" s="875"/>
      <c r="B2" s="875"/>
      <c r="C2" s="875"/>
      <c r="D2" s="875"/>
      <c r="E2" s="875"/>
      <c r="F2" s="46"/>
    </row>
    <row r="3" spans="1:12" x14ac:dyDescent="0.25">
      <c r="A3" s="876" t="s">
        <v>903</v>
      </c>
      <c r="B3" s="876"/>
      <c r="C3" s="876"/>
      <c r="D3" s="876"/>
      <c r="E3" s="876"/>
      <c r="F3" s="46"/>
    </row>
    <row r="4" spans="1:12" x14ac:dyDescent="0.25">
      <c r="A4" s="1"/>
      <c r="B4" s="379"/>
      <c r="C4" s="379"/>
      <c r="D4" s="378"/>
      <c r="E4" s="378"/>
      <c r="F4" s="46"/>
    </row>
    <row r="5" spans="1:12" x14ac:dyDescent="0.25">
      <c r="A5" s="1"/>
      <c r="B5" s="1"/>
      <c r="C5" s="1"/>
      <c r="D5" s="874" t="s">
        <v>69</v>
      </c>
      <c r="E5" s="874"/>
    </row>
    <row r="6" spans="1:12" x14ac:dyDescent="0.25">
      <c r="A6" s="380" t="s">
        <v>67</v>
      </c>
      <c r="B6" s="381"/>
      <c r="C6" s="381"/>
      <c r="D6" s="382" t="s">
        <v>852</v>
      </c>
      <c r="E6" s="661" t="s">
        <v>1270</v>
      </c>
      <c r="F6" s="46"/>
      <c r="G6" s="46"/>
      <c r="H6" s="46"/>
    </row>
    <row r="7" spans="1:12" x14ac:dyDescent="0.25">
      <c r="A7" s="380" t="s">
        <v>68</v>
      </c>
      <c r="B7" s="385"/>
      <c r="C7" s="52"/>
      <c r="D7" s="52"/>
      <c r="E7" s="52"/>
      <c r="L7" s="481"/>
    </row>
    <row r="8" spans="1:12" x14ac:dyDescent="0.25">
      <c r="A8" s="877" t="s">
        <v>836</v>
      </c>
      <c r="B8" s="877"/>
      <c r="C8" s="569"/>
      <c r="D8" s="52"/>
      <c r="E8" s="52"/>
      <c r="L8" s="481"/>
    </row>
    <row r="9" spans="1:12" x14ac:dyDescent="0.25">
      <c r="A9" s="877" t="s">
        <v>218</v>
      </c>
      <c r="B9" s="877"/>
      <c r="C9" s="569"/>
      <c r="D9" s="52"/>
      <c r="E9" s="52"/>
      <c r="L9" s="481"/>
    </row>
    <row r="10" spans="1:12" x14ac:dyDescent="0.25">
      <c r="A10" s="570" t="s">
        <v>219</v>
      </c>
      <c r="B10" s="52"/>
      <c r="C10" s="52"/>
      <c r="D10" s="52"/>
      <c r="E10" s="52"/>
    </row>
    <row r="11" spans="1:12" x14ac:dyDescent="0.25">
      <c r="A11" s="87"/>
      <c r="B11" s="481" t="s">
        <v>1385</v>
      </c>
      <c r="C11" s="481"/>
      <c r="D11" s="400">
        <v>0</v>
      </c>
      <c r="E11" s="400">
        <f>'Church  R &amp; P '!I11</f>
        <v>0</v>
      </c>
    </row>
    <row r="12" spans="1:12" x14ac:dyDescent="0.25">
      <c r="A12" s="87"/>
      <c r="B12" s="481"/>
      <c r="C12" s="481"/>
      <c r="D12" s="518"/>
      <c r="E12" s="518"/>
    </row>
    <row r="13" spans="1:12" ht="15.75" thickBot="1" x14ac:dyDescent="0.3">
      <c r="A13" s="87"/>
      <c r="B13" s="509" t="s">
        <v>190</v>
      </c>
      <c r="C13" s="572"/>
      <c r="D13" s="520">
        <f>SUM(D11:D12)</f>
        <v>0</v>
      </c>
      <c r="E13" s="520">
        <f>SUM(E11:E11)</f>
        <v>0</v>
      </c>
    </row>
    <row r="14" spans="1:12" ht="15.75" thickTop="1" x14ac:dyDescent="0.25">
      <c r="A14" s="490" t="s">
        <v>220</v>
      </c>
      <c r="B14" s="385"/>
      <c r="C14" s="52"/>
      <c r="D14" s="385"/>
      <c r="E14" s="385"/>
    </row>
    <row r="15" spans="1:12" x14ac:dyDescent="0.25">
      <c r="A15" s="497" t="s">
        <v>92</v>
      </c>
      <c r="B15" s="570" t="s">
        <v>221</v>
      </c>
      <c r="C15" s="573"/>
      <c r="D15" s="385"/>
      <c r="E15" s="385"/>
    </row>
    <row r="16" spans="1:12" x14ac:dyDescent="0.25">
      <c r="A16" s="87"/>
      <c r="B16" s="571">
        <v>1</v>
      </c>
      <c r="C16" s="571"/>
      <c r="D16" s="400">
        <v>0</v>
      </c>
      <c r="E16" s="400">
        <f>'Church  R &amp; P '!I8</f>
        <v>0</v>
      </c>
    </row>
    <row r="17" spans="1:5" x14ac:dyDescent="0.25">
      <c r="A17" s="87"/>
      <c r="B17" s="571">
        <v>2</v>
      </c>
      <c r="C17" s="571"/>
      <c r="D17" s="385">
        <v>0</v>
      </c>
      <c r="E17" s="680"/>
    </row>
    <row r="18" spans="1:5" x14ac:dyDescent="0.25">
      <c r="A18" s="87"/>
      <c r="B18" s="574" t="s">
        <v>1396</v>
      </c>
      <c r="C18" s="571"/>
      <c r="D18" s="385">
        <v>0</v>
      </c>
      <c r="E18" s="680"/>
    </row>
    <row r="19" spans="1:5" x14ac:dyDescent="0.25">
      <c r="A19" s="87"/>
      <c r="B19" s="481" t="s">
        <v>1386</v>
      </c>
      <c r="C19" s="571"/>
      <c r="D19" s="385">
        <v>0</v>
      </c>
      <c r="E19" s="680"/>
    </row>
    <row r="20" spans="1:5" x14ac:dyDescent="0.25">
      <c r="A20" s="87"/>
      <c r="B20" s="481" t="s">
        <v>1387</v>
      </c>
      <c r="C20" s="571"/>
      <c r="D20" s="385"/>
      <c r="E20" s="680"/>
    </row>
    <row r="21" spans="1:5" x14ac:dyDescent="0.25">
      <c r="A21" s="87"/>
      <c r="B21" s="481" t="s">
        <v>1388</v>
      </c>
      <c r="C21" s="571"/>
      <c r="D21" s="385"/>
      <c r="E21" s="680"/>
    </row>
    <row r="22" spans="1:5" x14ac:dyDescent="0.25">
      <c r="A22" s="87"/>
      <c r="B22" s="481" t="s">
        <v>1389</v>
      </c>
      <c r="C22" s="571"/>
      <c r="D22" s="385"/>
      <c r="E22" s="680"/>
    </row>
    <row r="23" spans="1:5" x14ac:dyDescent="0.25">
      <c r="A23" s="87"/>
      <c r="B23" s="481" t="s">
        <v>1390</v>
      </c>
      <c r="C23" s="571"/>
      <c r="D23" s="385">
        <v>0</v>
      </c>
      <c r="E23" s="680"/>
    </row>
    <row r="24" spans="1:5" x14ac:dyDescent="0.25">
      <c r="A24" s="87"/>
      <c r="B24" s="481" t="s">
        <v>1391</v>
      </c>
      <c r="C24" s="571"/>
      <c r="D24" s="385">
        <v>0</v>
      </c>
      <c r="E24" s="680"/>
    </row>
    <row r="25" spans="1:5" x14ac:dyDescent="0.25">
      <c r="A25" s="87"/>
      <c r="B25" s="481" t="s">
        <v>1392</v>
      </c>
      <c r="C25" s="571"/>
      <c r="D25" s="385">
        <v>0</v>
      </c>
      <c r="E25" s="680"/>
    </row>
    <row r="26" spans="1:5" x14ac:dyDescent="0.25">
      <c r="A26" s="87"/>
      <c r="B26" s="481" t="s">
        <v>1393</v>
      </c>
      <c r="C26" s="571"/>
      <c r="D26" s="385">
        <v>0</v>
      </c>
      <c r="E26" s="680"/>
    </row>
    <row r="27" spans="1:5" x14ac:dyDescent="0.25">
      <c r="A27" s="87"/>
      <c r="B27" s="481" t="s">
        <v>1394</v>
      </c>
      <c r="C27" s="571"/>
      <c r="D27" s="385">
        <v>0</v>
      </c>
      <c r="E27" s="680"/>
    </row>
    <row r="28" spans="1:5" x14ac:dyDescent="0.25">
      <c r="A28" s="87"/>
      <c r="B28" s="481" t="s">
        <v>1395</v>
      </c>
      <c r="C28" s="571"/>
      <c r="D28" s="385">
        <v>0</v>
      </c>
      <c r="E28" s="680"/>
    </row>
    <row r="29" spans="1:5" x14ac:dyDescent="0.25">
      <c r="A29" s="87"/>
      <c r="B29" s="481"/>
      <c r="C29" s="571"/>
      <c r="D29" s="385"/>
      <c r="E29" s="385"/>
    </row>
    <row r="30" spans="1:5" ht="15.75" thickBot="1" x14ac:dyDescent="0.3">
      <c r="A30" s="87"/>
      <c r="B30" s="481" t="s">
        <v>222</v>
      </c>
      <c r="C30" s="574"/>
      <c r="D30" s="520">
        <f>SUM(D16:D29)</f>
        <v>0</v>
      </c>
      <c r="E30" s="520">
        <f>SUM(E16:E29)</f>
        <v>0</v>
      </c>
    </row>
    <row r="31" spans="1:5" ht="15.75" thickTop="1" x14ac:dyDescent="0.25">
      <c r="A31" s="497" t="s">
        <v>94</v>
      </c>
      <c r="B31" s="570" t="s">
        <v>223</v>
      </c>
      <c r="C31" s="575"/>
      <c r="D31" s="511"/>
      <c r="E31" s="511"/>
    </row>
    <row r="32" spans="1:5" x14ac:dyDescent="0.25">
      <c r="A32" s="87"/>
      <c r="B32" s="481" t="s">
        <v>1466</v>
      </c>
      <c r="C32" s="571"/>
      <c r="D32" s="400">
        <v>0</v>
      </c>
      <c r="E32" s="400">
        <f>'Church  R &amp; P '!I9</f>
        <v>0</v>
      </c>
    </row>
    <row r="33" spans="1:5" x14ac:dyDescent="0.25">
      <c r="A33" s="87"/>
      <c r="B33" s="571">
        <v>1</v>
      </c>
      <c r="C33" s="571"/>
      <c r="D33" s="385">
        <v>0</v>
      </c>
      <c r="E33" s="680"/>
    </row>
    <row r="34" spans="1:5" ht="15.75" thickBot="1" x14ac:dyDescent="0.3">
      <c r="A34" s="87"/>
      <c r="B34" s="591" t="s">
        <v>224</v>
      </c>
      <c r="C34" s="576"/>
      <c r="D34" s="520">
        <f>SUM(D32:D33)</f>
        <v>0</v>
      </c>
      <c r="E34" s="520">
        <f>SUM(E32:E33)</f>
        <v>0</v>
      </c>
    </row>
    <row r="35" spans="1:5" ht="15.75" thickTop="1" x14ac:dyDescent="0.25">
      <c r="A35" s="497" t="s">
        <v>143</v>
      </c>
      <c r="B35" s="570" t="s">
        <v>225</v>
      </c>
      <c r="C35" s="575"/>
      <c r="D35" s="511"/>
      <c r="E35" s="511"/>
    </row>
    <row r="36" spans="1:5" x14ac:dyDescent="0.25">
      <c r="A36" s="87"/>
      <c r="B36" s="481">
        <v>1</v>
      </c>
      <c r="C36" s="571"/>
      <c r="D36" s="385"/>
      <c r="E36" s="385"/>
    </row>
    <row r="37" spans="1:5" x14ac:dyDescent="0.25">
      <c r="A37" s="87"/>
      <c r="B37" s="481">
        <v>2</v>
      </c>
      <c r="C37" s="571"/>
      <c r="D37" s="385">
        <v>0</v>
      </c>
      <c r="E37" s="385"/>
    </row>
    <row r="38" spans="1:5" ht="15.75" thickBot="1" x14ac:dyDescent="0.3">
      <c r="A38" s="87"/>
      <c r="B38" s="591" t="s">
        <v>226</v>
      </c>
      <c r="C38" s="574"/>
      <c r="D38" s="514">
        <f>SUM(D36:D37)</f>
        <v>0</v>
      </c>
      <c r="E38" s="514">
        <f>SUM(E36:E37)</f>
        <v>0</v>
      </c>
    </row>
    <row r="39" spans="1:5" ht="15.75" thickTop="1" x14ac:dyDescent="0.25">
      <c r="A39" s="497" t="s">
        <v>176</v>
      </c>
      <c r="B39" s="570" t="s">
        <v>227</v>
      </c>
      <c r="C39" s="575"/>
      <c r="D39" s="511"/>
      <c r="E39" s="511"/>
    </row>
    <row r="40" spans="1:5" x14ac:dyDescent="0.25">
      <c r="A40" s="52"/>
      <c r="B40" s="481" t="s">
        <v>1465</v>
      </c>
      <c r="C40" s="571"/>
      <c r="D40" s="400"/>
      <c r="E40" s="400">
        <f>'Church  R &amp; P '!I10</f>
        <v>0</v>
      </c>
    </row>
    <row r="41" spans="1:5" x14ac:dyDescent="0.25">
      <c r="A41" s="52"/>
      <c r="B41" s="571">
        <v>1</v>
      </c>
      <c r="C41" s="571"/>
      <c r="D41" s="400">
        <v>0</v>
      </c>
      <c r="E41" s="680"/>
    </row>
    <row r="42" spans="1:5" x14ac:dyDescent="0.25">
      <c r="A42" s="52"/>
      <c r="B42" s="571">
        <v>2</v>
      </c>
      <c r="C42" s="571"/>
      <c r="D42" s="385"/>
      <c r="E42" s="385"/>
    </row>
    <row r="43" spans="1:5" ht="15.75" thickBot="1" x14ac:dyDescent="0.3">
      <c r="A43" s="52"/>
      <c r="B43" s="591" t="s">
        <v>228</v>
      </c>
      <c r="C43" s="574"/>
      <c r="D43" s="520">
        <f>SUM(D40:D42)</f>
        <v>0</v>
      </c>
      <c r="E43" s="520">
        <f>SUM(E40:E42)</f>
        <v>0</v>
      </c>
    </row>
    <row r="44" spans="1:5" ht="16.5" thickTop="1" thickBot="1" x14ac:dyDescent="0.3">
      <c r="A44" s="52"/>
      <c r="B44" s="509" t="s">
        <v>190</v>
      </c>
      <c r="C44" s="572"/>
      <c r="D44" s="520">
        <f>D30+D34+D38+D43</f>
        <v>0</v>
      </c>
      <c r="E44" s="520">
        <f>E30+E34+E38+E43</f>
        <v>0</v>
      </c>
    </row>
    <row r="45" spans="1:5" ht="16.5" thickTop="1" thickBot="1" x14ac:dyDescent="0.3">
      <c r="A45" s="52"/>
      <c r="B45" s="497" t="s">
        <v>70</v>
      </c>
      <c r="C45" s="577"/>
      <c r="D45" s="520">
        <f>D13+D44</f>
        <v>0</v>
      </c>
      <c r="E45" s="514">
        <f>E13+E44</f>
        <v>0</v>
      </c>
    </row>
    <row r="46" spans="1:5" ht="15.75" thickTop="1" x14ac:dyDescent="0.25">
      <c r="A46" s="52"/>
      <c r="B46" s="52"/>
      <c r="C46" s="52"/>
      <c r="D46" s="511"/>
      <c r="E46" s="511"/>
    </row>
    <row r="47" spans="1:5" x14ac:dyDescent="0.25">
      <c r="A47" s="380" t="s">
        <v>71</v>
      </c>
      <c r="B47" s="494"/>
      <c r="C47" s="494"/>
      <c r="D47" s="385"/>
      <c r="E47" s="385"/>
    </row>
    <row r="48" spans="1:5" x14ac:dyDescent="0.25">
      <c r="A48" s="380" t="s">
        <v>72</v>
      </c>
      <c r="B48" s="52"/>
      <c r="C48" s="380"/>
      <c r="D48" s="385"/>
      <c r="E48" s="385"/>
    </row>
    <row r="49" spans="1:5" ht="15.75" x14ac:dyDescent="0.25">
      <c r="A49" s="52"/>
      <c r="B49" s="495" t="s">
        <v>969</v>
      </c>
      <c r="C49" s="52"/>
      <c r="D49" s="400"/>
      <c r="E49" s="400">
        <f>'Church  R &amp; P '!I15</f>
        <v>0</v>
      </c>
    </row>
    <row r="50" spans="1:5" ht="15.75" x14ac:dyDescent="0.25">
      <c r="A50" s="52"/>
      <c r="B50" s="495" t="s">
        <v>970</v>
      </c>
      <c r="C50" s="52"/>
      <c r="D50" s="400"/>
      <c r="E50" s="400">
        <f>'Church  R &amp; P '!I16</f>
        <v>0</v>
      </c>
    </row>
    <row r="51" spans="1:5" ht="15.75" x14ac:dyDescent="0.25">
      <c r="A51" s="52"/>
      <c r="B51" s="495" t="s">
        <v>971</v>
      </c>
      <c r="C51" s="52"/>
      <c r="D51" s="400"/>
      <c r="E51" s="400">
        <f>'Church  R &amp; P '!I17</f>
        <v>0</v>
      </c>
    </row>
    <row r="52" spans="1:5" ht="15.75" x14ac:dyDescent="0.25">
      <c r="A52" s="380"/>
      <c r="B52" s="495" t="s">
        <v>972</v>
      </c>
      <c r="C52" s="380"/>
      <c r="D52" s="400"/>
      <c r="E52" s="400">
        <f>'Church  R &amp; P '!I18</f>
        <v>0</v>
      </c>
    </row>
    <row r="53" spans="1:5" ht="15.75" x14ac:dyDescent="0.25">
      <c r="A53" s="52"/>
      <c r="B53" s="495" t="s">
        <v>973</v>
      </c>
      <c r="C53" s="52"/>
      <c r="D53" s="400"/>
      <c r="E53" s="400">
        <f>'Church  R &amp; P '!I19</f>
        <v>0</v>
      </c>
    </row>
    <row r="54" spans="1:5" ht="15.75" x14ac:dyDescent="0.25">
      <c r="A54" s="52"/>
      <c r="B54" s="495" t="s">
        <v>974</v>
      </c>
      <c r="C54" s="52"/>
      <c r="D54" s="400"/>
      <c r="E54" s="400">
        <f>'Church  R &amp; P '!I20</f>
        <v>0</v>
      </c>
    </row>
    <row r="55" spans="1:5" ht="15.75" x14ac:dyDescent="0.25">
      <c r="A55" s="52"/>
      <c r="B55" s="495" t="s">
        <v>975</v>
      </c>
      <c r="C55" s="52"/>
      <c r="D55" s="400"/>
      <c r="E55" s="400">
        <f>'Church  R &amp; P '!I21</f>
        <v>0</v>
      </c>
    </row>
    <row r="56" spans="1:5" ht="15.75" x14ac:dyDescent="0.25">
      <c r="A56" s="52"/>
      <c r="B56" s="495" t="s">
        <v>977</v>
      </c>
      <c r="C56" s="52"/>
      <c r="D56" s="400"/>
      <c r="E56" s="400">
        <f>'Church  R &amp; P '!I26</f>
        <v>0</v>
      </c>
    </row>
    <row r="57" spans="1:5" ht="15.75" x14ac:dyDescent="0.25">
      <c r="A57" s="52"/>
      <c r="B57" s="495" t="s">
        <v>1336</v>
      </c>
      <c r="C57" s="52"/>
      <c r="D57" s="400"/>
      <c r="E57" s="680"/>
    </row>
    <row r="58" spans="1:5" ht="15.75" x14ac:dyDescent="0.25">
      <c r="A58" s="52"/>
      <c r="B58" s="495" t="s">
        <v>1337</v>
      </c>
      <c r="C58" s="52"/>
      <c r="D58" s="400"/>
      <c r="E58" s="680"/>
    </row>
    <row r="59" spans="1:5" ht="15.75" x14ac:dyDescent="0.25">
      <c r="A59" s="52"/>
      <c r="B59" s="495" t="s">
        <v>1338</v>
      </c>
      <c r="C59" s="52"/>
      <c r="D59" s="400"/>
      <c r="E59" s="680"/>
    </row>
    <row r="60" spans="1:5" ht="15.75" x14ac:dyDescent="0.25">
      <c r="A60" s="52"/>
      <c r="B60" s="495" t="s">
        <v>1339</v>
      </c>
      <c r="C60" s="52"/>
      <c r="D60" s="400"/>
      <c r="E60" s="680"/>
    </row>
    <row r="61" spans="1:5" ht="15.75" x14ac:dyDescent="0.25">
      <c r="A61" s="52"/>
      <c r="B61" s="495" t="s">
        <v>1340</v>
      </c>
      <c r="C61" s="52"/>
      <c r="D61" s="400"/>
      <c r="E61" s="680"/>
    </row>
    <row r="62" spans="1:5" ht="15.75" x14ac:dyDescent="0.25">
      <c r="A62" s="52"/>
      <c r="B62" s="495" t="s">
        <v>1341</v>
      </c>
      <c r="C62" s="52"/>
      <c r="D62" s="400"/>
      <c r="E62" s="680"/>
    </row>
    <row r="63" spans="1:5" ht="15.75" x14ac:dyDescent="0.25">
      <c r="A63" s="52"/>
      <c r="B63" s="495" t="s">
        <v>855</v>
      </c>
      <c r="C63" s="52"/>
      <c r="D63" s="385"/>
      <c r="E63" s="680"/>
    </row>
    <row r="64" spans="1:5" ht="15.75" x14ac:dyDescent="0.25">
      <c r="A64" s="494"/>
      <c r="B64" s="495" t="s">
        <v>853</v>
      </c>
      <c r="C64" s="495"/>
      <c r="D64" s="400"/>
      <c r="E64" s="680"/>
    </row>
    <row r="65" spans="1:11" ht="15.75" x14ac:dyDescent="0.25">
      <c r="A65" s="494"/>
      <c r="B65" s="660" t="s">
        <v>1383</v>
      </c>
      <c r="C65" s="495"/>
      <c r="D65" s="518">
        <v>0</v>
      </c>
      <c r="E65" s="680"/>
    </row>
    <row r="66" spans="1:11" ht="15.75" thickBot="1" x14ac:dyDescent="0.3">
      <c r="A66" s="494"/>
      <c r="B66" s="497" t="s">
        <v>70</v>
      </c>
      <c r="C66" s="577"/>
      <c r="D66" s="520">
        <f>SUM(D49:D65)</f>
        <v>0</v>
      </c>
      <c r="E66" s="520">
        <f>SUM(E49:E64)</f>
        <v>0</v>
      </c>
    </row>
    <row r="67" spans="1:11" ht="15.75" thickTop="1" x14ac:dyDescent="0.25">
      <c r="A67" s="52"/>
      <c r="B67" s="52"/>
      <c r="C67" s="52"/>
      <c r="D67" s="511"/>
      <c r="E67" s="511"/>
    </row>
    <row r="68" spans="1:11" x14ac:dyDescent="0.25">
      <c r="A68" s="380" t="s">
        <v>82</v>
      </c>
      <c r="B68" s="52"/>
      <c r="C68" s="52"/>
      <c r="D68" s="385"/>
      <c r="E68" s="385"/>
    </row>
    <row r="69" spans="1:11" x14ac:dyDescent="0.25">
      <c r="A69" s="578" t="s">
        <v>1260</v>
      </c>
      <c r="B69" s="579"/>
      <c r="C69" s="52"/>
      <c r="D69" s="385"/>
      <c r="E69" s="385"/>
    </row>
    <row r="70" spans="1:11" ht="15.75" x14ac:dyDescent="0.25">
      <c r="A70" s="579"/>
      <c r="B70" s="580" t="s">
        <v>1261</v>
      </c>
      <c r="C70" s="495"/>
      <c r="D70" s="385">
        <v>0</v>
      </c>
      <c r="E70" s="680"/>
    </row>
    <row r="71" spans="1:11" ht="15.75" x14ac:dyDescent="0.25">
      <c r="A71" s="579"/>
      <c r="B71" s="580" t="s">
        <v>1262</v>
      </c>
      <c r="C71" s="495"/>
      <c r="D71" s="385">
        <v>0</v>
      </c>
      <c r="E71" s="680"/>
    </row>
    <row r="72" spans="1:11" ht="15.75" x14ac:dyDescent="0.25">
      <c r="A72" s="579"/>
      <c r="B72" s="580" t="s">
        <v>1263</v>
      </c>
      <c r="C72" s="495"/>
      <c r="D72" s="385">
        <v>0</v>
      </c>
      <c r="E72" s="680"/>
    </row>
    <row r="73" spans="1:11" ht="15.75" x14ac:dyDescent="0.25">
      <c r="A73" s="579"/>
      <c r="B73" s="580" t="s">
        <v>927</v>
      </c>
      <c r="C73" s="495"/>
      <c r="D73" s="385">
        <v>0</v>
      </c>
      <c r="E73" s="680"/>
      <c r="J73" s="46"/>
      <c r="K73" s="329"/>
    </row>
    <row r="74" spans="1:11" ht="15.75" x14ac:dyDescent="0.25">
      <c r="A74" s="579"/>
      <c r="B74" s="580" t="s">
        <v>1264</v>
      </c>
      <c r="C74" s="495"/>
      <c r="D74" s="385">
        <v>0</v>
      </c>
      <c r="E74" s="680"/>
      <c r="J74" s="46"/>
    </row>
    <row r="75" spans="1:11" ht="15.75" thickBot="1" x14ac:dyDescent="0.3">
      <c r="A75" s="52"/>
      <c r="B75" s="497" t="s">
        <v>70</v>
      </c>
      <c r="C75" s="52"/>
      <c r="D75" s="514">
        <f>SUM(D70:D74)</f>
        <v>0</v>
      </c>
      <c r="E75" s="514">
        <f>SUM(E70:E74)</f>
        <v>0</v>
      </c>
      <c r="J75" s="46"/>
    </row>
    <row r="76" spans="1:11" ht="15.75" thickTop="1" x14ac:dyDescent="0.25">
      <c r="A76" s="52"/>
      <c r="B76" s="52"/>
      <c r="C76" s="52"/>
      <c r="D76" s="511"/>
      <c r="E76" s="511"/>
      <c r="J76" s="46"/>
    </row>
    <row r="77" spans="1:11" x14ac:dyDescent="0.25">
      <c r="A77" s="380" t="s">
        <v>85</v>
      </c>
      <c r="B77" s="52"/>
      <c r="C77" s="52"/>
      <c r="D77" s="385"/>
      <c r="E77" s="385"/>
    </row>
    <row r="78" spans="1:11" x14ac:dyDescent="0.25">
      <c r="A78" s="380" t="s">
        <v>239</v>
      </c>
      <c r="B78" s="52"/>
      <c r="C78" s="52"/>
      <c r="D78" s="385"/>
      <c r="E78" s="385"/>
    </row>
    <row r="79" spans="1:11" ht="15.75" x14ac:dyDescent="0.25">
      <c r="A79" s="494"/>
      <c r="B79" s="495"/>
      <c r="C79" s="52"/>
      <c r="D79" s="385">
        <v>0</v>
      </c>
      <c r="E79" s="680"/>
    </row>
    <row r="80" spans="1:11" ht="15.75" x14ac:dyDescent="0.25">
      <c r="A80" s="494"/>
      <c r="B80" s="495"/>
      <c r="C80" s="52"/>
      <c r="D80" s="385"/>
      <c r="E80" s="680"/>
    </row>
    <row r="81" spans="1:5" ht="15.75" thickBot="1" x14ac:dyDescent="0.3">
      <c r="A81" s="494"/>
      <c r="B81" s="509" t="s">
        <v>190</v>
      </c>
      <c r="C81" s="52"/>
      <c r="D81" s="514">
        <f>SUM(D79:D80)</f>
        <v>0</v>
      </c>
      <c r="E81" s="514">
        <f>SUM(E79:E80)</f>
        <v>0</v>
      </c>
    </row>
    <row r="82" spans="1:5" ht="16.5" thickTop="1" x14ac:dyDescent="0.25">
      <c r="A82" s="494"/>
      <c r="B82" s="498" t="s">
        <v>982</v>
      </c>
      <c r="C82" s="52"/>
      <c r="D82" s="385"/>
      <c r="E82" s="400">
        <f>'Church  R &amp; P '!I36</f>
        <v>0</v>
      </c>
    </row>
    <row r="83" spans="1:5" ht="15.75" thickBot="1" x14ac:dyDescent="0.3">
      <c r="A83" s="494"/>
      <c r="B83" s="509" t="s">
        <v>190</v>
      </c>
      <c r="C83" s="52"/>
      <c r="D83" s="514">
        <f>SUM(D82:D82)</f>
        <v>0</v>
      </c>
      <c r="E83" s="520">
        <f>SUM(E82:E82)</f>
        <v>0</v>
      </c>
    </row>
    <row r="84" spans="1:5" ht="16.5" thickTop="1" x14ac:dyDescent="0.25">
      <c r="A84" s="494"/>
      <c r="B84" s="498" t="s">
        <v>984</v>
      </c>
      <c r="C84" s="52"/>
      <c r="D84" s="385"/>
      <c r="E84" s="400">
        <f>'Church  R &amp; P '!I37</f>
        <v>0</v>
      </c>
    </row>
    <row r="85" spans="1:5" ht="15.75" thickBot="1" x14ac:dyDescent="0.3">
      <c r="A85" s="494"/>
      <c r="B85" s="509" t="s">
        <v>190</v>
      </c>
      <c r="C85" s="52"/>
      <c r="D85" s="514">
        <f>SUM(D84:D84)</f>
        <v>0</v>
      </c>
      <c r="E85" s="520">
        <f>SUM(E84:E84)</f>
        <v>0</v>
      </c>
    </row>
    <row r="86" spans="1:5" ht="16.5" thickTop="1" x14ac:dyDescent="0.25">
      <c r="A86" s="494"/>
      <c r="B86" s="471" t="s">
        <v>857</v>
      </c>
      <c r="C86" s="52"/>
      <c r="D86" s="385"/>
      <c r="E86" s="385"/>
    </row>
    <row r="87" spans="1:5" ht="15.75" x14ac:dyDescent="0.25">
      <c r="A87" s="494"/>
      <c r="B87" s="495" t="s">
        <v>854</v>
      </c>
      <c r="C87" s="52"/>
      <c r="D87" s="385">
        <v>0</v>
      </c>
      <c r="E87" s="680"/>
    </row>
    <row r="88" spans="1:5" ht="15.75" x14ac:dyDescent="0.25">
      <c r="A88" s="494"/>
      <c r="B88" s="495" t="s">
        <v>855</v>
      </c>
      <c r="C88" s="52"/>
      <c r="D88" s="385">
        <v>0</v>
      </c>
      <c r="E88" s="680"/>
    </row>
    <row r="89" spans="1:5" ht="15.75" x14ac:dyDescent="0.25">
      <c r="A89" s="494"/>
      <c r="B89" s="495" t="s">
        <v>856</v>
      </c>
      <c r="C89" s="52"/>
      <c r="D89" s="385">
        <v>0</v>
      </c>
      <c r="E89" s="680"/>
    </row>
    <row r="90" spans="1:5" ht="15.75" thickBot="1" x14ac:dyDescent="0.3">
      <c r="A90" s="494"/>
      <c r="B90" s="509" t="s">
        <v>190</v>
      </c>
      <c r="C90" s="52"/>
      <c r="D90" s="514">
        <f>SUM(D86:D89)</f>
        <v>0</v>
      </c>
      <c r="E90" s="514">
        <f>SUM(E86:E89)</f>
        <v>0</v>
      </c>
    </row>
    <row r="91" spans="1:5" ht="16.5" thickTop="1" thickBot="1" x14ac:dyDescent="0.3">
      <c r="A91" s="494"/>
      <c r="B91" s="497" t="s">
        <v>70</v>
      </c>
      <c r="C91" s="52"/>
      <c r="D91" s="514">
        <f>D81+D83+D85+D90</f>
        <v>0</v>
      </c>
      <c r="E91" s="520">
        <f>E81+E83+E85+E90</f>
        <v>0</v>
      </c>
    </row>
    <row r="92" spans="1:5" ht="15.75" thickTop="1" x14ac:dyDescent="0.25">
      <c r="A92" s="494"/>
      <c r="B92" s="582"/>
      <c r="C92" s="582"/>
      <c r="D92" s="511"/>
      <c r="E92" s="511"/>
    </row>
    <row r="93" spans="1:5" x14ac:dyDescent="0.25">
      <c r="A93" s="380" t="s">
        <v>89</v>
      </c>
      <c r="B93" s="494"/>
      <c r="C93" s="494"/>
      <c r="D93" s="385"/>
      <c r="E93" s="385"/>
    </row>
    <row r="94" spans="1:5" x14ac:dyDescent="0.25">
      <c r="A94" s="380" t="s">
        <v>1269</v>
      </c>
      <c r="B94" s="494"/>
      <c r="C94" s="494"/>
      <c r="D94" s="385"/>
      <c r="E94" s="385"/>
    </row>
    <row r="95" spans="1:5" ht="15.75" x14ac:dyDescent="0.25">
      <c r="A95" s="494"/>
      <c r="B95" s="495" t="s">
        <v>76</v>
      </c>
      <c r="C95" s="495"/>
      <c r="D95" s="400"/>
      <c r="E95" s="680"/>
    </row>
    <row r="96" spans="1:5" ht="15.75" x14ac:dyDescent="0.25">
      <c r="A96" s="494"/>
      <c r="B96" s="495" t="s">
        <v>77</v>
      </c>
      <c r="C96" s="495"/>
      <c r="D96" s="385"/>
      <c r="E96" s="680"/>
    </row>
    <row r="97" spans="1:5" ht="15.75" x14ac:dyDescent="0.25">
      <c r="A97" s="494"/>
      <c r="B97" s="495" t="s">
        <v>78</v>
      </c>
      <c r="C97" s="495"/>
      <c r="D97" s="385"/>
      <c r="E97" s="680"/>
    </row>
    <row r="98" spans="1:5" ht="15.75" x14ac:dyDescent="0.25">
      <c r="A98" s="494"/>
      <c r="B98" s="495" t="s">
        <v>79</v>
      </c>
      <c r="C98" s="495"/>
      <c r="D98" s="385">
        <v>0</v>
      </c>
      <c r="E98" s="680"/>
    </row>
    <row r="99" spans="1:5" ht="15.75" x14ac:dyDescent="0.25">
      <c r="A99" s="494"/>
      <c r="B99" s="495" t="s">
        <v>80</v>
      </c>
      <c r="C99" s="495"/>
      <c r="D99" s="385">
        <v>0</v>
      </c>
      <c r="E99" s="680"/>
    </row>
    <row r="100" spans="1:5" ht="15.75" x14ac:dyDescent="0.25">
      <c r="A100" s="494"/>
      <c r="B100" s="495" t="s">
        <v>1314</v>
      </c>
      <c r="C100" s="495"/>
      <c r="D100" s="385">
        <v>0</v>
      </c>
      <c r="E100" s="400">
        <f>'Church  R &amp; P '!I30</f>
        <v>0</v>
      </c>
    </row>
    <row r="101" spans="1:5" ht="15.75" thickBot="1" x14ac:dyDescent="0.3">
      <c r="A101" s="494"/>
      <c r="B101" s="497" t="s">
        <v>70</v>
      </c>
      <c r="C101" s="582"/>
      <c r="D101" s="520">
        <f>SUM(D95:D100)</f>
        <v>0</v>
      </c>
      <c r="E101" s="520">
        <f>SUM(E95:E100)</f>
        <v>0</v>
      </c>
    </row>
    <row r="102" spans="1:5" ht="15.75" thickTop="1" x14ac:dyDescent="0.25">
      <c r="A102" s="494"/>
      <c r="B102" s="582"/>
      <c r="C102" s="582"/>
      <c r="D102" s="511"/>
      <c r="E102" s="511"/>
    </row>
    <row r="103" spans="1:5" x14ac:dyDescent="0.25">
      <c r="A103" s="380" t="s">
        <v>1286</v>
      </c>
      <c r="B103" s="52"/>
      <c r="C103" s="52"/>
      <c r="D103" s="385"/>
      <c r="E103" s="385"/>
    </row>
    <row r="104" spans="1:5" x14ac:dyDescent="0.25">
      <c r="A104" s="380" t="s">
        <v>835</v>
      </c>
      <c r="B104" s="494"/>
      <c r="C104" s="494"/>
      <c r="D104" s="385"/>
      <c r="E104" s="385"/>
    </row>
    <row r="105" spans="1:5" ht="15.75" x14ac:dyDescent="0.25">
      <c r="A105" s="494"/>
      <c r="B105" s="583" t="s">
        <v>1311</v>
      </c>
      <c r="C105" s="495"/>
      <c r="D105" s="385"/>
      <c r="E105" s="385"/>
    </row>
    <row r="106" spans="1:5" ht="15.75" x14ac:dyDescent="0.25">
      <c r="A106" s="494"/>
      <c r="B106" s="501" t="s">
        <v>81</v>
      </c>
      <c r="C106" s="495"/>
      <c r="D106" s="385"/>
      <c r="E106" s="400">
        <f>'Church  R &amp; P '!I24</f>
        <v>0</v>
      </c>
    </row>
    <row r="107" spans="1:5" ht="15.75" x14ac:dyDescent="0.25">
      <c r="A107" s="494"/>
      <c r="B107" s="501" t="s">
        <v>940</v>
      </c>
      <c r="C107" s="495"/>
      <c r="D107" s="385">
        <v>0</v>
      </c>
      <c r="E107" s="400">
        <f>'Church  R &amp; P '!I25</f>
        <v>0</v>
      </c>
    </row>
    <row r="108" spans="1:5" ht="15.75" x14ac:dyDescent="0.25">
      <c r="A108" s="494"/>
      <c r="B108" s="583" t="s">
        <v>1312</v>
      </c>
      <c r="C108" s="495"/>
      <c r="D108" s="385"/>
      <c r="E108" s="385"/>
    </row>
    <row r="109" spans="1:5" ht="15.75" x14ac:dyDescent="0.25">
      <c r="A109" s="494"/>
      <c r="B109" s="501" t="s">
        <v>81</v>
      </c>
      <c r="C109" s="495"/>
      <c r="D109" s="385">
        <v>0</v>
      </c>
      <c r="E109" s="400">
        <f>'Church  R &amp; P '!I34</f>
        <v>0</v>
      </c>
    </row>
    <row r="110" spans="1:5" ht="15.75" x14ac:dyDescent="0.25">
      <c r="A110" s="494"/>
      <c r="B110" s="501" t="s">
        <v>940</v>
      </c>
      <c r="C110" s="495"/>
      <c r="D110" s="385">
        <v>0</v>
      </c>
      <c r="E110" s="400">
        <f>'Church  R &amp; P '!I35</f>
        <v>0</v>
      </c>
    </row>
    <row r="111" spans="1:5" ht="15.75" thickBot="1" x14ac:dyDescent="0.3">
      <c r="A111" s="494"/>
      <c r="B111" s="497" t="s">
        <v>823</v>
      </c>
      <c r="C111" s="582"/>
      <c r="D111" s="514">
        <f>SUM(D105:D110)</f>
        <v>0</v>
      </c>
      <c r="E111" s="514">
        <f>SUM(E105:E110)</f>
        <v>0</v>
      </c>
    </row>
    <row r="112" spans="1:5" ht="15.75" thickTop="1" x14ac:dyDescent="0.25">
      <c r="A112" s="494"/>
      <c r="B112" s="582"/>
      <c r="C112" s="582"/>
      <c r="D112" s="511"/>
      <c r="E112" s="511"/>
    </row>
    <row r="113" spans="1:5" x14ac:dyDescent="0.25">
      <c r="A113" s="380" t="s">
        <v>104</v>
      </c>
      <c r="B113" s="52"/>
      <c r="C113" s="52"/>
      <c r="D113" s="385"/>
      <c r="E113" s="385"/>
    </row>
    <row r="114" spans="1:5" x14ac:dyDescent="0.25">
      <c r="A114" s="380" t="s">
        <v>84</v>
      </c>
      <c r="B114" s="52"/>
      <c r="C114" s="52"/>
      <c r="D114" s="385"/>
      <c r="E114" s="385"/>
    </row>
    <row r="115" spans="1:5" ht="15.75" x14ac:dyDescent="0.25">
      <c r="A115" s="380"/>
      <c r="B115" s="583" t="s">
        <v>1342</v>
      </c>
      <c r="C115" s="52"/>
      <c r="D115" s="385"/>
      <c r="E115" s="680"/>
    </row>
    <row r="116" spans="1:5" ht="15.75" x14ac:dyDescent="0.25">
      <c r="A116" s="380"/>
      <c r="B116" s="583" t="s">
        <v>1343</v>
      </c>
      <c r="C116" s="52"/>
      <c r="D116" s="385"/>
      <c r="E116" s="680"/>
    </row>
    <row r="117" spans="1:5" ht="15.75" x14ac:dyDescent="0.25">
      <c r="A117" s="380"/>
      <c r="B117" s="583" t="s">
        <v>1344</v>
      </c>
      <c r="C117" s="52"/>
      <c r="D117" s="385"/>
      <c r="E117" s="680"/>
    </row>
    <row r="118" spans="1:5" ht="15.75" x14ac:dyDescent="0.25">
      <c r="A118" s="52"/>
      <c r="B118" s="583" t="s">
        <v>1345</v>
      </c>
      <c r="C118" s="52"/>
      <c r="D118" s="385"/>
      <c r="E118" s="400">
        <f>'Church  R &amp; P '!I29</f>
        <v>0</v>
      </c>
    </row>
    <row r="119" spans="1:5" ht="15.75" x14ac:dyDescent="0.25">
      <c r="A119" s="52"/>
      <c r="B119" s="583" t="s">
        <v>1346</v>
      </c>
      <c r="C119" s="52"/>
      <c r="D119" s="385">
        <v>0</v>
      </c>
      <c r="E119" s="680"/>
    </row>
    <row r="120" spans="1:5" ht="15.75" thickBot="1" x14ac:dyDescent="0.3">
      <c r="A120" s="581"/>
      <c r="B120" s="497" t="s">
        <v>823</v>
      </c>
      <c r="C120" s="52"/>
      <c r="D120" s="520">
        <f>SUM(D115:D119)</f>
        <v>0</v>
      </c>
      <c r="E120" s="520">
        <f>SUM(E115:E119)</f>
        <v>0</v>
      </c>
    </row>
    <row r="121" spans="1:5" ht="15.75" thickTop="1" x14ac:dyDescent="0.25">
      <c r="A121" s="581"/>
      <c r="B121" s="497"/>
      <c r="C121" s="52"/>
      <c r="D121" s="511"/>
      <c r="E121" s="511"/>
    </row>
    <row r="122" spans="1:5" x14ac:dyDescent="0.25">
      <c r="A122" s="380" t="s">
        <v>106</v>
      </c>
      <c r="B122" s="582"/>
      <c r="C122" s="582"/>
      <c r="D122" s="385"/>
      <c r="E122" s="385"/>
    </row>
    <row r="123" spans="1:5" x14ac:dyDescent="0.25">
      <c r="A123" s="380" t="s">
        <v>86</v>
      </c>
      <c r="B123" s="494"/>
      <c r="C123" s="494"/>
      <c r="D123" s="385"/>
      <c r="E123" s="680"/>
    </row>
    <row r="124" spans="1:5" ht="15.75" x14ac:dyDescent="0.25">
      <c r="A124" s="47"/>
      <c r="B124" s="502" t="s">
        <v>858</v>
      </c>
      <c r="C124" s="502"/>
      <c r="D124" s="385"/>
      <c r="E124" s="680"/>
    </row>
    <row r="125" spans="1:5" ht="15.75" x14ac:dyDescent="0.25">
      <c r="A125" s="47"/>
      <c r="B125" s="502"/>
      <c r="C125" s="502"/>
      <c r="D125" s="385"/>
      <c r="E125" s="680"/>
    </row>
    <row r="126" spans="1:5" ht="15.75" x14ac:dyDescent="0.25">
      <c r="A126" s="47"/>
      <c r="B126" s="502"/>
      <c r="C126" s="502"/>
      <c r="D126" s="385">
        <v>0</v>
      </c>
      <c r="E126" s="680"/>
    </row>
    <row r="127" spans="1:5" ht="15.75" x14ac:dyDescent="0.25">
      <c r="B127" s="495"/>
      <c r="C127" s="495"/>
      <c r="D127" s="385"/>
      <c r="E127" s="680"/>
    </row>
    <row r="128" spans="1:5" ht="15.75" thickBot="1" x14ac:dyDescent="0.3">
      <c r="A128" s="494"/>
      <c r="B128" s="497" t="s">
        <v>70</v>
      </c>
      <c r="C128" s="582"/>
      <c r="D128" s="514">
        <f>SUM(D124:D127)</f>
        <v>0</v>
      </c>
      <c r="E128" s="514">
        <f>SUM(E124:E127)</f>
        <v>0</v>
      </c>
    </row>
    <row r="129" spans="1:5" ht="15.75" thickTop="1" x14ac:dyDescent="0.25">
      <c r="A129" s="494"/>
      <c r="B129" s="582"/>
      <c r="C129" s="582"/>
      <c r="D129" s="511"/>
      <c r="E129" s="511"/>
    </row>
    <row r="130" spans="1:5" x14ac:dyDescent="0.25">
      <c r="A130" s="380" t="s">
        <v>115</v>
      </c>
      <c r="B130" s="494"/>
      <c r="C130" s="494"/>
      <c r="D130" s="385"/>
      <c r="E130" s="385"/>
    </row>
    <row r="131" spans="1:5" x14ac:dyDescent="0.25">
      <c r="A131" s="380" t="s">
        <v>859</v>
      </c>
      <c r="B131" s="494"/>
      <c r="C131" s="494"/>
      <c r="D131" s="385"/>
      <c r="E131" s="385"/>
    </row>
    <row r="132" spans="1:5" ht="15.75" x14ac:dyDescent="0.25">
      <c r="A132" s="494"/>
      <c r="B132" s="583" t="s">
        <v>1347</v>
      </c>
      <c r="C132" s="495"/>
      <c r="D132" s="400"/>
      <c r="E132" s="680"/>
    </row>
    <row r="133" spans="1:5" ht="15.75" x14ac:dyDescent="0.25">
      <c r="A133" s="494"/>
      <c r="B133" s="583" t="s">
        <v>1373</v>
      </c>
      <c r="C133" s="495"/>
      <c r="D133" s="385"/>
      <c r="E133" s="400">
        <f>'Church  R &amp; P '!I31</f>
        <v>0</v>
      </c>
    </row>
    <row r="134" spans="1:5" ht="15.75" x14ac:dyDescent="0.25">
      <c r="A134" s="494"/>
      <c r="B134" s="583" t="s">
        <v>1165</v>
      </c>
      <c r="C134" s="495"/>
      <c r="D134" s="385"/>
      <c r="E134" s="680"/>
    </row>
    <row r="135" spans="1:5" ht="15.75" x14ac:dyDescent="0.25">
      <c r="A135" s="494"/>
      <c r="B135" s="583" t="s">
        <v>1348</v>
      </c>
      <c r="C135" s="495"/>
      <c r="D135" s="385"/>
      <c r="E135" s="680"/>
    </row>
    <row r="136" spans="1:5" ht="15.75" x14ac:dyDescent="0.25">
      <c r="A136" s="52"/>
      <c r="B136" s="583" t="s">
        <v>1349</v>
      </c>
      <c r="C136" s="52"/>
      <c r="D136" s="385"/>
      <c r="E136" s="680"/>
    </row>
    <row r="137" spans="1:5" ht="15.75" x14ac:dyDescent="0.25">
      <c r="A137" s="52"/>
      <c r="B137" s="583" t="s">
        <v>1467</v>
      </c>
      <c r="C137" s="52"/>
      <c r="D137" s="377"/>
      <c r="E137" s="680"/>
    </row>
    <row r="138" spans="1:5" ht="15.75" x14ac:dyDescent="0.25">
      <c r="A138" s="52"/>
      <c r="B138" s="583" t="s">
        <v>1467</v>
      </c>
      <c r="C138" s="52"/>
      <c r="D138" s="377"/>
      <c r="E138" s="680"/>
    </row>
    <row r="139" spans="1:5" ht="15.75" x14ac:dyDescent="0.25">
      <c r="A139" s="52"/>
      <c r="B139" s="583" t="s">
        <v>1467</v>
      </c>
      <c r="C139" s="52"/>
      <c r="D139" s="377"/>
      <c r="E139" s="680"/>
    </row>
    <row r="140" spans="1:5" ht="15.75" x14ac:dyDescent="0.25">
      <c r="A140" s="52"/>
      <c r="B140" s="583" t="s">
        <v>1468</v>
      </c>
      <c r="C140" s="52"/>
      <c r="D140" s="377"/>
      <c r="E140" s="680"/>
    </row>
    <row r="141" spans="1:5" ht="15.75" x14ac:dyDescent="0.25">
      <c r="A141" s="52"/>
      <c r="B141" s="583"/>
      <c r="C141" s="52"/>
      <c r="D141" s="377"/>
      <c r="E141" s="377"/>
    </row>
    <row r="142" spans="1:5" ht="15.75" x14ac:dyDescent="0.25">
      <c r="A142" s="52"/>
      <c r="B142" s="583"/>
      <c r="C142" s="52"/>
      <c r="D142" s="377"/>
      <c r="E142" s="377"/>
    </row>
    <row r="143" spans="1:5" ht="15.75" thickBot="1" x14ac:dyDescent="0.3">
      <c r="A143" s="494"/>
      <c r="B143" s="497" t="s">
        <v>70</v>
      </c>
      <c r="C143" s="577"/>
      <c r="D143" s="520">
        <f>SUM(D132:D142)</f>
        <v>0</v>
      </c>
      <c r="E143" s="520">
        <f>SUM(E132:E136)</f>
        <v>0</v>
      </c>
    </row>
    <row r="144" spans="1:5" ht="15.75" thickTop="1" x14ac:dyDescent="0.25">
      <c r="A144" s="494"/>
      <c r="B144" s="494"/>
      <c r="C144" s="494"/>
      <c r="D144" s="511"/>
      <c r="E144" s="511"/>
    </row>
    <row r="145" spans="1:5" x14ac:dyDescent="0.25">
      <c r="A145" s="380" t="s">
        <v>118</v>
      </c>
      <c r="B145" s="494"/>
      <c r="C145" s="494"/>
      <c r="D145" s="385"/>
      <c r="E145" s="385"/>
    </row>
    <row r="146" spans="1:5" x14ac:dyDescent="0.25">
      <c r="A146" s="380" t="s">
        <v>1266</v>
      </c>
      <c r="B146" s="494"/>
      <c r="C146" s="494"/>
      <c r="D146" s="385"/>
      <c r="E146" s="385"/>
    </row>
    <row r="147" spans="1:5" ht="15.75" x14ac:dyDescent="0.25">
      <c r="A147" s="52"/>
      <c r="B147" s="583" t="s">
        <v>854</v>
      </c>
      <c r="C147" s="52"/>
      <c r="D147" s="385"/>
      <c r="E147" s="680"/>
    </row>
    <row r="148" spans="1:5" ht="15.75" x14ac:dyDescent="0.25">
      <c r="A148" s="494"/>
      <c r="B148" s="583" t="s">
        <v>1350</v>
      </c>
      <c r="C148" s="495"/>
      <c r="D148" s="385"/>
      <c r="E148" s="680"/>
    </row>
    <row r="149" spans="1:5" ht="15.75" x14ac:dyDescent="0.25">
      <c r="A149" s="494"/>
      <c r="B149" s="583" t="s">
        <v>856</v>
      </c>
      <c r="C149" s="495"/>
      <c r="D149" s="385"/>
      <c r="E149" s="680"/>
    </row>
    <row r="150" spans="1:5" ht="15.75" x14ac:dyDescent="0.25">
      <c r="A150" s="494"/>
      <c r="B150" s="583" t="s">
        <v>861</v>
      </c>
      <c r="C150" s="495"/>
      <c r="D150" s="385"/>
      <c r="E150" s="680"/>
    </row>
    <row r="151" spans="1:5" ht="15.75" x14ac:dyDescent="0.25">
      <c r="A151" s="52"/>
      <c r="B151" s="583" t="s">
        <v>862</v>
      </c>
      <c r="C151" s="495"/>
      <c r="D151" s="385"/>
      <c r="E151" s="680"/>
    </row>
    <row r="152" spans="1:5" ht="15.75" x14ac:dyDescent="0.25">
      <c r="A152" s="52"/>
      <c r="B152" s="583" t="s">
        <v>99</v>
      </c>
      <c r="C152" s="495"/>
      <c r="D152" s="385">
        <v>0</v>
      </c>
      <c r="E152" s="680"/>
    </row>
    <row r="153" spans="1:5" ht="15.75" x14ac:dyDescent="0.25">
      <c r="A153" s="52"/>
      <c r="B153" s="583" t="s">
        <v>1267</v>
      </c>
      <c r="C153" s="495"/>
      <c r="D153" s="377"/>
      <c r="E153" s="518">
        <f>'Church  R &amp; P '!I38</f>
        <v>0</v>
      </c>
    </row>
    <row r="154" spans="1:5" ht="16.5" thickBot="1" x14ac:dyDescent="0.3">
      <c r="A154" s="52"/>
      <c r="B154" s="509" t="s">
        <v>190</v>
      </c>
      <c r="C154" s="495"/>
      <c r="D154" s="520">
        <f>SUM(D147:D153)</f>
        <v>0</v>
      </c>
      <c r="E154" s="520">
        <f>SUM(E148:E153)</f>
        <v>0</v>
      </c>
    </row>
    <row r="155" spans="1:5" ht="15.75" thickTop="1" x14ac:dyDescent="0.25">
      <c r="A155" s="52"/>
      <c r="B155" s="380" t="s">
        <v>1374</v>
      </c>
      <c r="C155" s="494"/>
      <c r="D155" s="380"/>
      <c r="E155" s="484"/>
    </row>
    <row r="156" spans="1:5" ht="15.75" x14ac:dyDescent="0.25">
      <c r="A156" s="52"/>
      <c r="B156" s="495" t="s">
        <v>1279</v>
      </c>
      <c r="C156" s="52"/>
      <c r="D156" s="484">
        <v>0</v>
      </c>
      <c r="E156" s="680"/>
    </row>
    <row r="157" spans="1:5" ht="15.75" x14ac:dyDescent="0.25">
      <c r="A157" s="52"/>
      <c r="B157" s="495" t="s">
        <v>1280</v>
      </c>
      <c r="C157" s="52"/>
      <c r="D157" s="484">
        <v>0</v>
      </c>
      <c r="E157" s="680"/>
    </row>
    <row r="158" spans="1:5" ht="15.75" x14ac:dyDescent="0.25">
      <c r="A158" s="52"/>
      <c r="B158" s="495" t="s">
        <v>1281</v>
      </c>
      <c r="C158" s="52"/>
      <c r="D158" s="484">
        <v>0</v>
      </c>
      <c r="E158" s="680"/>
    </row>
    <row r="159" spans="1:5" ht="15.75" thickBot="1" x14ac:dyDescent="0.3">
      <c r="A159" s="52"/>
      <c r="B159" s="594" t="s">
        <v>1282</v>
      </c>
      <c r="C159" s="494"/>
      <c r="D159" s="520">
        <f>SUM(D156:D158)</f>
        <v>0</v>
      </c>
      <c r="E159" s="520">
        <f>SUM(E156:E158)</f>
        <v>0</v>
      </c>
    </row>
    <row r="160" spans="1:5" ht="16.5" thickTop="1" thickBot="1" x14ac:dyDescent="0.3">
      <c r="A160" s="52"/>
      <c r="B160" s="497" t="s">
        <v>70</v>
      </c>
      <c r="C160" s="577"/>
      <c r="D160" s="520">
        <f>D154+D159</f>
        <v>0</v>
      </c>
      <c r="E160" s="520">
        <f>E154+E159</f>
        <v>0</v>
      </c>
    </row>
    <row r="161" spans="1:8" ht="15.75" thickTop="1" x14ac:dyDescent="0.25">
      <c r="A161" s="52"/>
      <c r="B161" s="52"/>
      <c r="C161" s="52"/>
      <c r="D161" s="511"/>
      <c r="E161" s="511"/>
    </row>
    <row r="162" spans="1:8" x14ac:dyDescent="0.25">
      <c r="A162" s="380" t="s">
        <v>120</v>
      </c>
      <c r="B162" s="385"/>
      <c r="C162" s="52"/>
      <c r="D162" s="385"/>
      <c r="E162" s="385"/>
    </row>
    <row r="163" spans="1:8" x14ac:dyDescent="0.25">
      <c r="A163" s="380" t="s">
        <v>91</v>
      </c>
      <c r="B163" s="380"/>
      <c r="C163" s="585"/>
      <c r="D163" s="385"/>
      <c r="E163" s="385"/>
    </row>
    <row r="164" spans="1:8" ht="15.75" x14ac:dyDescent="0.25">
      <c r="A164" s="380" t="s">
        <v>92</v>
      </c>
      <c r="B164" s="498" t="s">
        <v>101</v>
      </c>
      <c r="C164" s="494"/>
      <c r="D164" s="495"/>
      <c r="E164" s="52"/>
    </row>
    <row r="165" spans="1:8" s="330" customFormat="1" ht="15.75" x14ac:dyDescent="0.25">
      <c r="A165" s="498"/>
      <c r="B165" s="481" t="s">
        <v>1351</v>
      </c>
      <c r="C165" s="498"/>
      <c r="D165" s="675" t="s">
        <v>915</v>
      </c>
      <c r="E165" s="680"/>
    </row>
    <row r="166" spans="1:8" ht="15.75" x14ac:dyDescent="0.25">
      <c r="A166" s="380"/>
      <c r="B166" s="481" t="s">
        <v>1352</v>
      </c>
      <c r="C166" s="494"/>
      <c r="D166" s="675" t="s">
        <v>915</v>
      </c>
      <c r="E166" s="680"/>
      <c r="H166" s="1"/>
    </row>
    <row r="167" spans="1:8" ht="15.75" x14ac:dyDescent="0.25">
      <c r="A167" s="380"/>
      <c r="B167" s="481" t="s">
        <v>1375</v>
      </c>
      <c r="C167" s="494"/>
      <c r="D167" s="676" t="s">
        <v>915</v>
      </c>
      <c r="E167" s="400">
        <f>'Church  R &amp; P '!I47</f>
        <v>0</v>
      </c>
      <c r="H167" s="1"/>
    </row>
    <row r="168" spans="1:8" ht="16.5" thickBot="1" x14ac:dyDescent="0.3">
      <c r="A168" s="380"/>
      <c r="B168" s="509" t="s">
        <v>190</v>
      </c>
      <c r="C168" s="494"/>
      <c r="D168" s="593">
        <f>SUM(D164:D166)</f>
        <v>0</v>
      </c>
      <c r="E168" s="593">
        <f>SUM(E164:E166)</f>
        <v>0</v>
      </c>
      <c r="H168" s="1"/>
    </row>
    <row r="169" spans="1:8" ht="16.5" thickTop="1" x14ac:dyDescent="0.25">
      <c r="A169" s="380" t="s">
        <v>94</v>
      </c>
      <c r="B169" s="585" t="s">
        <v>994</v>
      </c>
      <c r="C169" s="494"/>
      <c r="D169" s="495"/>
      <c r="E169" s="484"/>
      <c r="H169" s="1"/>
    </row>
    <row r="170" spans="1:8" ht="15.75" x14ac:dyDescent="0.25">
      <c r="A170" s="587" t="s">
        <v>959</v>
      </c>
      <c r="B170" s="495" t="s">
        <v>947</v>
      </c>
      <c r="C170" s="52"/>
      <c r="D170" s="675" t="s">
        <v>915</v>
      </c>
      <c r="E170" s="496">
        <f>'Church  R &amp; P '!I49</f>
        <v>0</v>
      </c>
      <c r="H170" s="1"/>
    </row>
    <row r="171" spans="1:8" ht="15.75" x14ac:dyDescent="0.25">
      <c r="A171" s="588" t="s">
        <v>966</v>
      </c>
      <c r="B171" s="495" t="s">
        <v>1170</v>
      </c>
      <c r="C171" s="52"/>
      <c r="D171" s="675" t="s">
        <v>915</v>
      </c>
      <c r="E171" s="496">
        <f>'Church  R &amp; P '!I50</f>
        <v>0</v>
      </c>
      <c r="H171" s="1"/>
    </row>
    <row r="172" spans="1:8" ht="15.75" x14ac:dyDescent="0.25">
      <c r="A172" s="587" t="s">
        <v>987</v>
      </c>
      <c r="B172" s="495" t="s">
        <v>1171</v>
      </c>
      <c r="C172" s="52"/>
      <c r="D172" s="676" t="s">
        <v>915</v>
      </c>
      <c r="E172" s="496">
        <f>'Church  R &amp; P '!I51</f>
        <v>0</v>
      </c>
      <c r="H172" s="1"/>
    </row>
    <row r="173" spans="1:8" ht="16.5" thickBot="1" x14ac:dyDescent="0.3">
      <c r="A173" s="589"/>
      <c r="B173" s="509" t="s">
        <v>190</v>
      </c>
      <c r="C173" s="52"/>
      <c r="D173" s="593">
        <f>SUM(D169:D172)</f>
        <v>0</v>
      </c>
      <c r="E173" s="593">
        <f>SUM(E169:E172)</f>
        <v>0</v>
      </c>
      <c r="H173" s="1"/>
    </row>
    <row r="174" spans="1:8" ht="16.5" thickTop="1" x14ac:dyDescent="0.25">
      <c r="A174" s="380" t="s">
        <v>143</v>
      </c>
      <c r="B174" s="498" t="s">
        <v>995</v>
      </c>
      <c r="C174" s="494"/>
      <c r="D174" s="495"/>
      <c r="E174" s="484"/>
      <c r="H174" s="1"/>
    </row>
    <row r="175" spans="1:8" ht="15.75" x14ac:dyDescent="0.25">
      <c r="A175" s="380"/>
      <c r="B175" s="495" t="s">
        <v>1172</v>
      </c>
      <c r="C175" s="494"/>
      <c r="D175" s="675" t="s">
        <v>915</v>
      </c>
      <c r="E175" s="496">
        <f>'Church  R &amp; P '!I53</f>
        <v>0</v>
      </c>
      <c r="H175" s="1"/>
    </row>
    <row r="176" spans="1:8" ht="15.75" x14ac:dyDescent="0.25">
      <c r="A176" s="380"/>
      <c r="B176" s="484" t="s">
        <v>1173</v>
      </c>
      <c r="C176" s="494"/>
      <c r="D176" s="675" t="s">
        <v>915</v>
      </c>
      <c r="E176" s="496">
        <f>'Church  R &amp; P '!I54</f>
        <v>0</v>
      </c>
      <c r="H176" s="1"/>
    </row>
    <row r="177" spans="1:5" ht="15.75" x14ac:dyDescent="0.25">
      <c r="A177" s="380"/>
      <c r="B177" s="495" t="s">
        <v>1174</v>
      </c>
      <c r="C177" s="494"/>
      <c r="D177" s="676" t="s">
        <v>915</v>
      </c>
      <c r="E177" s="496">
        <f>'Church  R &amp; P '!I55</f>
        <v>0</v>
      </c>
    </row>
    <row r="178" spans="1:5" ht="15.75" x14ac:dyDescent="0.25">
      <c r="A178" s="380"/>
      <c r="B178" s="484" t="s">
        <v>1175</v>
      </c>
      <c r="C178" s="494"/>
      <c r="D178" s="675"/>
      <c r="E178" s="496">
        <f>'Church  R &amp; P '!I56</f>
        <v>0</v>
      </c>
    </row>
    <row r="179" spans="1:5" ht="15.75" x14ac:dyDescent="0.25">
      <c r="A179" s="380"/>
      <c r="B179" s="495" t="s">
        <v>1176</v>
      </c>
      <c r="C179" s="494"/>
      <c r="D179" s="675"/>
      <c r="E179" s="496">
        <f>'Church  R &amp; P '!I57</f>
        <v>0</v>
      </c>
    </row>
    <row r="180" spans="1:5" ht="16.5" thickBot="1" x14ac:dyDescent="0.3">
      <c r="A180" s="380"/>
      <c r="B180" s="509" t="s">
        <v>190</v>
      </c>
      <c r="C180" s="494"/>
      <c r="D180" s="593">
        <f>SUM(D175:D179)</f>
        <v>0</v>
      </c>
      <c r="E180" s="593">
        <f>SUM(E175:E179)</f>
        <v>0</v>
      </c>
    </row>
    <row r="181" spans="1:5" ht="16.5" thickTop="1" x14ac:dyDescent="0.25">
      <c r="A181" s="380" t="s">
        <v>176</v>
      </c>
      <c r="B181" s="498" t="s">
        <v>996</v>
      </c>
      <c r="C181" s="494"/>
      <c r="D181" s="676" t="s">
        <v>915</v>
      </c>
      <c r="E181" s="496">
        <f>'Church  R &amp; P '!I58</f>
        <v>0</v>
      </c>
    </row>
    <row r="182" spans="1:5" ht="15.75" x14ac:dyDescent="0.25">
      <c r="A182" s="380"/>
      <c r="B182" s="498"/>
      <c r="C182" s="494"/>
      <c r="D182" s="495"/>
      <c r="E182" s="484"/>
    </row>
    <row r="183" spans="1:5" ht="15.75" thickBot="1" x14ac:dyDescent="0.3">
      <c r="A183" s="380"/>
      <c r="B183" s="509" t="s">
        <v>190</v>
      </c>
      <c r="C183" s="494"/>
      <c r="D183" s="513">
        <f>SUM(D181:D182)</f>
        <v>0</v>
      </c>
      <c r="E183" s="513">
        <f>SUM(E181:E182)</f>
        <v>0</v>
      </c>
    </row>
    <row r="184" spans="1:5" ht="16.5" thickTop="1" x14ac:dyDescent="0.25">
      <c r="A184" s="380" t="s">
        <v>192</v>
      </c>
      <c r="B184" s="498" t="s">
        <v>997</v>
      </c>
      <c r="C184" s="494"/>
      <c r="D184" s="495"/>
      <c r="E184" s="496">
        <f>'Church  R &amp; P '!I59</f>
        <v>0</v>
      </c>
    </row>
    <row r="185" spans="1:5" ht="15.75" x14ac:dyDescent="0.25">
      <c r="A185" s="380"/>
      <c r="B185" s="498"/>
      <c r="C185" s="494"/>
      <c r="D185" s="495"/>
      <c r="E185" s="484"/>
    </row>
    <row r="186" spans="1:5" ht="16.5" thickBot="1" x14ac:dyDescent="0.3">
      <c r="A186" s="380"/>
      <c r="B186" s="509" t="s">
        <v>190</v>
      </c>
      <c r="C186" s="494"/>
      <c r="D186" s="593">
        <f>SUM(D184:D185)</f>
        <v>0</v>
      </c>
      <c r="E186" s="593">
        <f>SUM(E184:E185)</f>
        <v>0</v>
      </c>
    </row>
    <row r="187" spans="1:5" ht="16.5" thickTop="1" x14ac:dyDescent="0.25">
      <c r="A187" s="380" t="s">
        <v>193</v>
      </c>
      <c r="B187" s="498" t="s">
        <v>998</v>
      </c>
      <c r="C187" s="494"/>
      <c r="D187" s="676"/>
      <c r="E187" s="496">
        <f>'Church  R &amp; P '!I60</f>
        <v>0</v>
      </c>
    </row>
    <row r="188" spans="1:5" ht="15.75" x14ac:dyDescent="0.25">
      <c r="A188" s="380"/>
      <c r="B188" s="498"/>
      <c r="C188" s="494"/>
      <c r="D188" s="495"/>
      <c r="E188" s="484"/>
    </row>
    <row r="189" spans="1:5" ht="15.75" thickBot="1" x14ac:dyDescent="0.3">
      <c r="A189" s="380"/>
      <c r="B189" s="509" t="s">
        <v>190</v>
      </c>
      <c r="C189" s="494"/>
      <c r="D189" s="513">
        <f>SUM(D187:D188)</f>
        <v>0</v>
      </c>
      <c r="E189" s="513">
        <f>SUM(E187:E188)</f>
        <v>0</v>
      </c>
    </row>
    <row r="190" spans="1:5" ht="16.5" thickTop="1" x14ac:dyDescent="0.25">
      <c r="A190" s="380" t="s">
        <v>981</v>
      </c>
      <c r="B190" s="498" t="s">
        <v>97</v>
      </c>
      <c r="C190" s="494"/>
      <c r="D190" s="495"/>
      <c r="E190" s="496">
        <f>'Church  R &amp; P '!I61</f>
        <v>0</v>
      </c>
    </row>
    <row r="191" spans="1:5" ht="15.75" x14ac:dyDescent="0.25">
      <c r="A191" s="380"/>
      <c r="B191" s="498"/>
      <c r="C191" s="494"/>
      <c r="D191" s="495"/>
      <c r="E191" s="484"/>
    </row>
    <row r="192" spans="1:5" ht="15.75" thickBot="1" x14ac:dyDescent="0.3">
      <c r="A192" s="380"/>
      <c r="B192" s="509" t="s">
        <v>190</v>
      </c>
      <c r="C192" s="494"/>
      <c r="D192" s="513">
        <f>SUM(D190:D191)</f>
        <v>0</v>
      </c>
      <c r="E192" s="513">
        <f>SUM(E190:E191)</f>
        <v>0</v>
      </c>
    </row>
    <row r="193" spans="1:5" ht="16.5" thickTop="1" x14ac:dyDescent="0.25">
      <c r="A193" s="380" t="s">
        <v>983</v>
      </c>
      <c r="B193" s="498" t="s">
        <v>999</v>
      </c>
      <c r="C193" s="494"/>
      <c r="D193" s="495"/>
      <c r="E193" s="496">
        <f>'Church  R &amp; P '!I62</f>
        <v>0</v>
      </c>
    </row>
    <row r="194" spans="1:5" ht="15.75" x14ac:dyDescent="0.25">
      <c r="A194" s="585"/>
      <c r="B194" s="495"/>
      <c r="C194" s="494"/>
      <c r="D194" s="495"/>
      <c r="E194" s="484"/>
    </row>
    <row r="195" spans="1:5" ht="15.75" thickBot="1" x14ac:dyDescent="0.3">
      <c r="A195" s="585"/>
      <c r="B195" s="509" t="s">
        <v>190</v>
      </c>
      <c r="C195" s="494"/>
      <c r="D195" s="513">
        <f>SUM(D193:D194)</f>
        <v>0</v>
      </c>
      <c r="E195" s="513">
        <f>SUM(E193:E194)</f>
        <v>0</v>
      </c>
    </row>
    <row r="196" spans="1:5" ht="16.5" thickTop="1" x14ac:dyDescent="0.25">
      <c r="A196" s="585" t="s">
        <v>959</v>
      </c>
      <c r="B196" s="498" t="s">
        <v>103</v>
      </c>
      <c r="C196" s="494"/>
      <c r="D196" s="495"/>
      <c r="E196" s="484"/>
    </row>
    <row r="197" spans="1:5" ht="15.75" x14ac:dyDescent="0.25">
      <c r="A197" s="494"/>
      <c r="B197" s="495" t="s">
        <v>95</v>
      </c>
      <c r="C197" s="495"/>
      <c r="D197" s="385">
        <v>0</v>
      </c>
      <c r="E197" s="680"/>
    </row>
    <row r="198" spans="1:5" ht="15.75" x14ac:dyDescent="0.25">
      <c r="A198" s="494"/>
      <c r="B198" s="495" t="s">
        <v>96</v>
      </c>
      <c r="C198" s="495"/>
      <c r="D198" s="385">
        <v>0</v>
      </c>
      <c r="E198" s="680"/>
    </row>
    <row r="199" spans="1:5" ht="15.75" x14ac:dyDescent="0.25">
      <c r="A199" s="494"/>
      <c r="B199" s="495" t="s">
        <v>98</v>
      </c>
      <c r="C199" s="495"/>
      <c r="D199" s="385">
        <v>0</v>
      </c>
      <c r="E199" s="680"/>
    </row>
    <row r="200" spans="1:5" ht="15.75" x14ac:dyDescent="0.25">
      <c r="A200" s="494"/>
      <c r="B200" s="495" t="s">
        <v>99</v>
      </c>
      <c r="C200" s="495"/>
      <c r="D200" s="385"/>
      <c r="E200" s="680"/>
    </row>
    <row r="201" spans="1:5" ht="15.75" x14ac:dyDescent="0.25">
      <c r="A201" s="494"/>
      <c r="B201" s="495" t="s">
        <v>100</v>
      </c>
      <c r="C201" s="495"/>
      <c r="D201" s="385">
        <v>0</v>
      </c>
      <c r="E201" s="680"/>
    </row>
    <row r="202" spans="1:5" ht="15.75" x14ac:dyDescent="0.25">
      <c r="A202" s="494"/>
      <c r="B202" s="495" t="s">
        <v>102</v>
      </c>
      <c r="C202" s="495"/>
      <c r="D202" s="385">
        <v>0</v>
      </c>
      <c r="E202" s="496"/>
    </row>
    <row r="203" spans="1:5" ht="15.75" x14ac:dyDescent="0.25">
      <c r="A203" s="494"/>
      <c r="B203" s="495" t="s">
        <v>103</v>
      </c>
      <c r="C203" s="495"/>
      <c r="D203" s="385">
        <v>0</v>
      </c>
      <c r="E203" s="400">
        <f>'Church  R &amp; P '!I63</f>
        <v>0</v>
      </c>
    </row>
    <row r="204" spans="1:5" ht="15.75" thickBot="1" x14ac:dyDescent="0.3">
      <c r="A204" s="494"/>
      <c r="B204" s="509" t="s">
        <v>190</v>
      </c>
      <c r="C204" s="506"/>
      <c r="D204" s="520">
        <f>SUM(D197:D203)</f>
        <v>0</v>
      </c>
      <c r="E204" s="520">
        <f>SUM(E197:E203)</f>
        <v>0</v>
      </c>
    </row>
    <row r="205" spans="1:5" ht="16.5" thickTop="1" thickBot="1" x14ac:dyDescent="0.3">
      <c r="A205" s="494"/>
      <c r="B205" s="497" t="s">
        <v>70</v>
      </c>
      <c r="C205" s="577"/>
      <c r="D205" s="520">
        <f>D168+D173+D180+D183+D186+D189+D192+D195+D204</f>
        <v>0</v>
      </c>
      <c r="E205" s="520">
        <f>E168+E173+E180+E183+E186+E189+E192+E195+E204</f>
        <v>0</v>
      </c>
    </row>
    <row r="206" spans="1:5" ht="15.75" thickTop="1" x14ac:dyDescent="0.25">
      <c r="A206" s="494"/>
      <c r="B206" s="577"/>
      <c r="C206" s="577"/>
      <c r="D206" s="511"/>
      <c r="E206" s="511"/>
    </row>
    <row r="207" spans="1:5" x14ac:dyDescent="0.25">
      <c r="A207" s="380" t="s">
        <v>145</v>
      </c>
      <c r="B207" s="577"/>
      <c r="C207" s="577"/>
      <c r="D207" s="385"/>
      <c r="E207" s="385"/>
    </row>
    <row r="208" spans="1:5" x14ac:dyDescent="0.25">
      <c r="A208" s="490" t="s">
        <v>821</v>
      </c>
      <c r="B208" s="494"/>
      <c r="C208" s="52"/>
      <c r="D208" s="385"/>
      <c r="E208" s="385"/>
    </row>
    <row r="209" spans="1:5" ht="15.75" x14ac:dyDescent="0.25">
      <c r="A209" s="52">
        <v>1</v>
      </c>
      <c r="B209" s="495" t="s">
        <v>1268</v>
      </c>
      <c r="C209" s="52"/>
      <c r="D209" s="385">
        <v>0</v>
      </c>
      <c r="E209" s="680"/>
    </row>
    <row r="210" spans="1:5" ht="15.75" x14ac:dyDescent="0.25">
      <c r="A210" s="52">
        <v>2</v>
      </c>
      <c r="B210" s="495" t="s">
        <v>990</v>
      </c>
      <c r="C210" s="52"/>
      <c r="D210" s="385">
        <v>0</v>
      </c>
      <c r="E210" s="680"/>
    </row>
    <row r="211" spans="1:5" ht="15.75" x14ac:dyDescent="0.25">
      <c r="A211" s="52">
        <v>3</v>
      </c>
      <c r="B211" s="495" t="s">
        <v>989</v>
      </c>
      <c r="C211" s="52"/>
      <c r="D211" s="385">
        <v>0</v>
      </c>
      <c r="E211" s="400">
        <f>'Church  R &amp; P '!I41</f>
        <v>0</v>
      </c>
    </row>
    <row r="212" spans="1:5" ht="15.75" x14ac:dyDescent="0.25">
      <c r="A212" s="52">
        <v>4</v>
      </c>
      <c r="B212" s="504" t="s">
        <v>990</v>
      </c>
      <c r="C212" s="495"/>
      <c r="D212" s="677" t="s">
        <v>915</v>
      </c>
      <c r="E212" s="680"/>
    </row>
    <row r="213" spans="1:5" ht="15.75" x14ac:dyDescent="0.25">
      <c r="A213" s="52"/>
      <c r="B213" s="501" t="s">
        <v>1313</v>
      </c>
      <c r="C213" s="52"/>
      <c r="D213" s="677" t="s">
        <v>915</v>
      </c>
      <c r="E213" s="400">
        <f>'Church  R &amp; P '!I43</f>
        <v>0</v>
      </c>
    </row>
    <row r="214" spans="1:5" ht="15.75" x14ac:dyDescent="0.25">
      <c r="A214" s="52"/>
      <c r="B214" s="501" t="s">
        <v>1178</v>
      </c>
      <c r="C214" s="52"/>
      <c r="D214" s="677" t="s">
        <v>915</v>
      </c>
      <c r="E214" s="400">
        <f>'Church  R &amp; P '!I44</f>
        <v>0</v>
      </c>
    </row>
    <row r="215" spans="1:5" ht="15.75" thickBot="1" x14ac:dyDescent="0.3">
      <c r="A215" s="52"/>
      <c r="B215" s="497" t="s">
        <v>70</v>
      </c>
      <c r="C215" s="52"/>
      <c r="D215" s="514">
        <f>SUM(D209:D214)</f>
        <v>0</v>
      </c>
      <c r="E215" s="520">
        <f>SUM(E209:E214)</f>
        <v>0</v>
      </c>
    </row>
    <row r="216" spans="1:5" ht="15.75" thickTop="1" x14ac:dyDescent="0.25">
      <c r="A216" s="52"/>
      <c r="B216" s="497"/>
      <c r="C216" s="52"/>
      <c r="D216" s="595"/>
      <c r="E216" s="662"/>
    </row>
    <row r="217" spans="1:5" x14ac:dyDescent="0.25">
      <c r="A217" s="490" t="s">
        <v>108</v>
      </c>
      <c r="B217" s="572"/>
      <c r="C217" s="52"/>
      <c r="D217" s="385"/>
      <c r="E217" s="385"/>
    </row>
    <row r="218" spans="1:5" ht="15.75" thickTop="1" x14ac:dyDescent="0.25">
      <c r="A218" s="380" t="s">
        <v>154</v>
      </c>
      <c r="B218" s="52"/>
      <c r="C218" s="52"/>
      <c r="D218" s="385"/>
      <c r="E218" s="385"/>
    </row>
    <row r="219" spans="1:5" x14ac:dyDescent="0.25">
      <c r="A219" s="380" t="s">
        <v>845</v>
      </c>
      <c r="B219" s="506"/>
      <c r="C219" s="506"/>
      <c r="D219" s="385"/>
      <c r="E219" s="385"/>
    </row>
    <row r="220" spans="1:5" ht="15.75" x14ac:dyDescent="0.25">
      <c r="A220" s="494"/>
      <c r="B220" s="495" t="s">
        <v>1272</v>
      </c>
      <c r="C220" s="495"/>
      <c r="D220" s="385">
        <v>0</v>
      </c>
      <c r="E220" s="680"/>
    </row>
    <row r="221" spans="1:5" ht="15.75" x14ac:dyDescent="0.25">
      <c r="A221" s="494"/>
      <c r="B221" s="495" t="s">
        <v>1011</v>
      </c>
      <c r="C221" s="495"/>
      <c r="D221" s="385">
        <v>0</v>
      </c>
      <c r="E221" s="400">
        <f>'Church  R &amp; P '!I79</f>
        <v>0</v>
      </c>
    </row>
    <row r="222" spans="1:5" ht="15.75" x14ac:dyDescent="0.25">
      <c r="A222" s="494"/>
      <c r="B222" s="495" t="s">
        <v>1014</v>
      </c>
      <c r="C222" s="495"/>
      <c r="D222" s="385">
        <v>0</v>
      </c>
      <c r="E222" s="400">
        <f>'Church  R &amp; P '!I82</f>
        <v>0</v>
      </c>
    </row>
    <row r="223" spans="1:5" ht="15.75" x14ac:dyDescent="0.25">
      <c r="A223" s="494"/>
      <c r="B223" s="481" t="s">
        <v>1353</v>
      </c>
      <c r="C223" s="495"/>
      <c r="D223" s="385"/>
      <c r="E223" s="680"/>
    </row>
    <row r="224" spans="1:5" ht="15.75" x14ac:dyDescent="0.25">
      <c r="A224" s="494"/>
      <c r="B224" s="481" t="s">
        <v>1433</v>
      </c>
      <c r="C224" s="495"/>
      <c r="D224" s="385">
        <v>0</v>
      </c>
      <c r="E224" s="680"/>
    </row>
    <row r="225" spans="1:5" ht="15.75" x14ac:dyDescent="0.25">
      <c r="A225" s="494"/>
      <c r="B225" s="481" t="s">
        <v>873</v>
      </c>
      <c r="C225" s="495"/>
      <c r="D225" s="385"/>
      <c r="E225" s="680"/>
    </row>
    <row r="226" spans="1:5" ht="15.75" x14ac:dyDescent="0.25">
      <c r="A226" s="494"/>
      <c r="B226" s="498" t="s">
        <v>912</v>
      </c>
      <c r="C226" s="498"/>
      <c r="D226" s="385">
        <v>0</v>
      </c>
      <c r="E226" s="680"/>
    </row>
    <row r="227" spans="1:5" ht="15.75" x14ac:dyDescent="0.25">
      <c r="A227" s="494"/>
      <c r="B227" s="495" t="s">
        <v>913</v>
      </c>
      <c r="C227" s="586" t="s">
        <v>915</v>
      </c>
      <c r="D227" s="400"/>
      <c r="E227" s="680"/>
    </row>
    <row r="228" spans="1:5" ht="15.75" x14ac:dyDescent="0.25">
      <c r="A228" s="494"/>
      <c r="B228" s="495" t="s">
        <v>914</v>
      </c>
      <c r="C228" s="586" t="s">
        <v>915</v>
      </c>
      <c r="D228" s="508">
        <f>C227-C228</f>
        <v>0</v>
      </c>
      <c r="E228" s="680"/>
    </row>
    <row r="229" spans="1:5" ht="15.75" x14ac:dyDescent="0.25">
      <c r="A229" s="494"/>
      <c r="B229" s="498" t="s">
        <v>1013</v>
      </c>
      <c r="C229" s="495"/>
      <c r="D229" s="507" t="s">
        <v>915</v>
      </c>
      <c r="E229" s="508">
        <f>'Church  R &amp; P '!I81</f>
        <v>0</v>
      </c>
    </row>
    <row r="230" spans="1:5" ht="15.75" x14ac:dyDescent="0.25">
      <c r="A230" s="494"/>
      <c r="B230" s="481" t="s">
        <v>1384</v>
      </c>
      <c r="C230" s="495"/>
      <c r="D230" s="650"/>
      <c r="E230" s="680"/>
    </row>
    <row r="231" spans="1:5" ht="15.75" thickBot="1" x14ac:dyDescent="0.3">
      <c r="A231" s="494"/>
      <c r="B231" s="509" t="s">
        <v>190</v>
      </c>
      <c r="C231" s="577"/>
      <c r="D231" s="514">
        <f>SUM(D220:D230)</f>
        <v>0</v>
      </c>
      <c r="E231" s="520">
        <f>SUM(E220:E229)</f>
        <v>0</v>
      </c>
    </row>
    <row r="232" spans="1:5" ht="16.5" thickTop="1" x14ac:dyDescent="0.25">
      <c r="A232" s="380"/>
      <c r="B232" s="491" t="s">
        <v>867</v>
      </c>
      <c r="C232" s="491"/>
      <c r="D232" s="385"/>
      <c r="E232" s="385"/>
    </row>
    <row r="233" spans="1:5" ht="15.75" x14ac:dyDescent="0.25">
      <c r="A233" s="380"/>
      <c r="B233" s="476" t="s">
        <v>867</v>
      </c>
      <c r="C233" s="491"/>
      <c r="D233" s="385">
        <v>0</v>
      </c>
      <c r="E233" s="400">
        <f>'Church  R &amp; P '!I80</f>
        <v>0</v>
      </c>
    </row>
    <row r="234" spans="1:5" ht="15.75" x14ac:dyDescent="0.25">
      <c r="A234" s="494"/>
      <c r="B234" s="495" t="s">
        <v>863</v>
      </c>
      <c r="C234" s="495"/>
      <c r="D234" s="385"/>
      <c r="E234" s="680"/>
    </row>
    <row r="235" spans="1:5" ht="15.75" x14ac:dyDescent="0.25">
      <c r="A235" s="494"/>
      <c r="B235" s="495" t="s">
        <v>864</v>
      </c>
      <c r="C235" s="495"/>
      <c r="D235" s="385"/>
      <c r="E235" s="680"/>
    </row>
    <row r="236" spans="1:5" ht="15.75" x14ac:dyDescent="0.25">
      <c r="A236" s="494"/>
      <c r="B236" s="495" t="s">
        <v>865</v>
      </c>
      <c r="C236" s="495"/>
      <c r="D236" s="385"/>
      <c r="E236" s="680"/>
    </row>
    <row r="237" spans="1:5" ht="15.75" x14ac:dyDescent="0.25">
      <c r="A237" s="494"/>
      <c r="B237" s="495" t="s">
        <v>866</v>
      </c>
      <c r="C237" s="495"/>
      <c r="D237" s="385"/>
      <c r="E237" s="680"/>
    </row>
    <row r="238" spans="1:5" ht="15.75" x14ac:dyDescent="0.25">
      <c r="A238" s="494"/>
      <c r="B238" s="481" t="s">
        <v>1461</v>
      </c>
      <c r="C238" s="495"/>
      <c r="D238" s="385"/>
      <c r="E238" s="680"/>
    </row>
    <row r="239" spans="1:5" ht="15.75" x14ac:dyDescent="0.25">
      <c r="A239" s="494"/>
      <c r="B239" s="481" t="s">
        <v>869</v>
      </c>
      <c r="C239" s="495"/>
      <c r="D239" s="385"/>
      <c r="E239" s="680"/>
    </row>
    <row r="240" spans="1:5" ht="15.75" x14ac:dyDescent="0.25">
      <c r="A240" s="494"/>
      <c r="B240" s="481" t="s">
        <v>1354</v>
      </c>
      <c r="C240" s="495"/>
      <c r="D240" s="385"/>
      <c r="E240" s="680"/>
    </row>
    <row r="241" spans="1:5" x14ac:dyDescent="0.25">
      <c r="B241" s="481" t="s">
        <v>1462</v>
      </c>
      <c r="D241" s="507" t="s">
        <v>915</v>
      </c>
    </row>
    <row r="242" spans="1:5" ht="15.75" thickBot="1" x14ac:dyDescent="0.3">
      <c r="A242" s="494"/>
      <c r="B242" s="509" t="s">
        <v>190</v>
      </c>
      <c r="C242" s="577"/>
      <c r="D242" s="520">
        <f>SUM(D233:D241)</f>
        <v>0</v>
      </c>
      <c r="E242" s="520">
        <f>SUM(E233:E240)</f>
        <v>0</v>
      </c>
    </row>
    <row r="243" spans="1:5" ht="16.5" thickTop="1" x14ac:dyDescent="0.25">
      <c r="A243" s="494"/>
      <c r="B243" s="491" t="s">
        <v>875</v>
      </c>
      <c r="C243" s="491"/>
      <c r="D243" s="385"/>
      <c r="E243" s="385"/>
    </row>
    <row r="244" spans="1:5" ht="15.75" x14ac:dyDescent="0.25">
      <c r="A244" s="494"/>
      <c r="B244" s="495" t="s">
        <v>870</v>
      </c>
      <c r="C244" s="495"/>
      <c r="D244" s="385">
        <v>0</v>
      </c>
      <c r="E244" s="680"/>
    </row>
    <row r="245" spans="1:5" ht="15.75" x14ac:dyDescent="0.25">
      <c r="A245" s="494"/>
      <c r="B245" s="495" t="s">
        <v>1355</v>
      </c>
      <c r="C245" s="495"/>
      <c r="D245" s="385"/>
      <c r="E245" s="680"/>
    </row>
    <row r="246" spans="1:5" ht="15.75" x14ac:dyDescent="0.25">
      <c r="A246" s="494"/>
      <c r="B246" s="495" t="s">
        <v>1356</v>
      </c>
      <c r="C246" s="495"/>
      <c r="D246" s="385"/>
      <c r="E246" s="680"/>
    </row>
    <row r="247" spans="1:5" ht="15.75" x14ac:dyDescent="0.25">
      <c r="A247" s="494"/>
      <c r="B247" s="495" t="s">
        <v>1357</v>
      </c>
      <c r="C247" s="495"/>
      <c r="D247" s="385"/>
      <c r="E247" s="680"/>
    </row>
    <row r="248" spans="1:5" ht="15.75" x14ac:dyDescent="0.25">
      <c r="A248" s="494"/>
      <c r="B248" s="495" t="s">
        <v>871</v>
      </c>
      <c r="C248" s="495"/>
      <c r="D248" s="385"/>
      <c r="E248" s="680"/>
    </row>
    <row r="249" spans="1:5" ht="15.75" x14ac:dyDescent="0.25">
      <c r="A249" s="494"/>
      <c r="B249" s="495" t="s">
        <v>872</v>
      </c>
      <c r="C249" s="495"/>
      <c r="D249" s="385"/>
      <c r="E249" s="680"/>
    </row>
    <row r="250" spans="1:5" ht="15.75" x14ac:dyDescent="0.25">
      <c r="A250" s="494"/>
      <c r="B250" s="495" t="s">
        <v>1358</v>
      </c>
      <c r="C250" s="495"/>
      <c r="D250" s="385"/>
      <c r="E250" s="680"/>
    </row>
    <row r="251" spans="1:5" ht="15.75" x14ac:dyDescent="0.25">
      <c r="A251" s="494"/>
      <c r="B251" s="495" t="s">
        <v>874</v>
      </c>
      <c r="C251" s="495"/>
      <c r="D251" s="385">
        <v>0</v>
      </c>
      <c r="E251" s="680"/>
    </row>
    <row r="252" spans="1:5" ht="15.75" thickBot="1" x14ac:dyDescent="0.3">
      <c r="A252" s="494"/>
      <c r="B252" s="509" t="s">
        <v>190</v>
      </c>
      <c r="C252" s="577"/>
      <c r="D252" s="514">
        <f>SUM(D244:D251)</f>
        <v>0</v>
      </c>
      <c r="E252" s="514">
        <f>SUM(E244:E251)</f>
        <v>0</v>
      </c>
    </row>
    <row r="253" spans="1:5" ht="16.5" thickTop="1" thickBot="1" x14ac:dyDescent="0.3">
      <c r="A253" s="52"/>
      <c r="B253" s="497" t="s">
        <v>70</v>
      </c>
      <c r="C253" s="577"/>
      <c r="D253" s="520">
        <f>D231+D242+D252</f>
        <v>0</v>
      </c>
      <c r="E253" s="520">
        <f>E231+E242+E252</f>
        <v>0</v>
      </c>
    </row>
    <row r="254" spans="1:5" ht="15.75" thickTop="1" x14ac:dyDescent="0.25">
      <c r="A254" s="52"/>
      <c r="B254" s="52"/>
      <c r="C254" s="52"/>
      <c r="D254" s="511"/>
      <c r="E254" s="511"/>
    </row>
    <row r="255" spans="1:5" x14ac:dyDescent="0.25">
      <c r="A255" s="52"/>
      <c r="B255" s="52"/>
      <c r="C255" s="52"/>
      <c r="D255" s="385"/>
      <c r="E255" s="385"/>
    </row>
    <row r="256" spans="1:5" x14ac:dyDescent="0.25">
      <c r="A256" s="490" t="s">
        <v>153</v>
      </c>
      <c r="B256" s="52"/>
      <c r="C256" s="52"/>
      <c r="D256" s="385"/>
      <c r="E256" s="385"/>
    </row>
    <row r="257" spans="1:5" x14ac:dyDescent="0.25">
      <c r="A257" s="380" t="s">
        <v>109</v>
      </c>
      <c r="B257" s="52"/>
      <c r="C257" s="52"/>
      <c r="D257" s="385"/>
      <c r="E257" s="385"/>
    </row>
    <row r="258" spans="1:5" ht="15.75" x14ac:dyDescent="0.25">
      <c r="A258" s="380"/>
      <c r="B258" s="495" t="s">
        <v>1368</v>
      </c>
      <c r="C258" s="52"/>
      <c r="D258" s="385"/>
      <c r="E258" s="680"/>
    </row>
    <row r="259" spans="1:5" ht="15.75" x14ac:dyDescent="0.25">
      <c r="A259" s="380"/>
      <c r="B259" s="495" t="s">
        <v>1369</v>
      </c>
      <c r="C259" s="52"/>
      <c r="D259" s="385">
        <v>0</v>
      </c>
      <c r="E259" s="680"/>
    </row>
    <row r="260" spans="1:5" ht="15.75" thickBot="1" x14ac:dyDescent="0.3">
      <c r="A260" s="380"/>
      <c r="B260" s="509" t="s">
        <v>190</v>
      </c>
      <c r="C260" s="52"/>
      <c r="D260" s="520">
        <f>SUM(D258:D259)</f>
        <v>0</v>
      </c>
      <c r="E260" s="520">
        <f>SUM(E258:E259)</f>
        <v>0</v>
      </c>
    </row>
    <row r="261" spans="1:5" ht="16.5" thickTop="1" x14ac:dyDescent="0.25">
      <c r="A261" s="380"/>
      <c r="B261" s="491" t="s">
        <v>1020</v>
      </c>
      <c r="C261" s="577"/>
      <c r="D261" s="511"/>
      <c r="E261" s="663">
        <f>'Church  R &amp; P '!I89</f>
        <v>0</v>
      </c>
    </row>
    <row r="262" spans="1:5" ht="15.75" x14ac:dyDescent="0.25">
      <c r="A262" s="380"/>
      <c r="B262" s="491"/>
      <c r="C262" s="577"/>
      <c r="D262" s="385"/>
      <c r="E262" s="680"/>
    </row>
    <row r="263" spans="1:5" ht="15.75" thickBot="1" x14ac:dyDescent="0.3">
      <c r="A263" s="380"/>
      <c r="B263" s="509" t="s">
        <v>190</v>
      </c>
      <c r="C263" s="577"/>
      <c r="D263" s="520">
        <f>SUM(D261:D262)</f>
        <v>0</v>
      </c>
      <c r="E263" s="520">
        <f>SUM(E261:E262)</f>
        <v>0</v>
      </c>
    </row>
    <row r="264" spans="1:5" ht="16.5" thickTop="1" x14ac:dyDescent="0.25">
      <c r="A264" s="380"/>
      <c r="B264" s="491" t="s">
        <v>1021</v>
      </c>
      <c r="C264" s="577"/>
      <c r="D264" s="385"/>
      <c r="E264" s="400">
        <f>'Church  R &amp; P '!I90</f>
        <v>0</v>
      </c>
    </row>
    <row r="265" spans="1:5" ht="15.75" x14ac:dyDescent="0.25">
      <c r="A265" s="380"/>
      <c r="B265" s="491"/>
      <c r="C265" s="577"/>
      <c r="D265" s="385"/>
      <c r="E265" s="680"/>
    </row>
    <row r="266" spans="1:5" ht="15.75" thickBot="1" x14ac:dyDescent="0.3">
      <c r="A266" s="380"/>
      <c r="B266" s="509" t="s">
        <v>190</v>
      </c>
      <c r="C266" s="577"/>
      <c r="D266" s="520">
        <f>SUM(D264:D265)</f>
        <v>0</v>
      </c>
      <c r="E266" s="520">
        <f>SUM(E264:E265)</f>
        <v>0</v>
      </c>
    </row>
    <row r="267" spans="1:5" ht="16.5" thickTop="1" thickBot="1" x14ac:dyDescent="0.3">
      <c r="A267" s="380"/>
      <c r="B267" s="497" t="s">
        <v>70</v>
      </c>
      <c r="C267" s="52"/>
      <c r="D267" s="520">
        <f>D260+D263+D266</f>
        <v>0</v>
      </c>
      <c r="E267" s="520">
        <f>E260+E263+E266</f>
        <v>0</v>
      </c>
    </row>
    <row r="268" spans="1:5" ht="15.75" thickTop="1" x14ac:dyDescent="0.25">
      <c r="A268" s="380"/>
      <c r="B268" s="482"/>
      <c r="C268" s="52"/>
      <c r="D268" s="511"/>
      <c r="E268" s="511"/>
    </row>
    <row r="269" spans="1:5" x14ac:dyDescent="0.25">
      <c r="A269" s="380" t="s">
        <v>165</v>
      </c>
      <c r="B269" s="52"/>
      <c r="C269" s="52"/>
      <c r="D269" s="385"/>
      <c r="E269" s="385"/>
    </row>
    <row r="270" spans="1:5" x14ac:dyDescent="0.25">
      <c r="A270" s="380" t="s">
        <v>831</v>
      </c>
      <c r="B270" s="52"/>
      <c r="C270" s="52"/>
      <c r="D270" s="385"/>
      <c r="E270" s="385"/>
    </row>
    <row r="271" spans="1:5" x14ac:dyDescent="0.25">
      <c r="A271" s="380" t="s">
        <v>846</v>
      </c>
      <c r="B271" s="494"/>
      <c r="C271" s="494"/>
      <c r="D271" s="385"/>
      <c r="E271" s="385"/>
    </row>
    <row r="272" spans="1:5" ht="15.75" x14ac:dyDescent="0.25">
      <c r="A272" s="494"/>
      <c r="B272" s="495" t="s">
        <v>876</v>
      </c>
      <c r="C272" s="495"/>
      <c r="D272" s="385"/>
      <c r="E272" s="680"/>
    </row>
    <row r="273" spans="1:68" ht="15.75" x14ac:dyDescent="0.25">
      <c r="A273" s="494"/>
      <c r="B273" s="495" t="s">
        <v>877</v>
      </c>
      <c r="C273" s="495"/>
      <c r="D273" s="385"/>
      <c r="E273" s="400">
        <f>'Church  R &amp; P '!I86</f>
        <v>0</v>
      </c>
    </row>
    <row r="274" spans="1:68" ht="15.75" x14ac:dyDescent="0.25">
      <c r="A274" s="494"/>
      <c r="B274" s="495" t="s">
        <v>878</v>
      </c>
      <c r="C274" s="495"/>
      <c r="D274" s="385"/>
      <c r="E274" s="680"/>
    </row>
    <row r="275" spans="1:68" ht="15.75" x14ac:dyDescent="0.25">
      <c r="A275" s="494"/>
      <c r="B275" s="495" t="s">
        <v>879</v>
      </c>
      <c r="C275" s="495"/>
      <c r="D275" s="385"/>
      <c r="E275" s="680"/>
    </row>
    <row r="276" spans="1:68" ht="15.75" x14ac:dyDescent="0.25">
      <c r="A276" s="494"/>
      <c r="B276" s="495" t="s">
        <v>880</v>
      </c>
      <c r="C276" s="495"/>
      <c r="D276" s="385"/>
      <c r="E276" s="680"/>
    </row>
    <row r="277" spans="1:68" ht="15.75" x14ac:dyDescent="0.25">
      <c r="A277" s="494"/>
      <c r="B277" s="495" t="s">
        <v>1371</v>
      </c>
      <c r="C277" s="495"/>
      <c r="D277" s="385"/>
      <c r="E277" s="680"/>
    </row>
    <row r="278" spans="1:68" ht="15.75" x14ac:dyDescent="0.25">
      <c r="A278" s="494"/>
      <c r="B278" s="495" t="s">
        <v>1372</v>
      </c>
      <c r="C278" s="495"/>
      <c r="D278" s="385"/>
      <c r="E278" s="680"/>
    </row>
    <row r="279" spans="1:68" ht="15.75" x14ac:dyDescent="0.25">
      <c r="A279" s="494"/>
      <c r="B279" s="495" t="s">
        <v>44</v>
      </c>
      <c r="C279" s="495"/>
      <c r="D279" s="385"/>
      <c r="E279" s="680"/>
    </row>
    <row r="280" spans="1:68" ht="15.75" x14ac:dyDescent="0.25">
      <c r="A280" s="494"/>
      <c r="B280" s="495" t="s">
        <v>881</v>
      </c>
      <c r="C280" s="495"/>
      <c r="D280" s="385"/>
      <c r="E280" s="680"/>
    </row>
    <row r="281" spans="1:68" ht="15.75" x14ac:dyDescent="0.25">
      <c r="A281" s="494"/>
      <c r="B281" s="495" t="s">
        <v>882</v>
      </c>
      <c r="C281" s="495"/>
      <c r="D281" s="385"/>
      <c r="E281" s="680"/>
    </row>
    <row r="282" spans="1:68" s="495" customFormat="1" ht="15.75" x14ac:dyDescent="0.25">
      <c r="B282" s="385" t="s">
        <v>1473</v>
      </c>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row>
    <row r="283" spans="1:68" s="329" customFormat="1" ht="15.75" x14ac:dyDescent="0.25">
      <c r="A283" s="495"/>
      <c r="B283" s="495" t="s">
        <v>119</v>
      </c>
      <c r="C283" s="495"/>
      <c r="D283" s="677"/>
      <c r="E283" s="680"/>
    </row>
    <row r="284" spans="1:68" ht="15.75" thickBot="1" x14ac:dyDescent="0.3">
      <c r="A284" s="484"/>
      <c r="B284" s="497" t="s">
        <v>70</v>
      </c>
      <c r="C284" s="582"/>
      <c r="D284" s="514">
        <f>SUM(D272:D283)</f>
        <v>0</v>
      </c>
      <c r="E284" s="514">
        <f>SUM(E272:E283)</f>
        <v>0</v>
      </c>
    </row>
    <row r="285" spans="1:68" ht="15.75" thickTop="1" x14ac:dyDescent="0.25">
      <c r="A285" s="385"/>
      <c r="B285" s="385"/>
      <c r="C285" s="52"/>
      <c r="D285" s="511"/>
      <c r="E285" s="511"/>
    </row>
    <row r="286" spans="1:68" x14ac:dyDescent="0.25">
      <c r="A286" s="380" t="s">
        <v>168</v>
      </c>
      <c r="B286" s="385"/>
      <c r="C286" s="52"/>
      <c r="D286" s="385"/>
      <c r="E286" s="385"/>
    </row>
    <row r="287" spans="1:68" x14ac:dyDescent="0.25">
      <c r="A287" s="380" t="s">
        <v>847</v>
      </c>
      <c r="B287" s="484"/>
      <c r="C287" s="494"/>
      <c r="D287" s="385"/>
      <c r="E287" s="385"/>
    </row>
    <row r="288" spans="1:68" ht="15.75" x14ac:dyDescent="0.25">
      <c r="A288" s="484"/>
      <c r="B288" s="498" t="s">
        <v>916</v>
      </c>
      <c r="C288" s="495"/>
      <c r="D288" s="385"/>
      <c r="E288" s="385"/>
    </row>
    <row r="289" spans="1:5" ht="15.75" x14ac:dyDescent="0.25">
      <c r="A289" s="380"/>
      <c r="B289" s="484" t="s">
        <v>1463</v>
      </c>
      <c r="C289" s="495"/>
      <c r="D289" s="385">
        <v>0</v>
      </c>
      <c r="E289" s="680"/>
    </row>
    <row r="290" spans="1:5" ht="15.75" x14ac:dyDescent="0.25">
      <c r="A290" s="380"/>
      <c r="B290" s="484" t="s">
        <v>1463</v>
      </c>
      <c r="C290" s="495"/>
      <c r="D290" s="385"/>
      <c r="E290" s="680"/>
    </row>
    <row r="291" spans="1:5" ht="15.75" x14ac:dyDescent="0.25">
      <c r="A291" s="380"/>
      <c r="B291" s="484" t="s">
        <v>1464</v>
      </c>
      <c r="C291" s="495"/>
      <c r="D291" s="385">
        <v>0</v>
      </c>
      <c r="E291" s="680"/>
    </row>
    <row r="292" spans="1:5" ht="15.75" x14ac:dyDescent="0.25">
      <c r="A292" s="380"/>
      <c r="B292" s="484" t="s">
        <v>1463</v>
      </c>
      <c r="C292" s="495"/>
      <c r="D292" s="385">
        <v>0</v>
      </c>
      <c r="E292" s="680"/>
    </row>
    <row r="293" spans="1:5" ht="15.75" x14ac:dyDescent="0.25">
      <c r="A293" s="380"/>
      <c r="B293" s="484"/>
      <c r="C293" s="495"/>
      <c r="D293" s="385"/>
      <c r="E293" s="680"/>
    </row>
    <row r="294" spans="1:5" ht="16.5" thickBot="1" x14ac:dyDescent="0.3">
      <c r="A294" s="380"/>
      <c r="B294" s="509" t="s">
        <v>190</v>
      </c>
      <c r="C294" s="495"/>
      <c r="D294" s="514">
        <f>SUM(D288:D293)</f>
        <v>0</v>
      </c>
      <c r="E294" s="514">
        <f>SUM(E288:E293)</f>
        <v>0</v>
      </c>
    </row>
    <row r="295" spans="1:5" ht="16.5" thickTop="1" x14ac:dyDescent="0.25">
      <c r="B295" s="380" t="s">
        <v>1376</v>
      </c>
      <c r="C295" s="495"/>
      <c r="D295" s="385"/>
      <c r="E295" s="385"/>
    </row>
    <row r="296" spans="1:5" ht="15.75" x14ac:dyDescent="0.25">
      <c r="A296" s="484"/>
      <c r="B296" s="495" t="s">
        <v>1429</v>
      </c>
      <c r="C296" s="495"/>
      <c r="D296" s="385">
        <v>0</v>
      </c>
      <c r="E296" s="680"/>
    </row>
    <row r="297" spans="1:5" ht="15.75" x14ac:dyDescent="0.25">
      <c r="A297" s="484"/>
      <c r="B297" s="495" t="s">
        <v>1429</v>
      </c>
      <c r="C297" s="495"/>
      <c r="D297" s="385">
        <v>0</v>
      </c>
      <c r="E297" s="680"/>
    </row>
    <row r="298" spans="1:5" ht="15.75" x14ac:dyDescent="0.25">
      <c r="A298" s="484"/>
      <c r="B298" s="495" t="s">
        <v>1429</v>
      </c>
      <c r="C298" s="495"/>
      <c r="D298" s="385">
        <v>0</v>
      </c>
      <c r="E298" s="680"/>
    </row>
    <row r="299" spans="1:5" ht="15.75" x14ac:dyDescent="0.25">
      <c r="A299" s="484"/>
      <c r="B299" s="495" t="s">
        <v>1429</v>
      </c>
      <c r="C299" s="577"/>
      <c r="D299" s="385">
        <v>0</v>
      </c>
      <c r="E299" s="680"/>
    </row>
    <row r="300" spans="1:5" ht="15.75" x14ac:dyDescent="0.25">
      <c r="A300" s="484"/>
      <c r="B300" s="495"/>
      <c r="C300" s="577"/>
      <c r="D300" s="385"/>
      <c r="E300" s="680"/>
    </row>
    <row r="301" spans="1:5" ht="15.75" x14ac:dyDescent="0.25">
      <c r="A301" s="484"/>
      <c r="B301" s="495"/>
      <c r="C301" s="577"/>
      <c r="D301" s="385"/>
      <c r="E301" s="680"/>
    </row>
    <row r="302" spans="1:5" ht="15.75" x14ac:dyDescent="0.25">
      <c r="A302" s="484"/>
      <c r="B302" s="495"/>
      <c r="C302" s="577"/>
      <c r="D302" s="385"/>
      <c r="E302" s="680"/>
    </row>
    <row r="303" spans="1:5" ht="15.75" x14ac:dyDescent="0.25">
      <c r="A303" s="484"/>
      <c r="B303" s="495"/>
      <c r="C303" s="577"/>
      <c r="D303" s="385"/>
      <c r="E303" s="680"/>
    </row>
    <row r="304" spans="1:5" ht="15.75" x14ac:dyDescent="0.25">
      <c r="A304" s="484"/>
      <c r="B304" s="495"/>
      <c r="C304" s="577"/>
      <c r="D304" s="385"/>
      <c r="E304" s="680"/>
    </row>
    <row r="305" spans="1:5" ht="15.75" x14ac:dyDescent="0.25">
      <c r="A305" s="484"/>
      <c r="B305" s="495"/>
      <c r="C305" s="577"/>
      <c r="D305" s="385"/>
      <c r="E305" s="680"/>
    </row>
    <row r="306" spans="1:5" ht="15.75" x14ac:dyDescent="0.25">
      <c r="A306" s="484"/>
      <c r="B306" s="495"/>
      <c r="C306" s="577"/>
      <c r="D306" s="385"/>
      <c r="E306" s="680"/>
    </row>
    <row r="307" spans="1:5" ht="15.75" x14ac:dyDescent="0.25">
      <c r="A307" s="484"/>
      <c r="B307" s="495"/>
      <c r="C307" s="577"/>
      <c r="D307" s="385"/>
      <c r="E307" s="680"/>
    </row>
    <row r="308" spans="1:5" ht="15.75" x14ac:dyDescent="0.25">
      <c r="A308" s="484"/>
      <c r="B308" s="495"/>
      <c r="C308" s="577"/>
      <c r="D308" s="385"/>
      <c r="E308" s="680"/>
    </row>
    <row r="309" spans="1:5" ht="15.75" x14ac:dyDescent="0.25">
      <c r="A309" s="484"/>
      <c r="B309" s="495"/>
      <c r="C309" s="577"/>
      <c r="D309" s="385"/>
      <c r="E309" s="680"/>
    </row>
    <row r="310" spans="1:5" ht="15.75" x14ac:dyDescent="0.25">
      <c r="A310" s="484"/>
      <c r="B310" s="495"/>
      <c r="C310" s="577"/>
      <c r="D310" s="385"/>
      <c r="E310" s="680"/>
    </row>
    <row r="311" spans="1:5" ht="15.75" x14ac:dyDescent="0.25">
      <c r="A311" s="484"/>
      <c r="B311" s="495"/>
      <c r="C311" s="577"/>
      <c r="D311" s="385"/>
      <c r="E311" s="680"/>
    </row>
    <row r="312" spans="1:5" ht="15.75" x14ac:dyDescent="0.25">
      <c r="A312" s="484"/>
      <c r="B312" s="495"/>
      <c r="C312" s="577"/>
      <c r="D312" s="385"/>
      <c r="E312" s="680"/>
    </row>
    <row r="313" spans="1:5" ht="15.75" x14ac:dyDescent="0.25">
      <c r="A313" s="484"/>
      <c r="B313" s="495"/>
      <c r="C313" s="577"/>
      <c r="D313" s="385"/>
      <c r="E313" s="680"/>
    </row>
    <row r="314" spans="1:5" ht="15.75" x14ac:dyDescent="0.25">
      <c r="A314" s="484"/>
      <c r="B314" s="495"/>
      <c r="C314" s="577"/>
      <c r="D314" s="385"/>
      <c r="E314" s="680"/>
    </row>
    <row r="315" spans="1:5" ht="15.75" x14ac:dyDescent="0.25">
      <c r="A315" s="484"/>
      <c r="B315" s="495" t="s">
        <v>1429</v>
      </c>
      <c r="C315" s="577"/>
      <c r="D315" s="385">
        <v>0</v>
      </c>
      <c r="E315" s="680"/>
    </row>
    <row r="316" spans="1:5" ht="15.75" x14ac:dyDescent="0.25">
      <c r="A316" s="484"/>
      <c r="B316" s="498" t="s">
        <v>1397</v>
      </c>
      <c r="C316" s="495"/>
      <c r="D316" s="377"/>
      <c r="E316" s="385"/>
    </row>
    <row r="317" spans="1:5" ht="15.75" x14ac:dyDescent="0.25">
      <c r="A317" s="484"/>
      <c r="B317" s="495" t="s">
        <v>1430</v>
      </c>
      <c r="C317" s="495"/>
      <c r="D317" s="377">
        <v>0</v>
      </c>
      <c r="E317" s="680"/>
    </row>
    <row r="318" spans="1:5" ht="15.75" x14ac:dyDescent="0.25">
      <c r="A318" s="484"/>
      <c r="B318" s="495" t="s">
        <v>1430</v>
      </c>
      <c r="C318" s="495"/>
      <c r="D318" s="377">
        <v>0</v>
      </c>
      <c r="E318" s="680"/>
    </row>
    <row r="319" spans="1:5" ht="15.75" x14ac:dyDescent="0.25">
      <c r="A319" s="484"/>
      <c r="B319" s="495" t="s">
        <v>1430</v>
      </c>
      <c r="C319" s="495"/>
      <c r="D319" s="377">
        <v>0</v>
      </c>
      <c r="E319" s="680"/>
    </row>
    <row r="320" spans="1:5" ht="15.75" x14ac:dyDescent="0.25">
      <c r="A320" s="484"/>
      <c r="B320" s="495" t="s">
        <v>1430</v>
      </c>
      <c r="C320" s="495"/>
      <c r="D320" s="377">
        <v>0</v>
      </c>
      <c r="E320" s="680"/>
    </row>
    <row r="321" spans="1:5" ht="15.75" x14ac:dyDescent="0.25">
      <c r="A321" s="484"/>
      <c r="B321" s="495" t="s">
        <v>1430</v>
      </c>
      <c r="C321" s="495"/>
      <c r="D321" s="377">
        <v>0</v>
      </c>
      <c r="E321" s="680"/>
    </row>
    <row r="322" spans="1:5" ht="16.5" thickBot="1" x14ac:dyDescent="0.3">
      <c r="A322" s="484"/>
      <c r="B322" s="509" t="s">
        <v>190</v>
      </c>
      <c r="C322" s="495"/>
      <c r="D322" s="514">
        <f>SUM(D296:D321)</f>
        <v>0</v>
      </c>
      <c r="E322" s="514">
        <f>SUM(E296:E315)</f>
        <v>0</v>
      </c>
    </row>
    <row r="323" spans="1:5" ht="16.5" thickTop="1" thickBot="1" x14ac:dyDescent="0.3">
      <c r="A323" s="484"/>
      <c r="B323" s="497" t="s">
        <v>70</v>
      </c>
      <c r="C323" s="582"/>
      <c r="D323" s="514">
        <f>D294+D322</f>
        <v>0</v>
      </c>
      <c r="E323" s="514">
        <f>E294+E322</f>
        <v>0</v>
      </c>
    </row>
    <row r="324" spans="1:5" ht="15.75" thickTop="1" x14ac:dyDescent="0.25">
      <c r="A324" s="385"/>
      <c r="B324" s="385"/>
      <c r="C324" s="52"/>
      <c r="D324" s="511"/>
      <c r="E324" s="511"/>
    </row>
    <row r="325" spans="1:5" x14ac:dyDescent="0.25">
      <c r="A325" s="380" t="s">
        <v>841</v>
      </c>
      <c r="B325" s="385"/>
      <c r="C325" s="52"/>
      <c r="D325" s="385"/>
      <c r="E325" s="385"/>
    </row>
    <row r="326" spans="1:5" x14ac:dyDescent="0.25">
      <c r="A326" s="380" t="s">
        <v>121</v>
      </c>
      <c r="B326" s="484"/>
      <c r="C326" s="494"/>
      <c r="D326" s="385"/>
      <c r="E326" s="400"/>
    </row>
    <row r="327" spans="1:5" x14ac:dyDescent="0.25">
      <c r="A327" s="380"/>
      <c r="B327" s="484" t="s">
        <v>1446</v>
      </c>
      <c r="C327" s="494"/>
      <c r="D327" s="385"/>
      <c r="E327" s="400">
        <f>'Church  R &amp; P '!I92</f>
        <v>0</v>
      </c>
    </row>
    <row r="328" spans="1:5" ht="15.75" x14ac:dyDescent="0.25">
      <c r="A328" s="484"/>
      <c r="B328" s="495" t="s">
        <v>891</v>
      </c>
      <c r="C328" s="495"/>
      <c r="D328" s="385">
        <v>0</v>
      </c>
      <c r="E328" s="680"/>
    </row>
    <row r="329" spans="1:5" ht="15.75" x14ac:dyDescent="0.25">
      <c r="A329" s="484"/>
      <c r="B329" s="495" t="s">
        <v>896</v>
      </c>
      <c r="C329" s="495"/>
      <c r="D329" s="385">
        <v>0</v>
      </c>
      <c r="E329" s="680"/>
    </row>
    <row r="330" spans="1:5" ht="15.75" x14ac:dyDescent="0.25">
      <c r="A330" s="484"/>
      <c r="B330" s="495" t="s">
        <v>897</v>
      </c>
      <c r="C330" s="495"/>
      <c r="D330" s="385">
        <v>0</v>
      </c>
      <c r="E330" s="680"/>
    </row>
    <row r="331" spans="1:5" ht="15.75" x14ac:dyDescent="0.25">
      <c r="A331" s="484"/>
      <c r="B331" s="495" t="s">
        <v>1359</v>
      </c>
      <c r="C331" s="495"/>
      <c r="D331" s="385">
        <v>0</v>
      </c>
      <c r="E331" s="680"/>
    </row>
    <row r="332" spans="1:5" ht="15.75" x14ac:dyDescent="0.25">
      <c r="A332" s="484"/>
      <c r="B332" s="495" t="s">
        <v>122</v>
      </c>
      <c r="C332" s="495"/>
      <c r="D332" s="385">
        <v>0</v>
      </c>
      <c r="E332" s="680"/>
    </row>
    <row r="333" spans="1:5" ht="15.75" x14ac:dyDescent="0.25">
      <c r="A333" s="484"/>
      <c r="B333" s="495" t="s">
        <v>1360</v>
      </c>
      <c r="C333" s="495"/>
      <c r="D333" s="385">
        <v>0</v>
      </c>
      <c r="E333" s="680"/>
    </row>
    <row r="334" spans="1:5" ht="15.75" x14ac:dyDescent="0.25">
      <c r="A334" s="484"/>
      <c r="B334" s="495" t="s">
        <v>898</v>
      </c>
      <c r="C334" s="495"/>
      <c r="D334" s="385">
        <v>0</v>
      </c>
      <c r="E334" s="680"/>
    </row>
    <row r="335" spans="1:5" ht="15.75" x14ac:dyDescent="0.25">
      <c r="A335" s="484"/>
      <c r="B335" s="495" t="s">
        <v>1361</v>
      </c>
      <c r="C335" s="495"/>
      <c r="D335" s="385">
        <v>0</v>
      </c>
      <c r="E335" s="680"/>
    </row>
    <row r="336" spans="1:5" ht="15.75" x14ac:dyDescent="0.25">
      <c r="A336" s="484"/>
      <c r="B336" s="495" t="s">
        <v>49</v>
      </c>
      <c r="C336" s="495"/>
      <c r="D336" s="385">
        <v>0</v>
      </c>
      <c r="E336" s="680"/>
    </row>
    <row r="337" spans="1:5" ht="15.75" thickBot="1" x14ac:dyDescent="0.3">
      <c r="A337" s="484"/>
      <c r="B337" s="497" t="s">
        <v>70</v>
      </c>
      <c r="C337" s="577"/>
      <c r="D337" s="520">
        <f>SUM(D328:D336)</f>
        <v>0</v>
      </c>
      <c r="E337" s="520">
        <f>SUM(E327:E336)</f>
        <v>0</v>
      </c>
    </row>
    <row r="338" spans="1:5" ht="15.75" thickTop="1" x14ac:dyDescent="0.25">
      <c r="A338" s="385"/>
      <c r="B338" s="385"/>
      <c r="C338" s="52"/>
      <c r="D338" s="511"/>
      <c r="E338" s="511"/>
    </row>
    <row r="339" spans="1:5" x14ac:dyDescent="0.25">
      <c r="A339" s="380" t="s">
        <v>842</v>
      </c>
      <c r="B339" s="385"/>
      <c r="C339" s="52"/>
      <c r="D339" s="385"/>
      <c r="E339" s="385"/>
    </row>
    <row r="340" spans="1:5" x14ac:dyDescent="0.25">
      <c r="A340" s="490" t="s">
        <v>148</v>
      </c>
      <c r="B340" s="385"/>
      <c r="C340" s="52"/>
      <c r="D340" s="385"/>
      <c r="E340" s="385"/>
    </row>
    <row r="341" spans="1:5" ht="15.75" x14ac:dyDescent="0.25">
      <c r="A341" s="385"/>
      <c r="B341" s="495" t="s">
        <v>50</v>
      </c>
      <c r="C341" s="495"/>
      <c r="D341" s="385">
        <v>0</v>
      </c>
      <c r="E341" s="400">
        <f>'Church  R &amp; P '!I91</f>
        <v>0</v>
      </c>
    </row>
    <row r="342" spans="1:5" ht="15.75" x14ac:dyDescent="0.25">
      <c r="A342" s="385"/>
      <c r="B342" s="495" t="s">
        <v>149</v>
      </c>
      <c r="C342" s="495"/>
      <c r="D342" s="385">
        <v>0</v>
      </c>
      <c r="E342" s="680"/>
    </row>
    <row r="343" spans="1:5" ht="15.75" x14ac:dyDescent="0.25">
      <c r="A343" s="385"/>
      <c r="B343" s="495" t="s">
        <v>899</v>
      </c>
      <c r="C343" s="495"/>
      <c r="D343" s="385">
        <v>0</v>
      </c>
      <c r="E343" s="680"/>
    </row>
    <row r="344" spans="1:5" ht="15.75" thickBot="1" x14ac:dyDescent="0.3">
      <c r="A344" s="385"/>
      <c r="B344" s="497" t="s">
        <v>70</v>
      </c>
      <c r="C344" s="577"/>
      <c r="D344" s="520">
        <f>SUM(D341:D343)</f>
        <v>0</v>
      </c>
      <c r="E344" s="520">
        <f>SUM(E341:E343)</f>
        <v>0</v>
      </c>
    </row>
    <row r="345" spans="1:5" ht="15.75" thickTop="1" x14ac:dyDescent="0.25">
      <c r="A345" s="385"/>
      <c r="B345" s="385"/>
      <c r="C345" s="52"/>
      <c r="D345" s="511"/>
      <c r="E345" s="511"/>
    </row>
    <row r="346" spans="1:5" x14ac:dyDescent="0.25">
      <c r="A346" s="380" t="s">
        <v>843</v>
      </c>
      <c r="B346" s="385"/>
      <c r="C346" s="52"/>
      <c r="D346" s="385"/>
      <c r="E346" s="385"/>
    </row>
    <row r="347" spans="1:5" x14ac:dyDescent="0.25">
      <c r="A347" s="490" t="s">
        <v>150</v>
      </c>
      <c r="B347" s="484"/>
      <c r="C347" s="494"/>
      <c r="D347" s="385"/>
      <c r="E347" s="385"/>
    </row>
    <row r="348" spans="1:5" ht="15.75" x14ac:dyDescent="0.25">
      <c r="A348" s="484"/>
      <c r="B348" t="s">
        <v>1447</v>
      </c>
      <c r="C348" s="495"/>
      <c r="D348" s="680"/>
      <c r="E348" s="400">
        <f>'Church  R &amp; P '!I83</f>
        <v>0</v>
      </c>
    </row>
    <row r="349" spans="1:5" ht="15.75" x14ac:dyDescent="0.25">
      <c r="A349" s="484"/>
      <c r="B349" s="495" t="s">
        <v>155</v>
      </c>
      <c r="C349" s="495"/>
      <c r="D349" s="385">
        <v>0</v>
      </c>
      <c r="E349" s="680"/>
    </row>
    <row r="350" spans="1:5" ht="15.75" x14ac:dyDescent="0.25">
      <c r="A350" s="484"/>
      <c r="B350" s="495" t="s">
        <v>156</v>
      </c>
      <c r="C350" s="495"/>
      <c r="D350" s="385">
        <v>0</v>
      </c>
      <c r="E350" s="680"/>
    </row>
    <row r="351" spans="1:5" ht="15.75" x14ac:dyDescent="0.25">
      <c r="A351" s="484"/>
      <c r="B351" s="495" t="s">
        <v>157</v>
      </c>
      <c r="C351" s="495"/>
      <c r="D351" s="385">
        <v>0</v>
      </c>
      <c r="E351" s="680"/>
    </row>
    <row r="352" spans="1:5" ht="15.75" x14ac:dyDescent="0.25">
      <c r="A352" s="484"/>
      <c r="B352" s="495" t="s">
        <v>158</v>
      </c>
      <c r="C352" s="495"/>
      <c r="D352" s="385">
        <v>0</v>
      </c>
      <c r="E352" s="680"/>
    </row>
    <row r="353" spans="1:7" ht="15.75" x14ac:dyDescent="0.25">
      <c r="A353" s="484"/>
      <c r="B353" s="495" t="s">
        <v>159</v>
      </c>
      <c r="C353" s="495"/>
      <c r="D353" s="385">
        <v>0</v>
      </c>
      <c r="E353" s="680"/>
    </row>
    <row r="354" spans="1:7" ht="15.75" x14ac:dyDescent="0.25">
      <c r="B354" s="495" t="s">
        <v>1398</v>
      </c>
      <c r="C354" s="495"/>
      <c r="D354" s="385">
        <v>0</v>
      </c>
      <c r="E354" s="680"/>
    </row>
    <row r="355" spans="1:7" ht="15.75" x14ac:dyDescent="0.25">
      <c r="A355" s="484"/>
      <c r="B355" s="495" t="s">
        <v>883</v>
      </c>
      <c r="C355" s="495"/>
      <c r="D355" s="385">
        <v>0</v>
      </c>
      <c r="E355" s="680"/>
    </row>
    <row r="356" spans="1:7" ht="15.75" thickBot="1" x14ac:dyDescent="0.3">
      <c r="A356" s="484"/>
      <c r="B356" s="497" t="s">
        <v>70</v>
      </c>
      <c r="C356" s="577"/>
      <c r="D356" s="520">
        <f>SUM(D349:D355)</f>
        <v>0</v>
      </c>
      <c r="E356" s="520">
        <f>SUM(E348:E355)</f>
        <v>0</v>
      </c>
    </row>
    <row r="357" spans="1:7" ht="15.75" thickTop="1" x14ac:dyDescent="0.25">
      <c r="A357" s="385"/>
      <c r="B357" s="385"/>
      <c r="C357" s="52"/>
      <c r="D357" s="511"/>
      <c r="E357" s="511"/>
    </row>
    <row r="358" spans="1:7" x14ac:dyDescent="0.25">
      <c r="A358" s="380" t="s">
        <v>908</v>
      </c>
      <c r="B358" s="385"/>
      <c r="C358" s="52"/>
      <c r="D358" s="385"/>
      <c r="E358" s="385"/>
    </row>
    <row r="359" spans="1:7" x14ac:dyDescent="0.25">
      <c r="A359" s="380" t="s">
        <v>162</v>
      </c>
      <c r="B359" s="484"/>
      <c r="C359" s="494"/>
      <c r="D359" s="385"/>
      <c r="E359" s="385"/>
    </row>
    <row r="360" spans="1:7" ht="15.75" x14ac:dyDescent="0.25">
      <c r="A360" s="484"/>
      <c r="B360" s="495" t="s">
        <v>1362</v>
      </c>
      <c r="C360" s="495"/>
      <c r="D360" s="385">
        <v>0</v>
      </c>
      <c r="E360" s="680"/>
    </row>
    <row r="361" spans="1:7" ht="15.75" x14ac:dyDescent="0.25">
      <c r="A361" s="484"/>
      <c r="B361" s="495" t="s">
        <v>886</v>
      </c>
      <c r="C361" s="495"/>
      <c r="D361" s="385">
        <v>0</v>
      </c>
      <c r="E361" s="680"/>
    </row>
    <row r="362" spans="1:7" ht="15.75" x14ac:dyDescent="0.25">
      <c r="A362" s="484"/>
      <c r="B362" s="495" t="s">
        <v>1378</v>
      </c>
      <c r="C362" s="495"/>
      <c r="D362" s="385">
        <v>0</v>
      </c>
      <c r="E362" s="680"/>
    </row>
    <row r="363" spans="1:7" ht="15.75" x14ac:dyDescent="0.25">
      <c r="A363" s="484"/>
      <c r="B363" s="495" t="s">
        <v>887</v>
      </c>
      <c r="C363" s="495"/>
      <c r="D363" s="385">
        <v>0</v>
      </c>
      <c r="E363" s="680"/>
    </row>
    <row r="364" spans="1:7" ht="15.75" x14ac:dyDescent="0.25">
      <c r="A364" s="484"/>
      <c r="B364" s="495" t="s">
        <v>888</v>
      </c>
      <c r="C364" s="495"/>
      <c r="D364" s="385">
        <v>0</v>
      </c>
      <c r="E364" s="680"/>
    </row>
    <row r="365" spans="1:7" ht="15.75" x14ac:dyDescent="0.25">
      <c r="A365" s="484"/>
      <c r="B365" s="495" t="s">
        <v>1379</v>
      </c>
      <c r="C365" s="495"/>
      <c r="D365" s="385">
        <v>0</v>
      </c>
      <c r="E365" s="680"/>
      <c r="G365" s="329"/>
    </row>
    <row r="366" spans="1:7" ht="15.75" x14ac:dyDescent="0.25">
      <c r="A366" s="484"/>
      <c r="B366" s="495" t="s">
        <v>1380</v>
      </c>
      <c r="C366" s="495"/>
      <c r="D366" s="385">
        <v>0</v>
      </c>
      <c r="E366" s="680"/>
    </row>
    <row r="367" spans="1:7" ht="15.75" x14ac:dyDescent="0.25">
      <c r="A367" s="484"/>
      <c r="B367" s="495" t="s">
        <v>164</v>
      </c>
      <c r="C367" s="495"/>
      <c r="D367" s="385">
        <v>0</v>
      </c>
      <c r="E367" s="680"/>
    </row>
    <row r="368" spans="1:7" ht="15.75" x14ac:dyDescent="0.25">
      <c r="A368" s="484"/>
      <c r="B368" s="495" t="s">
        <v>889</v>
      </c>
      <c r="C368" s="495"/>
      <c r="D368" s="385">
        <v>0</v>
      </c>
      <c r="E368" s="680"/>
    </row>
    <row r="369" spans="1:5" ht="15.75" x14ac:dyDescent="0.25">
      <c r="A369" s="484"/>
      <c r="B369" s="495" t="s">
        <v>890</v>
      </c>
      <c r="C369" s="495"/>
      <c r="D369" s="385">
        <v>0</v>
      </c>
      <c r="E369" s="680"/>
    </row>
    <row r="370" spans="1:5" ht="15.75" x14ac:dyDescent="0.25">
      <c r="A370" s="484"/>
      <c r="B370" s="495" t="s">
        <v>1448</v>
      </c>
      <c r="C370" s="495"/>
      <c r="D370" s="680"/>
      <c r="E370" s="400">
        <f>'Church  R &amp; P '!I87</f>
        <v>0</v>
      </c>
    </row>
    <row r="371" spans="1:5" ht="15.75" thickBot="1" x14ac:dyDescent="0.3">
      <c r="A371" s="385"/>
      <c r="B371" s="497" t="s">
        <v>70</v>
      </c>
      <c r="C371" s="577"/>
      <c r="D371" s="520">
        <f>SUM(D360:D370)</f>
        <v>0</v>
      </c>
      <c r="E371" s="520">
        <f>SUM(E360:E370)</f>
        <v>0</v>
      </c>
    </row>
    <row r="372" spans="1:5" ht="15.75" thickTop="1" x14ac:dyDescent="0.25">
      <c r="A372" s="385"/>
      <c r="B372" s="497"/>
      <c r="C372" s="577"/>
      <c r="D372" s="511"/>
      <c r="E372" s="511"/>
    </row>
    <row r="373" spans="1:5" x14ac:dyDescent="0.25">
      <c r="A373" s="380" t="s">
        <v>909</v>
      </c>
      <c r="B373" s="385"/>
      <c r="C373" s="52"/>
      <c r="D373" s="385"/>
      <c r="E373" s="385"/>
    </row>
    <row r="374" spans="1:5" x14ac:dyDescent="0.25">
      <c r="A374" s="380" t="s">
        <v>1273</v>
      </c>
      <c r="B374" s="385"/>
      <c r="C374" s="52"/>
      <c r="D374" s="385"/>
      <c r="E374" s="385"/>
    </row>
    <row r="375" spans="1:5" ht="15.75" x14ac:dyDescent="0.25">
      <c r="A375" s="484"/>
      <c r="B375" s="495" t="s">
        <v>884</v>
      </c>
      <c r="C375" s="495"/>
      <c r="D375" s="385">
        <v>0</v>
      </c>
      <c r="E375" s="680"/>
    </row>
    <row r="376" spans="1:5" ht="15.75" x14ac:dyDescent="0.25">
      <c r="A376" s="484"/>
      <c r="B376" s="495" t="s">
        <v>113</v>
      </c>
      <c r="C376" s="495"/>
      <c r="D376" s="385">
        <v>0</v>
      </c>
      <c r="E376" s="680"/>
    </row>
    <row r="377" spans="1:5" ht="15.75" x14ac:dyDescent="0.25">
      <c r="A377" s="484"/>
      <c r="B377" s="495" t="s">
        <v>1399</v>
      </c>
      <c r="C377" s="495"/>
      <c r="D377" s="385">
        <v>0</v>
      </c>
      <c r="E377" s="680"/>
    </row>
    <row r="378" spans="1:5" ht="15.75" x14ac:dyDescent="0.25">
      <c r="A378" s="484"/>
      <c r="B378" s="495" t="s">
        <v>160</v>
      </c>
      <c r="C378" s="495"/>
      <c r="D378" s="385">
        <v>0</v>
      </c>
      <c r="E378" s="680"/>
    </row>
    <row r="379" spans="1:5" ht="15.75" x14ac:dyDescent="0.25">
      <c r="A379" s="484"/>
      <c r="B379" s="495" t="s">
        <v>110</v>
      </c>
      <c r="C379" s="495"/>
      <c r="D379" s="385">
        <v>0</v>
      </c>
      <c r="E379" s="680"/>
    </row>
    <row r="380" spans="1:5" ht="15.75" x14ac:dyDescent="0.25">
      <c r="A380" s="484"/>
      <c r="B380" s="495" t="s">
        <v>112</v>
      </c>
      <c r="C380" s="495"/>
      <c r="D380" s="385">
        <v>0</v>
      </c>
      <c r="E380" s="680"/>
    </row>
    <row r="381" spans="1:5" ht="15.75" x14ac:dyDescent="0.25">
      <c r="A381" s="484"/>
      <c r="B381" s="495" t="s">
        <v>161</v>
      </c>
      <c r="C381" s="495"/>
      <c r="D381" s="385">
        <v>0</v>
      </c>
      <c r="E381" s="680"/>
    </row>
    <row r="382" spans="1:5" ht="15.75" x14ac:dyDescent="0.25">
      <c r="A382" s="484"/>
      <c r="B382" s="495" t="s">
        <v>893</v>
      </c>
      <c r="C382" s="495"/>
      <c r="D382" s="385">
        <v>0</v>
      </c>
      <c r="E382" s="680"/>
    </row>
    <row r="383" spans="1:5" ht="15.75" x14ac:dyDescent="0.25">
      <c r="A383" s="484"/>
      <c r="B383" s="495" t="s">
        <v>123</v>
      </c>
      <c r="C383" s="495"/>
      <c r="D383" s="385">
        <v>0</v>
      </c>
      <c r="E383" s="680"/>
    </row>
    <row r="384" spans="1:5" ht="15.75" x14ac:dyDescent="0.25">
      <c r="A384" s="484"/>
      <c r="B384" s="495" t="s">
        <v>111</v>
      </c>
      <c r="C384" s="495"/>
      <c r="D384" s="385">
        <v>0</v>
      </c>
      <c r="E384" s="680"/>
    </row>
    <row r="385" spans="1:5" ht="15.75" x14ac:dyDescent="0.25">
      <c r="B385" s="495" t="s">
        <v>1400</v>
      </c>
      <c r="C385" s="495"/>
      <c r="D385" s="385">
        <v>0</v>
      </c>
      <c r="E385" s="680"/>
    </row>
    <row r="386" spans="1:5" ht="15.75" x14ac:dyDescent="0.25">
      <c r="A386" s="484"/>
      <c r="B386" s="495" t="s">
        <v>894</v>
      </c>
      <c r="C386" s="495"/>
      <c r="D386" s="385">
        <v>0</v>
      </c>
      <c r="E386" s="680"/>
    </row>
    <row r="387" spans="1:5" ht="15.75" x14ac:dyDescent="0.25">
      <c r="A387" s="484"/>
      <c r="B387" s="495" t="s">
        <v>895</v>
      </c>
      <c r="C387" s="495"/>
      <c r="D387" s="385">
        <v>0</v>
      </c>
      <c r="E387" s="680"/>
    </row>
    <row r="388" spans="1:5" ht="15.75" x14ac:dyDescent="0.25">
      <c r="A388" s="484"/>
      <c r="B388" s="495" t="s">
        <v>892</v>
      </c>
      <c r="C388" s="495"/>
      <c r="D388" s="385">
        <v>0</v>
      </c>
      <c r="E388" s="680"/>
    </row>
    <row r="389" spans="1:5" ht="15.75" x14ac:dyDescent="0.25">
      <c r="A389" s="484"/>
      <c r="B389" s="495" t="s">
        <v>1019</v>
      </c>
      <c r="C389" s="495"/>
      <c r="D389" s="385">
        <v>0</v>
      </c>
      <c r="E389" s="400">
        <f>'Church  R &amp; P '!I88</f>
        <v>0</v>
      </c>
    </row>
    <row r="390" spans="1:5" ht="15.75" x14ac:dyDescent="0.25">
      <c r="A390" s="484"/>
      <c r="B390" s="495" t="s">
        <v>1401</v>
      </c>
      <c r="C390" s="495"/>
      <c r="D390" s="385">
        <v>0</v>
      </c>
      <c r="E390" s="400">
        <f>'Church  R &amp; P '!I84</f>
        <v>0</v>
      </c>
    </row>
    <row r="391" spans="1:5" ht="16.5" thickBot="1" x14ac:dyDescent="0.3">
      <c r="A391" s="484"/>
      <c r="B391" s="509" t="s">
        <v>190</v>
      </c>
      <c r="C391" s="495"/>
      <c r="D391" s="520">
        <f>SUM(D375:D390)</f>
        <v>0</v>
      </c>
      <c r="E391" s="520">
        <f>SUM(E374:E390)</f>
        <v>0</v>
      </c>
    </row>
    <row r="392" spans="1:5" ht="15.75" thickTop="1" x14ac:dyDescent="0.25">
      <c r="A392" s="52"/>
      <c r="B392" s="584" t="s">
        <v>1275</v>
      </c>
      <c r="C392" s="380"/>
      <c r="D392" s="385"/>
      <c r="E392" s="385"/>
    </row>
    <row r="393" spans="1:5" ht="15.75" x14ac:dyDescent="0.25">
      <c r="A393" s="484"/>
      <c r="B393" s="495" t="s">
        <v>1276</v>
      </c>
      <c r="C393" s="484"/>
      <c r="D393" s="675" t="s">
        <v>915</v>
      </c>
      <c r="E393" s="680"/>
    </row>
    <row r="394" spans="1:5" ht="15.75" x14ac:dyDescent="0.25">
      <c r="A394" s="484"/>
      <c r="B394" s="495" t="s">
        <v>1006</v>
      </c>
      <c r="C394" s="484"/>
      <c r="D394" s="675" t="s">
        <v>915</v>
      </c>
      <c r="E394" s="680"/>
    </row>
    <row r="395" spans="1:5" ht="15.75" x14ac:dyDescent="0.25">
      <c r="A395" s="484"/>
      <c r="B395" s="495" t="s">
        <v>1277</v>
      </c>
      <c r="C395" s="484"/>
      <c r="D395" s="675" t="s">
        <v>915</v>
      </c>
      <c r="E395" s="680"/>
    </row>
    <row r="396" spans="1:5" ht="18" thickBot="1" x14ac:dyDescent="0.35">
      <c r="B396" s="380" t="s">
        <v>1278</v>
      </c>
      <c r="C396" s="332"/>
      <c r="D396" s="520">
        <f>SUM(D393:D395)</f>
        <v>0</v>
      </c>
      <c r="E396" s="520">
        <f>SUM(E393:E395)</f>
        <v>0</v>
      </c>
    </row>
    <row r="397" spans="1:5" ht="16.5" thickTop="1" thickBot="1" x14ac:dyDescent="0.3">
      <c r="A397" s="385"/>
      <c r="B397" s="497" t="s">
        <v>70</v>
      </c>
      <c r="C397" s="577"/>
      <c r="D397" s="520">
        <f>D391+D396</f>
        <v>0</v>
      </c>
      <c r="E397" s="520">
        <f>E391+E396</f>
        <v>0</v>
      </c>
    </row>
    <row r="398" spans="1:5" ht="15.75" thickTop="1" x14ac:dyDescent="0.25">
      <c r="A398" s="385"/>
      <c r="B398" s="497"/>
      <c r="C398" s="577"/>
      <c r="D398" s="511"/>
      <c r="E398" s="511"/>
    </row>
    <row r="399" spans="1:5" x14ac:dyDescent="0.25">
      <c r="A399" s="380" t="s">
        <v>931</v>
      </c>
      <c r="B399" s="385"/>
      <c r="C399" s="52"/>
      <c r="D399" s="385"/>
      <c r="E399" s="385"/>
    </row>
    <row r="400" spans="1:5" x14ac:dyDescent="0.25">
      <c r="A400" s="490" t="s">
        <v>126</v>
      </c>
      <c r="B400" s="385"/>
      <c r="C400" s="52"/>
      <c r="D400" s="385"/>
      <c r="E400" s="385"/>
    </row>
    <row r="401" spans="1:10" x14ac:dyDescent="0.25">
      <c r="A401" s="490" t="s">
        <v>92</v>
      </c>
      <c r="B401" s="380" t="s">
        <v>127</v>
      </c>
      <c r="C401" s="585"/>
      <c r="D401" s="385"/>
      <c r="E401" s="385"/>
    </row>
    <row r="402" spans="1:10" ht="15.75" x14ac:dyDescent="0.25">
      <c r="A402" s="484"/>
      <c r="B402" s="495" t="s">
        <v>128</v>
      </c>
      <c r="C402" s="495"/>
      <c r="D402" s="385">
        <v>0</v>
      </c>
      <c r="E402" s="400">
        <f>'Church  R &amp; P '!I96</f>
        <v>0</v>
      </c>
    </row>
    <row r="403" spans="1:10" ht="15.75" x14ac:dyDescent="0.25">
      <c r="A403" s="484"/>
      <c r="B403" s="495" t="s">
        <v>129</v>
      </c>
      <c r="C403" s="495"/>
      <c r="D403" s="385">
        <v>0</v>
      </c>
      <c r="E403" s="400">
        <f>'Church  R &amp; P '!I97</f>
        <v>0</v>
      </c>
    </row>
    <row r="404" spans="1:10" ht="15.75" x14ac:dyDescent="0.25">
      <c r="A404" s="484"/>
      <c r="B404" s="495" t="s">
        <v>1027</v>
      </c>
      <c r="C404" s="495"/>
      <c r="D404" s="385">
        <v>0</v>
      </c>
      <c r="E404" s="400">
        <f>'Church  R &amp; P '!I98</f>
        <v>0</v>
      </c>
    </row>
    <row r="405" spans="1:10" ht="15.75" x14ac:dyDescent="0.25">
      <c r="A405" s="484"/>
      <c r="B405" s="495" t="s">
        <v>1028</v>
      </c>
      <c r="C405" s="495"/>
      <c r="D405" s="385">
        <v>0</v>
      </c>
      <c r="E405" s="400">
        <f>'Church  R &amp; P '!I99</f>
        <v>0</v>
      </c>
    </row>
    <row r="406" spans="1:10" ht="15.75" x14ac:dyDescent="0.25">
      <c r="A406" s="484"/>
      <c r="B406" s="495" t="s">
        <v>131</v>
      </c>
      <c r="C406" s="495"/>
      <c r="D406" s="385">
        <v>0</v>
      </c>
      <c r="E406" s="400">
        <f>'Church  R &amp; P '!I100</f>
        <v>0</v>
      </c>
    </row>
    <row r="407" spans="1:10" ht="15.75" x14ac:dyDescent="0.25">
      <c r="A407" s="484"/>
      <c r="B407" s="495" t="s">
        <v>1029</v>
      </c>
      <c r="C407" s="495"/>
      <c r="D407" s="385">
        <v>0</v>
      </c>
      <c r="E407" s="400">
        <f>'Church  R &amp; P '!I101</f>
        <v>0</v>
      </c>
    </row>
    <row r="408" spans="1:10" ht="15.75" x14ac:dyDescent="0.25">
      <c r="A408" s="484"/>
      <c r="B408" s="495" t="s">
        <v>1030</v>
      </c>
      <c r="C408" s="495"/>
      <c r="D408" s="385">
        <v>0</v>
      </c>
      <c r="E408" s="400">
        <f>'Church  R &amp; P '!I102</f>
        <v>0</v>
      </c>
    </row>
    <row r="409" spans="1:10" ht="15.75" x14ac:dyDescent="0.25">
      <c r="A409" s="484"/>
      <c r="B409" s="495" t="s">
        <v>1031</v>
      </c>
      <c r="C409" s="495"/>
      <c r="D409" s="385">
        <v>0</v>
      </c>
      <c r="E409" s="400">
        <f>'Church  R &amp; P '!I103</f>
        <v>0</v>
      </c>
    </row>
    <row r="410" spans="1:10" ht="15.75" x14ac:dyDescent="0.25">
      <c r="A410" s="484"/>
      <c r="B410" s="495" t="s">
        <v>1032</v>
      </c>
      <c r="C410" s="495"/>
      <c r="D410" s="385">
        <v>0</v>
      </c>
      <c r="E410" s="400">
        <f>'Church  R &amp; P '!I104</f>
        <v>0</v>
      </c>
    </row>
    <row r="411" spans="1:10" ht="15.75" x14ac:dyDescent="0.25">
      <c r="A411" s="484"/>
      <c r="B411" s="495" t="s">
        <v>1033</v>
      </c>
      <c r="C411" s="495"/>
      <c r="D411" s="385">
        <v>0</v>
      </c>
      <c r="E411" s="400">
        <f>'Church  R &amp; P '!I105</f>
        <v>0</v>
      </c>
    </row>
    <row r="412" spans="1:10" ht="15.75" x14ac:dyDescent="0.25">
      <c r="A412" s="484"/>
      <c r="B412" s="495" t="s">
        <v>1034</v>
      </c>
      <c r="C412" s="495"/>
      <c r="D412" s="385">
        <v>0</v>
      </c>
      <c r="E412" s="400">
        <f>'Church  R &amp; P '!I106</f>
        <v>0</v>
      </c>
    </row>
    <row r="413" spans="1:10" ht="17.25" x14ac:dyDescent="0.3">
      <c r="A413" s="484"/>
      <c r="B413" s="495" t="s">
        <v>1035</v>
      </c>
      <c r="C413" s="495"/>
      <c r="D413" s="385">
        <v>0</v>
      </c>
      <c r="E413" s="400">
        <f>'Church  R &amp; P '!I107</f>
        <v>0</v>
      </c>
      <c r="J413" s="343"/>
    </row>
    <row r="414" spans="1:10" ht="17.25" x14ac:dyDescent="0.3">
      <c r="A414" s="484"/>
      <c r="B414" s="495" t="s">
        <v>1036</v>
      </c>
      <c r="C414" s="495"/>
      <c r="D414" s="385">
        <v>0</v>
      </c>
      <c r="E414" s="400">
        <f>'Church  R &amp; P '!I108</f>
        <v>0</v>
      </c>
      <c r="J414" s="343"/>
    </row>
    <row r="415" spans="1:10" ht="17.25" x14ac:dyDescent="0.3">
      <c r="A415" s="484"/>
      <c r="B415" s="495" t="s">
        <v>134</v>
      </c>
      <c r="C415" s="495"/>
      <c r="D415" s="385">
        <v>0</v>
      </c>
      <c r="E415" s="400">
        <f>'Church  R &amp; P '!I109</f>
        <v>0</v>
      </c>
      <c r="J415" s="343"/>
    </row>
    <row r="416" spans="1:10" ht="17.25" x14ac:dyDescent="0.3">
      <c r="A416" s="484"/>
      <c r="B416" s="495" t="s">
        <v>1037</v>
      </c>
      <c r="C416" s="495"/>
      <c r="D416" s="385">
        <v>0</v>
      </c>
      <c r="E416" s="400">
        <f>'Church  R &amp; P '!I110</f>
        <v>0</v>
      </c>
      <c r="J416" s="343"/>
    </row>
    <row r="417" spans="1:29" ht="17.25" x14ac:dyDescent="0.3">
      <c r="A417" s="484"/>
      <c r="B417" s="495" t="s">
        <v>1038</v>
      </c>
      <c r="C417" s="495"/>
      <c r="D417" s="385">
        <v>0</v>
      </c>
      <c r="E417" s="400">
        <f>'Church  R &amp; P '!I111</f>
        <v>0</v>
      </c>
      <c r="J417" s="343"/>
    </row>
    <row r="418" spans="1:29" ht="17.25" x14ac:dyDescent="0.3">
      <c r="A418" s="484"/>
      <c r="B418" s="495" t="s">
        <v>1039</v>
      </c>
      <c r="C418" s="495"/>
      <c r="D418" s="385">
        <v>0</v>
      </c>
      <c r="E418" s="400">
        <f>'Church  R &amp; P '!I112</f>
        <v>0</v>
      </c>
      <c r="J418" s="343"/>
    </row>
    <row r="419" spans="1:29" ht="17.25" x14ac:dyDescent="0.3">
      <c r="A419" s="484"/>
      <c r="B419" s="495" t="s">
        <v>1040</v>
      </c>
      <c r="C419" s="495"/>
      <c r="D419" s="385">
        <v>0</v>
      </c>
      <c r="E419" s="400">
        <f>'Church  R &amp; P '!I113</f>
        <v>0</v>
      </c>
      <c r="J419" s="343"/>
    </row>
    <row r="420" spans="1:29" ht="17.25" x14ac:dyDescent="0.3">
      <c r="A420" s="484"/>
      <c r="B420" s="495" t="s">
        <v>139</v>
      </c>
      <c r="C420" s="495"/>
      <c r="D420" s="385">
        <v>0</v>
      </c>
      <c r="E420" s="400">
        <f>'Church  R &amp; P '!I114</f>
        <v>0</v>
      </c>
      <c r="J420" s="343"/>
    </row>
    <row r="421" spans="1:29" ht="17.25" x14ac:dyDescent="0.3">
      <c r="A421" s="484"/>
      <c r="B421" s="495" t="s">
        <v>1184</v>
      </c>
      <c r="C421" s="495"/>
      <c r="D421" s="385">
        <v>0</v>
      </c>
      <c r="E421" s="400">
        <f>'Church  R &amp; P '!I115</f>
        <v>0</v>
      </c>
      <c r="J421" s="343"/>
    </row>
    <row r="422" spans="1:29" ht="17.25" x14ac:dyDescent="0.3">
      <c r="A422" s="484"/>
      <c r="B422" s="495" t="s">
        <v>1041</v>
      </c>
      <c r="C422" s="495"/>
      <c r="D422" s="385">
        <v>0</v>
      </c>
      <c r="E422" s="400">
        <f>'Church  R &amp; P '!I116</f>
        <v>0</v>
      </c>
      <c r="J422" s="343"/>
    </row>
    <row r="423" spans="1:29" ht="17.25" x14ac:dyDescent="0.3">
      <c r="A423" s="484"/>
      <c r="B423" s="495" t="s">
        <v>1042</v>
      </c>
      <c r="C423" s="495"/>
      <c r="D423" s="385">
        <v>0</v>
      </c>
      <c r="E423" s="400">
        <f>'Church  R &amp; P '!I117</f>
        <v>0</v>
      </c>
      <c r="J423" s="343"/>
    </row>
    <row r="424" spans="1:29" ht="17.25" x14ac:dyDescent="0.3">
      <c r="A424" s="484"/>
      <c r="B424" s="495" t="s">
        <v>1043</v>
      </c>
      <c r="C424" s="495"/>
      <c r="D424" s="385">
        <v>0</v>
      </c>
      <c r="E424" s="400">
        <f>'Church  R &amp; P '!I118</f>
        <v>0</v>
      </c>
      <c r="J424" s="343"/>
    </row>
    <row r="425" spans="1:29" ht="17.25" x14ac:dyDescent="0.3">
      <c r="A425" s="484"/>
      <c r="B425" s="495" t="s">
        <v>137</v>
      </c>
      <c r="C425" s="495"/>
      <c r="D425" s="385">
        <v>0</v>
      </c>
      <c r="E425" s="400">
        <f>'Church  R &amp; P '!I119</f>
        <v>0</v>
      </c>
      <c r="J425" s="343"/>
    </row>
    <row r="426" spans="1:29" ht="17.25" x14ac:dyDescent="0.3">
      <c r="A426" s="484"/>
      <c r="B426" s="495" t="s">
        <v>1044</v>
      </c>
      <c r="C426" s="495"/>
      <c r="D426" s="385">
        <v>0</v>
      </c>
      <c r="E426" s="400">
        <f>'Church  R &amp; P '!I120</f>
        <v>0</v>
      </c>
      <c r="J426" s="343"/>
    </row>
    <row r="427" spans="1:29" ht="17.25" x14ac:dyDescent="0.3">
      <c r="A427" s="484"/>
      <c r="B427" s="495" t="s">
        <v>142</v>
      </c>
      <c r="C427" s="495"/>
      <c r="D427" s="385">
        <v>0</v>
      </c>
      <c r="E427" s="400">
        <f>'Church  R &amp; P '!I121</f>
        <v>0</v>
      </c>
      <c r="J427" s="343"/>
    </row>
    <row r="428" spans="1:29" s="48" customFormat="1" ht="15.75" x14ac:dyDescent="0.25">
      <c r="A428" s="52"/>
      <c r="B428" s="495" t="s">
        <v>135</v>
      </c>
      <c r="C428" s="52"/>
      <c r="D428" s="385">
        <v>0</v>
      </c>
      <c r="E428" s="400">
        <f>'Church  R &amp; P '!I122</f>
        <v>0</v>
      </c>
      <c r="F428"/>
      <c r="G428"/>
      <c r="H428"/>
      <c r="I428"/>
      <c r="J428"/>
      <c r="K428"/>
      <c r="L428"/>
      <c r="M428"/>
      <c r="N428"/>
      <c r="O428"/>
      <c r="P428"/>
      <c r="Q428"/>
      <c r="R428"/>
      <c r="S428"/>
      <c r="T428"/>
      <c r="U428"/>
      <c r="V428"/>
      <c r="W428"/>
      <c r="X428"/>
      <c r="Y428"/>
      <c r="Z428"/>
      <c r="AA428"/>
      <c r="AB428"/>
      <c r="AC428"/>
    </row>
    <row r="429" spans="1:29" ht="17.25" x14ac:dyDescent="0.3">
      <c r="A429" s="484"/>
      <c r="B429" s="495" t="s">
        <v>87</v>
      </c>
      <c r="C429" s="495"/>
      <c r="D429" s="385">
        <v>0</v>
      </c>
      <c r="E429" s="680"/>
      <c r="J429" s="343"/>
    </row>
    <row r="430" spans="1:29" ht="15.75" thickBot="1" x14ac:dyDescent="0.3">
      <c r="A430" s="484"/>
      <c r="B430" s="509" t="s">
        <v>190</v>
      </c>
      <c r="C430" s="577"/>
      <c r="D430" s="520">
        <f>SUM(D402:D429)</f>
        <v>0</v>
      </c>
      <c r="E430" s="520">
        <f>SUM(E402:E429)</f>
        <v>0</v>
      </c>
    </row>
    <row r="431" spans="1:29" ht="15.75" thickTop="1" x14ac:dyDescent="0.25">
      <c r="A431" s="490" t="s">
        <v>94</v>
      </c>
      <c r="B431" s="490" t="s">
        <v>37</v>
      </c>
      <c r="C431" s="572"/>
      <c r="D431" s="490"/>
      <c r="E431" s="400">
        <f>'Church  R &amp; P '!I124</f>
        <v>0</v>
      </c>
    </row>
    <row r="432" spans="1:29" x14ac:dyDescent="0.25">
      <c r="A432" s="490"/>
      <c r="B432" s="490"/>
      <c r="C432" s="572"/>
      <c r="D432" s="490"/>
      <c r="E432" s="385"/>
    </row>
    <row r="433" spans="1:5" ht="15.75" thickBot="1" x14ac:dyDescent="0.3">
      <c r="A433" s="490"/>
      <c r="B433" s="509" t="s">
        <v>190</v>
      </c>
      <c r="C433" s="572"/>
      <c r="D433" s="520">
        <f>SUM(D431:D432)</f>
        <v>0</v>
      </c>
      <c r="E433" s="520">
        <f>SUM(E431:E432)</f>
        <v>0</v>
      </c>
    </row>
    <row r="434" spans="1:5" ht="15.75" thickTop="1" x14ac:dyDescent="0.25">
      <c r="A434" s="490" t="s">
        <v>143</v>
      </c>
      <c r="B434" s="490" t="s">
        <v>36</v>
      </c>
      <c r="C434" s="572"/>
      <c r="D434" s="490"/>
      <c r="E434" s="385"/>
    </row>
    <row r="435" spans="1:5" ht="15.75" x14ac:dyDescent="0.25">
      <c r="A435" s="490"/>
      <c r="B435" s="495" t="s">
        <v>1185</v>
      </c>
      <c r="C435" s="572"/>
      <c r="D435" s="385">
        <v>0</v>
      </c>
      <c r="E435" s="400">
        <f>'Church  R &amp; P '!I126</f>
        <v>0</v>
      </c>
    </row>
    <row r="436" spans="1:5" ht="15.75" x14ac:dyDescent="0.25">
      <c r="A436" s="490"/>
      <c r="B436" s="495" t="s">
        <v>1186</v>
      </c>
      <c r="C436" s="572"/>
      <c r="D436" s="385">
        <v>0</v>
      </c>
      <c r="E436" s="400">
        <f>'Church  R &amp; P '!I127</f>
        <v>0</v>
      </c>
    </row>
    <row r="437" spans="1:5" ht="15.75" x14ac:dyDescent="0.25">
      <c r="A437" s="490"/>
      <c r="B437" s="495" t="s">
        <v>1143</v>
      </c>
      <c r="C437" s="572"/>
      <c r="D437" s="385">
        <v>0</v>
      </c>
      <c r="E437" s="400">
        <f>'Church  R &amp; P '!I128</f>
        <v>0</v>
      </c>
    </row>
    <row r="438" spans="1:5" ht="15.75" x14ac:dyDescent="0.25">
      <c r="A438" s="490"/>
      <c r="B438" s="495" t="s">
        <v>1187</v>
      </c>
      <c r="C438" s="572"/>
      <c r="D438" s="385">
        <v>0</v>
      </c>
      <c r="E438" s="400">
        <f>'Church  R &amp; P '!I129</f>
        <v>0</v>
      </c>
    </row>
    <row r="439" spans="1:5" ht="15.75" x14ac:dyDescent="0.25">
      <c r="A439" s="490"/>
      <c r="B439" s="495" t="s">
        <v>1188</v>
      </c>
      <c r="C439" s="572"/>
      <c r="D439" s="385">
        <v>0</v>
      </c>
      <c r="E439" s="400">
        <f>'Church  R &amp; P '!I130</f>
        <v>0</v>
      </c>
    </row>
    <row r="440" spans="1:5" ht="15.75" thickBot="1" x14ac:dyDescent="0.3">
      <c r="A440" s="490"/>
      <c r="B440" s="509" t="s">
        <v>190</v>
      </c>
      <c r="C440" s="572"/>
      <c r="D440" s="520">
        <f>SUM(D434:D439)</f>
        <v>0</v>
      </c>
      <c r="E440" s="520">
        <f>SUM(E434:E439)</f>
        <v>0</v>
      </c>
    </row>
    <row r="441" spans="1:5" ht="15.75" thickTop="1" x14ac:dyDescent="0.25">
      <c r="A441" s="490" t="s">
        <v>176</v>
      </c>
      <c r="B441" s="490" t="s">
        <v>1046</v>
      </c>
      <c r="C441" s="572"/>
      <c r="D441" s="490"/>
      <c r="E441" s="664"/>
    </row>
    <row r="442" spans="1:5" x14ac:dyDescent="0.25">
      <c r="A442" s="490"/>
      <c r="B442" s="481" t="s">
        <v>1363</v>
      </c>
      <c r="C442" s="572"/>
      <c r="D442" s="385">
        <v>0</v>
      </c>
      <c r="E442" s="680"/>
    </row>
    <row r="443" spans="1:5" s="11" customFormat="1" x14ac:dyDescent="0.25">
      <c r="A443" s="490"/>
      <c r="B443" s="481" t="s">
        <v>1364</v>
      </c>
      <c r="C443" s="490"/>
      <c r="D443" s="385">
        <v>0</v>
      </c>
      <c r="E443" s="680"/>
    </row>
    <row r="444" spans="1:5" s="11" customFormat="1" x14ac:dyDescent="0.25">
      <c r="A444" s="490"/>
      <c r="B444" s="385" t="s">
        <v>1377</v>
      </c>
      <c r="C444" s="490"/>
      <c r="D444" s="377">
        <v>0</v>
      </c>
      <c r="E444" s="400">
        <f>'Church  R &amp; P '!I131</f>
        <v>0</v>
      </c>
    </row>
    <row r="445" spans="1:5" ht="15.75" thickBot="1" x14ac:dyDescent="0.3">
      <c r="A445" s="490"/>
      <c r="B445" s="509" t="s">
        <v>190</v>
      </c>
      <c r="C445" s="572"/>
      <c r="D445" s="520">
        <f>SUM(D441:D444)</f>
        <v>0</v>
      </c>
      <c r="E445" s="520">
        <f>SUM(E441:E444)</f>
        <v>0</v>
      </c>
    </row>
    <row r="446" spans="1:5" ht="15.75" thickTop="1" x14ac:dyDescent="0.25">
      <c r="A446" s="490" t="s">
        <v>192</v>
      </c>
      <c r="B446" s="490" t="s">
        <v>1047</v>
      </c>
      <c r="C446" s="572"/>
      <c r="D446" s="490"/>
      <c r="E446" s="385"/>
    </row>
    <row r="447" spans="1:5" ht="15.75" x14ac:dyDescent="0.25">
      <c r="A447" s="490"/>
      <c r="B447" s="495" t="s">
        <v>947</v>
      </c>
      <c r="C447" s="572"/>
      <c r="D447" s="385">
        <v>0</v>
      </c>
      <c r="E447" s="400">
        <f>'Church  R &amp; P '!I133</f>
        <v>0</v>
      </c>
    </row>
    <row r="448" spans="1:5" ht="15.75" x14ac:dyDescent="0.25">
      <c r="A448" s="490"/>
      <c r="B448" s="495" t="s">
        <v>948</v>
      </c>
      <c r="C448" s="572"/>
      <c r="D448" s="385">
        <v>0</v>
      </c>
      <c r="E448" s="400">
        <f>'Church  R &amp; P '!I134</f>
        <v>0</v>
      </c>
    </row>
    <row r="449" spans="1:5" ht="15.75" x14ac:dyDescent="0.25">
      <c r="A449" s="490"/>
      <c r="B449" s="495" t="s">
        <v>1189</v>
      </c>
      <c r="C449" s="572"/>
      <c r="D449" s="385">
        <v>0</v>
      </c>
      <c r="E449" s="400">
        <f>'Church  R &amp; P '!I135</f>
        <v>0</v>
      </c>
    </row>
    <row r="450" spans="1:5" ht="15.75" x14ac:dyDescent="0.25">
      <c r="A450" s="490"/>
      <c r="B450" s="495" t="s">
        <v>1190</v>
      </c>
      <c r="C450" s="572"/>
      <c r="D450" s="385">
        <v>0</v>
      </c>
      <c r="E450" s="400">
        <f>'Church  R &amp; P '!I136</f>
        <v>0</v>
      </c>
    </row>
    <row r="451" spans="1:5" ht="15.75" x14ac:dyDescent="0.25">
      <c r="A451" s="490"/>
      <c r="B451" s="495" t="s">
        <v>1191</v>
      </c>
      <c r="C451" s="572"/>
      <c r="D451" s="385">
        <v>0</v>
      </c>
      <c r="E451" s="400">
        <f>'Church  R &amp; P '!I137</f>
        <v>0</v>
      </c>
    </row>
    <row r="452" spans="1:5" ht="15.75" thickBot="1" x14ac:dyDescent="0.3">
      <c r="A452" s="490"/>
      <c r="B452" s="509" t="s">
        <v>190</v>
      </c>
      <c r="C452" s="572"/>
      <c r="D452" s="520">
        <f>SUM(D446:D451)</f>
        <v>0</v>
      </c>
      <c r="E452" s="520">
        <f>SUM(E446:E451)</f>
        <v>0</v>
      </c>
    </row>
    <row r="453" spans="1:5" ht="15.75" thickTop="1" x14ac:dyDescent="0.25">
      <c r="A453" s="490" t="s">
        <v>193</v>
      </c>
      <c r="B453" s="490" t="s">
        <v>1019</v>
      </c>
      <c r="C453" s="572"/>
      <c r="D453" s="490"/>
      <c r="E453" s="400">
        <f>'Church  R &amp; P '!I138</f>
        <v>0</v>
      </c>
    </row>
    <row r="454" spans="1:5" ht="15.75" x14ac:dyDescent="0.25">
      <c r="A454" s="490"/>
      <c r="B454" s="495" t="s">
        <v>1365</v>
      </c>
      <c r="C454" s="572"/>
      <c r="D454" s="385">
        <v>0</v>
      </c>
      <c r="E454" s="680"/>
    </row>
    <row r="455" spans="1:5" ht="15.75" x14ac:dyDescent="0.25">
      <c r="A455" s="490"/>
      <c r="B455" s="495" t="s">
        <v>1366</v>
      </c>
      <c r="C455" s="572"/>
      <c r="D455" s="385">
        <v>0</v>
      </c>
      <c r="E455" s="680"/>
    </row>
    <row r="456" spans="1:5" ht="15.75" x14ac:dyDescent="0.25">
      <c r="A456" s="490"/>
      <c r="B456" s="495" t="s">
        <v>1367</v>
      </c>
      <c r="C456" s="572"/>
      <c r="D456" s="385">
        <v>0</v>
      </c>
      <c r="E456" s="680"/>
    </row>
    <row r="457" spans="1:5" ht="15.75" x14ac:dyDescent="0.25">
      <c r="A457" s="490"/>
      <c r="B457" s="495" t="s">
        <v>144</v>
      </c>
      <c r="C457" s="572"/>
      <c r="D457" s="385">
        <v>0</v>
      </c>
      <c r="E457" s="680"/>
    </row>
    <row r="458" spans="1:5" ht="15.75" thickBot="1" x14ac:dyDescent="0.3">
      <c r="A458" s="490"/>
      <c r="B458" s="509" t="s">
        <v>190</v>
      </c>
      <c r="C458" s="572"/>
      <c r="D458" s="520">
        <f>SUM(D453:D457)</f>
        <v>0</v>
      </c>
      <c r="E458" s="520">
        <f>SUM(E453:E457)</f>
        <v>0</v>
      </c>
    </row>
    <row r="459" spans="1:5" ht="15.75" thickTop="1" x14ac:dyDescent="0.25">
      <c r="A459" s="490" t="s">
        <v>981</v>
      </c>
      <c r="B459" s="490" t="s">
        <v>1048</v>
      </c>
      <c r="C459" s="572"/>
      <c r="D459" s="490"/>
      <c r="E459" s="400">
        <f>'Church  R &amp; P '!I139</f>
        <v>0</v>
      </c>
    </row>
    <row r="460" spans="1:5" x14ac:dyDescent="0.25">
      <c r="A460" s="490"/>
      <c r="B460" s="490"/>
      <c r="C460" s="572"/>
      <c r="D460" s="490"/>
      <c r="E460" s="680"/>
    </row>
    <row r="461" spans="1:5" ht="15.75" thickBot="1" x14ac:dyDescent="0.3">
      <c r="A461" s="490"/>
      <c r="B461" s="509" t="s">
        <v>190</v>
      </c>
      <c r="C461" s="572"/>
      <c r="D461" s="520">
        <f>SUM(D459:D460)</f>
        <v>0</v>
      </c>
      <c r="E461" s="520">
        <f>SUM(E459:E460)</f>
        <v>0</v>
      </c>
    </row>
    <row r="462" spans="1:5" ht="15.75" thickTop="1" x14ac:dyDescent="0.25">
      <c r="A462" s="490" t="s">
        <v>983</v>
      </c>
      <c r="B462" s="490" t="s">
        <v>1049</v>
      </c>
      <c r="C462" s="572"/>
      <c r="D462" s="490"/>
      <c r="E462" s="400">
        <f>'Church  R &amp; P '!I140</f>
        <v>0</v>
      </c>
    </row>
    <row r="463" spans="1:5" x14ac:dyDescent="0.25">
      <c r="A463" s="490"/>
      <c r="B463" s="490"/>
      <c r="C463" s="572"/>
      <c r="D463" s="490"/>
      <c r="E463" s="680"/>
    </row>
    <row r="464" spans="1:5" ht="15.75" thickBot="1" x14ac:dyDescent="0.3">
      <c r="A464" s="490"/>
      <c r="B464" s="509" t="s">
        <v>190</v>
      </c>
      <c r="C464" s="572"/>
      <c r="D464" s="520">
        <f>SUM(D462:D463)</f>
        <v>0</v>
      </c>
      <c r="E464" s="520">
        <f>SUM(E462:E463)</f>
        <v>0</v>
      </c>
    </row>
    <row r="465" spans="1:5" ht="15.75" thickTop="1" x14ac:dyDescent="0.25">
      <c r="A465" s="490" t="s">
        <v>959</v>
      </c>
      <c r="B465" s="490" t="s">
        <v>1050</v>
      </c>
      <c r="C465" s="572"/>
      <c r="D465" s="490"/>
      <c r="E465" s="400">
        <f>'Church  R &amp; P '!I141</f>
        <v>0</v>
      </c>
    </row>
    <row r="466" spans="1:5" x14ac:dyDescent="0.25">
      <c r="A466" s="572"/>
      <c r="B466" s="572"/>
      <c r="C466" s="572"/>
      <c r="D466" s="490"/>
      <c r="E466" s="680"/>
    </row>
    <row r="467" spans="1:5" ht="15.75" thickBot="1" x14ac:dyDescent="0.3">
      <c r="A467" s="494"/>
      <c r="B467" s="509" t="s">
        <v>190</v>
      </c>
      <c r="C467" s="577"/>
      <c r="D467" s="520">
        <f>SUM(D465:D466)</f>
        <v>0</v>
      </c>
      <c r="E467" s="520">
        <f>SUM(E465:E466)</f>
        <v>0</v>
      </c>
    </row>
    <row r="468" spans="1:5" ht="16.5" thickTop="1" thickBot="1" x14ac:dyDescent="0.3">
      <c r="A468" s="494"/>
      <c r="B468" s="497" t="s">
        <v>70</v>
      </c>
      <c r="C468" s="577"/>
      <c r="D468" s="520">
        <f>D430+D433+D440+D445+D452+D458+D461+D464+D467</f>
        <v>0</v>
      </c>
      <c r="E468" s="520">
        <f>E430+E433+E440+E445+E452+E458+E461+E464+E467</f>
        <v>0</v>
      </c>
    </row>
    <row r="469" spans="1:5" ht="15.75" thickTop="1" x14ac:dyDescent="0.25">
      <c r="A469" s="52"/>
      <c r="B469" s="52"/>
      <c r="C469" s="52"/>
      <c r="D469" s="511"/>
      <c r="E469" s="511"/>
    </row>
    <row r="470" spans="1:5" x14ac:dyDescent="0.25">
      <c r="A470" s="380" t="s">
        <v>932</v>
      </c>
      <c r="B470" s="385"/>
      <c r="C470" s="385"/>
      <c r="D470" s="385"/>
      <c r="E470" s="385"/>
    </row>
    <row r="471" spans="1:5" x14ac:dyDescent="0.25">
      <c r="A471" s="380" t="s">
        <v>837</v>
      </c>
      <c r="B471" s="484"/>
      <c r="C471" s="484"/>
      <c r="D471" s="385"/>
      <c r="E471" s="385"/>
    </row>
    <row r="472" spans="1:5" x14ac:dyDescent="0.25">
      <c r="A472" s="490" t="s">
        <v>218</v>
      </c>
      <c r="B472" s="385"/>
      <c r="C472" s="385"/>
      <c r="D472" s="385"/>
      <c r="E472" s="385"/>
    </row>
    <row r="473" spans="1:5" ht="15.75" x14ac:dyDescent="0.25">
      <c r="A473" s="497" t="s">
        <v>92</v>
      </c>
      <c r="B473" s="491" t="s">
        <v>1403</v>
      </c>
      <c r="C473" s="570"/>
      <c r="D473" s="385"/>
      <c r="E473" s="400">
        <f>'Church  R &amp; P '!I147</f>
        <v>0</v>
      </c>
    </row>
    <row r="474" spans="1:5" ht="15.75" x14ac:dyDescent="0.25">
      <c r="A474" s="497"/>
      <c r="B474" s="495" t="s">
        <v>1385</v>
      </c>
      <c r="C474" s="570"/>
      <c r="D474" s="385">
        <v>0</v>
      </c>
      <c r="E474" s="680"/>
    </row>
    <row r="475" spans="1:5" ht="15.75" x14ac:dyDescent="0.25">
      <c r="A475" s="497"/>
      <c r="B475" s="491"/>
      <c r="C475" s="570"/>
      <c r="D475" s="385"/>
      <c r="E475" s="680"/>
    </row>
    <row r="476" spans="1:5" x14ac:dyDescent="0.25">
      <c r="A476" s="590"/>
      <c r="B476" s="481"/>
      <c r="C476" s="481"/>
      <c r="D476" s="385"/>
      <c r="E476" s="680"/>
    </row>
    <row r="477" spans="1:5" ht="15.75" thickBot="1" x14ac:dyDescent="0.3">
      <c r="A477" s="590"/>
      <c r="B477" s="509" t="s">
        <v>190</v>
      </c>
      <c r="C477" s="490"/>
      <c r="D477" s="520">
        <f>SUM(D473:D476)</f>
        <v>0</v>
      </c>
      <c r="E477" s="520">
        <f>SUM(E473:E476)</f>
        <v>0</v>
      </c>
    </row>
    <row r="478" spans="1:5" ht="15.75" thickTop="1" x14ac:dyDescent="0.25">
      <c r="A478" s="490" t="s">
        <v>220</v>
      </c>
      <c r="B478" s="385"/>
      <c r="C478" s="385"/>
      <c r="D478" s="385"/>
      <c r="E478" s="385"/>
    </row>
    <row r="479" spans="1:5" x14ac:dyDescent="0.25">
      <c r="A479" s="497" t="s">
        <v>92</v>
      </c>
      <c r="B479" s="570" t="s">
        <v>221</v>
      </c>
      <c r="C479" s="570"/>
      <c r="D479" s="385"/>
      <c r="E479" s="400">
        <f>'Church  R &amp; P '!I144</f>
        <v>0</v>
      </c>
    </row>
    <row r="480" spans="1:5" x14ac:dyDescent="0.25">
      <c r="A480" s="649"/>
      <c r="B480" s="481">
        <v>1</v>
      </c>
      <c r="C480" s="481"/>
      <c r="D480" s="385">
        <v>0</v>
      </c>
      <c r="E480" s="680"/>
    </row>
    <row r="481" spans="1:5" x14ac:dyDescent="0.25">
      <c r="A481" s="649"/>
      <c r="B481" s="481">
        <v>2</v>
      </c>
      <c r="C481" s="481"/>
      <c r="D481" s="385">
        <v>0</v>
      </c>
      <c r="E481" s="680"/>
    </row>
    <row r="482" spans="1:5" x14ac:dyDescent="0.25">
      <c r="A482" s="649"/>
      <c r="B482" s="481">
        <v>3</v>
      </c>
      <c r="C482" s="481"/>
      <c r="D482" s="385">
        <v>0</v>
      </c>
      <c r="E482" s="680"/>
    </row>
    <row r="483" spans="1:5" x14ac:dyDescent="0.25">
      <c r="A483" s="649"/>
      <c r="B483" s="481">
        <v>4</v>
      </c>
      <c r="C483" s="481"/>
      <c r="D483" s="385">
        <v>0</v>
      </c>
      <c r="E483" s="680"/>
    </row>
    <row r="484" spans="1:5" x14ac:dyDescent="0.25">
      <c r="A484" s="649"/>
      <c r="B484" s="481">
        <v>5</v>
      </c>
      <c r="C484" s="481"/>
      <c r="D484" s="385">
        <v>0</v>
      </c>
      <c r="E484" s="680"/>
    </row>
    <row r="485" spans="1:5" x14ac:dyDescent="0.25">
      <c r="A485" s="649"/>
      <c r="B485" s="678" t="s">
        <v>1396</v>
      </c>
      <c r="C485" s="481"/>
      <c r="D485" s="385"/>
      <c r="E485" s="400"/>
    </row>
    <row r="486" spans="1:5" x14ac:dyDescent="0.25">
      <c r="A486" s="649"/>
      <c r="B486" s="481" t="s">
        <v>1386</v>
      </c>
      <c r="C486" s="481"/>
      <c r="D486" s="385">
        <v>0</v>
      </c>
      <c r="E486" s="680"/>
    </row>
    <row r="487" spans="1:5" x14ac:dyDescent="0.25">
      <c r="A487" s="649"/>
      <c r="B487" s="481" t="s">
        <v>1387</v>
      </c>
      <c r="C487" s="481"/>
      <c r="D487" s="385">
        <v>0</v>
      </c>
      <c r="E487" s="680"/>
    </row>
    <row r="488" spans="1:5" x14ac:dyDescent="0.25">
      <c r="A488" s="649"/>
      <c r="B488" s="481" t="s">
        <v>1388</v>
      </c>
      <c r="C488" s="481"/>
      <c r="D488" s="385">
        <v>0</v>
      </c>
      <c r="E488" s="680"/>
    </row>
    <row r="489" spans="1:5" x14ac:dyDescent="0.25">
      <c r="A489" s="649"/>
      <c r="B489" s="481" t="s">
        <v>1389</v>
      </c>
      <c r="C489" s="481"/>
      <c r="D489" s="385">
        <v>0</v>
      </c>
      <c r="E489" s="680"/>
    </row>
    <row r="490" spans="1:5" x14ac:dyDescent="0.25">
      <c r="A490" s="649"/>
      <c r="B490" s="481" t="s">
        <v>1390</v>
      </c>
      <c r="C490" s="481"/>
      <c r="D490" s="385"/>
      <c r="E490" s="680"/>
    </row>
    <row r="491" spans="1:5" x14ac:dyDescent="0.25">
      <c r="A491" s="649"/>
      <c r="B491" s="481" t="s">
        <v>1391</v>
      </c>
      <c r="C491" s="481"/>
      <c r="D491" s="385"/>
      <c r="E491" s="680"/>
    </row>
    <row r="492" spans="1:5" x14ac:dyDescent="0.25">
      <c r="A492" s="649"/>
      <c r="B492" s="481" t="s">
        <v>1392</v>
      </c>
      <c r="C492" s="481"/>
      <c r="D492" s="385"/>
      <c r="E492" s="680"/>
    </row>
    <row r="493" spans="1:5" x14ac:dyDescent="0.25">
      <c r="A493" s="649"/>
      <c r="B493" s="481" t="s">
        <v>1393</v>
      </c>
      <c r="C493" s="481"/>
      <c r="D493" s="385"/>
      <c r="E493" s="680"/>
    </row>
    <row r="494" spans="1:5" x14ac:dyDescent="0.25">
      <c r="A494" s="649"/>
      <c r="B494" s="481" t="s">
        <v>1394</v>
      </c>
      <c r="C494" s="481"/>
      <c r="D494" s="385">
        <v>0</v>
      </c>
      <c r="E494" s="680"/>
    </row>
    <row r="495" spans="1:5" x14ac:dyDescent="0.25">
      <c r="A495" s="649"/>
      <c r="B495" s="481" t="s">
        <v>1395</v>
      </c>
      <c r="C495" s="481"/>
      <c r="D495" s="385"/>
      <c r="E495" s="680"/>
    </row>
    <row r="496" spans="1:5" x14ac:dyDescent="0.25">
      <c r="A496" s="590"/>
      <c r="B496" s="481"/>
      <c r="C496" s="481"/>
      <c r="D496" s="385"/>
      <c r="E496" s="680"/>
    </row>
    <row r="497" spans="1:5" ht="15.75" thickBot="1" x14ac:dyDescent="0.3">
      <c r="A497" s="590"/>
      <c r="B497" s="591" t="s">
        <v>222</v>
      </c>
      <c r="C497" s="591"/>
      <c r="D497" s="520">
        <f>SUM(D479:D496)</f>
        <v>0</v>
      </c>
      <c r="E497" s="520">
        <f>SUM(E479:E496)</f>
        <v>0</v>
      </c>
    </row>
    <row r="498" spans="1:5" ht="15.75" thickTop="1" x14ac:dyDescent="0.25">
      <c r="A498" s="497" t="s">
        <v>94</v>
      </c>
      <c r="B498" s="592" t="s">
        <v>223</v>
      </c>
      <c r="C498" s="592"/>
      <c r="D498" s="385"/>
      <c r="E498" s="385"/>
    </row>
    <row r="499" spans="1:5" x14ac:dyDescent="0.25">
      <c r="A499" s="590"/>
      <c r="B499" s="481" t="s">
        <v>1402</v>
      </c>
      <c r="C499" s="481"/>
      <c r="D499" s="385"/>
      <c r="E499" s="400">
        <f>'Church  R &amp; P '!I145</f>
        <v>0</v>
      </c>
    </row>
    <row r="500" spans="1:5" x14ac:dyDescent="0.25">
      <c r="A500" s="590"/>
      <c r="B500" s="481">
        <v>1</v>
      </c>
      <c r="C500" s="481"/>
      <c r="D500" s="385">
        <v>0</v>
      </c>
      <c r="E500" s="680"/>
    </row>
    <row r="501" spans="1:5" x14ac:dyDescent="0.25">
      <c r="A501" s="590"/>
      <c r="B501" s="481">
        <v>2</v>
      </c>
      <c r="C501" s="481"/>
      <c r="D501" s="385">
        <v>0</v>
      </c>
      <c r="E501" s="680"/>
    </row>
    <row r="502" spans="1:5" x14ac:dyDescent="0.25">
      <c r="A502" s="590"/>
      <c r="B502" s="481">
        <v>3</v>
      </c>
      <c r="C502" s="481"/>
      <c r="D502" s="385">
        <v>0</v>
      </c>
      <c r="E502" s="680"/>
    </row>
    <row r="503" spans="1:5" x14ac:dyDescent="0.25">
      <c r="A503" s="590"/>
      <c r="B503" s="481">
        <v>4</v>
      </c>
      <c r="C503" s="481"/>
      <c r="D503" s="385">
        <v>0</v>
      </c>
      <c r="E503" s="680"/>
    </row>
    <row r="504" spans="1:5" x14ac:dyDescent="0.25">
      <c r="A504" s="590"/>
      <c r="B504" s="481">
        <v>5</v>
      </c>
      <c r="C504" s="481"/>
      <c r="D504" s="385">
        <v>0</v>
      </c>
      <c r="E504" s="680"/>
    </row>
    <row r="505" spans="1:5" x14ac:dyDescent="0.25">
      <c r="A505" s="590"/>
      <c r="B505" s="481"/>
      <c r="C505" s="481"/>
      <c r="D505" s="385"/>
      <c r="E505" s="385"/>
    </row>
    <row r="506" spans="1:5" ht="15.75" thickBot="1" x14ac:dyDescent="0.3">
      <c r="A506" s="590"/>
      <c r="B506" s="591" t="s">
        <v>224</v>
      </c>
      <c r="C506" s="591"/>
      <c r="D506" s="520">
        <f>SUM(D498:D505)</f>
        <v>0</v>
      </c>
      <c r="E506" s="520">
        <f>SUM(E499:E505)</f>
        <v>0</v>
      </c>
    </row>
    <row r="507" spans="1:5" ht="15.75" thickTop="1" x14ac:dyDescent="0.25">
      <c r="A507" s="497" t="s">
        <v>143</v>
      </c>
      <c r="B507" s="592" t="s">
        <v>227</v>
      </c>
      <c r="C507" s="592"/>
      <c r="D507" s="385"/>
      <c r="E507" s="385"/>
    </row>
    <row r="508" spans="1:5" x14ac:dyDescent="0.25">
      <c r="A508" s="497"/>
      <c r="B508" s="592" t="s">
        <v>225</v>
      </c>
      <c r="C508" s="592"/>
      <c r="D508" s="385"/>
      <c r="E508" s="385"/>
    </row>
    <row r="509" spans="1:5" x14ac:dyDescent="0.25">
      <c r="A509" s="497"/>
      <c r="B509" s="592" t="s">
        <v>1449</v>
      </c>
      <c r="C509" s="592"/>
      <c r="D509" s="385">
        <v>0</v>
      </c>
      <c r="E509" s="400">
        <f>'Church  R &amp; P '!I146</f>
        <v>0</v>
      </c>
    </row>
    <row r="510" spans="1:5" x14ac:dyDescent="0.25">
      <c r="A510" s="385"/>
      <c r="B510" s="481">
        <v>1</v>
      </c>
      <c r="C510" s="481"/>
      <c r="D510" s="385">
        <v>0</v>
      </c>
      <c r="E510" s="385"/>
    </row>
    <row r="511" spans="1:5" x14ac:dyDescent="0.25">
      <c r="A511" s="385"/>
      <c r="B511" s="481">
        <v>2</v>
      </c>
      <c r="C511" s="481"/>
      <c r="D511" s="385">
        <v>0</v>
      </c>
      <c r="E511" s="680"/>
    </row>
    <row r="512" spans="1:5" ht="15.75" thickBot="1" x14ac:dyDescent="0.3">
      <c r="A512" s="385"/>
      <c r="B512" s="591" t="s">
        <v>228</v>
      </c>
      <c r="C512" s="591"/>
      <c r="D512" s="520">
        <f>SUM(D507:D511)</f>
        <v>0</v>
      </c>
      <c r="E512" s="520">
        <f>SUM(E509:E511)</f>
        <v>0</v>
      </c>
    </row>
    <row r="513" spans="1:5" ht="16.5" thickTop="1" thickBot="1" x14ac:dyDescent="0.3">
      <c r="A513" s="385"/>
      <c r="B513" s="509" t="s">
        <v>190</v>
      </c>
      <c r="C513" s="490"/>
      <c r="D513" s="520">
        <f>D497+D506+D512</f>
        <v>0</v>
      </c>
      <c r="E513" s="520">
        <f>E497+E506+E512</f>
        <v>0</v>
      </c>
    </row>
    <row r="514" spans="1:5" ht="16.5" thickTop="1" thickBot="1" x14ac:dyDescent="0.3">
      <c r="A514" s="497" t="s">
        <v>176</v>
      </c>
      <c r="B514" s="592" t="s">
        <v>227</v>
      </c>
      <c r="C514" s="490"/>
      <c r="D514" s="520"/>
      <c r="E514" s="520"/>
    </row>
    <row r="515" spans="1:5" ht="15.75" thickTop="1" x14ac:dyDescent="0.25">
      <c r="A515" s="385"/>
      <c r="B515" s="481">
        <v>1</v>
      </c>
      <c r="C515" s="490"/>
      <c r="D515" s="385">
        <v>0</v>
      </c>
      <c r="E515" s="680"/>
    </row>
    <row r="516" spans="1:5" x14ac:dyDescent="0.25">
      <c r="A516" s="385"/>
      <c r="B516" s="481">
        <v>2</v>
      </c>
      <c r="C516" s="490"/>
      <c r="D516" s="385">
        <v>0</v>
      </c>
      <c r="E516" s="680"/>
    </row>
    <row r="517" spans="1:5" x14ac:dyDescent="0.25">
      <c r="A517" s="385"/>
      <c r="B517" s="481">
        <v>3</v>
      </c>
      <c r="C517" s="490"/>
      <c r="D517" s="385">
        <v>0</v>
      </c>
      <c r="E517" s="680"/>
    </row>
    <row r="518" spans="1:5" x14ac:dyDescent="0.25">
      <c r="A518" s="385"/>
      <c r="B518" s="481">
        <v>4</v>
      </c>
      <c r="C518" s="490"/>
      <c r="D518" s="385">
        <v>0</v>
      </c>
      <c r="E518" s="680"/>
    </row>
    <row r="519" spans="1:5" ht="15.75" thickBot="1" x14ac:dyDescent="0.3">
      <c r="A519" s="385"/>
      <c r="B519" s="481" t="s">
        <v>228</v>
      </c>
      <c r="C519" s="490"/>
      <c r="D519" s="520">
        <f>SUM(D515:D518)</f>
        <v>0</v>
      </c>
      <c r="E519" s="520">
        <f>SUM(E515:E518)</f>
        <v>0</v>
      </c>
    </row>
    <row r="520" spans="1:5" ht="16.5" thickTop="1" thickBot="1" x14ac:dyDescent="0.3">
      <c r="A520" s="385"/>
      <c r="B520" s="509"/>
      <c r="C520" s="490"/>
      <c r="D520" s="520"/>
      <c r="E520" s="520"/>
    </row>
    <row r="521" spans="1:5" ht="16.5" thickTop="1" thickBot="1" x14ac:dyDescent="0.3">
      <c r="A521" s="385"/>
      <c r="B521" s="380" t="s">
        <v>70</v>
      </c>
      <c r="C521" s="490"/>
      <c r="D521" s="520">
        <f>D519+D512+D506+D497+D477</f>
        <v>0</v>
      </c>
      <c r="E521" s="520">
        <f>E519+E512+E506+E497+E477</f>
        <v>0</v>
      </c>
    </row>
    <row r="522" spans="1:5" ht="16.5" thickTop="1" thickBot="1" x14ac:dyDescent="0.3">
      <c r="A522" s="385"/>
      <c r="B522" s="509"/>
      <c r="C522" s="490"/>
      <c r="D522" s="520"/>
      <c r="E522" s="520"/>
    </row>
    <row r="523" spans="1:5" ht="15.75" thickTop="1" x14ac:dyDescent="0.25">
      <c r="A523" s="380" t="s">
        <v>1287</v>
      </c>
      <c r="B523" s="385"/>
      <c r="C523" s="385"/>
      <c r="D523" s="385"/>
      <c r="E523" s="385"/>
    </row>
    <row r="524" spans="1:5" x14ac:dyDescent="0.25">
      <c r="A524" s="490" t="s">
        <v>821</v>
      </c>
      <c r="B524" s="484"/>
      <c r="C524" s="385"/>
      <c r="D524" s="385"/>
      <c r="E524" s="385"/>
    </row>
    <row r="525" spans="1:5" x14ac:dyDescent="0.25">
      <c r="A525" s="385"/>
      <c r="B525" s="385" t="s">
        <v>1003</v>
      </c>
      <c r="C525" s="490"/>
      <c r="D525" s="490"/>
      <c r="E525" s="680"/>
    </row>
    <row r="526" spans="1:5" x14ac:dyDescent="0.25">
      <c r="A526" s="385"/>
      <c r="B526" s="385" t="s">
        <v>1004</v>
      </c>
      <c r="C526" s="490"/>
      <c r="D526" s="490"/>
      <c r="E526" s="400">
        <f>'Church  R &amp; P '!I69</f>
        <v>0</v>
      </c>
    </row>
    <row r="527" spans="1:5" x14ac:dyDescent="0.25">
      <c r="A527" s="385"/>
      <c r="B527" s="385" t="s">
        <v>1005</v>
      </c>
      <c r="C527" s="490"/>
      <c r="D527" s="490"/>
      <c r="E527" s="400">
        <f>'Church  R &amp; P '!I70</f>
        <v>0</v>
      </c>
    </row>
    <row r="528" spans="1:5" x14ac:dyDescent="0.25">
      <c r="A528" s="385"/>
      <c r="B528" s="385" t="s">
        <v>1006</v>
      </c>
      <c r="C528" s="490"/>
      <c r="D528" s="490"/>
      <c r="E528" s="400">
        <f>'Church  R &amp; P '!I71</f>
        <v>0</v>
      </c>
    </row>
    <row r="529" spans="1:5" x14ac:dyDescent="0.25">
      <c r="A529" s="385"/>
      <c r="B529" s="385" t="s">
        <v>1274</v>
      </c>
      <c r="C529" s="490"/>
      <c r="D529" s="490"/>
      <c r="E529" s="400">
        <f>'Church  R &amp; P '!I73</f>
        <v>0</v>
      </c>
    </row>
    <row r="530" spans="1:5" x14ac:dyDescent="0.25">
      <c r="A530" s="385"/>
      <c r="B530" s="385" t="s">
        <v>1183</v>
      </c>
      <c r="C530" s="490"/>
      <c r="D530" s="490"/>
      <c r="E530" s="400">
        <f>'Church  R &amp; P '!I74</f>
        <v>0</v>
      </c>
    </row>
    <row r="531" spans="1:5" x14ac:dyDescent="0.25">
      <c r="A531" s="385"/>
      <c r="B531" s="385" t="s">
        <v>1007</v>
      </c>
      <c r="C531" s="490"/>
      <c r="D531" s="490"/>
      <c r="E531" s="400">
        <f>'Church  R &amp; P '!I75</f>
        <v>0</v>
      </c>
    </row>
    <row r="532" spans="1:5" ht="15.75" thickBot="1" x14ac:dyDescent="0.3">
      <c r="A532" s="52"/>
      <c r="B532" s="594" t="s">
        <v>1008</v>
      </c>
      <c r="C532" s="52"/>
      <c r="D532" s="520">
        <f>SUM(D525:D531)</f>
        <v>0</v>
      </c>
      <c r="E532" s="520">
        <f>SUM(E525:E531)</f>
        <v>0</v>
      </c>
    </row>
    <row r="533" spans="1:5" ht="15.75" thickTop="1" x14ac:dyDescent="0.25"/>
    <row r="547" spans="1:3" x14ac:dyDescent="0.25">
      <c r="A547" s="47"/>
      <c r="B547" s="328"/>
      <c r="C547" s="328"/>
    </row>
  </sheetData>
  <mergeCells count="5">
    <mergeCell ref="D5:E5"/>
    <mergeCell ref="A2:E2"/>
    <mergeCell ref="A3:E3"/>
    <mergeCell ref="A8:B8"/>
    <mergeCell ref="A9:B9"/>
  </mergeCells>
  <conditionalFormatting sqref="H168">
    <cfRule type="duplicateValues" dxfId="1" priority="2"/>
  </conditionalFormatting>
  <conditionalFormatting sqref="H169">
    <cfRule type="duplicateValues" dxfId="0" priority="1"/>
  </conditionalFormatting>
  <pageMargins left="0.7" right="0.7" top="0.75" bottom="0.75" header="0.3" footer="0.3"/>
  <pageSetup orientation="portrait" horizontalDpi="360" verticalDpi="360" r:id="rId1"/>
  <ignoredErrors>
    <ignoredError sqref="C227:C228" numberStoredAsText="1"/>
    <ignoredError sqref="E170:E172 E175:E179 E181 E184 E187 E190 D183:E183 D189:E189 D192:E192 D195:E195" unlockedFormula="1"/>
    <ignoredError sqref="E84"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0"/>
  <sheetViews>
    <sheetView topLeftCell="A49" workbookViewId="0">
      <selection activeCell="B9" sqref="B9"/>
    </sheetView>
  </sheetViews>
  <sheetFormatPr defaultRowHeight="15" x14ac:dyDescent="0.25"/>
  <cols>
    <col min="1" max="1" width="3.5703125" customWidth="1"/>
    <col min="2" max="2" width="16.42578125" customWidth="1"/>
    <col min="8" max="8" width="20.140625" customWidth="1"/>
    <col min="9" max="9" width="17.85546875" customWidth="1"/>
    <col min="11" max="11" width="12.85546875" bestFit="1" customWidth="1"/>
    <col min="13" max="13" width="12.85546875" bestFit="1" customWidth="1"/>
    <col min="257" max="257" width="3.5703125" customWidth="1"/>
    <col min="258" max="258" width="16.42578125" customWidth="1"/>
    <col min="264" max="264" width="20.140625" customWidth="1"/>
    <col min="265" max="265" width="17.85546875" customWidth="1"/>
    <col min="267" max="267" width="12.85546875" bestFit="1" customWidth="1"/>
    <col min="269" max="269" width="12.85546875" bestFit="1" customWidth="1"/>
    <col min="513" max="513" width="3.5703125" customWidth="1"/>
    <col min="514" max="514" width="16.42578125" customWidth="1"/>
    <col min="520" max="520" width="20.140625" customWidth="1"/>
    <col min="521" max="521" width="17.85546875" customWidth="1"/>
    <col min="523" max="523" width="12.85546875" bestFit="1" customWidth="1"/>
    <col min="525" max="525" width="12.85546875" bestFit="1" customWidth="1"/>
    <col min="769" max="769" width="3.5703125" customWidth="1"/>
    <col min="770" max="770" width="16.42578125" customWidth="1"/>
    <col min="776" max="776" width="20.140625" customWidth="1"/>
    <col min="777" max="777" width="17.85546875" customWidth="1"/>
    <col min="779" max="779" width="12.85546875" bestFit="1" customWidth="1"/>
    <col min="781" max="781" width="12.85546875" bestFit="1" customWidth="1"/>
    <col min="1025" max="1025" width="3.5703125" customWidth="1"/>
    <col min="1026" max="1026" width="16.42578125" customWidth="1"/>
    <col min="1032" max="1032" width="20.140625" customWidth="1"/>
    <col min="1033" max="1033" width="17.85546875" customWidth="1"/>
    <col min="1035" max="1035" width="12.85546875" bestFit="1" customWidth="1"/>
    <col min="1037" max="1037" width="12.85546875" bestFit="1" customWidth="1"/>
    <col min="1281" max="1281" width="3.5703125" customWidth="1"/>
    <col min="1282" max="1282" width="16.42578125" customWidth="1"/>
    <col min="1288" max="1288" width="20.140625" customWidth="1"/>
    <col min="1289" max="1289" width="17.85546875" customWidth="1"/>
    <col min="1291" max="1291" width="12.85546875" bestFit="1" customWidth="1"/>
    <col min="1293" max="1293" width="12.85546875" bestFit="1" customWidth="1"/>
    <col min="1537" max="1537" width="3.5703125" customWidth="1"/>
    <col min="1538" max="1538" width="16.42578125" customWidth="1"/>
    <col min="1544" max="1544" width="20.140625" customWidth="1"/>
    <col min="1545" max="1545" width="17.85546875" customWidth="1"/>
    <col min="1547" max="1547" width="12.85546875" bestFit="1" customWidth="1"/>
    <col min="1549" max="1549" width="12.85546875" bestFit="1" customWidth="1"/>
    <col min="1793" max="1793" width="3.5703125" customWidth="1"/>
    <col min="1794" max="1794" width="16.42578125" customWidth="1"/>
    <col min="1800" max="1800" width="20.140625" customWidth="1"/>
    <col min="1801" max="1801" width="17.85546875" customWidth="1"/>
    <col min="1803" max="1803" width="12.85546875" bestFit="1" customWidth="1"/>
    <col min="1805" max="1805" width="12.85546875" bestFit="1" customWidth="1"/>
    <col min="2049" max="2049" width="3.5703125" customWidth="1"/>
    <col min="2050" max="2050" width="16.42578125" customWidth="1"/>
    <col min="2056" max="2056" width="20.140625" customWidth="1"/>
    <col min="2057" max="2057" width="17.85546875" customWidth="1"/>
    <col min="2059" max="2059" width="12.85546875" bestFit="1" customWidth="1"/>
    <col min="2061" max="2061" width="12.85546875" bestFit="1" customWidth="1"/>
    <col min="2305" max="2305" width="3.5703125" customWidth="1"/>
    <col min="2306" max="2306" width="16.42578125" customWidth="1"/>
    <col min="2312" max="2312" width="20.140625" customWidth="1"/>
    <col min="2313" max="2313" width="17.85546875" customWidth="1"/>
    <col min="2315" max="2315" width="12.85546875" bestFit="1" customWidth="1"/>
    <col min="2317" max="2317" width="12.85546875" bestFit="1" customWidth="1"/>
    <col min="2561" max="2561" width="3.5703125" customWidth="1"/>
    <col min="2562" max="2562" width="16.42578125" customWidth="1"/>
    <col min="2568" max="2568" width="20.140625" customWidth="1"/>
    <col min="2569" max="2569" width="17.85546875" customWidth="1"/>
    <col min="2571" max="2571" width="12.85546875" bestFit="1" customWidth="1"/>
    <col min="2573" max="2573" width="12.85546875" bestFit="1" customWidth="1"/>
    <col min="2817" max="2817" width="3.5703125" customWidth="1"/>
    <col min="2818" max="2818" width="16.42578125" customWidth="1"/>
    <col min="2824" max="2824" width="20.140625" customWidth="1"/>
    <col min="2825" max="2825" width="17.85546875" customWidth="1"/>
    <col min="2827" max="2827" width="12.85546875" bestFit="1" customWidth="1"/>
    <col min="2829" max="2829" width="12.85546875" bestFit="1" customWidth="1"/>
    <col min="3073" max="3073" width="3.5703125" customWidth="1"/>
    <col min="3074" max="3074" width="16.42578125" customWidth="1"/>
    <col min="3080" max="3080" width="20.140625" customWidth="1"/>
    <col min="3081" max="3081" width="17.85546875" customWidth="1"/>
    <col min="3083" max="3083" width="12.85546875" bestFit="1" customWidth="1"/>
    <col min="3085" max="3085" width="12.85546875" bestFit="1" customWidth="1"/>
    <col min="3329" max="3329" width="3.5703125" customWidth="1"/>
    <col min="3330" max="3330" width="16.42578125" customWidth="1"/>
    <col min="3336" max="3336" width="20.140625" customWidth="1"/>
    <col min="3337" max="3337" width="17.85546875" customWidth="1"/>
    <col min="3339" max="3339" width="12.85546875" bestFit="1" customWidth="1"/>
    <col min="3341" max="3341" width="12.85546875" bestFit="1" customWidth="1"/>
    <col min="3585" max="3585" width="3.5703125" customWidth="1"/>
    <col min="3586" max="3586" width="16.42578125" customWidth="1"/>
    <col min="3592" max="3592" width="20.140625" customWidth="1"/>
    <col min="3593" max="3593" width="17.85546875" customWidth="1"/>
    <col min="3595" max="3595" width="12.85546875" bestFit="1" customWidth="1"/>
    <col min="3597" max="3597" width="12.85546875" bestFit="1" customWidth="1"/>
    <col min="3841" max="3841" width="3.5703125" customWidth="1"/>
    <col min="3842" max="3842" width="16.42578125" customWidth="1"/>
    <col min="3848" max="3848" width="20.140625" customWidth="1"/>
    <col min="3849" max="3849" width="17.85546875" customWidth="1"/>
    <col min="3851" max="3851" width="12.85546875" bestFit="1" customWidth="1"/>
    <col min="3853" max="3853" width="12.85546875" bestFit="1" customWidth="1"/>
    <col min="4097" max="4097" width="3.5703125" customWidth="1"/>
    <col min="4098" max="4098" width="16.42578125" customWidth="1"/>
    <col min="4104" max="4104" width="20.140625" customWidth="1"/>
    <col min="4105" max="4105" width="17.85546875" customWidth="1"/>
    <col min="4107" max="4107" width="12.85546875" bestFit="1" customWidth="1"/>
    <col min="4109" max="4109" width="12.85546875" bestFit="1" customWidth="1"/>
    <col min="4353" max="4353" width="3.5703125" customWidth="1"/>
    <col min="4354" max="4354" width="16.42578125" customWidth="1"/>
    <col min="4360" max="4360" width="20.140625" customWidth="1"/>
    <col min="4361" max="4361" width="17.85546875" customWidth="1"/>
    <col min="4363" max="4363" width="12.85546875" bestFit="1" customWidth="1"/>
    <col min="4365" max="4365" width="12.85546875" bestFit="1" customWidth="1"/>
    <col min="4609" max="4609" width="3.5703125" customWidth="1"/>
    <col min="4610" max="4610" width="16.42578125" customWidth="1"/>
    <col min="4616" max="4616" width="20.140625" customWidth="1"/>
    <col min="4617" max="4617" width="17.85546875" customWidth="1"/>
    <col min="4619" max="4619" width="12.85546875" bestFit="1" customWidth="1"/>
    <col min="4621" max="4621" width="12.85546875" bestFit="1" customWidth="1"/>
    <col min="4865" max="4865" width="3.5703125" customWidth="1"/>
    <col min="4866" max="4866" width="16.42578125" customWidth="1"/>
    <col min="4872" max="4872" width="20.140625" customWidth="1"/>
    <col min="4873" max="4873" width="17.85546875" customWidth="1"/>
    <col min="4875" max="4875" width="12.85546875" bestFit="1" customWidth="1"/>
    <col min="4877" max="4877" width="12.85546875" bestFit="1" customWidth="1"/>
    <col min="5121" max="5121" width="3.5703125" customWidth="1"/>
    <col min="5122" max="5122" width="16.42578125" customWidth="1"/>
    <col min="5128" max="5128" width="20.140625" customWidth="1"/>
    <col min="5129" max="5129" width="17.85546875" customWidth="1"/>
    <col min="5131" max="5131" width="12.85546875" bestFit="1" customWidth="1"/>
    <col min="5133" max="5133" width="12.85546875" bestFit="1" customWidth="1"/>
    <col min="5377" max="5377" width="3.5703125" customWidth="1"/>
    <col min="5378" max="5378" width="16.42578125" customWidth="1"/>
    <col min="5384" max="5384" width="20.140625" customWidth="1"/>
    <col min="5385" max="5385" width="17.85546875" customWidth="1"/>
    <col min="5387" max="5387" width="12.85546875" bestFit="1" customWidth="1"/>
    <col min="5389" max="5389" width="12.85546875" bestFit="1" customWidth="1"/>
    <col min="5633" max="5633" width="3.5703125" customWidth="1"/>
    <col min="5634" max="5634" width="16.42578125" customWidth="1"/>
    <col min="5640" max="5640" width="20.140625" customWidth="1"/>
    <col min="5641" max="5641" width="17.85546875" customWidth="1"/>
    <col min="5643" max="5643" width="12.85546875" bestFit="1" customWidth="1"/>
    <col min="5645" max="5645" width="12.85546875" bestFit="1" customWidth="1"/>
    <col min="5889" max="5889" width="3.5703125" customWidth="1"/>
    <col min="5890" max="5890" width="16.42578125" customWidth="1"/>
    <col min="5896" max="5896" width="20.140625" customWidth="1"/>
    <col min="5897" max="5897" width="17.85546875" customWidth="1"/>
    <col min="5899" max="5899" width="12.85546875" bestFit="1" customWidth="1"/>
    <col min="5901" max="5901" width="12.85546875" bestFit="1" customWidth="1"/>
    <col min="6145" max="6145" width="3.5703125" customWidth="1"/>
    <col min="6146" max="6146" width="16.42578125" customWidth="1"/>
    <col min="6152" max="6152" width="20.140625" customWidth="1"/>
    <col min="6153" max="6153" width="17.85546875" customWidth="1"/>
    <col min="6155" max="6155" width="12.85546875" bestFit="1" customWidth="1"/>
    <col min="6157" max="6157" width="12.85546875" bestFit="1" customWidth="1"/>
    <col min="6401" max="6401" width="3.5703125" customWidth="1"/>
    <col min="6402" max="6402" width="16.42578125" customWidth="1"/>
    <col min="6408" max="6408" width="20.140625" customWidth="1"/>
    <col min="6409" max="6409" width="17.85546875" customWidth="1"/>
    <col min="6411" max="6411" width="12.85546875" bestFit="1" customWidth="1"/>
    <col min="6413" max="6413" width="12.85546875" bestFit="1" customWidth="1"/>
    <col min="6657" max="6657" width="3.5703125" customWidth="1"/>
    <col min="6658" max="6658" width="16.42578125" customWidth="1"/>
    <col min="6664" max="6664" width="20.140625" customWidth="1"/>
    <col min="6665" max="6665" width="17.85546875" customWidth="1"/>
    <col min="6667" max="6667" width="12.85546875" bestFit="1" customWidth="1"/>
    <col min="6669" max="6669" width="12.85546875" bestFit="1" customWidth="1"/>
    <col min="6913" max="6913" width="3.5703125" customWidth="1"/>
    <col min="6914" max="6914" width="16.42578125" customWidth="1"/>
    <col min="6920" max="6920" width="20.140625" customWidth="1"/>
    <col min="6921" max="6921" width="17.85546875" customWidth="1"/>
    <col min="6923" max="6923" width="12.85546875" bestFit="1" customWidth="1"/>
    <col min="6925" max="6925" width="12.85546875" bestFit="1" customWidth="1"/>
    <col min="7169" max="7169" width="3.5703125" customWidth="1"/>
    <col min="7170" max="7170" width="16.42578125" customWidth="1"/>
    <col min="7176" max="7176" width="20.140625" customWidth="1"/>
    <col min="7177" max="7177" width="17.85546875" customWidth="1"/>
    <col min="7179" max="7179" width="12.85546875" bestFit="1" customWidth="1"/>
    <col min="7181" max="7181" width="12.85546875" bestFit="1" customWidth="1"/>
    <col min="7425" max="7425" width="3.5703125" customWidth="1"/>
    <col min="7426" max="7426" width="16.42578125" customWidth="1"/>
    <col min="7432" max="7432" width="20.140625" customWidth="1"/>
    <col min="7433" max="7433" width="17.85546875" customWidth="1"/>
    <col min="7435" max="7435" width="12.85546875" bestFit="1" customWidth="1"/>
    <col min="7437" max="7437" width="12.85546875" bestFit="1" customWidth="1"/>
    <col min="7681" max="7681" width="3.5703125" customWidth="1"/>
    <col min="7682" max="7682" width="16.42578125" customWidth="1"/>
    <col min="7688" max="7688" width="20.140625" customWidth="1"/>
    <col min="7689" max="7689" width="17.85546875" customWidth="1"/>
    <col min="7691" max="7691" width="12.85546875" bestFit="1" customWidth="1"/>
    <col min="7693" max="7693" width="12.85546875" bestFit="1" customWidth="1"/>
    <col min="7937" max="7937" width="3.5703125" customWidth="1"/>
    <col min="7938" max="7938" width="16.42578125" customWidth="1"/>
    <col min="7944" max="7944" width="20.140625" customWidth="1"/>
    <col min="7945" max="7945" width="17.85546875" customWidth="1"/>
    <col min="7947" max="7947" width="12.85546875" bestFit="1" customWidth="1"/>
    <col min="7949" max="7949" width="12.85546875" bestFit="1" customWidth="1"/>
    <col min="8193" max="8193" width="3.5703125" customWidth="1"/>
    <col min="8194" max="8194" width="16.42578125" customWidth="1"/>
    <col min="8200" max="8200" width="20.140625" customWidth="1"/>
    <col min="8201" max="8201" width="17.85546875" customWidth="1"/>
    <col min="8203" max="8203" width="12.85546875" bestFit="1" customWidth="1"/>
    <col min="8205" max="8205" width="12.85546875" bestFit="1" customWidth="1"/>
    <col min="8449" max="8449" width="3.5703125" customWidth="1"/>
    <col min="8450" max="8450" width="16.42578125" customWidth="1"/>
    <col min="8456" max="8456" width="20.140625" customWidth="1"/>
    <col min="8457" max="8457" width="17.85546875" customWidth="1"/>
    <col min="8459" max="8459" width="12.85546875" bestFit="1" customWidth="1"/>
    <col min="8461" max="8461" width="12.85546875" bestFit="1" customWidth="1"/>
    <col min="8705" max="8705" width="3.5703125" customWidth="1"/>
    <col min="8706" max="8706" width="16.42578125" customWidth="1"/>
    <col min="8712" max="8712" width="20.140625" customWidth="1"/>
    <col min="8713" max="8713" width="17.85546875" customWidth="1"/>
    <col min="8715" max="8715" width="12.85546875" bestFit="1" customWidth="1"/>
    <col min="8717" max="8717" width="12.85546875" bestFit="1" customWidth="1"/>
    <col min="8961" max="8961" width="3.5703125" customWidth="1"/>
    <col min="8962" max="8962" width="16.42578125" customWidth="1"/>
    <col min="8968" max="8968" width="20.140625" customWidth="1"/>
    <col min="8969" max="8969" width="17.85546875" customWidth="1"/>
    <col min="8971" max="8971" width="12.85546875" bestFit="1" customWidth="1"/>
    <col min="8973" max="8973" width="12.85546875" bestFit="1" customWidth="1"/>
    <col min="9217" max="9217" width="3.5703125" customWidth="1"/>
    <col min="9218" max="9218" width="16.42578125" customWidth="1"/>
    <col min="9224" max="9224" width="20.140625" customWidth="1"/>
    <col min="9225" max="9225" width="17.85546875" customWidth="1"/>
    <col min="9227" max="9227" width="12.85546875" bestFit="1" customWidth="1"/>
    <col min="9229" max="9229" width="12.85546875" bestFit="1" customWidth="1"/>
    <col min="9473" max="9473" width="3.5703125" customWidth="1"/>
    <col min="9474" max="9474" width="16.42578125" customWidth="1"/>
    <col min="9480" max="9480" width="20.140625" customWidth="1"/>
    <col min="9481" max="9481" width="17.85546875" customWidth="1"/>
    <col min="9483" max="9483" width="12.85546875" bestFit="1" customWidth="1"/>
    <col min="9485" max="9485" width="12.85546875" bestFit="1" customWidth="1"/>
    <col min="9729" max="9729" width="3.5703125" customWidth="1"/>
    <col min="9730" max="9730" width="16.42578125" customWidth="1"/>
    <col min="9736" max="9736" width="20.140625" customWidth="1"/>
    <col min="9737" max="9737" width="17.85546875" customWidth="1"/>
    <col min="9739" max="9739" width="12.85546875" bestFit="1" customWidth="1"/>
    <col min="9741" max="9741" width="12.85546875" bestFit="1" customWidth="1"/>
    <col min="9985" max="9985" width="3.5703125" customWidth="1"/>
    <col min="9986" max="9986" width="16.42578125" customWidth="1"/>
    <col min="9992" max="9992" width="20.140625" customWidth="1"/>
    <col min="9993" max="9993" width="17.85546875" customWidth="1"/>
    <col min="9995" max="9995" width="12.85546875" bestFit="1" customWidth="1"/>
    <col min="9997" max="9997" width="12.85546875" bestFit="1" customWidth="1"/>
    <col min="10241" max="10241" width="3.5703125" customWidth="1"/>
    <col min="10242" max="10242" width="16.42578125" customWidth="1"/>
    <col min="10248" max="10248" width="20.140625" customWidth="1"/>
    <col min="10249" max="10249" width="17.85546875" customWidth="1"/>
    <col min="10251" max="10251" width="12.85546875" bestFit="1" customWidth="1"/>
    <col min="10253" max="10253" width="12.85546875" bestFit="1" customWidth="1"/>
    <col min="10497" max="10497" width="3.5703125" customWidth="1"/>
    <col min="10498" max="10498" width="16.42578125" customWidth="1"/>
    <col min="10504" max="10504" width="20.140625" customWidth="1"/>
    <col min="10505" max="10505" width="17.85546875" customWidth="1"/>
    <col min="10507" max="10507" width="12.85546875" bestFit="1" customWidth="1"/>
    <col min="10509" max="10509" width="12.85546875" bestFit="1" customWidth="1"/>
    <col min="10753" max="10753" width="3.5703125" customWidth="1"/>
    <col min="10754" max="10754" width="16.42578125" customWidth="1"/>
    <col min="10760" max="10760" width="20.140625" customWidth="1"/>
    <col min="10761" max="10761" width="17.85546875" customWidth="1"/>
    <col min="10763" max="10763" width="12.85546875" bestFit="1" customWidth="1"/>
    <col min="10765" max="10765" width="12.85546875" bestFit="1" customWidth="1"/>
    <col min="11009" max="11009" width="3.5703125" customWidth="1"/>
    <col min="11010" max="11010" width="16.42578125" customWidth="1"/>
    <col min="11016" max="11016" width="20.140625" customWidth="1"/>
    <col min="11017" max="11017" width="17.85546875" customWidth="1"/>
    <col min="11019" max="11019" width="12.85546875" bestFit="1" customWidth="1"/>
    <col min="11021" max="11021" width="12.85546875" bestFit="1" customWidth="1"/>
    <col min="11265" max="11265" width="3.5703125" customWidth="1"/>
    <col min="11266" max="11266" width="16.42578125" customWidth="1"/>
    <col min="11272" max="11272" width="20.140625" customWidth="1"/>
    <col min="11273" max="11273" width="17.85546875" customWidth="1"/>
    <col min="11275" max="11275" width="12.85546875" bestFit="1" customWidth="1"/>
    <col min="11277" max="11277" width="12.85546875" bestFit="1" customWidth="1"/>
    <col min="11521" max="11521" width="3.5703125" customWidth="1"/>
    <col min="11522" max="11522" width="16.42578125" customWidth="1"/>
    <col min="11528" max="11528" width="20.140625" customWidth="1"/>
    <col min="11529" max="11529" width="17.85546875" customWidth="1"/>
    <col min="11531" max="11531" width="12.85546875" bestFit="1" customWidth="1"/>
    <col min="11533" max="11533" width="12.85546875" bestFit="1" customWidth="1"/>
    <col min="11777" max="11777" width="3.5703125" customWidth="1"/>
    <col min="11778" max="11778" width="16.42578125" customWidth="1"/>
    <col min="11784" max="11784" width="20.140625" customWidth="1"/>
    <col min="11785" max="11785" width="17.85546875" customWidth="1"/>
    <col min="11787" max="11787" width="12.85546875" bestFit="1" customWidth="1"/>
    <col min="11789" max="11789" width="12.85546875" bestFit="1" customWidth="1"/>
    <col min="12033" max="12033" width="3.5703125" customWidth="1"/>
    <col min="12034" max="12034" width="16.42578125" customWidth="1"/>
    <col min="12040" max="12040" width="20.140625" customWidth="1"/>
    <col min="12041" max="12041" width="17.85546875" customWidth="1"/>
    <col min="12043" max="12043" width="12.85546875" bestFit="1" customWidth="1"/>
    <col min="12045" max="12045" width="12.85546875" bestFit="1" customWidth="1"/>
    <col min="12289" max="12289" width="3.5703125" customWidth="1"/>
    <col min="12290" max="12290" width="16.42578125" customWidth="1"/>
    <col min="12296" max="12296" width="20.140625" customWidth="1"/>
    <col min="12297" max="12297" width="17.85546875" customWidth="1"/>
    <col min="12299" max="12299" width="12.85546875" bestFit="1" customWidth="1"/>
    <col min="12301" max="12301" width="12.85546875" bestFit="1" customWidth="1"/>
    <col min="12545" max="12545" width="3.5703125" customWidth="1"/>
    <col min="12546" max="12546" width="16.42578125" customWidth="1"/>
    <col min="12552" max="12552" width="20.140625" customWidth="1"/>
    <col min="12553" max="12553" width="17.85546875" customWidth="1"/>
    <col min="12555" max="12555" width="12.85546875" bestFit="1" customWidth="1"/>
    <col min="12557" max="12557" width="12.85546875" bestFit="1" customWidth="1"/>
    <col min="12801" max="12801" width="3.5703125" customWidth="1"/>
    <col min="12802" max="12802" width="16.42578125" customWidth="1"/>
    <col min="12808" max="12808" width="20.140625" customWidth="1"/>
    <col min="12809" max="12809" width="17.85546875" customWidth="1"/>
    <col min="12811" max="12811" width="12.85546875" bestFit="1" customWidth="1"/>
    <col min="12813" max="12813" width="12.85546875" bestFit="1" customWidth="1"/>
    <col min="13057" max="13057" width="3.5703125" customWidth="1"/>
    <col min="13058" max="13058" width="16.42578125" customWidth="1"/>
    <col min="13064" max="13064" width="20.140625" customWidth="1"/>
    <col min="13065" max="13065" width="17.85546875" customWidth="1"/>
    <col min="13067" max="13067" width="12.85546875" bestFit="1" customWidth="1"/>
    <col min="13069" max="13069" width="12.85546875" bestFit="1" customWidth="1"/>
    <col min="13313" max="13313" width="3.5703125" customWidth="1"/>
    <col min="13314" max="13314" width="16.42578125" customWidth="1"/>
    <col min="13320" max="13320" width="20.140625" customWidth="1"/>
    <col min="13321" max="13321" width="17.85546875" customWidth="1"/>
    <col min="13323" max="13323" width="12.85546875" bestFit="1" customWidth="1"/>
    <col min="13325" max="13325" width="12.85546875" bestFit="1" customWidth="1"/>
    <col min="13569" max="13569" width="3.5703125" customWidth="1"/>
    <col min="13570" max="13570" width="16.42578125" customWidth="1"/>
    <col min="13576" max="13576" width="20.140625" customWidth="1"/>
    <col min="13577" max="13577" width="17.85546875" customWidth="1"/>
    <col min="13579" max="13579" width="12.85546875" bestFit="1" customWidth="1"/>
    <col min="13581" max="13581" width="12.85546875" bestFit="1" customWidth="1"/>
    <col min="13825" max="13825" width="3.5703125" customWidth="1"/>
    <col min="13826" max="13826" width="16.42578125" customWidth="1"/>
    <col min="13832" max="13832" width="20.140625" customWidth="1"/>
    <col min="13833" max="13833" width="17.85546875" customWidth="1"/>
    <col min="13835" max="13835" width="12.85546875" bestFit="1" customWidth="1"/>
    <col min="13837" max="13837" width="12.85546875" bestFit="1" customWidth="1"/>
    <col min="14081" max="14081" width="3.5703125" customWidth="1"/>
    <col min="14082" max="14082" width="16.42578125" customWidth="1"/>
    <col min="14088" max="14088" width="20.140625" customWidth="1"/>
    <col min="14089" max="14089" width="17.85546875" customWidth="1"/>
    <col min="14091" max="14091" width="12.85546875" bestFit="1" customWidth="1"/>
    <col min="14093" max="14093" width="12.85546875" bestFit="1" customWidth="1"/>
    <col min="14337" max="14337" width="3.5703125" customWidth="1"/>
    <col min="14338" max="14338" width="16.42578125" customWidth="1"/>
    <col min="14344" max="14344" width="20.140625" customWidth="1"/>
    <col min="14345" max="14345" width="17.85546875" customWidth="1"/>
    <col min="14347" max="14347" width="12.85546875" bestFit="1" customWidth="1"/>
    <col min="14349" max="14349" width="12.85546875" bestFit="1" customWidth="1"/>
    <col min="14593" max="14593" width="3.5703125" customWidth="1"/>
    <col min="14594" max="14594" width="16.42578125" customWidth="1"/>
    <col min="14600" max="14600" width="20.140625" customWidth="1"/>
    <col min="14601" max="14601" width="17.85546875" customWidth="1"/>
    <col min="14603" max="14603" width="12.85546875" bestFit="1" customWidth="1"/>
    <col min="14605" max="14605" width="12.85546875" bestFit="1" customWidth="1"/>
    <col min="14849" max="14849" width="3.5703125" customWidth="1"/>
    <col min="14850" max="14850" width="16.42578125" customWidth="1"/>
    <col min="14856" max="14856" width="20.140625" customWidth="1"/>
    <col min="14857" max="14857" width="17.85546875" customWidth="1"/>
    <col min="14859" max="14859" width="12.85546875" bestFit="1" customWidth="1"/>
    <col min="14861" max="14861" width="12.85546875" bestFit="1" customWidth="1"/>
    <col min="15105" max="15105" width="3.5703125" customWidth="1"/>
    <col min="15106" max="15106" width="16.42578125" customWidth="1"/>
    <col min="15112" max="15112" width="20.140625" customWidth="1"/>
    <col min="15113" max="15113" width="17.85546875" customWidth="1"/>
    <col min="15115" max="15115" width="12.85546875" bestFit="1" customWidth="1"/>
    <col min="15117" max="15117" width="12.85546875" bestFit="1" customWidth="1"/>
    <col min="15361" max="15361" width="3.5703125" customWidth="1"/>
    <col min="15362" max="15362" width="16.42578125" customWidth="1"/>
    <col min="15368" max="15368" width="20.140625" customWidth="1"/>
    <col min="15369" max="15369" width="17.85546875" customWidth="1"/>
    <col min="15371" max="15371" width="12.85546875" bestFit="1" customWidth="1"/>
    <col min="15373" max="15373" width="12.85546875" bestFit="1" customWidth="1"/>
    <col min="15617" max="15617" width="3.5703125" customWidth="1"/>
    <col min="15618" max="15618" width="16.42578125" customWidth="1"/>
    <col min="15624" max="15624" width="20.140625" customWidth="1"/>
    <col min="15625" max="15625" width="17.85546875" customWidth="1"/>
    <col min="15627" max="15627" width="12.85546875" bestFit="1" customWidth="1"/>
    <col min="15629" max="15629" width="12.85546875" bestFit="1" customWidth="1"/>
    <col min="15873" max="15873" width="3.5703125" customWidth="1"/>
    <col min="15874" max="15874" width="16.42578125" customWidth="1"/>
    <col min="15880" max="15880" width="20.140625" customWidth="1"/>
    <col min="15881" max="15881" width="17.85546875" customWidth="1"/>
    <col min="15883" max="15883" width="12.85546875" bestFit="1" customWidth="1"/>
    <col min="15885" max="15885" width="12.85546875" bestFit="1" customWidth="1"/>
    <col min="16129" max="16129" width="3.5703125" customWidth="1"/>
    <col min="16130" max="16130" width="16.42578125" customWidth="1"/>
    <col min="16136" max="16136" width="20.140625" customWidth="1"/>
    <col min="16137" max="16137" width="17.85546875" customWidth="1"/>
    <col min="16139" max="16139" width="12.85546875" bestFit="1" customWidth="1"/>
    <col min="16141" max="16141" width="12.85546875" bestFit="1" customWidth="1"/>
  </cols>
  <sheetData>
    <row r="1" spans="1:10" ht="9" customHeight="1" x14ac:dyDescent="0.25">
      <c r="A1" s="12"/>
      <c r="B1" s="13"/>
      <c r="C1" s="12"/>
      <c r="D1" s="13"/>
      <c r="E1" s="13"/>
      <c r="F1" s="13"/>
      <c r="G1" s="13"/>
      <c r="H1" s="13"/>
      <c r="I1" s="14"/>
    </row>
    <row r="2" spans="1:10" ht="18" customHeight="1" x14ac:dyDescent="0.25">
      <c r="A2" s="878" t="s">
        <v>63</v>
      </c>
      <c r="B2" s="878"/>
      <c r="C2" s="878"/>
      <c r="D2" s="878"/>
      <c r="E2" s="878"/>
      <c r="F2" s="878"/>
      <c r="G2" s="878"/>
      <c r="H2" s="878"/>
      <c r="I2" s="878"/>
    </row>
    <row r="3" spans="1:10" ht="18" customHeight="1" x14ac:dyDescent="0.3">
      <c r="A3" s="879" t="s">
        <v>23</v>
      </c>
      <c r="B3" s="879"/>
      <c r="C3" s="879"/>
      <c r="D3" s="879"/>
      <c r="E3" s="879"/>
      <c r="F3" s="879"/>
      <c r="G3" s="879"/>
      <c r="H3" s="879"/>
      <c r="I3" s="879"/>
    </row>
    <row r="4" spans="1:10" ht="9" customHeight="1" thickBot="1" x14ac:dyDescent="0.3">
      <c r="A4" s="15"/>
      <c r="B4" s="16"/>
      <c r="C4" s="16"/>
      <c r="D4" s="16"/>
      <c r="E4" s="16"/>
      <c r="F4" s="16"/>
      <c r="G4" s="16"/>
      <c r="H4" s="16"/>
      <c r="I4" s="16"/>
    </row>
    <row r="5" spans="1:10" ht="18" customHeight="1" x14ac:dyDescent="0.25">
      <c r="A5" s="12"/>
      <c r="B5" s="17"/>
      <c r="C5" s="17"/>
      <c r="D5" s="17"/>
      <c r="E5" s="17"/>
      <c r="F5" s="17"/>
      <c r="G5" s="17"/>
      <c r="H5" s="18" t="s">
        <v>24</v>
      </c>
      <c r="I5" s="18" t="s">
        <v>25</v>
      </c>
    </row>
    <row r="6" spans="1:10" ht="18" customHeight="1" x14ac:dyDescent="0.25">
      <c r="A6" s="12">
        <v>1</v>
      </c>
      <c r="B6" s="19" t="s">
        <v>26</v>
      </c>
      <c r="C6" s="17"/>
      <c r="D6" s="20"/>
      <c r="E6" s="20"/>
      <c r="F6" s="20"/>
      <c r="G6" s="20"/>
      <c r="H6" s="13"/>
      <c r="I6" s="13"/>
    </row>
    <row r="7" spans="1:10" ht="18" customHeight="1" x14ac:dyDescent="0.25">
      <c r="A7" s="12"/>
      <c r="B7" s="21" t="s">
        <v>27</v>
      </c>
      <c r="C7" s="12"/>
      <c r="D7" s="13"/>
      <c r="E7" s="20"/>
      <c r="F7" s="20"/>
      <c r="G7" s="20"/>
      <c r="H7" s="22">
        <f>I9</f>
        <v>0</v>
      </c>
      <c r="I7" s="22"/>
    </row>
    <row r="8" spans="1:10" ht="18" customHeight="1" x14ac:dyDescent="0.25">
      <c r="A8" s="12"/>
      <c r="B8" s="21" t="s">
        <v>28</v>
      </c>
      <c r="C8" s="12"/>
      <c r="D8" s="13"/>
      <c r="E8" s="20"/>
      <c r="F8" s="20"/>
      <c r="G8" s="20"/>
      <c r="H8" s="22">
        <f>'CONSOLIDATION I&amp;E 25'!D32</f>
        <v>0</v>
      </c>
      <c r="I8" s="22">
        <f>'CONSOLIDATION I&amp;E 25'!E32</f>
        <v>0</v>
      </c>
    </row>
    <row r="9" spans="1:10" ht="18" customHeight="1" x14ac:dyDescent="0.25">
      <c r="A9" s="12"/>
      <c r="B9" s="13" t="s">
        <v>29</v>
      </c>
      <c r="C9" s="12"/>
      <c r="D9" s="13"/>
      <c r="E9" s="17"/>
      <c r="F9" s="17"/>
      <c r="G9" s="17"/>
      <c r="H9" s="23">
        <f>SUM(H7:H8)</f>
        <v>0</v>
      </c>
      <c r="I9" s="23">
        <f>SUM(I7:I8)</f>
        <v>0</v>
      </c>
    </row>
    <row r="10" spans="1:10" ht="18" customHeight="1" x14ac:dyDescent="0.25">
      <c r="A10" s="12">
        <v>2</v>
      </c>
      <c r="B10" s="19" t="s">
        <v>30</v>
      </c>
      <c r="C10" s="12"/>
      <c r="D10" s="13"/>
      <c r="E10" s="17"/>
      <c r="F10" s="17"/>
      <c r="G10" s="17"/>
      <c r="H10" s="24"/>
      <c r="I10" s="24"/>
      <c r="J10" s="24"/>
    </row>
    <row r="11" spans="1:10" ht="18" customHeight="1" x14ac:dyDescent="0.25">
      <c r="A11" s="12"/>
      <c r="B11" s="25" t="s">
        <v>31</v>
      </c>
      <c r="C11" s="12"/>
      <c r="D11" s="13"/>
      <c r="E11" s="17"/>
      <c r="F11" s="17"/>
      <c r="G11" s="17"/>
      <c r="H11" s="14">
        <f>0</f>
        <v>0</v>
      </c>
      <c r="I11" s="14">
        <f>0</f>
        <v>0</v>
      </c>
      <c r="J11" s="14"/>
    </row>
    <row r="12" spans="1:10" ht="18" customHeight="1" x14ac:dyDescent="0.25">
      <c r="A12" s="12"/>
      <c r="B12" s="25"/>
      <c r="C12" s="12"/>
      <c r="D12" s="13"/>
      <c r="E12" s="17"/>
      <c r="F12" s="17"/>
      <c r="G12" s="17"/>
      <c r="H12" s="23">
        <f>SUM(H11:H11)</f>
        <v>0</v>
      </c>
      <c r="I12" s="23">
        <f>SUM(I11:I11)</f>
        <v>0</v>
      </c>
      <c r="J12" s="24"/>
    </row>
    <row r="13" spans="1:10" ht="18" customHeight="1" x14ac:dyDescent="0.25">
      <c r="A13" s="12">
        <v>3</v>
      </c>
      <c r="B13" s="19" t="s">
        <v>3</v>
      </c>
      <c r="C13" s="13"/>
      <c r="D13" s="13"/>
      <c r="E13" s="13"/>
      <c r="F13" s="13"/>
      <c r="G13" s="13"/>
      <c r="J13" s="22"/>
    </row>
    <row r="14" spans="1:10" ht="18" customHeight="1" x14ac:dyDescent="0.25">
      <c r="A14" s="12"/>
      <c r="B14" s="26" t="s">
        <v>32</v>
      </c>
      <c r="C14" s="13"/>
      <c r="D14" s="13"/>
      <c r="E14" s="13"/>
      <c r="F14" s="13"/>
      <c r="G14" s="13"/>
      <c r="H14" s="22"/>
      <c r="I14" s="14"/>
      <c r="J14" s="22"/>
    </row>
    <row r="15" spans="1:10" ht="18" customHeight="1" x14ac:dyDescent="0.25">
      <c r="A15" s="12"/>
      <c r="B15" s="13" t="s">
        <v>31</v>
      </c>
      <c r="C15" s="13"/>
      <c r="D15" s="13"/>
      <c r="E15" s="13"/>
      <c r="F15" s="13"/>
      <c r="G15" s="13"/>
      <c r="H15" s="22">
        <v>0</v>
      </c>
      <c r="I15" s="14">
        <v>0</v>
      </c>
      <c r="J15" s="22"/>
    </row>
    <row r="16" spans="1:10" ht="18" customHeight="1" x14ac:dyDescent="0.25">
      <c r="A16" s="12"/>
      <c r="B16" s="26" t="s">
        <v>33</v>
      </c>
      <c r="C16" s="13"/>
      <c r="D16" s="13"/>
      <c r="E16" s="13"/>
      <c r="F16" s="13"/>
      <c r="G16" s="13"/>
      <c r="H16" s="22"/>
      <c r="I16" s="14"/>
      <c r="J16" s="22"/>
    </row>
    <row r="17" spans="1:10" ht="18" customHeight="1" x14ac:dyDescent="0.25">
      <c r="A17" s="12"/>
      <c r="B17" s="25" t="s">
        <v>34</v>
      </c>
      <c r="C17" s="13"/>
      <c r="D17" s="13"/>
      <c r="E17" s="13"/>
      <c r="F17" s="13"/>
      <c r="G17" s="13"/>
      <c r="H17" s="22">
        <v>0</v>
      </c>
      <c r="I17" s="22">
        <v>0</v>
      </c>
      <c r="J17" s="22"/>
    </row>
    <row r="18" spans="1:10" ht="18" customHeight="1" x14ac:dyDescent="0.25">
      <c r="A18" s="12"/>
      <c r="B18" s="19"/>
      <c r="C18" s="19"/>
      <c r="D18" s="13"/>
      <c r="E18" s="19"/>
      <c r="F18" s="19"/>
      <c r="G18" s="19"/>
      <c r="H18" s="23">
        <f>SUM(H15:H17)</f>
        <v>0</v>
      </c>
      <c r="I18" s="23">
        <f>SUM(I15:I17)</f>
        <v>0</v>
      </c>
      <c r="J18" s="24"/>
    </row>
    <row r="19" spans="1:10" ht="18" customHeight="1" x14ac:dyDescent="0.25">
      <c r="A19" s="12">
        <v>4</v>
      </c>
      <c r="B19" s="19" t="s">
        <v>35</v>
      </c>
      <c r="C19" s="13"/>
      <c r="D19" s="13"/>
      <c r="E19" s="19"/>
      <c r="F19" s="19"/>
      <c r="G19" s="19"/>
      <c r="H19" s="18"/>
      <c r="I19" s="14"/>
    </row>
    <row r="20" spans="1:10" ht="18" customHeight="1" x14ac:dyDescent="0.25">
      <c r="A20" s="12"/>
      <c r="B20" s="13" t="s">
        <v>31</v>
      </c>
      <c r="C20" s="13"/>
      <c r="D20" s="13"/>
      <c r="E20" s="19"/>
      <c r="F20" s="19"/>
      <c r="G20" s="19"/>
      <c r="H20" s="14">
        <v>0</v>
      </c>
      <c r="I20" s="14">
        <v>0</v>
      </c>
    </row>
    <row r="21" spans="1:10" ht="18" customHeight="1" x14ac:dyDescent="0.25">
      <c r="A21" s="12"/>
      <c r="B21" s="19"/>
      <c r="C21" s="13"/>
      <c r="D21" s="13"/>
      <c r="E21" s="19"/>
      <c r="F21" s="19"/>
      <c r="G21" s="19"/>
      <c r="H21" s="23">
        <f>SUM(H20)</f>
        <v>0</v>
      </c>
      <c r="I21" s="23">
        <f>SUM(I20)</f>
        <v>0</v>
      </c>
    </row>
    <row r="22" spans="1:10" ht="18" customHeight="1" x14ac:dyDescent="0.25">
      <c r="A22" s="12">
        <v>6</v>
      </c>
      <c r="B22" s="19" t="s">
        <v>36</v>
      </c>
      <c r="C22" s="27"/>
      <c r="D22" s="27"/>
      <c r="E22" s="27"/>
      <c r="F22" s="27"/>
      <c r="G22" s="28"/>
      <c r="H22" s="13"/>
      <c r="I22" s="14"/>
    </row>
    <row r="23" spans="1:10" ht="18" customHeight="1" x14ac:dyDescent="0.25">
      <c r="A23" s="12"/>
      <c r="B23" s="13" t="s">
        <v>31</v>
      </c>
      <c r="C23" s="27"/>
      <c r="D23" s="27"/>
      <c r="E23" s="27"/>
      <c r="F23" s="27"/>
      <c r="G23" s="28"/>
      <c r="H23" s="24">
        <v>0</v>
      </c>
      <c r="I23" s="14">
        <v>0</v>
      </c>
    </row>
    <row r="24" spans="1:10" ht="18" customHeight="1" x14ac:dyDescent="0.25">
      <c r="A24" s="12"/>
      <c r="B24" s="19"/>
      <c r="C24" s="1"/>
      <c r="D24" s="13"/>
      <c r="E24" s="1"/>
      <c r="F24" s="1"/>
      <c r="G24" s="1"/>
      <c r="H24" s="23">
        <v>0</v>
      </c>
      <c r="I24" s="23">
        <v>0</v>
      </c>
    </row>
    <row r="25" spans="1:10" ht="18" customHeight="1" x14ac:dyDescent="0.25">
      <c r="A25" s="12">
        <v>7</v>
      </c>
      <c r="B25" s="29" t="s">
        <v>37</v>
      </c>
      <c r="C25" s="27"/>
      <c r="D25" s="13"/>
      <c r="E25" s="27"/>
      <c r="F25" s="27"/>
      <c r="G25" s="27"/>
      <c r="H25" s="13"/>
      <c r="I25" s="14"/>
    </row>
    <row r="26" spans="1:10" ht="18" customHeight="1" x14ac:dyDescent="0.25">
      <c r="A26" s="12"/>
      <c r="B26" s="13" t="s">
        <v>31</v>
      </c>
      <c r="C26" s="27"/>
      <c r="D26" s="13"/>
      <c r="E26" s="27"/>
      <c r="F26" s="27"/>
      <c r="G26" s="27"/>
      <c r="H26" s="24">
        <v>0</v>
      </c>
      <c r="I26" s="14">
        <v>0</v>
      </c>
    </row>
    <row r="27" spans="1:10" ht="18" customHeight="1" x14ac:dyDescent="0.25">
      <c r="A27" s="12"/>
      <c r="B27" s="19"/>
      <c r="C27" s="27"/>
      <c r="D27" s="13"/>
      <c r="E27" s="27"/>
      <c r="F27" s="27"/>
      <c r="G27" s="27"/>
      <c r="H27" s="23">
        <v>0</v>
      </c>
      <c r="I27" s="23">
        <v>0</v>
      </c>
    </row>
    <row r="28" spans="1:10" ht="18" customHeight="1" x14ac:dyDescent="0.25">
      <c r="A28" s="12">
        <v>8</v>
      </c>
      <c r="B28" s="30" t="s">
        <v>38</v>
      </c>
      <c r="C28" s="31"/>
      <c r="D28" s="13"/>
      <c r="E28" s="31"/>
      <c r="F28" s="31"/>
      <c r="G28" s="31"/>
      <c r="H28" s="14"/>
      <c r="I28" s="14"/>
    </row>
    <row r="29" spans="1:10" ht="18" customHeight="1" x14ac:dyDescent="0.25">
      <c r="A29" s="12"/>
      <c r="B29" s="13" t="s">
        <v>31</v>
      </c>
      <c r="C29" s="31"/>
      <c r="D29" s="13"/>
      <c r="E29" s="31"/>
      <c r="F29" s="31"/>
      <c r="G29" s="31"/>
      <c r="H29" s="14">
        <v>0</v>
      </c>
      <c r="I29" s="14">
        <v>0</v>
      </c>
    </row>
    <row r="30" spans="1:10" ht="18" customHeight="1" x14ac:dyDescent="0.25">
      <c r="A30" s="12"/>
      <c r="B30" s="19"/>
      <c r="C30" s="19"/>
      <c r="D30" s="13"/>
      <c r="E30" s="19"/>
      <c r="F30" s="19"/>
      <c r="G30" s="19"/>
      <c r="H30" s="23">
        <f>SUM(H29:H29)</f>
        <v>0</v>
      </c>
      <c r="I30" s="23">
        <f>SUM(I29:I29)</f>
        <v>0</v>
      </c>
    </row>
    <row r="31" spans="1:10" ht="18" customHeight="1" x14ac:dyDescent="0.25">
      <c r="A31" s="12">
        <v>9</v>
      </c>
      <c r="B31" s="32" t="s">
        <v>39</v>
      </c>
      <c r="C31" s="13"/>
      <c r="D31" s="13"/>
      <c r="E31" s="13"/>
      <c r="F31" s="13"/>
      <c r="G31" s="13"/>
      <c r="H31" s="13"/>
      <c r="I31" s="14"/>
    </row>
    <row r="32" spans="1:10" ht="18" customHeight="1" x14ac:dyDescent="0.25">
      <c r="A32" s="12"/>
      <c r="B32" s="33" t="s">
        <v>31</v>
      </c>
      <c r="C32" s="13"/>
      <c r="D32" s="13"/>
      <c r="E32" s="13"/>
      <c r="F32" s="13"/>
      <c r="G32" s="13"/>
      <c r="H32" s="14">
        <v>0</v>
      </c>
      <c r="I32" s="14">
        <v>0</v>
      </c>
    </row>
    <row r="33" spans="1:13" ht="18" customHeight="1" x14ac:dyDescent="0.25">
      <c r="A33" s="12"/>
      <c r="B33" s="19"/>
      <c r="C33" s="12"/>
      <c r="D33" s="13"/>
      <c r="E33" s="13"/>
      <c r="F33" s="13"/>
      <c r="G33" s="13"/>
      <c r="H33" s="34"/>
      <c r="I33" s="34"/>
    </row>
    <row r="34" spans="1:13" ht="18" customHeight="1" x14ac:dyDescent="0.25">
      <c r="A34" s="12">
        <v>10</v>
      </c>
      <c r="B34" s="19" t="s">
        <v>40</v>
      </c>
      <c r="C34" s="27"/>
      <c r="D34" s="13"/>
      <c r="E34" s="27"/>
      <c r="F34" s="27"/>
      <c r="G34" s="27"/>
      <c r="H34" s="24"/>
      <c r="I34" s="14"/>
    </row>
    <row r="35" spans="1:13" ht="18" customHeight="1" x14ac:dyDescent="0.25">
      <c r="A35" s="12"/>
      <c r="B35" s="33" t="s">
        <v>62</v>
      </c>
      <c r="C35" s="25"/>
      <c r="D35" s="13"/>
      <c r="E35" s="31"/>
      <c r="F35" s="31"/>
      <c r="G35" s="31"/>
      <c r="H35" s="35">
        <v>0</v>
      </c>
      <c r="I35" s="35">
        <v>0</v>
      </c>
    </row>
    <row r="36" spans="1:13" ht="18" customHeight="1" x14ac:dyDescent="0.25">
      <c r="A36" s="12"/>
      <c r="B36" s="33" t="s">
        <v>41</v>
      </c>
      <c r="C36" s="25"/>
      <c r="D36" s="13"/>
      <c r="E36" s="13"/>
      <c r="F36" s="13"/>
      <c r="G36" s="13"/>
      <c r="H36" s="35">
        <v>0</v>
      </c>
      <c r="I36" s="35">
        <v>0</v>
      </c>
    </row>
    <row r="37" spans="1:13" ht="18" customHeight="1" x14ac:dyDescent="0.25">
      <c r="A37" s="13"/>
      <c r="B37" s="13"/>
      <c r="C37" s="13"/>
      <c r="D37" s="13"/>
      <c r="E37" s="13"/>
      <c r="F37" s="13"/>
      <c r="G37" s="13"/>
      <c r="H37" s="23">
        <f>SUM(H35:H36)</f>
        <v>0</v>
      </c>
      <c r="I37" s="23">
        <f>SUM(I35:I36)</f>
        <v>0</v>
      </c>
    </row>
    <row r="38" spans="1:13" ht="18" customHeight="1" x14ac:dyDescent="0.25">
      <c r="A38" s="12">
        <v>11</v>
      </c>
      <c r="B38" s="19" t="s">
        <v>14</v>
      </c>
      <c r="C38" s="9"/>
    </row>
    <row r="39" spans="1:13" ht="18" customHeight="1" x14ac:dyDescent="0.25">
      <c r="A39" s="12"/>
      <c r="B39" s="33" t="s">
        <v>31</v>
      </c>
      <c r="C39" s="9"/>
      <c r="H39" s="14">
        <v>0</v>
      </c>
      <c r="I39" s="14">
        <v>0</v>
      </c>
    </row>
    <row r="40" spans="1:13" ht="18" customHeight="1" x14ac:dyDescent="0.25">
      <c r="A40" s="12"/>
      <c r="B40" s="32"/>
      <c r="C40" s="13"/>
      <c r="H40" s="34"/>
      <c r="I40" s="34"/>
    </row>
    <row r="41" spans="1:13" ht="18" customHeight="1" x14ac:dyDescent="0.25">
      <c r="A41" s="12">
        <v>12</v>
      </c>
      <c r="B41" s="19" t="s">
        <v>15</v>
      </c>
      <c r="C41" s="13"/>
    </row>
    <row r="42" spans="1:13" ht="18" customHeight="1" x14ac:dyDescent="0.25">
      <c r="A42" s="12"/>
      <c r="B42" s="33" t="s">
        <v>31</v>
      </c>
      <c r="C42" s="9"/>
      <c r="H42" s="35">
        <f>0</f>
        <v>0</v>
      </c>
      <c r="I42" s="36">
        <f>0</f>
        <v>0</v>
      </c>
    </row>
    <row r="43" spans="1:13" ht="18" customHeight="1" x14ac:dyDescent="0.25">
      <c r="A43" s="12"/>
      <c r="B43" s="21"/>
      <c r="C43" s="13"/>
      <c r="H43" s="37">
        <f>SUM(H42:H42)</f>
        <v>0</v>
      </c>
      <c r="I43" s="37">
        <f>SUM(I42:I42)</f>
        <v>0</v>
      </c>
    </row>
    <row r="44" spans="1:13" ht="18" customHeight="1" x14ac:dyDescent="0.25">
      <c r="A44" s="12">
        <v>13</v>
      </c>
      <c r="B44" s="19" t="s">
        <v>16</v>
      </c>
      <c r="C44" s="12"/>
      <c r="H44" s="38"/>
      <c r="I44" s="38"/>
      <c r="M44" s="39"/>
    </row>
    <row r="45" spans="1:13" ht="18" customHeight="1" x14ac:dyDescent="0.25">
      <c r="A45" s="12"/>
      <c r="B45" s="33" t="s">
        <v>42</v>
      </c>
      <c r="C45" s="12"/>
      <c r="H45" s="35">
        <v>0</v>
      </c>
      <c r="I45" s="35">
        <v>0</v>
      </c>
      <c r="M45" s="39"/>
    </row>
    <row r="46" spans="1:13" ht="18" customHeight="1" x14ac:dyDescent="0.25">
      <c r="A46" s="12"/>
      <c r="B46" s="25"/>
      <c r="C46" s="12"/>
      <c r="H46" s="40">
        <f>SUM(H45)</f>
        <v>0</v>
      </c>
      <c r="I46" s="40">
        <f>SUM(I45)</f>
        <v>0</v>
      </c>
    </row>
    <row r="47" spans="1:13" ht="18" customHeight="1" x14ac:dyDescent="0.25">
      <c r="A47" s="12">
        <v>14</v>
      </c>
      <c r="B47" s="19" t="s">
        <v>19</v>
      </c>
      <c r="C47" s="12"/>
      <c r="H47" s="35"/>
      <c r="K47" s="39"/>
    </row>
    <row r="48" spans="1:13" ht="18" customHeight="1" x14ac:dyDescent="0.25">
      <c r="A48" s="12"/>
      <c r="B48" s="33" t="s">
        <v>43</v>
      </c>
      <c r="C48" s="41"/>
      <c r="H48" s="35">
        <v>0</v>
      </c>
      <c r="I48" s="35">
        <v>0</v>
      </c>
      <c r="K48" s="39"/>
    </row>
    <row r="49" spans="1:11" ht="18" customHeight="1" x14ac:dyDescent="0.25">
      <c r="A49" s="12"/>
      <c r="B49" s="33" t="s">
        <v>44</v>
      </c>
      <c r="C49" s="41"/>
      <c r="H49" s="35">
        <v>0</v>
      </c>
      <c r="I49" s="35">
        <v>0</v>
      </c>
      <c r="K49" s="39"/>
    </row>
    <row r="50" spans="1:11" ht="18" customHeight="1" x14ac:dyDescent="0.25">
      <c r="A50" s="12"/>
      <c r="B50" s="33" t="s">
        <v>45</v>
      </c>
      <c r="C50" s="41"/>
      <c r="H50" s="35">
        <v>0</v>
      </c>
      <c r="I50" s="35">
        <v>0</v>
      </c>
      <c r="K50" s="39"/>
    </row>
    <row r="51" spans="1:11" ht="18" customHeight="1" x14ac:dyDescent="0.25">
      <c r="A51" s="12"/>
      <c r="B51" s="33" t="s">
        <v>46</v>
      </c>
      <c r="C51" s="41"/>
      <c r="H51" s="35">
        <v>0</v>
      </c>
      <c r="I51" s="35">
        <v>0</v>
      </c>
      <c r="K51" s="39"/>
    </row>
    <row r="52" spans="1:11" ht="18" customHeight="1" x14ac:dyDescent="0.25">
      <c r="A52" s="12"/>
      <c r="B52" s="33" t="s">
        <v>47</v>
      </c>
      <c r="C52" s="41"/>
      <c r="H52" s="35">
        <v>0</v>
      </c>
      <c r="I52" s="35">
        <v>0</v>
      </c>
      <c r="K52" s="39"/>
    </row>
    <row r="53" spans="1:11" ht="18" customHeight="1" x14ac:dyDescent="0.25">
      <c r="A53" s="12"/>
      <c r="B53" s="13"/>
      <c r="C53" s="12"/>
      <c r="H53" s="40">
        <f>SUM(H48:H52)</f>
        <v>0</v>
      </c>
      <c r="I53" s="40">
        <f>SUM(I48:I52)</f>
        <v>0</v>
      </c>
      <c r="J53" s="41"/>
    </row>
    <row r="54" spans="1:11" ht="18" customHeight="1" x14ac:dyDescent="0.25">
      <c r="A54" s="12">
        <v>15</v>
      </c>
      <c r="B54" s="19" t="s">
        <v>20</v>
      </c>
      <c r="C54" s="13"/>
      <c r="H54" s="35"/>
      <c r="I54" s="42"/>
      <c r="J54" s="41"/>
    </row>
    <row r="55" spans="1:11" ht="18" customHeight="1" x14ac:dyDescent="0.25">
      <c r="B55" s="33" t="s">
        <v>48</v>
      </c>
      <c r="C55" s="41"/>
      <c r="H55" s="35">
        <v>0</v>
      </c>
      <c r="I55" s="35">
        <v>0</v>
      </c>
      <c r="J55" s="41"/>
    </row>
    <row r="56" spans="1:11" ht="18" customHeight="1" x14ac:dyDescent="0.25">
      <c r="B56" s="33" t="s">
        <v>49</v>
      </c>
      <c r="C56" s="41"/>
      <c r="H56" s="35">
        <v>0</v>
      </c>
      <c r="I56" s="35">
        <v>0</v>
      </c>
      <c r="J56" s="41"/>
    </row>
    <row r="57" spans="1:11" ht="18" customHeight="1" x14ac:dyDescent="0.25">
      <c r="B57" s="33" t="s">
        <v>50</v>
      </c>
      <c r="C57" s="41"/>
      <c r="H57" s="35">
        <v>0</v>
      </c>
      <c r="I57" s="35">
        <v>0</v>
      </c>
      <c r="J57" s="41"/>
    </row>
    <row r="58" spans="1:11" ht="18" customHeight="1" x14ac:dyDescent="0.25">
      <c r="B58" s="33" t="s">
        <v>51</v>
      </c>
      <c r="C58" s="41"/>
      <c r="H58" s="35">
        <v>0</v>
      </c>
      <c r="I58" s="35">
        <v>0</v>
      </c>
      <c r="J58" s="41"/>
    </row>
    <row r="59" spans="1:11" ht="18" customHeight="1" x14ac:dyDescent="0.25">
      <c r="B59" s="33" t="s">
        <v>52</v>
      </c>
      <c r="C59" s="41"/>
      <c r="H59" s="35">
        <v>0</v>
      </c>
      <c r="I59" s="35">
        <v>0</v>
      </c>
      <c r="J59" s="41"/>
    </row>
    <row r="60" spans="1:11" ht="18" customHeight="1" x14ac:dyDescent="0.25">
      <c r="B60" s="43"/>
      <c r="C60" s="41"/>
      <c r="H60" s="40">
        <f>SUM(H55:H59)</f>
        <v>0</v>
      </c>
      <c r="I60" s="40">
        <f>SUM(I55:I59)</f>
        <v>0</v>
      </c>
      <c r="J60" s="41"/>
    </row>
    <row r="61" spans="1:11" ht="18" customHeight="1" x14ac:dyDescent="0.25">
      <c r="B61" s="43"/>
      <c r="C61" s="41"/>
      <c r="H61" s="35"/>
      <c r="I61" s="35"/>
      <c r="J61" s="41"/>
    </row>
    <row r="62" spans="1:11" ht="18" customHeight="1" x14ac:dyDescent="0.25">
      <c r="B62" s="43"/>
      <c r="C62" s="41"/>
      <c r="H62" s="35"/>
      <c r="I62" s="35"/>
      <c r="J62" s="41"/>
    </row>
    <row r="63" spans="1:11" ht="18" customHeight="1" x14ac:dyDescent="0.25">
      <c r="B63" s="43"/>
      <c r="C63" s="41"/>
      <c r="H63" s="35"/>
      <c r="I63" s="35"/>
      <c r="J63" s="41"/>
    </row>
    <row r="64" spans="1:11" ht="18" customHeight="1" x14ac:dyDescent="0.25">
      <c r="B64" s="33"/>
      <c r="C64" s="41"/>
      <c r="H64" s="35"/>
      <c r="I64" s="35"/>
    </row>
    <row r="65" spans="2:10" ht="18" customHeight="1" x14ac:dyDescent="0.25">
      <c r="B65" s="33"/>
      <c r="C65" s="41"/>
      <c r="H65" s="35"/>
      <c r="I65" s="35"/>
    </row>
    <row r="66" spans="2:10" ht="18" customHeight="1" x14ac:dyDescent="0.25">
      <c r="B66" s="33"/>
      <c r="C66" s="41"/>
      <c r="H66" s="35"/>
      <c r="I66" s="35"/>
    </row>
    <row r="67" spans="2:10" ht="18" customHeight="1" x14ac:dyDescent="0.25">
      <c r="B67" s="33"/>
      <c r="C67" s="41"/>
      <c r="H67" s="44"/>
      <c r="I67" s="44"/>
    </row>
    <row r="68" spans="2:10" ht="18" customHeight="1" x14ac:dyDescent="0.25">
      <c r="B68" s="33"/>
      <c r="C68" s="41"/>
      <c r="I68" s="42"/>
      <c r="J68" s="41"/>
    </row>
    <row r="69" spans="2:10" ht="18" customHeight="1" x14ac:dyDescent="0.25">
      <c r="B69" s="33"/>
      <c r="C69" s="8"/>
      <c r="I69" s="42"/>
      <c r="J69" s="41"/>
    </row>
    <row r="70" spans="2:10" ht="18" customHeight="1" x14ac:dyDescent="0.25">
      <c r="B70" s="33"/>
      <c r="C70" s="41"/>
      <c r="I70" s="42"/>
      <c r="J70" s="41"/>
    </row>
    <row r="71" spans="2:10" ht="18" customHeight="1" x14ac:dyDescent="0.25">
      <c r="B71" s="33"/>
      <c r="C71" s="41"/>
      <c r="I71" s="42"/>
      <c r="J71" s="41"/>
    </row>
    <row r="72" spans="2:10" ht="18" customHeight="1" x14ac:dyDescent="0.25">
      <c r="B72" s="33"/>
      <c r="C72" s="41"/>
      <c r="I72" s="42"/>
      <c r="J72" s="41"/>
    </row>
    <row r="73" spans="2:10" ht="18" customHeight="1" x14ac:dyDescent="0.25">
      <c r="B73" s="33"/>
      <c r="C73" s="41"/>
      <c r="I73" s="42"/>
      <c r="J73" s="41"/>
    </row>
    <row r="74" spans="2:10" ht="18" customHeight="1" x14ac:dyDescent="0.25">
      <c r="B74" s="33"/>
      <c r="C74" s="41"/>
      <c r="I74" s="42"/>
      <c r="J74" s="41"/>
    </row>
    <row r="75" spans="2:10" ht="18" customHeight="1" x14ac:dyDescent="0.25">
      <c r="B75" s="33"/>
      <c r="C75" s="41"/>
      <c r="I75" s="42"/>
      <c r="J75" s="41"/>
    </row>
    <row r="76" spans="2:10" ht="18" customHeight="1" x14ac:dyDescent="0.25">
      <c r="B76" s="33"/>
      <c r="C76" s="41"/>
    </row>
    <row r="77" spans="2:10" ht="21" customHeight="1" x14ac:dyDescent="0.25">
      <c r="B77" s="33"/>
      <c r="C77" s="41"/>
    </row>
    <row r="78" spans="2:10" ht="21" customHeight="1" x14ac:dyDescent="0.25">
      <c r="B78" s="33"/>
      <c r="C78" s="12"/>
    </row>
    <row r="79" spans="2:10" ht="21" customHeight="1" x14ac:dyDescent="0.25">
      <c r="B79" s="33"/>
      <c r="C79" s="13"/>
    </row>
    <row r="80" spans="2:10" ht="21" customHeight="1" x14ac:dyDescent="0.25"/>
  </sheetData>
  <mergeCells count="2">
    <mergeCell ref="A2:I2"/>
    <mergeCell ref="A3:I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0000"/>
  </sheetPr>
  <dimension ref="A2:H45"/>
  <sheetViews>
    <sheetView view="pageBreakPreview" topLeftCell="A25" zoomScale="86" zoomScaleSheetLayoutView="86" workbookViewId="0">
      <selection activeCell="A5" sqref="A5:G5"/>
    </sheetView>
  </sheetViews>
  <sheetFormatPr defaultRowHeight="15" x14ac:dyDescent="0.25"/>
  <cols>
    <col min="1" max="1" width="3.85546875" customWidth="1"/>
    <col min="2" max="2" width="28.85546875" customWidth="1"/>
    <col min="3" max="3" width="5.28515625" customWidth="1"/>
    <col min="4" max="4" width="14.42578125" customWidth="1"/>
    <col min="5" max="5" width="17.85546875" customWidth="1"/>
    <col min="6" max="6" width="18.85546875" customWidth="1"/>
    <col min="7" max="7" width="16.140625" customWidth="1"/>
    <col min="8" max="8" width="12.42578125" bestFit="1" customWidth="1"/>
  </cols>
  <sheetData>
    <row r="2" spans="1:7" ht="21.75" x14ac:dyDescent="0.3">
      <c r="A2" s="883" t="s">
        <v>844</v>
      </c>
      <c r="B2" s="883"/>
      <c r="C2" s="883"/>
      <c r="D2" s="883"/>
      <c r="E2" s="883"/>
      <c r="F2" s="883"/>
      <c r="G2" s="883"/>
    </row>
    <row r="3" spans="1:7" x14ac:dyDescent="0.25">
      <c r="A3" s="884" t="str">
        <f>'DataSheet '!B9</f>
        <v>Name of Diocese</v>
      </c>
      <c r="B3" s="884"/>
      <c r="C3" s="884"/>
      <c r="D3" s="884"/>
      <c r="E3" s="884"/>
      <c r="F3" s="884"/>
      <c r="G3" s="884"/>
    </row>
    <row r="4" spans="1:7" x14ac:dyDescent="0.25">
      <c r="A4" s="885" t="str">
        <f>'DataSheet '!B12</f>
        <v>Address of Diocese</v>
      </c>
      <c r="B4" s="885"/>
      <c r="C4" s="885"/>
      <c r="D4" s="885"/>
      <c r="E4" s="885"/>
      <c r="F4" s="885"/>
      <c r="G4" s="885"/>
    </row>
    <row r="5" spans="1:7" ht="15.75" thickBot="1" x14ac:dyDescent="0.3">
      <c r="A5" s="886" t="s">
        <v>238</v>
      </c>
      <c r="B5" s="886"/>
      <c r="C5" s="886"/>
      <c r="D5" s="886"/>
      <c r="E5" s="886"/>
      <c r="F5" s="886"/>
      <c r="G5" s="886"/>
    </row>
    <row r="6" spans="1:7" s="765" customFormat="1" ht="15.75" customHeight="1" thickBot="1" x14ac:dyDescent="0.3">
      <c r="A6" s="761"/>
      <c r="B6" s="762" t="s">
        <v>0</v>
      </c>
      <c r="C6" s="763" t="s">
        <v>1</v>
      </c>
      <c r="D6" s="880" t="s">
        <v>66</v>
      </c>
      <c r="E6" s="881"/>
      <c r="F6" s="882"/>
      <c r="G6" s="764" t="s">
        <v>1477</v>
      </c>
    </row>
    <row r="7" spans="1:7" ht="20.25" customHeight="1" thickBot="1" x14ac:dyDescent="0.3">
      <c r="A7" s="394"/>
      <c r="B7" s="766" t="s">
        <v>13</v>
      </c>
      <c r="C7" s="767"/>
      <c r="D7" s="768" t="s">
        <v>852</v>
      </c>
      <c r="E7" s="768" t="s">
        <v>1270</v>
      </c>
      <c r="F7" s="768" t="s">
        <v>70</v>
      </c>
      <c r="G7" s="769" t="s">
        <v>70</v>
      </c>
    </row>
    <row r="8" spans="1:7" ht="24.75" customHeight="1" x14ac:dyDescent="0.25">
      <c r="A8" s="386"/>
      <c r="B8" s="736" t="s">
        <v>75</v>
      </c>
      <c r="C8" s="770" t="s">
        <v>240</v>
      </c>
      <c r="D8" s="771">
        <f>'CONSOLIDATION I&amp;E SCHEDULES'!D26</f>
        <v>0</v>
      </c>
      <c r="E8" s="772">
        <f>'CONSOLIDATION I&amp;E SCHEDULES'!E26</f>
        <v>0</v>
      </c>
      <c r="F8" s="754">
        <f>D8+E8</f>
        <v>0</v>
      </c>
      <c r="G8" s="794">
        <v>0</v>
      </c>
    </row>
    <row r="9" spans="1:7" ht="23.25" customHeight="1" x14ac:dyDescent="0.25">
      <c r="A9" s="386"/>
      <c r="B9" s="736" t="s">
        <v>979</v>
      </c>
      <c r="C9" s="770" t="s">
        <v>241</v>
      </c>
      <c r="D9" s="773">
        <f>'CONSOLIDATION I&amp;E SCHEDULES'!D35</f>
        <v>0</v>
      </c>
      <c r="E9" s="774">
        <f>'CONSOLIDATION I&amp;E SCHEDULES'!E35</f>
        <v>0</v>
      </c>
      <c r="F9" s="754">
        <f t="shared" ref="F9" si="0">D9+E9</f>
        <v>0</v>
      </c>
      <c r="G9" s="795">
        <v>0</v>
      </c>
    </row>
    <row r="10" spans="1:7" ht="24.75" customHeight="1" x14ac:dyDescent="0.25">
      <c r="A10" s="386"/>
      <c r="B10" s="741" t="s">
        <v>14</v>
      </c>
      <c r="C10" s="770" t="s">
        <v>242</v>
      </c>
      <c r="D10" s="738">
        <f>'CONSOLIDATION I&amp;E SCHEDULES'!D53</f>
        <v>0</v>
      </c>
      <c r="E10" s="733">
        <f>'CONSOLIDATION I&amp;E SCHEDULES'!E53</f>
        <v>0</v>
      </c>
      <c r="F10" s="754">
        <f t="shared" ref="F10:F17" si="1">D10+E10</f>
        <v>0</v>
      </c>
      <c r="G10" s="795">
        <v>0</v>
      </c>
    </row>
    <row r="11" spans="1:7" ht="24.75" customHeight="1" x14ac:dyDescent="0.25">
      <c r="A11" s="386"/>
      <c r="B11" s="741" t="s">
        <v>1265</v>
      </c>
      <c r="C11" s="770" t="s">
        <v>245</v>
      </c>
      <c r="D11" s="738">
        <f>'CONSOLIDATION I&amp;E SCHEDULES'!D63</f>
        <v>0</v>
      </c>
      <c r="E11" s="733">
        <f>'CONSOLIDATION I&amp;E SCHEDULES'!E63</f>
        <v>0</v>
      </c>
      <c r="F11" s="754">
        <f t="shared" si="1"/>
        <v>0</v>
      </c>
      <c r="G11" s="795">
        <v>0</v>
      </c>
    </row>
    <row r="12" spans="1:7" ht="23.25" customHeight="1" x14ac:dyDescent="0.25">
      <c r="A12" s="386"/>
      <c r="B12" s="741" t="s">
        <v>822</v>
      </c>
      <c r="C12" s="770" t="s">
        <v>246</v>
      </c>
      <c r="D12" s="733">
        <f>'CONSOLIDATION I&amp;E SCHEDULES'!D73</f>
        <v>0</v>
      </c>
      <c r="E12" s="733">
        <f>'CONSOLIDATION I&amp;E SCHEDULES'!E73</f>
        <v>0</v>
      </c>
      <c r="F12" s="754">
        <f t="shared" si="1"/>
        <v>0</v>
      </c>
      <c r="G12" s="795">
        <v>0</v>
      </c>
    </row>
    <row r="13" spans="1:7" ht="23.25" customHeight="1" x14ac:dyDescent="0.25">
      <c r="A13" s="386"/>
      <c r="B13" s="736" t="s">
        <v>824</v>
      </c>
      <c r="C13" s="770" t="s">
        <v>247</v>
      </c>
      <c r="D13" s="738">
        <f>'CONSOLIDATION I&amp;E SCHEDULES'!D82</f>
        <v>0</v>
      </c>
      <c r="E13" s="733">
        <f>'CONSOLIDATION I&amp;E SCHEDULES'!E82</f>
        <v>0</v>
      </c>
      <c r="F13" s="754">
        <f t="shared" si="1"/>
        <v>0</v>
      </c>
      <c r="G13" s="795">
        <v>0</v>
      </c>
    </row>
    <row r="14" spans="1:7" ht="23.25" customHeight="1" x14ac:dyDescent="0.25">
      <c r="A14" s="386"/>
      <c r="B14" s="736" t="s">
        <v>825</v>
      </c>
      <c r="C14" s="770" t="s">
        <v>248</v>
      </c>
      <c r="D14" s="738">
        <f>'CONSOLIDATION I&amp;E SCHEDULES'!D90</f>
        <v>0</v>
      </c>
      <c r="E14" s="733">
        <f>'CONSOLIDATION I&amp;E SCHEDULES'!E90</f>
        <v>0</v>
      </c>
      <c r="F14" s="754">
        <f t="shared" si="1"/>
        <v>0</v>
      </c>
      <c r="G14" s="795">
        <v>0</v>
      </c>
    </row>
    <row r="15" spans="1:7" ht="23.25" customHeight="1" x14ac:dyDescent="0.25">
      <c r="A15" s="386"/>
      <c r="B15" s="736" t="s">
        <v>105</v>
      </c>
      <c r="C15" s="770" t="s">
        <v>907</v>
      </c>
      <c r="D15" s="738">
        <f>'CONSOLIDATION I&amp;E SCHEDULES'!D104</f>
        <v>0</v>
      </c>
      <c r="E15" s="733">
        <f>'CONSOLIDATION I&amp;E SCHEDULES'!E104</f>
        <v>0</v>
      </c>
      <c r="F15" s="754">
        <f t="shared" si="1"/>
        <v>0</v>
      </c>
      <c r="G15" s="795">
        <v>0</v>
      </c>
    </row>
    <row r="16" spans="1:7" ht="23.25" customHeight="1" x14ac:dyDescent="0.25">
      <c r="A16" s="386"/>
      <c r="B16" s="736" t="s">
        <v>1267</v>
      </c>
      <c r="C16" s="770" t="s">
        <v>1284</v>
      </c>
      <c r="D16" s="738">
        <f>'CONSOLIDATION I&amp;E SCHEDULES'!D122</f>
        <v>0</v>
      </c>
      <c r="E16" s="733">
        <f>'CONSOLIDATION I&amp;E SCHEDULES'!E122</f>
        <v>0</v>
      </c>
      <c r="F16" s="754">
        <f t="shared" si="1"/>
        <v>0</v>
      </c>
      <c r="G16" s="795">
        <v>0</v>
      </c>
    </row>
    <row r="17" spans="1:8" ht="23.25" customHeight="1" x14ac:dyDescent="0.25">
      <c r="A17" s="386"/>
      <c r="B17" s="736" t="s">
        <v>249</v>
      </c>
      <c r="C17" s="770" t="s">
        <v>1306</v>
      </c>
      <c r="D17" s="738">
        <f>'CONSOLIDATION I&amp;E SCHEDULES'!D130</f>
        <v>0</v>
      </c>
      <c r="E17" s="733">
        <f>'CONSOLIDATION I&amp;E SCHEDULES'!E130</f>
        <v>0</v>
      </c>
      <c r="F17" s="754">
        <f t="shared" si="1"/>
        <v>0</v>
      </c>
      <c r="G17" s="795">
        <v>0</v>
      </c>
    </row>
    <row r="18" spans="1:8" ht="15.75" thickBot="1" x14ac:dyDescent="0.3">
      <c r="A18" s="458"/>
      <c r="B18" s="746" t="s">
        <v>17</v>
      </c>
      <c r="C18" s="796" t="s">
        <v>7</v>
      </c>
      <c r="D18" s="776">
        <f>SUM(D8:D17)</f>
        <v>0</v>
      </c>
      <c r="E18" s="777">
        <f>SUM(E8:E17)</f>
        <v>0</v>
      </c>
      <c r="F18" s="778">
        <f>SUM(F8:F17)</f>
        <v>0</v>
      </c>
      <c r="G18" s="778">
        <f>SUM(G8:G17)</f>
        <v>0</v>
      </c>
    </row>
    <row r="19" spans="1:8" ht="22.5" customHeight="1" thickBot="1" x14ac:dyDescent="0.3">
      <c r="A19" s="458"/>
      <c r="B19" s="779" t="s">
        <v>18</v>
      </c>
      <c r="C19" s="752"/>
      <c r="D19" s="768" t="s">
        <v>852</v>
      </c>
      <c r="E19" s="768" t="s">
        <v>1270</v>
      </c>
      <c r="F19" s="768" t="s">
        <v>70</v>
      </c>
      <c r="G19" s="769" t="s">
        <v>70</v>
      </c>
    </row>
    <row r="20" spans="1:8" ht="22.5" customHeight="1" x14ac:dyDescent="0.25">
      <c r="A20" s="386"/>
      <c r="B20" s="736" t="s">
        <v>250</v>
      </c>
      <c r="C20" s="780" t="s">
        <v>1309</v>
      </c>
      <c r="D20" s="738">
        <f>'CONSOLIDATION I&amp;E SCHEDULES'!D138</f>
        <v>0</v>
      </c>
      <c r="E20" s="733">
        <f>'CONSOLIDATION I&amp;E SCHEDULES'!E138</f>
        <v>0</v>
      </c>
      <c r="F20" s="754">
        <f t="shared" ref="F20:F26" si="2">D20+E20</f>
        <v>0</v>
      </c>
      <c r="G20" s="795"/>
    </row>
    <row r="21" spans="1:8" ht="24" customHeight="1" x14ac:dyDescent="0.25">
      <c r="A21" s="386"/>
      <c r="B21" s="736" t="s">
        <v>169</v>
      </c>
      <c r="C21" s="770" t="s">
        <v>251</v>
      </c>
      <c r="D21" s="733">
        <f>'CONSOLIDATION I&amp;E SCHEDULES'!D174</f>
        <v>0</v>
      </c>
      <c r="E21" s="733">
        <f>'CONSOLIDATION I&amp;E SCHEDULES'!E174</f>
        <v>0</v>
      </c>
      <c r="F21" s="754">
        <f t="shared" si="2"/>
        <v>0</v>
      </c>
      <c r="G21" s="795">
        <v>0</v>
      </c>
    </row>
    <row r="22" spans="1:8" ht="21.75" customHeight="1" x14ac:dyDescent="0.25">
      <c r="A22" s="386"/>
      <c r="B22" s="755" t="s">
        <v>19</v>
      </c>
      <c r="C22" s="770" t="s">
        <v>828</v>
      </c>
      <c r="D22" s="733">
        <f>'CONSOLIDATION I&amp;E SCHEDULES'!D187</f>
        <v>0</v>
      </c>
      <c r="E22" s="733">
        <f>'CONSOLIDATION I&amp;E SCHEDULES'!E187</f>
        <v>0</v>
      </c>
      <c r="F22" s="754">
        <f t="shared" si="2"/>
        <v>0</v>
      </c>
      <c r="G22" s="795">
        <v>0</v>
      </c>
    </row>
    <row r="23" spans="1:8" ht="25.5" customHeight="1" x14ac:dyDescent="0.25">
      <c r="A23" s="386"/>
      <c r="B23" s="736" t="s">
        <v>827</v>
      </c>
      <c r="C23" s="780" t="s">
        <v>829</v>
      </c>
      <c r="D23" s="738">
        <f>'CONSOLIDATION I&amp;E SCHEDULES'!D204</f>
        <v>0</v>
      </c>
      <c r="E23" s="733">
        <f>'CONSOLIDATION I&amp;E SCHEDULES'!E204</f>
        <v>0</v>
      </c>
      <c r="F23" s="754">
        <f t="shared" si="2"/>
        <v>0</v>
      </c>
      <c r="G23" s="795">
        <v>0</v>
      </c>
    </row>
    <row r="24" spans="1:8" ht="25.5" customHeight="1" x14ac:dyDescent="0.25">
      <c r="A24" s="386"/>
      <c r="B24" s="736" t="s">
        <v>826</v>
      </c>
      <c r="C24" s="780" t="s">
        <v>830</v>
      </c>
      <c r="D24" s="738">
        <f>'CONSOLIDATION I&amp;E SCHEDULES'!D229</f>
        <v>0</v>
      </c>
      <c r="E24" s="738">
        <f>'CONSOLIDATION I&amp;E SCHEDULES'!E229</f>
        <v>0</v>
      </c>
      <c r="F24" s="754">
        <f t="shared" si="2"/>
        <v>0</v>
      </c>
      <c r="G24" s="795">
        <v>0</v>
      </c>
    </row>
    <row r="25" spans="1:8" ht="21.75" customHeight="1" x14ac:dyDescent="0.25">
      <c r="A25" s="386"/>
      <c r="B25" s="755" t="s">
        <v>20</v>
      </c>
      <c r="C25" s="780" t="s">
        <v>848</v>
      </c>
      <c r="D25" s="738">
        <f>'CONSOLIDATION I&amp;E SCHEDULES'!D243</f>
        <v>0</v>
      </c>
      <c r="E25" s="781">
        <f>'CONSOLIDATION I&amp;E SCHEDULES'!E243</f>
        <v>0</v>
      </c>
      <c r="F25" s="754">
        <f t="shared" si="2"/>
        <v>0</v>
      </c>
      <c r="G25" s="795">
        <v>0</v>
      </c>
    </row>
    <row r="26" spans="1:8" ht="21.75" customHeight="1" x14ac:dyDescent="0.25">
      <c r="A26" s="386"/>
      <c r="B26" s="755" t="s">
        <v>146</v>
      </c>
      <c r="C26" s="780" t="s">
        <v>850</v>
      </c>
      <c r="D26" s="738">
        <f>'CONSOLIDATION I&amp;E SCHEDULES'!D250</f>
        <v>0</v>
      </c>
      <c r="E26" s="733">
        <f>'CONSOLIDATION I&amp;E SCHEDULES'!E250</f>
        <v>0</v>
      </c>
      <c r="F26" s="754">
        <f t="shared" si="2"/>
        <v>0</v>
      </c>
      <c r="G26" s="795">
        <v>0</v>
      </c>
    </row>
    <row r="27" spans="1:8" ht="23.25" customHeight="1" x14ac:dyDescent="0.25">
      <c r="A27" s="386"/>
      <c r="B27" s="736" t="s">
        <v>151</v>
      </c>
      <c r="C27" s="780" t="s">
        <v>911</v>
      </c>
      <c r="D27" s="738">
        <f>'CONSOLIDATION I&amp;E SCHEDULES'!D261</f>
        <v>0</v>
      </c>
      <c r="E27" s="733">
        <f>'CONSOLIDATION I&amp;E SCHEDULES'!E261</f>
        <v>0</v>
      </c>
      <c r="F27" s="754">
        <f t="shared" ref="F27" si="3">D27+E27</f>
        <v>0</v>
      </c>
      <c r="G27" s="795">
        <v>0</v>
      </c>
    </row>
    <row r="28" spans="1:8" ht="23.25" customHeight="1" x14ac:dyDescent="0.25">
      <c r="A28" s="386"/>
      <c r="B28" s="736" t="s">
        <v>885</v>
      </c>
      <c r="C28" s="780" t="s">
        <v>906</v>
      </c>
      <c r="D28" s="738">
        <f>'CONSOLIDATION I&amp;E SCHEDULES'!D275</f>
        <v>0</v>
      </c>
      <c r="E28" s="733">
        <f>'CONSOLIDATION I&amp;E SCHEDULES'!E275</f>
        <v>0</v>
      </c>
      <c r="F28" s="754">
        <f>D28+E28</f>
        <v>0</v>
      </c>
      <c r="G28" s="795">
        <v>0</v>
      </c>
    </row>
    <row r="29" spans="1:8" ht="24" customHeight="1" x14ac:dyDescent="0.25">
      <c r="A29" s="386"/>
      <c r="B29" s="736" t="s">
        <v>144</v>
      </c>
      <c r="C29" s="780" t="s">
        <v>910</v>
      </c>
      <c r="D29" s="738">
        <f>'CONSOLIDATION I&amp;E SCHEDULES'!D302</f>
        <v>0</v>
      </c>
      <c r="E29" s="733">
        <f>'CONSOLIDATION I&amp;E SCHEDULES'!E302</f>
        <v>0</v>
      </c>
      <c r="F29" s="754">
        <f>D29+E29</f>
        <v>0</v>
      </c>
      <c r="G29" s="795">
        <v>0</v>
      </c>
    </row>
    <row r="30" spans="1:8" ht="22.5" customHeight="1" x14ac:dyDescent="0.25">
      <c r="A30" s="386"/>
      <c r="B30" s="736" t="s">
        <v>21</v>
      </c>
      <c r="C30" s="780" t="s">
        <v>196</v>
      </c>
      <c r="D30" s="738">
        <f>'FA-DIOCESE'!J60</f>
        <v>0</v>
      </c>
      <c r="E30" s="733">
        <f>'Church Depreciation'!H50</f>
        <v>0</v>
      </c>
      <c r="F30" s="754">
        <f>D30+E30</f>
        <v>0</v>
      </c>
      <c r="G30" s="797">
        <v>0</v>
      </c>
    </row>
    <row r="31" spans="1:8" x14ac:dyDescent="0.25">
      <c r="A31" s="458"/>
      <c r="B31" s="746" t="s">
        <v>22</v>
      </c>
      <c r="C31" s="784" t="s">
        <v>7</v>
      </c>
      <c r="D31" s="783">
        <f>SUM(D20:D30)</f>
        <v>0</v>
      </c>
      <c r="E31" s="777">
        <f>SUM(E20:E30)</f>
        <v>0</v>
      </c>
      <c r="F31" s="778">
        <f>SUM(F20:F30)</f>
        <v>0</v>
      </c>
      <c r="G31" s="778">
        <f>SUM(G20:G30)</f>
        <v>0</v>
      </c>
      <c r="H31" s="523"/>
    </row>
    <row r="32" spans="1:8" ht="39" customHeight="1" x14ac:dyDescent="0.25">
      <c r="A32" s="458"/>
      <c r="B32" s="784" t="s">
        <v>1318</v>
      </c>
      <c r="C32" s="785"/>
      <c r="D32" s="783">
        <f>D18-D31</f>
        <v>0</v>
      </c>
      <c r="E32" s="783">
        <f>E18-E31</f>
        <v>0</v>
      </c>
      <c r="F32" s="778">
        <f>F31-F18</f>
        <v>0</v>
      </c>
      <c r="G32" s="798">
        <v>0</v>
      </c>
    </row>
    <row r="33" spans="1:7" ht="34.5" customHeight="1" x14ac:dyDescent="0.25">
      <c r="A33" s="458"/>
      <c r="B33" s="786" t="s">
        <v>1319</v>
      </c>
      <c r="C33" s="785"/>
      <c r="D33" s="783"/>
      <c r="E33" s="787"/>
      <c r="F33" s="799"/>
      <c r="G33" s="798">
        <v>0</v>
      </c>
    </row>
    <row r="34" spans="1:7" ht="33.75" customHeight="1" x14ac:dyDescent="0.25">
      <c r="A34" s="458"/>
      <c r="B34" s="784" t="s">
        <v>1320</v>
      </c>
      <c r="C34" s="785"/>
      <c r="D34" s="783">
        <f>D32-D33</f>
        <v>0</v>
      </c>
      <c r="E34" s="783">
        <f>E32-E33</f>
        <v>0</v>
      </c>
      <c r="F34" s="778">
        <f>F32-F33</f>
        <v>0</v>
      </c>
      <c r="G34" s="798">
        <v>0</v>
      </c>
    </row>
    <row r="35" spans="1:7" ht="29.25" customHeight="1" x14ac:dyDescent="0.25">
      <c r="A35" s="458"/>
      <c r="B35" s="786" t="s">
        <v>1321</v>
      </c>
      <c r="C35" s="785"/>
      <c r="D35" s="783"/>
      <c r="E35" s="787"/>
      <c r="F35" s="799"/>
      <c r="G35" s="798">
        <v>0</v>
      </c>
    </row>
    <row r="36" spans="1:7" ht="26.25" customHeight="1" thickBot="1" x14ac:dyDescent="0.3">
      <c r="A36" s="703"/>
      <c r="B36" s="788" t="s">
        <v>1322</v>
      </c>
      <c r="C36" s="789"/>
      <c r="D36" s="790">
        <f t="shared" ref="D36:E36" si="4">D34-D35</f>
        <v>0</v>
      </c>
      <c r="E36" s="790">
        <f t="shared" si="4"/>
        <v>0</v>
      </c>
      <c r="F36" s="791">
        <f>F34-F35</f>
        <v>0</v>
      </c>
      <c r="G36" s="800">
        <v>0</v>
      </c>
    </row>
    <row r="37" spans="1:7" x14ac:dyDescent="0.25">
      <c r="A37" s="396"/>
      <c r="B37" s="888" t="str">
        <f>'CONSOLIDATION BS 25'!B32</f>
        <v>For Name of Diocese</v>
      </c>
      <c r="C37" s="888"/>
      <c r="D37" s="704"/>
      <c r="E37" s="714"/>
      <c r="F37" s="714" t="s">
        <v>11</v>
      </c>
      <c r="G37" s="715"/>
    </row>
    <row r="38" spans="1:7" x14ac:dyDescent="0.25">
      <c r="A38" s="386"/>
      <c r="B38" s="887"/>
      <c r="C38" s="887"/>
      <c r="D38" s="4"/>
      <c r="E38" s="711"/>
      <c r="F38" s="859" t="str">
        <f>'CONSOLIDATION BS 25'!F33:G33</f>
        <v xml:space="preserve">For </v>
      </c>
      <c r="G38" s="860"/>
    </row>
    <row r="39" spans="1:7" x14ac:dyDescent="0.25">
      <c r="A39" s="386"/>
      <c r="B39" s="854" t="str">
        <f>'CONSOLIDATION BS 25'!B34</f>
        <v>Name of Diocese Metrapolita</v>
      </c>
      <c r="C39" s="854"/>
      <c r="D39" s="4"/>
      <c r="E39" s="711"/>
      <c r="F39" s="859" t="s">
        <v>12</v>
      </c>
      <c r="G39" s="860"/>
    </row>
    <row r="40" spans="1:7" x14ac:dyDescent="0.25">
      <c r="A40" s="386"/>
      <c r="B40" s="855" t="s">
        <v>1476</v>
      </c>
      <c r="C40" s="855"/>
      <c r="D40" s="4"/>
      <c r="E40" s="711"/>
      <c r="F40" s="859" t="str">
        <f>'CONSOLIDATION BS 25'!F35:G35</f>
        <v>FRN. No.</v>
      </c>
      <c r="G40" s="860"/>
    </row>
    <row r="41" spans="1:7" x14ac:dyDescent="0.25">
      <c r="A41" s="386"/>
      <c r="B41" s="856"/>
      <c r="C41" s="856"/>
      <c r="D41" s="4"/>
      <c r="E41" s="387"/>
      <c r="F41" s="44"/>
      <c r="G41" s="792"/>
    </row>
    <row r="42" spans="1:7" x14ac:dyDescent="0.25">
      <c r="A42" s="386"/>
      <c r="B42" s="854" t="str">
        <f>'CONSOLIDATION BS 25'!B37</f>
        <v>Name of Diocese Secretary</v>
      </c>
      <c r="C42" s="854"/>
      <c r="D42" s="4"/>
      <c r="E42" s="4"/>
      <c r="F42" s="793"/>
      <c r="G42" s="792"/>
    </row>
    <row r="43" spans="1:7" x14ac:dyDescent="0.25">
      <c r="A43" s="386"/>
      <c r="B43" s="855" t="s">
        <v>1474</v>
      </c>
      <c r="C43" s="855"/>
      <c r="D43" s="4"/>
      <c r="E43" s="711"/>
      <c r="F43" s="859">
        <f>'CONSOLIDATION BS 25'!F37:G37</f>
        <v>0</v>
      </c>
      <c r="G43" s="860"/>
    </row>
    <row r="44" spans="1:7" x14ac:dyDescent="0.25">
      <c r="A44" s="386"/>
      <c r="B44" s="861" t="str">
        <f>'CONSOLIDATION R&amp;P 25'!B42</f>
        <v xml:space="preserve">Place: </v>
      </c>
      <c r="C44" s="861"/>
      <c r="D44" s="4"/>
      <c r="E44" s="711"/>
      <c r="F44" s="859">
        <f>'CONSOLIDATION BS 25'!F38:G38</f>
        <v>0</v>
      </c>
      <c r="G44" s="860"/>
    </row>
    <row r="45" spans="1:7" ht="15.75" thickBot="1" x14ac:dyDescent="0.3">
      <c r="A45" s="398"/>
      <c r="B45" s="862" t="str">
        <f>'CONSOLIDATION R&amp;P 25'!B43</f>
        <v xml:space="preserve">Date: </v>
      </c>
      <c r="C45" s="862"/>
      <c r="D45" s="399"/>
      <c r="E45" s="713"/>
      <c r="F45" s="857" t="str">
        <f>'CONSOLIDATION BS 25'!F39:G39</f>
        <v>M No.</v>
      </c>
      <c r="G45" s="858"/>
    </row>
  </sheetData>
  <mergeCells count="20">
    <mergeCell ref="A2:G2"/>
    <mergeCell ref="A3:G3"/>
    <mergeCell ref="A4:G4"/>
    <mergeCell ref="A5:G5"/>
    <mergeCell ref="B40:C40"/>
    <mergeCell ref="B39:C39"/>
    <mergeCell ref="B38:C38"/>
    <mergeCell ref="B37:C37"/>
    <mergeCell ref="B45:C45"/>
    <mergeCell ref="F45:G45"/>
    <mergeCell ref="D6:F6"/>
    <mergeCell ref="F38:G38"/>
    <mergeCell ref="F39:G39"/>
    <mergeCell ref="F40:G40"/>
    <mergeCell ref="F43:G43"/>
    <mergeCell ref="F44:G44"/>
    <mergeCell ref="B44:C44"/>
    <mergeCell ref="B43:C43"/>
    <mergeCell ref="B42:C42"/>
    <mergeCell ref="B41:C41"/>
  </mergeCells>
  <pageMargins left="0.7" right="0.7" top="0.75" bottom="0.75" header="0.3" footer="0.3"/>
  <pageSetup paperSize="9" scale="72" orientation="portrait"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F303"/>
  <sheetViews>
    <sheetView view="pageBreakPreview" topLeftCell="B109" zoomScaleSheetLayoutView="100" workbookViewId="0">
      <selection activeCell="J117" sqref="J117"/>
    </sheetView>
  </sheetViews>
  <sheetFormatPr defaultColWidth="8" defaultRowHeight="15" x14ac:dyDescent="0.25"/>
  <cols>
    <col min="1" max="1" width="4.42578125" style="47" customWidth="1"/>
    <col min="2" max="2" width="42.85546875" style="47" customWidth="1"/>
    <col min="3" max="3" width="12" style="47" customWidth="1"/>
    <col min="4" max="4" width="14" style="47" customWidth="1"/>
    <col min="5" max="5" width="13.5703125" style="47" customWidth="1"/>
    <col min="6" max="16384" width="8" style="47"/>
  </cols>
  <sheetData>
    <row r="1" spans="1:5" x14ac:dyDescent="0.25">
      <c r="D1" s="57"/>
    </row>
    <row r="2" spans="1:5" x14ac:dyDescent="0.25">
      <c r="A2" s="876" t="s">
        <v>852</v>
      </c>
      <c r="B2" s="876"/>
      <c r="C2" s="876"/>
      <c r="D2" s="876"/>
      <c r="E2" s="876"/>
    </row>
    <row r="3" spans="1:5" x14ac:dyDescent="0.25">
      <c r="A3" s="876" t="s">
        <v>236</v>
      </c>
      <c r="B3" s="876"/>
      <c r="C3" s="876"/>
      <c r="D3" s="876"/>
      <c r="E3" s="876"/>
    </row>
    <row r="4" spans="1:5" x14ac:dyDescent="0.25">
      <c r="A4" s="384"/>
      <c r="B4" s="384"/>
      <c r="C4" s="384"/>
      <c r="D4" s="388"/>
      <c r="E4" s="389"/>
    </row>
    <row r="5" spans="1:5" x14ac:dyDescent="0.25">
      <c r="A5" s="390"/>
      <c r="B5" s="390" t="s">
        <v>173</v>
      </c>
      <c r="C5" s="390"/>
      <c r="D5" s="391" t="s">
        <v>852</v>
      </c>
      <c r="E5" s="391" t="s">
        <v>1270</v>
      </c>
    </row>
    <row r="6" spans="1:5" x14ac:dyDescent="0.25">
      <c r="A6" s="380" t="s">
        <v>235</v>
      </c>
      <c r="B6" s="390"/>
      <c r="C6" s="390"/>
      <c r="D6" s="391"/>
      <c r="E6" s="391"/>
    </row>
    <row r="7" spans="1:5" x14ac:dyDescent="0.25">
      <c r="A7" s="380" t="s">
        <v>234</v>
      </c>
      <c r="B7" s="484"/>
      <c r="C7" s="484"/>
      <c r="D7" s="484"/>
      <c r="E7" s="484"/>
    </row>
    <row r="8" spans="1:5" x14ac:dyDescent="0.25">
      <c r="A8" s="380" t="s">
        <v>72</v>
      </c>
      <c r="B8" s="385"/>
      <c r="C8" s="380"/>
      <c r="D8" s="484"/>
      <c r="E8" s="484"/>
    </row>
    <row r="9" spans="1:5" ht="15.75" x14ac:dyDescent="0.25">
      <c r="A9" s="385"/>
      <c r="B9" s="495" t="s">
        <v>969</v>
      </c>
      <c r="C9" s="385"/>
      <c r="D9" s="496"/>
      <c r="E9" s="496">
        <f>'Church I &amp; E  '!I7</f>
        <v>0</v>
      </c>
    </row>
    <row r="10" spans="1:5" ht="15.75" x14ac:dyDescent="0.25">
      <c r="A10" s="385"/>
      <c r="B10" s="495" t="s">
        <v>970</v>
      </c>
      <c r="C10" s="385"/>
      <c r="D10" s="496"/>
      <c r="E10" s="496">
        <f>'Church I &amp; E  '!I8</f>
        <v>0</v>
      </c>
    </row>
    <row r="11" spans="1:5" ht="15.75" x14ac:dyDescent="0.25">
      <c r="A11" s="385"/>
      <c r="B11" s="495" t="s">
        <v>971</v>
      </c>
      <c r="C11" s="385"/>
      <c r="D11" s="496"/>
      <c r="E11" s="496">
        <f>'Church I &amp; E  '!I9</f>
        <v>0</v>
      </c>
    </row>
    <row r="12" spans="1:5" ht="15.75" x14ac:dyDescent="0.25">
      <c r="A12" s="380"/>
      <c r="B12" s="495" t="s">
        <v>972</v>
      </c>
      <c r="C12" s="380"/>
      <c r="D12" s="496"/>
      <c r="E12" s="496">
        <f>'Church I &amp; E  '!I10</f>
        <v>0</v>
      </c>
    </row>
    <row r="13" spans="1:5" ht="15.75" x14ac:dyDescent="0.25">
      <c r="A13" s="385"/>
      <c r="B13" s="495" t="s">
        <v>973</v>
      </c>
      <c r="C13" s="385"/>
      <c r="D13" s="496"/>
      <c r="E13" s="496">
        <f>'Church I &amp; E  '!I11</f>
        <v>0</v>
      </c>
    </row>
    <row r="14" spans="1:5" ht="15.75" x14ac:dyDescent="0.25">
      <c r="A14" s="385"/>
      <c r="B14" s="495" t="s">
        <v>974</v>
      </c>
      <c r="C14" s="385"/>
      <c r="D14" s="484"/>
      <c r="E14" s="496">
        <f>'Church I &amp; E  '!I12</f>
        <v>0</v>
      </c>
    </row>
    <row r="15" spans="1:5" ht="15.75" x14ac:dyDescent="0.25">
      <c r="A15" s="385"/>
      <c r="B15" s="495" t="s">
        <v>975</v>
      </c>
      <c r="C15" s="385"/>
      <c r="D15" s="484"/>
      <c r="E15" s="496">
        <f>'Church I &amp; E  '!I13</f>
        <v>0</v>
      </c>
    </row>
    <row r="16" spans="1:5" ht="15.75" x14ac:dyDescent="0.25">
      <c r="A16" s="385"/>
      <c r="B16" s="495" t="s">
        <v>977</v>
      </c>
      <c r="C16" s="385"/>
      <c r="D16" s="496"/>
      <c r="E16" s="496">
        <f>'Church I &amp; E  '!I15</f>
        <v>0</v>
      </c>
    </row>
    <row r="17" spans="1:5" ht="15.75" x14ac:dyDescent="0.25">
      <c r="A17" s="385"/>
      <c r="B17" s="495" t="str">
        <f>'CONSOLIDATION R &amp; P Schedule'!B57</f>
        <v>Mission Board grant</v>
      </c>
      <c r="C17" s="496"/>
      <c r="D17" s="496">
        <v>0</v>
      </c>
      <c r="E17" s="680"/>
    </row>
    <row r="18" spans="1:5" ht="15.75" x14ac:dyDescent="0.25">
      <c r="A18" s="385"/>
      <c r="B18" s="495" t="str">
        <f>'CONSOLIDATION R &amp; P Schedule'!B58</f>
        <v>Salary Contributions</v>
      </c>
      <c r="C18" s="385"/>
      <c r="D18" s="496">
        <v>0</v>
      </c>
      <c r="E18" s="680"/>
    </row>
    <row r="19" spans="1:5" ht="15.75" x14ac:dyDescent="0.25">
      <c r="A19" s="385"/>
      <c r="B19" s="495" t="str">
        <f>'CONSOLIDATION R &amp; P Schedule'!B59</f>
        <v xml:space="preserve">Diocesan Day Collection </v>
      </c>
      <c r="C19" s="385"/>
      <c r="D19" s="496">
        <v>0</v>
      </c>
      <c r="E19" s="680"/>
    </row>
    <row r="20" spans="1:5" ht="15.75" x14ac:dyDescent="0.25">
      <c r="A20" s="385"/>
      <c r="B20" s="495" t="str">
        <f>'CONSOLIDATION R &amp; P Schedule'!B60</f>
        <v>Pre Marital Counseling Income</v>
      </c>
      <c r="C20" s="385"/>
      <c r="D20" s="496">
        <v>0</v>
      </c>
      <c r="E20" s="680"/>
    </row>
    <row r="21" spans="1:5" ht="15.75" x14ac:dyDescent="0.25">
      <c r="A21" s="385"/>
      <c r="B21" s="495" t="str">
        <f>'CONSOLIDATION R &amp; P Schedule'!B61</f>
        <v>Diocesan Day</v>
      </c>
      <c r="C21" s="385"/>
      <c r="D21" s="496">
        <v>0</v>
      </c>
      <c r="E21" s="680"/>
    </row>
    <row r="22" spans="1:5" ht="15.75" x14ac:dyDescent="0.25">
      <c r="A22" s="385"/>
      <c r="B22" s="495" t="str">
        <f>'CONSOLIDATION R &amp; P Schedule'!B62</f>
        <v>Vivaha Kaimuthu</v>
      </c>
      <c r="C22" s="385"/>
      <c r="D22" s="496">
        <v>0</v>
      </c>
      <c r="E22" s="680"/>
    </row>
    <row r="23" spans="1:5" ht="15.75" x14ac:dyDescent="0.25">
      <c r="A23" s="385"/>
      <c r="B23" s="495" t="str">
        <f>'CONSOLIDATION R &amp; P Schedule'!B63</f>
        <v>Over Target Collection</v>
      </c>
      <c r="C23" s="385"/>
      <c r="D23" s="496">
        <v>0</v>
      </c>
      <c r="E23" s="680"/>
    </row>
    <row r="24" spans="1:5" ht="15.75" x14ac:dyDescent="0.25">
      <c r="A24" s="484"/>
      <c r="B24" s="495" t="str">
        <f>'CONSOLIDATION R &amp; P Schedule'!B64</f>
        <v>Chapel Income</v>
      </c>
      <c r="C24" s="495"/>
      <c r="D24" s="496">
        <v>0</v>
      </c>
      <c r="E24" s="680"/>
    </row>
    <row r="25" spans="1:5" ht="15.75" x14ac:dyDescent="0.25">
      <c r="A25" s="484"/>
      <c r="B25" s="660" t="s">
        <v>1383</v>
      </c>
      <c r="C25" s="495"/>
      <c r="D25" s="496">
        <v>0</v>
      </c>
      <c r="E25" s="680"/>
    </row>
    <row r="26" spans="1:5" ht="15.75" thickBot="1" x14ac:dyDescent="0.3">
      <c r="A26" s="484"/>
      <c r="B26" s="497" t="s">
        <v>70</v>
      </c>
      <c r="C26" s="497"/>
      <c r="D26" s="513">
        <f>SUM(D9:D25)</f>
        <v>0</v>
      </c>
      <c r="E26" s="513">
        <f>SUM(E9:E24)</f>
        <v>0</v>
      </c>
    </row>
    <row r="27" spans="1:5" ht="15.75" thickTop="1" x14ac:dyDescent="0.25">
      <c r="A27" s="385"/>
      <c r="B27" s="385"/>
      <c r="C27" s="385"/>
      <c r="D27" s="512"/>
      <c r="E27" s="512"/>
    </row>
    <row r="28" spans="1:5" x14ac:dyDescent="0.25">
      <c r="A28" s="380" t="s">
        <v>233</v>
      </c>
      <c r="B28" s="385"/>
      <c r="C28" s="385"/>
      <c r="D28" s="496"/>
      <c r="E28" s="496"/>
    </row>
    <row r="29" spans="1:5" x14ac:dyDescent="0.25">
      <c r="A29" s="380" t="s">
        <v>1260</v>
      </c>
      <c r="B29" s="385"/>
      <c r="C29" s="385"/>
      <c r="D29" s="484"/>
      <c r="E29" s="484"/>
    </row>
    <row r="30" spans="1:5" x14ac:dyDescent="0.25">
      <c r="A30" s="385"/>
      <c r="B30" s="496" t="str">
        <f>'CONSOLIDATION R &amp; P Schedule'!B70</f>
        <v>Diary Advertisement</v>
      </c>
      <c r="C30" s="496"/>
      <c r="D30" s="496">
        <v>0</v>
      </c>
      <c r="E30" s="680"/>
    </row>
    <row r="31" spans="1:5" ht="15.75" x14ac:dyDescent="0.25">
      <c r="A31" s="385"/>
      <c r="B31" s="496" t="str">
        <f>'CONSOLIDATION R &amp; P Schedule'!B71</f>
        <v>Uposhana vara Pirivu</v>
      </c>
      <c r="C31" s="495"/>
      <c r="D31" s="496">
        <v>0</v>
      </c>
      <c r="E31" s="680"/>
    </row>
    <row r="32" spans="1:5" ht="15.75" x14ac:dyDescent="0.25">
      <c r="A32" s="385"/>
      <c r="B32" s="496" t="str">
        <f>'CONSOLIDATION R &amp; P Schedule'!B72</f>
        <v>Receipts from Book Shop</v>
      </c>
      <c r="C32" s="495"/>
      <c r="D32" s="496">
        <v>0</v>
      </c>
      <c r="E32" s="680"/>
    </row>
    <row r="33" spans="1:5" ht="15.75" x14ac:dyDescent="0.25">
      <c r="A33" s="385"/>
      <c r="B33" s="496" t="str">
        <f>'CONSOLIDATION R &amp; P Schedule'!B73</f>
        <v>Aramana Receipts</v>
      </c>
      <c r="C33" s="495"/>
      <c r="D33" s="496">
        <v>0</v>
      </c>
      <c r="E33" s="680"/>
    </row>
    <row r="34" spans="1:5" ht="15.75" x14ac:dyDescent="0.25">
      <c r="A34" s="385"/>
      <c r="B34" s="496" t="str">
        <f>'CONSOLIDATION R &amp; P Schedule'!B74</f>
        <v>Other Diocese Receipts</v>
      </c>
      <c r="C34" s="495"/>
      <c r="D34" s="496">
        <v>0</v>
      </c>
      <c r="E34" s="680"/>
    </row>
    <row r="35" spans="1:5" ht="15.75" thickBot="1" x14ac:dyDescent="0.3">
      <c r="A35" s="385"/>
      <c r="B35" s="497" t="s">
        <v>70</v>
      </c>
      <c r="C35" s="385"/>
      <c r="D35" s="513">
        <f>SUM(D30:D34)</f>
        <v>0</v>
      </c>
      <c r="E35" s="513">
        <f>SUM(E30:E34)</f>
        <v>0</v>
      </c>
    </row>
    <row r="36" spans="1:5" ht="15.75" thickTop="1" x14ac:dyDescent="0.25">
      <c r="A36" s="385"/>
      <c r="B36" s="385"/>
      <c r="C36" s="385"/>
      <c r="D36" s="519"/>
      <c r="E36" s="519"/>
    </row>
    <row r="37" spans="1:5" x14ac:dyDescent="0.25">
      <c r="A37" s="380" t="s">
        <v>243</v>
      </c>
      <c r="B37" s="385"/>
      <c r="C37" s="385"/>
      <c r="D37" s="496"/>
      <c r="E37" s="496"/>
    </row>
    <row r="38" spans="1:5" x14ac:dyDescent="0.25">
      <c r="A38" s="380" t="s">
        <v>239</v>
      </c>
      <c r="B38" s="385"/>
      <c r="C38" s="385"/>
      <c r="D38" s="484"/>
      <c r="E38" s="484"/>
    </row>
    <row r="39" spans="1:5" ht="15.75" x14ac:dyDescent="0.25">
      <c r="A39" s="484"/>
      <c r="B39" s="495"/>
      <c r="C39" s="385"/>
      <c r="D39" s="484">
        <v>0</v>
      </c>
      <c r="E39" s="680"/>
    </row>
    <row r="40" spans="1:5" ht="15.75" x14ac:dyDescent="0.25">
      <c r="A40" s="484"/>
      <c r="B40" s="495"/>
      <c r="C40" s="385"/>
      <c r="D40" s="516"/>
      <c r="E40" s="680"/>
    </row>
    <row r="41" spans="1:5" ht="15.75" thickBot="1" x14ac:dyDescent="0.3">
      <c r="A41" s="484"/>
      <c r="B41" s="509" t="s">
        <v>190</v>
      </c>
      <c r="C41" s="385"/>
      <c r="D41" s="513">
        <f>SUM(D39:D40)</f>
        <v>0</v>
      </c>
      <c r="E41" s="513">
        <f>SUM(E39:E40)</f>
        <v>0</v>
      </c>
    </row>
    <row r="42" spans="1:5" ht="16.5" thickTop="1" x14ac:dyDescent="0.25">
      <c r="A42" s="484"/>
      <c r="B42" s="498" t="s">
        <v>982</v>
      </c>
      <c r="C42" s="385"/>
      <c r="D42" s="484"/>
      <c r="E42" s="496">
        <f>'Church I &amp; E  '!I21</f>
        <v>0</v>
      </c>
    </row>
    <row r="43" spans="1:5" x14ac:dyDescent="0.25">
      <c r="A43" s="484"/>
      <c r="B43" s="385"/>
      <c r="C43" s="385"/>
      <c r="D43" s="516"/>
      <c r="E43" s="516"/>
    </row>
    <row r="44" spans="1:5" ht="15.75" thickBot="1" x14ac:dyDescent="0.3">
      <c r="A44" s="484"/>
      <c r="B44" s="509" t="s">
        <v>190</v>
      </c>
      <c r="C44" s="385"/>
      <c r="D44" s="513">
        <f>SUM(D42:D43)</f>
        <v>0</v>
      </c>
      <c r="E44" s="513">
        <f>SUM(E42:E43)</f>
        <v>0</v>
      </c>
    </row>
    <row r="45" spans="1:5" ht="16.5" thickTop="1" x14ac:dyDescent="0.25">
      <c r="A45" s="484"/>
      <c r="B45" s="498" t="s">
        <v>984</v>
      </c>
      <c r="C45" s="385"/>
      <c r="D45" s="484"/>
      <c r="E45" s="496">
        <f>'Church I &amp; E  '!I22</f>
        <v>0</v>
      </c>
    </row>
    <row r="46" spans="1:5" ht="15.75" x14ac:dyDescent="0.25">
      <c r="A46" s="484"/>
      <c r="B46" s="495"/>
      <c r="C46" s="385"/>
      <c r="D46" s="516"/>
      <c r="E46" s="516"/>
    </row>
    <row r="47" spans="1:5" ht="15.75" thickBot="1" x14ac:dyDescent="0.3">
      <c r="A47" s="484"/>
      <c r="B47" s="509" t="s">
        <v>190</v>
      </c>
      <c r="C47" s="385"/>
      <c r="D47" s="513">
        <f>SUM(D45:D46)</f>
        <v>0</v>
      </c>
      <c r="E47" s="513">
        <f>SUM(E45:E46)</f>
        <v>0</v>
      </c>
    </row>
    <row r="48" spans="1:5" ht="16.5" thickTop="1" x14ac:dyDescent="0.25">
      <c r="A48" s="484"/>
      <c r="B48" s="471" t="s">
        <v>857</v>
      </c>
      <c r="C48" s="385"/>
      <c r="D48" s="496"/>
      <c r="E48" s="496"/>
    </row>
    <row r="49" spans="1:8" ht="15.75" x14ac:dyDescent="0.25">
      <c r="A49" s="484"/>
      <c r="B49" s="495" t="s">
        <v>854</v>
      </c>
      <c r="C49" s="385"/>
      <c r="D49" s="496"/>
      <c r="E49" s="680"/>
    </row>
    <row r="50" spans="1:8" ht="15.75" x14ac:dyDescent="0.25">
      <c r="A50" s="484"/>
      <c r="B50" s="495" t="s">
        <v>855</v>
      </c>
      <c r="C50" s="385"/>
      <c r="D50" s="496"/>
      <c r="E50" s="680"/>
    </row>
    <row r="51" spans="1:8" ht="15.75" x14ac:dyDescent="0.25">
      <c r="A51" s="484"/>
      <c r="B51" s="495" t="s">
        <v>856</v>
      </c>
      <c r="C51" s="385"/>
      <c r="D51" s="496"/>
      <c r="E51" s="680"/>
    </row>
    <row r="52" spans="1:8" ht="15.75" thickBot="1" x14ac:dyDescent="0.3">
      <c r="A52" s="484"/>
      <c r="B52" s="509" t="s">
        <v>190</v>
      </c>
      <c r="C52" s="385"/>
      <c r="D52" s="513">
        <f>SUM(D49:D51)</f>
        <v>0</v>
      </c>
      <c r="E52" s="513">
        <f>SUM(E49:E51)</f>
        <v>0</v>
      </c>
    </row>
    <row r="53" spans="1:8" ht="16.5" thickTop="1" thickBot="1" x14ac:dyDescent="0.3">
      <c r="A53" s="484"/>
      <c r="B53" s="497" t="s">
        <v>70</v>
      </c>
      <c r="C53" s="385"/>
      <c r="D53" s="513">
        <f>D41+D44+D47+D52</f>
        <v>0</v>
      </c>
      <c r="E53" s="513">
        <f>E41+E44+E47+E52</f>
        <v>0</v>
      </c>
    </row>
    <row r="54" spans="1:8" ht="15.75" thickTop="1" x14ac:dyDescent="0.25">
      <c r="A54" s="484"/>
      <c r="B54" s="497"/>
      <c r="C54" s="497"/>
      <c r="D54" s="512"/>
      <c r="E54" s="512"/>
    </row>
    <row r="55" spans="1:8" x14ac:dyDescent="0.25">
      <c r="A55" s="380" t="s">
        <v>244</v>
      </c>
      <c r="B55" s="484"/>
      <c r="C55" s="484"/>
      <c r="D55" s="496"/>
      <c r="E55" s="496"/>
    </row>
    <row r="56" spans="1:8" x14ac:dyDescent="0.25">
      <c r="A56" s="380" t="s">
        <v>1269</v>
      </c>
      <c r="B56" s="484"/>
      <c r="C56" s="484"/>
      <c r="D56" s="496"/>
      <c r="E56" s="496"/>
    </row>
    <row r="57" spans="1:8" x14ac:dyDescent="0.25">
      <c r="A57" s="484"/>
      <c r="B57" s="496" t="str">
        <f>'CONSOLIDATION R &amp; P Schedule'!B95</f>
        <v>Savings Bank Interest</v>
      </c>
      <c r="C57" s="496"/>
      <c r="D57" s="496">
        <v>0</v>
      </c>
      <c r="E57" s="680"/>
    </row>
    <row r="58" spans="1:8" x14ac:dyDescent="0.25">
      <c r="A58" s="484"/>
      <c r="B58" s="496" t="str">
        <f>'CONSOLIDATION R &amp; P Schedule'!B96</f>
        <v>Interest on Fixed Deposits (Local FDs)</v>
      </c>
      <c r="C58" s="496"/>
      <c r="D58" s="496">
        <v>0</v>
      </c>
      <c r="E58" s="680"/>
    </row>
    <row r="59" spans="1:8" x14ac:dyDescent="0.25">
      <c r="A59" s="484"/>
      <c r="B59" s="496" t="str">
        <f>'CONSOLIDATION R &amp; P Schedule'!B97</f>
        <v>Interest on Endowment Deposit</v>
      </c>
      <c r="C59" s="496"/>
      <c r="D59" s="496">
        <v>0</v>
      </c>
      <c r="E59" s="680"/>
    </row>
    <row r="60" spans="1:8" x14ac:dyDescent="0.25">
      <c r="A60" s="484"/>
      <c r="B60" s="496" t="str">
        <f>'CONSOLIDATION R &amp; P Schedule'!B98</f>
        <v>Dividends</v>
      </c>
      <c r="C60" s="496"/>
      <c r="D60" s="496">
        <v>0</v>
      </c>
      <c r="E60" s="680"/>
    </row>
    <row r="61" spans="1:8" x14ac:dyDescent="0.25">
      <c r="A61" s="484"/>
      <c r="B61" s="496" t="str">
        <f>'CONSOLIDATION R &amp; P Schedule'!B99</f>
        <v>Interest on Foreign Contribution Account</v>
      </c>
      <c r="C61" s="496"/>
      <c r="D61" s="496">
        <v>0</v>
      </c>
      <c r="E61" s="680"/>
    </row>
    <row r="62" spans="1:8" x14ac:dyDescent="0.25">
      <c r="A62" s="484"/>
      <c r="B62" s="496" t="str">
        <f>'CONSOLIDATION R &amp; P Schedule'!B100</f>
        <v>Other Interest Income</v>
      </c>
      <c r="C62" s="496"/>
      <c r="D62" s="496">
        <v>0</v>
      </c>
      <c r="E62" s="496">
        <f>'Church I &amp; E  '!I18</f>
        <v>0</v>
      </c>
    </row>
    <row r="63" spans="1:8" ht="15.75" thickBot="1" x14ac:dyDescent="0.3">
      <c r="A63" s="484"/>
      <c r="B63" s="497" t="s">
        <v>70</v>
      </c>
      <c r="C63" s="497"/>
      <c r="D63" s="513">
        <f>SUM(D57:D62)</f>
        <v>0</v>
      </c>
      <c r="E63" s="513">
        <f>SUM(E57:E62)</f>
        <v>0</v>
      </c>
    </row>
    <row r="64" spans="1:8" ht="15.75" customHeight="1" thickTop="1" x14ac:dyDescent="0.25">
      <c r="A64" s="484"/>
      <c r="B64" s="497"/>
      <c r="C64" s="497"/>
      <c r="D64" s="512"/>
      <c r="E64" s="512"/>
      <c r="H64" s="329"/>
    </row>
    <row r="65" spans="1:8" ht="15.75" x14ac:dyDescent="0.25">
      <c r="A65" s="380" t="s">
        <v>232</v>
      </c>
      <c r="B65" s="385"/>
      <c r="C65" s="385"/>
      <c r="D65" s="496"/>
      <c r="E65" s="496"/>
      <c r="H65" s="329"/>
    </row>
    <row r="66" spans="1:8" ht="15.75" x14ac:dyDescent="0.25">
      <c r="A66" s="380" t="s">
        <v>835</v>
      </c>
      <c r="B66" s="484"/>
      <c r="C66" s="484"/>
      <c r="D66" s="496"/>
      <c r="E66" s="496"/>
      <c r="H66" s="329"/>
    </row>
    <row r="67" spans="1:8" ht="15.75" x14ac:dyDescent="0.25">
      <c r="A67" s="380"/>
      <c r="B67" s="483" t="s">
        <v>1370</v>
      </c>
      <c r="C67" s="484"/>
      <c r="D67" s="496"/>
      <c r="E67" s="496"/>
      <c r="H67" s="329"/>
    </row>
    <row r="68" spans="1:8" ht="15.75" x14ac:dyDescent="0.25">
      <c r="A68" s="484"/>
      <c r="B68" s="521" t="str">
        <f>'CONSOLIDATION R &amp; P Schedule'!B106</f>
        <v>a) GST Applicable</v>
      </c>
      <c r="C68" s="496"/>
      <c r="D68" s="496">
        <v>0</v>
      </c>
      <c r="E68" s="499"/>
      <c r="H68" s="329"/>
    </row>
    <row r="69" spans="1:8" ht="15.75" x14ac:dyDescent="0.25">
      <c r="A69" s="484"/>
      <c r="B69" s="521" t="str">
        <f>'CONSOLIDATION R &amp; P Schedule'!B107</f>
        <v xml:space="preserve">      b) GST not Applicable</v>
      </c>
      <c r="C69" s="495"/>
      <c r="D69" s="496">
        <v>0</v>
      </c>
      <c r="E69" s="500">
        <f>'Church I &amp; E  '!I14</f>
        <v>0</v>
      </c>
      <c r="H69" s="329"/>
    </row>
    <row r="70" spans="1:8" ht="15.75" x14ac:dyDescent="0.25">
      <c r="A70" s="484"/>
      <c r="B70" s="496" t="str">
        <f>'CONSOLIDATION R &amp; P Schedule'!B108</f>
        <v>Rental income from Commercial Building</v>
      </c>
      <c r="C70" s="495"/>
      <c r="D70" s="496"/>
      <c r="E70" s="496"/>
      <c r="H70" s="329"/>
    </row>
    <row r="71" spans="1:8" ht="15.75" x14ac:dyDescent="0.25">
      <c r="A71" s="484"/>
      <c r="B71" s="521" t="str">
        <f>'CONSOLIDATION R &amp; P Schedule'!B109</f>
        <v>a) GST Applicable</v>
      </c>
      <c r="C71" s="495"/>
      <c r="D71" s="496">
        <v>0</v>
      </c>
      <c r="E71" s="496"/>
      <c r="H71" s="329"/>
    </row>
    <row r="72" spans="1:8" ht="15.75" x14ac:dyDescent="0.25">
      <c r="A72" s="484"/>
      <c r="B72" s="522" t="str">
        <f>'CONSOLIDATION R &amp; P Schedule'!B110</f>
        <v xml:space="preserve">      b) GST not Applicable</v>
      </c>
      <c r="C72" s="495"/>
      <c r="D72" s="496">
        <v>0</v>
      </c>
      <c r="E72" s="496">
        <f>'Church I &amp; E  '!I20</f>
        <v>0</v>
      </c>
      <c r="H72" s="329"/>
    </row>
    <row r="73" spans="1:8" ht="15.75" thickBot="1" x14ac:dyDescent="0.3">
      <c r="A73" s="484"/>
      <c r="B73" s="497" t="s">
        <v>823</v>
      </c>
      <c r="C73" s="497"/>
      <c r="D73" s="513">
        <f>SUM(D68:D72)</f>
        <v>0</v>
      </c>
      <c r="E73" s="513">
        <f>SUM(E68:E72)</f>
        <v>0</v>
      </c>
    </row>
    <row r="74" spans="1:8" ht="15.75" thickTop="1" x14ac:dyDescent="0.25">
      <c r="A74" s="484"/>
      <c r="B74" s="497"/>
      <c r="C74" s="497"/>
      <c r="D74" s="512"/>
      <c r="E74" s="512"/>
    </row>
    <row r="75" spans="1:8" x14ac:dyDescent="0.25">
      <c r="A75" s="380" t="s">
        <v>231</v>
      </c>
      <c r="B75" s="385"/>
      <c r="C75" s="385"/>
      <c r="D75" s="484"/>
      <c r="E75" s="484"/>
    </row>
    <row r="76" spans="1:8" x14ac:dyDescent="0.25">
      <c r="A76" s="380" t="s">
        <v>84</v>
      </c>
      <c r="B76" s="385"/>
      <c r="C76" s="385"/>
      <c r="D76" s="484"/>
      <c r="E76" s="496"/>
    </row>
    <row r="77" spans="1:8" x14ac:dyDescent="0.25">
      <c r="A77" s="380"/>
      <c r="B77" s="484" t="str">
        <f>'CONSOLIDATION R &amp; P Schedule'!B115</f>
        <v>Donation Received for Charity through Metropolitan</v>
      </c>
      <c r="C77" s="484"/>
      <c r="D77" s="484">
        <v>0</v>
      </c>
      <c r="E77" s="680"/>
    </row>
    <row r="78" spans="1:8" x14ac:dyDescent="0.25">
      <c r="A78" s="380"/>
      <c r="B78" s="484" t="str">
        <f>'CONSOLIDATION R &amp; P Schedule'!B116</f>
        <v>Donation Received - Sahodharan Project</v>
      </c>
      <c r="C78" s="385"/>
      <c r="D78" s="484">
        <v>0</v>
      </c>
      <c r="E78" s="680"/>
    </row>
    <row r="79" spans="1:8" x14ac:dyDescent="0.25">
      <c r="A79" s="380"/>
      <c r="B79" s="484" t="str">
        <f>'CONSOLIDATION R &amp; P Schedule'!B117</f>
        <v>Wayanad House Projections</v>
      </c>
      <c r="C79" s="385"/>
      <c r="D79" s="484">
        <v>0</v>
      </c>
      <c r="E79" s="680"/>
    </row>
    <row r="80" spans="1:8" x14ac:dyDescent="0.25">
      <c r="A80" s="380"/>
      <c r="B80" s="484" t="str">
        <f>'CONSOLIDATION R &amp; P Schedule'!B118</f>
        <v>General Donation</v>
      </c>
      <c r="C80" s="385"/>
      <c r="D80" s="484">
        <v>0</v>
      </c>
      <c r="E80" s="496">
        <f>'Church I &amp; E  '!I17</f>
        <v>0</v>
      </c>
    </row>
    <row r="81" spans="1:12" x14ac:dyDescent="0.25">
      <c r="A81" s="380"/>
      <c r="B81" s="484" t="str">
        <f>'CONSOLIDATION R &amp; P Schedule'!B119</f>
        <v>Donation received from Metropolitan Discretionary Fund</v>
      </c>
      <c r="C81" s="385"/>
      <c r="D81" s="484">
        <v>0</v>
      </c>
      <c r="E81" s="680"/>
    </row>
    <row r="82" spans="1:12" ht="15.75" thickBot="1" x14ac:dyDescent="0.3">
      <c r="A82" s="380"/>
      <c r="B82" s="497" t="s">
        <v>823</v>
      </c>
      <c r="C82" s="385"/>
      <c r="D82" s="513">
        <f>SUM(D76:D81)</f>
        <v>0</v>
      </c>
      <c r="E82" s="513">
        <f>SUM(E76:E81)</f>
        <v>0</v>
      </c>
    </row>
    <row r="83" spans="1:12" ht="15.75" thickTop="1" x14ac:dyDescent="0.25">
      <c r="A83" s="380"/>
      <c r="B83" s="497"/>
      <c r="C83" s="385"/>
      <c r="D83" s="512"/>
      <c r="E83" s="512"/>
    </row>
    <row r="84" spans="1:12" x14ac:dyDescent="0.25">
      <c r="A84" s="380" t="s">
        <v>230</v>
      </c>
      <c r="B84" s="497"/>
      <c r="C84" s="497"/>
      <c r="D84" s="496"/>
      <c r="E84" s="496"/>
    </row>
    <row r="85" spans="1:12" ht="15.75" x14ac:dyDescent="0.25">
      <c r="A85" s="380" t="s">
        <v>86</v>
      </c>
      <c r="B85" s="484"/>
      <c r="C85" s="484"/>
      <c r="D85" s="496"/>
      <c r="E85" s="496"/>
      <c r="L85" s="329"/>
    </row>
    <row r="86" spans="1:12" ht="15.75" x14ac:dyDescent="0.25">
      <c r="A86" s="484"/>
      <c r="B86" s="502"/>
      <c r="C86" s="502"/>
      <c r="D86" s="496"/>
      <c r="E86" s="680"/>
      <c r="L86" s="329"/>
    </row>
    <row r="87" spans="1:12" ht="15.75" x14ac:dyDescent="0.25">
      <c r="A87" s="484"/>
      <c r="B87" s="483" t="s">
        <v>858</v>
      </c>
      <c r="C87" s="503"/>
      <c r="D87" s="496">
        <v>0</v>
      </c>
      <c r="E87" s="680"/>
      <c r="L87" s="329"/>
    </row>
    <row r="88" spans="1:12" ht="15.75" x14ac:dyDescent="0.25">
      <c r="A88" s="484"/>
      <c r="B88" s="483"/>
      <c r="C88" s="503"/>
      <c r="D88" s="496"/>
      <c r="E88" s="680"/>
      <c r="L88" s="329"/>
    </row>
    <row r="89" spans="1:12" ht="15.75" x14ac:dyDescent="0.25">
      <c r="A89" s="484"/>
      <c r="B89" s="483"/>
      <c r="C89" s="503"/>
      <c r="D89" s="496"/>
      <c r="E89" s="496"/>
    </row>
    <row r="90" spans="1:12" ht="15.75" thickBot="1" x14ac:dyDescent="0.3">
      <c r="A90" s="484"/>
      <c r="B90" s="497" t="s">
        <v>70</v>
      </c>
      <c r="C90" s="497"/>
      <c r="D90" s="513">
        <f>SUM(D86:D89)</f>
        <v>0</v>
      </c>
      <c r="E90" s="513">
        <f>SUM(E86:E89)</f>
        <v>0</v>
      </c>
    </row>
    <row r="91" spans="1:12" ht="15.75" thickTop="1" x14ac:dyDescent="0.25">
      <c r="A91" s="484"/>
      <c r="B91" s="497"/>
      <c r="C91" s="497"/>
      <c r="D91" s="519"/>
      <c r="E91" s="519"/>
    </row>
    <row r="92" spans="1:12" x14ac:dyDescent="0.25">
      <c r="A92" s="380" t="s">
        <v>902</v>
      </c>
      <c r="B92" s="484"/>
      <c r="C92" s="484"/>
      <c r="D92" s="484"/>
      <c r="E92" s="484"/>
    </row>
    <row r="93" spans="1:12" x14ac:dyDescent="0.25">
      <c r="A93" s="380" t="s">
        <v>859</v>
      </c>
      <c r="B93" s="484"/>
      <c r="C93" s="484"/>
      <c r="D93" s="496"/>
      <c r="E93" s="496"/>
    </row>
    <row r="94" spans="1:12" x14ac:dyDescent="0.25">
      <c r="A94" s="484"/>
      <c r="B94" s="496" t="str">
        <f>'CONSOLIDATION R &amp; P Schedule'!B132</f>
        <v>Land Lease Amount</v>
      </c>
      <c r="C94" s="496"/>
      <c r="D94" s="496">
        <v>0</v>
      </c>
      <c r="E94" s="680"/>
    </row>
    <row r="95" spans="1:12" ht="15.75" x14ac:dyDescent="0.25">
      <c r="A95" s="484"/>
      <c r="B95" s="496" t="str">
        <f>'CONSOLIDATION R &amp; P Schedule'!B133</f>
        <v xml:space="preserve">Agriculture Income </v>
      </c>
      <c r="C95" s="495"/>
      <c r="D95" s="496">
        <v>0</v>
      </c>
      <c r="E95" s="496">
        <f>'Church I &amp; E  '!I19</f>
        <v>0</v>
      </c>
    </row>
    <row r="96" spans="1:12" ht="15.75" x14ac:dyDescent="0.25">
      <c r="A96" s="484"/>
      <c r="B96" s="496" t="str">
        <f>'CONSOLIDATION R &amp; P Schedule'!B134</f>
        <v>Cattle Income</v>
      </c>
      <c r="C96" s="495"/>
      <c r="D96" s="496">
        <v>0</v>
      </c>
      <c r="E96" s="680"/>
    </row>
    <row r="97" spans="1:32" ht="15.75" x14ac:dyDescent="0.25">
      <c r="A97" s="484"/>
      <c r="B97" s="496" t="str">
        <f>'CONSOLIDATION R &amp; P Schedule'!B135</f>
        <v>Poultry Income</v>
      </c>
      <c r="C97" s="495"/>
      <c r="D97" s="496">
        <v>0</v>
      </c>
      <c r="E97" s="680"/>
    </row>
    <row r="98" spans="1:32" ht="15.75" x14ac:dyDescent="0.25">
      <c r="A98" s="484"/>
      <c r="B98" s="496" t="str">
        <f>'CONSOLIDATION R &amp; P Schedule'!B136</f>
        <v>Sales of Agricultural products</v>
      </c>
      <c r="C98" s="495"/>
      <c r="D98" s="515"/>
      <c r="E98" s="680"/>
    </row>
    <row r="99" spans="1:32" ht="15.75" x14ac:dyDescent="0.25">
      <c r="A99" s="484"/>
      <c r="B99" s="496" t="s">
        <v>1467</v>
      </c>
      <c r="C99" s="495"/>
      <c r="D99" s="515">
        <v>0</v>
      </c>
      <c r="E99" s="680"/>
    </row>
    <row r="100" spans="1:32" ht="15.75" x14ac:dyDescent="0.25">
      <c r="A100" s="484"/>
      <c r="B100" s="496" t="s">
        <v>1467</v>
      </c>
      <c r="C100" s="495"/>
      <c r="D100" s="515">
        <v>0</v>
      </c>
      <c r="E100" s="680"/>
    </row>
    <row r="101" spans="1:32" ht="15.75" x14ac:dyDescent="0.25">
      <c r="A101" s="484"/>
      <c r="B101" s="496" t="s">
        <v>1471</v>
      </c>
      <c r="C101" s="495"/>
      <c r="D101" s="515">
        <v>0</v>
      </c>
      <c r="E101" s="680"/>
    </row>
    <row r="102" spans="1:32" ht="15.75" x14ac:dyDescent="0.25">
      <c r="A102" s="484"/>
      <c r="B102" s="496" t="s">
        <v>1472</v>
      </c>
      <c r="C102" s="495"/>
      <c r="D102" s="515">
        <v>0</v>
      </c>
      <c r="E102" s="680"/>
    </row>
    <row r="103" spans="1:32" ht="15.75" x14ac:dyDescent="0.25">
      <c r="A103" s="484"/>
      <c r="B103" s="496"/>
      <c r="C103" s="495"/>
      <c r="D103" s="515"/>
      <c r="E103" s="516"/>
    </row>
    <row r="104" spans="1:32" ht="15.75" thickBot="1" x14ac:dyDescent="0.3">
      <c r="A104" s="484"/>
      <c r="B104" s="497" t="s">
        <v>70</v>
      </c>
      <c r="C104" s="497"/>
      <c r="D104" s="513">
        <f>SUM(D94:D103)</f>
        <v>0</v>
      </c>
      <c r="E104" s="513">
        <f>SUM(E95:E97)</f>
        <v>0</v>
      </c>
    </row>
    <row r="105" spans="1:32" ht="15.75" thickTop="1" x14ac:dyDescent="0.25">
      <c r="A105" s="484"/>
      <c r="B105" s="484"/>
      <c r="C105" s="484"/>
      <c r="D105" s="512"/>
      <c r="E105" s="512"/>
    </row>
    <row r="106" spans="1:32" x14ac:dyDescent="0.25">
      <c r="A106" s="380" t="s">
        <v>1283</v>
      </c>
      <c r="B106" s="484"/>
      <c r="C106" s="484"/>
      <c r="D106" s="496"/>
      <c r="E106" s="496"/>
    </row>
    <row r="107" spans="1:32" x14ac:dyDescent="0.25">
      <c r="A107" s="380" t="s">
        <v>1266</v>
      </c>
      <c r="B107" s="484"/>
      <c r="C107" s="484"/>
      <c r="D107" s="496"/>
      <c r="E107" s="496"/>
    </row>
    <row r="108" spans="1:32" ht="15.75" x14ac:dyDescent="0.25">
      <c r="A108" s="484"/>
      <c r="B108" s="495" t="s">
        <v>860</v>
      </c>
      <c r="C108" s="495"/>
      <c r="D108" s="496"/>
      <c r="E108" s="680"/>
    </row>
    <row r="109" spans="1:32" ht="15.75" x14ac:dyDescent="0.25">
      <c r="A109" s="484"/>
      <c r="B109" s="481" t="s">
        <v>854</v>
      </c>
      <c r="C109" s="495"/>
      <c r="D109" s="496">
        <v>0</v>
      </c>
      <c r="E109" s="680"/>
    </row>
    <row r="110" spans="1:32" ht="15.75" x14ac:dyDescent="0.25">
      <c r="A110" s="484"/>
      <c r="B110" s="481" t="s">
        <v>1350</v>
      </c>
      <c r="C110" s="495"/>
      <c r="D110" s="496">
        <v>0</v>
      </c>
      <c r="E110" s="680"/>
    </row>
    <row r="111" spans="1:32" s="484" customFormat="1" x14ac:dyDescent="0.25">
      <c r="B111" s="481" t="s">
        <v>856</v>
      </c>
      <c r="D111" s="496">
        <v>0</v>
      </c>
      <c r="E111" s="680"/>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row>
    <row r="112" spans="1:32" ht="15.75" x14ac:dyDescent="0.25">
      <c r="A112" s="484"/>
      <c r="B112" s="495" t="s">
        <v>861</v>
      </c>
      <c r="C112" s="495"/>
      <c r="D112" s="496"/>
      <c r="E112" s="680"/>
    </row>
    <row r="113" spans="1:5" ht="15.75" x14ac:dyDescent="0.25">
      <c r="A113" s="484"/>
      <c r="B113" s="495" t="s">
        <v>862</v>
      </c>
      <c r="C113" s="495"/>
      <c r="D113" s="496"/>
      <c r="E113" s="680"/>
    </row>
    <row r="114" spans="1:5" ht="15.75" x14ac:dyDescent="0.25">
      <c r="A114" s="385"/>
      <c r="B114" s="495" t="s">
        <v>99</v>
      </c>
      <c r="C114" s="495"/>
      <c r="D114" s="496"/>
      <c r="E114" s="680"/>
    </row>
    <row r="115" spans="1:5" ht="15.75" x14ac:dyDescent="0.25">
      <c r="A115" s="385"/>
      <c r="B115" s="495" t="s">
        <v>1067</v>
      </c>
      <c r="C115" s="495"/>
      <c r="D115" s="484"/>
      <c r="E115" s="496">
        <f>'Church I &amp; E  '!I27</f>
        <v>0</v>
      </c>
    </row>
    <row r="116" spans="1:5" ht="15.75" x14ac:dyDescent="0.25">
      <c r="A116" s="385"/>
      <c r="B116" s="495" t="s">
        <v>1069</v>
      </c>
      <c r="C116" s="495"/>
      <c r="D116" s="484"/>
      <c r="E116" s="496">
        <f>'Church I &amp; E  '!I28</f>
        <v>0</v>
      </c>
    </row>
    <row r="117" spans="1:5" ht="15.75" x14ac:dyDescent="0.25">
      <c r="A117" s="385"/>
      <c r="B117" s="495" t="s">
        <v>1070</v>
      </c>
      <c r="C117" s="495"/>
      <c r="D117" s="484">
        <v>0</v>
      </c>
      <c r="E117" s="496">
        <f>'Church I &amp; E  '!I29</f>
        <v>0</v>
      </c>
    </row>
    <row r="118" spans="1:5" ht="15.75" x14ac:dyDescent="0.25">
      <c r="A118" s="385"/>
      <c r="B118" s="504" t="s">
        <v>988</v>
      </c>
      <c r="C118" s="495"/>
      <c r="D118" s="495"/>
      <c r="E118" s="484"/>
    </row>
    <row r="119" spans="1:5" ht="15.75" x14ac:dyDescent="0.25">
      <c r="A119" s="385"/>
      <c r="B119" s="495" t="s">
        <v>1195</v>
      </c>
      <c r="C119" s="495"/>
      <c r="D119" s="495"/>
      <c r="E119" s="680"/>
    </row>
    <row r="120" spans="1:5" ht="15.75" x14ac:dyDescent="0.25">
      <c r="A120" s="385"/>
      <c r="B120" s="495" t="s">
        <v>1196</v>
      </c>
      <c r="C120" s="495"/>
      <c r="D120" s="495"/>
      <c r="E120" s="496">
        <f>'Church I &amp; E  '!I25</f>
        <v>0</v>
      </c>
    </row>
    <row r="121" spans="1:5" ht="15.75" x14ac:dyDescent="0.25">
      <c r="A121" s="385"/>
      <c r="B121" s="495" t="s">
        <v>1065</v>
      </c>
      <c r="C121" s="495"/>
      <c r="D121" s="495"/>
      <c r="E121" s="496">
        <f>'Church I &amp; E  '!I26</f>
        <v>0</v>
      </c>
    </row>
    <row r="122" spans="1:5" ht="16.5" thickBot="1" x14ac:dyDescent="0.3">
      <c r="A122" s="385"/>
      <c r="B122" s="497" t="s">
        <v>70</v>
      </c>
      <c r="C122" s="495"/>
      <c r="D122" s="513">
        <f>SUM(D108:D121)</f>
        <v>0</v>
      </c>
      <c r="E122" s="513">
        <f>SUM(E108:E121)</f>
        <v>0</v>
      </c>
    </row>
    <row r="123" spans="1:5" ht="16.5" thickTop="1" x14ac:dyDescent="0.25">
      <c r="A123" s="385"/>
      <c r="B123" s="497"/>
      <c r="C123" s="495"/>
      <c r="D123" s="512"/>
      <c r="E123" s="512"/>
    </row>
    <row r="124" spans="1:5" x14ac:dyDescent="0.25">
      <c r="A124" s="380" t="s">
        <v>1307</v>
      </c>
      <c r="B124" s="390"/>
      <c r="C124" s="390"/>
      <c r="D124" s="391"/>
      <c r="E124" s="391"/>
    </row>
    <row r="125" spans="1:5" x14ac:dyDescent="0.25">
      <c r="A125" s="380" t="s">
        <v>229</v>
      </c>
      <c r="B125" s="484"/>
      <c r="C125" s="390"/>
      <c r="D125" s="391"/>
      <c r="E125" s="391"/>
    </row>
    <row r="126" spans="1:5" x14ac:dyDescent="0.25">
      <c r="A126" s="380" t="s">
        <v>214</v>
      </c>
      <c r="B126" s="484"/>
      <c r="C126" s="390"/>
      <c r="D126" s="391"/>
      <c r="E126" s="391"/>
    </row>
    <row r="127" spans="1:5" x14ac:dyDescent="0.25">
      <c r="A127" s="484"/>
      <c r="B127" s="505">
        <v>1</v>
      </c>
      <c r="C127" s="390"/>
      <c r="D127" s="679">
        <v>0</v>
      </c>
      <c r="E127" s="680"/>
    </row>
    <row r="128" spans="1:5" x14ac:dyDescent="0.25">
      <c r="A128" s="484"/>
      <c r="B128" s="505">
        <v>2</v>
      </c>
      <c r="C128" s="390"/>
      <c r="D128" s="696">
        <v>0</v>
      </c>
      <c r="E128" s="680"/>
    </row>
    <row r="129" spans="1:5" x14ac:dyDescent="0.25">
      <c r="A129" s="484"/>
      <c r="B129" s="505">
        <v>3</v>
      </c>
      <c r="C129" s="390"/>
      <c r="D129" s="391"/>
      <c r="E129" s="680"/>
    </row>
    <row r="130" spans="1:5" ht="15.75" thickBot="1" x14ac:dyDescent="0.3">
      <c r="A130" s="484"/>
      <c r="B130" s="390" t="s">
        <v>70</v>
      </c>
      <c r="C130" s="390"/>
      <c r="D130" s="392">
        <f>SUM(D127:D129)</f>
        <v>0</v>
      </c>
      <c r="E130" s="392">
        <f>SUM(E127:E129)</f>
        <v>0</v>
      </c>
    </row>
    <row r="131" spans="1:5" ht="16.5" thickTop="1" x14ac:dyDescent="0.25">
      <c r="A131" s="385"/>
      <c r="B131" s="497"/>
      <c r="C131" s="495"/>
      <c r="D131" s="512"/>
      <c r="E131" s="512"/>
    </row>
    <row r="132" spans="1:5" x14ac:dyDescent="0.25">
      <c r="A132" s="490" t="s">
        <v>108</v>
      </c>
      <c r="B132" s="490"/>
      <c r="C132" s="385"/>
      <c r="D132" s="385"/>
      <c r="E132" s="385"/>
    </row>
    <row r="133" spans="1:5" x14ac:dyDescent="0.25">
      <c r="A133" s="380" t="s">
        <v>1308</v>
      </c>
      <c r="B133" s="385"/>
      <c r="C133" s="390"/>
      <c r="D133" s="391"/>
      <c r="E133" s="391"/>
    </row>
    <row r="134" spans="1:5" x14ac:dyDescent="0.25">
      <c r="A134" s="380" t="s">
        <v>276</v>
      </c>
      <c r="B134" s="484"/>
      <c r="C134" s="390"/>
      <c r="D134" s="391"/>
      <c r="E134" s="391"/>
    </row>
    <row r="135" spans="1:5" x14ac:dyDescent="0.25">
      <c r="A135" s="484"/>
      <c r="B135" s="505">
        <v>1</v>
      </c>
      <c r="C135" s="390"/>
      <c r="D135" s="496">
        <v>0</v>
      </c>
      <c r="E135" s="680"/>
    </row>
    <row r="136" spans="1:5" x14ac:dyDescent="0.25">
      <c r="A136" s="484"/>
      <c r="B136" s="505">
        <v>2</v>
      </c>
      <c r="C136" s="390"/>
      <c r="D136" s="496">
        <v>0</v>
      </c>
      <c r="E136" s="680"/>
    </row>
    <row r="137" spans="1:5" x14ac:dyDescent="0.25">
      <c r="A137" s="484"/>
      <c r="B137" s="505">
        <v>3</v>
      </c>
      <c r="C137" s="390"/>
      <c r="D137" s="391"/>
      <c r="E137" s="680"/>
    </row>
    <row r="138" spans="1:5" ht="15.75" thickBot="1" x14ac:dyDescent="0.3">
      <c r="A138" s="484"/>
      <c r="B138" s="390" t="s">
        <v>70</v>
      </c>
      <c r="C138" s="390"/>
      <c r="D138" s="392">
        <f>SUM(D135:D137)</f>
        <v>0</v>
      </c>
      <c r="E138" s="392">
        <f>SUM(E135:E137)</f>
        <v>0</v>
      </c>
    </row>
    <row r="139" spans="1:5" ht="15.75" thickTop="1" x14ac:dyDescent="0.25">
      <c r="A139" s="490"/>
      <c r="B139" s="490"/>
      <c r="C139" s="385"/>
      <c r="D139" s="511"/>
      <c r="E139" s="511"/>
    </row>
    <row r="140" spans="1:5" x14ac:dyDescent="0.25">
      <c r="A140" s="380" t="s">
        <v>252</v>
      </c>
      <c r="B140" s="385"/>
      <c r="C140" s="385"/>
      <c r="D140" s="385"/>
      <c r="E140" s="385"/>
    </row>
    <row r="141" spans="1:5" x14ac:dyDescent="0.25">
      <c r="A141" s="380" t="s">
        <v>845</v>
      </c>
      <c r="B141" s="506"/>
      <c r="C141" s="506"/>
      <c r="D141" s="385"/>
      <c r="E141" s="385"/>
    </row>
    <row r="142" spans="1:5" x14ac:dyDescent="0.25">
      <c r="A142" s="484"/>
      <c r="B142" s="385" t="str">
        <f>'CONSOLIDATION R &amp; P Schedule'!B220</f>
        <v>Diocese Payments</v>
      </c>
      <c r="C142" s="385"/>
      <c r="D142" s="385">
        <v>0</v>
      </c>
      <c r="E142" s="680"/>
    </row>
    <row r="143" spans="1:5" ht="15.75" x14ac:dyDescent="0.25">
      <c r="A143" s="484"/>
      <c r="B143" s="385" t="str">
        <f>'CONSOLIDATION R &amp; P Schedule'!B221</f>
        <v>Church Expenses</v>
      </c>
      <c r="C143" s="495"/>
      <c r="D143" s="385">
        <v>0</v>
      </c>
      <c r="E143" s="400">
        <f>'Church I &amp; E  '!I41</f>
        <v>0</v>
      </c>
    </row>
    <row r="144" spans="1:5" ht="15.75" x14ac:dyDescent="0.25">
      <c r="A144" s="484"/>
      <c r="B144" s="385" t="str">
        <f>'CONSOLIDATION R &amp; P Schedule'!B222</f>
        <v>Perunnal expenses</v>
      </c>
      <c r="C144" s="498"/>
      <c r="D144" s="385">
        <v>0</v>
      </c>
      <c r="E144" s="400">
        <f>'Church I &amp; E  '!I44</f>
        <v>0</v>
      </c>
    </row>
    <row r="145" spans="1:5" ht="15.75" x14ac:dyDescent="0.25">
      <c r="A145" s="484"/>
      <c r="B145" s="385" t="str">
        <f>'CONSOLIDATION R &amp; P Schedule'!B223</f>
        <v>Diocesan Share of Interest on FD (Priest Welfare)</v>
      </c>
      <c r="C145" s="495"/>
      <c r="D145" s="385">
        <v>0</v>
      </c>
      <c r="E145" s="680"/>
    </row>
    <row r="146" spans="1:5" ht="15.75" x14ac:dyDescent="0.25">
      <c r="A146" s="484"/>
      <c r="B146" s="385" t="s">
        <v>1433</v>
      </c>
      <c r="C146" s="495"/>
      <c r="D146" s="385">
        <v>0</v>
      </c>
      <c r="E146" s="680"/>
    </row>
    <row r="147" spans="1:5" ht="15.75" x14ac:dyDescent="0.25">
      <c r="A147" s="484"/>
      <c r="B147" s="385" t="str">
        <f>'CONSOLIDATION R &amp; P Schedule'!B225</f>
        <v>Chapel Expenses</v>
      </c>
      <c r="C147" s="495"/>
      <c r="D147" s="385">
        <v>0</v>
      </c>
      <c r="E147" s="680"/>
    </row>
    <row r="148" spans="1:5" ht="15.75" x14ac:dyDescent="0.25">
      <c r="A148" s="484"/>
      <c r="B148" s="490" t="str">
        <f>'CONSOLIDATION R &amp; P Schedule'!B226</f>
        <v>Salary contribution</v>
      </c>
      <c r="C148" s="495"/>
      <c r="D148" s="385">
        <v>0</v>
      </c>
      <c r="E148" s="680"/>
    </row>
    <row r="149" spans="1:5" ht="15.75" x14ac:dyDescent="0.25">
      <c r="A149" s="484"/>
      <c r="B149" s="385" t="str">
        <f>'CONSOLIDATION R &amp; P Schedule'!B227</f>
        <v>Salary paid to priest</v>
      </c>
      <c r="C149" s="510" t="str">
        <f>'CONSOLIDATION R &amp; P Schedule'!C227</f>
        <v>0</v>
      </c>
      <c r="D149" s="385">
        <v>0</v>
      </c>
      <c r="E149" s="680"/>
    </row>
    <row r="150" spans="1:5" ht="15.75" x14ac:dyDescent="0.25">
      <c r="A150" s="484"/>
      <c r="B150" s="385" t="str">
        <f>'CONSOLIDATION R &amp; P Schedule'!B228</f>
        <v>Less: Salary Received</v>
      </c>
      <c r="C150" s="510" t="str">
        <f>'CONSOLIDATION R &amp; P Schedule'!C228</f>
        <v>0</v>
      </c>
      <c r="D150" s="400">
        <v>0</v>
      </c>
      <c r="E150" s="680"/>
    </row>
    <row r="151" spans="1:5" ht="15.75" x14ac:dyDescent="0.25">
      <c r="A151" s="484"/>
      <c r="B151" s="660" t="s">
        <v>1384</v>
      </c>
      <c r="C151" s="495"/>
      <c r="D151" s="385">
        <v>0</v>
      </c>
      <c r="E151" s="680"/>
    </row>
    <row r="152" spans="1:5" ht="15.75" x14ac:dyDescent="0.25">
      <c r="A152" s="484"/>
      <c r="B152" s="490" t="str">
        <f>'CONSOLIDATION R &amp; P Schedule'!B229</f>
        <v>Miscellaneous expenses</v>
      </c>
      <c r="C152" s="495"/>
      <c r="D152" s="385">
        <v>0</v>
      </c>
      <c r="E152" s="508">
        <f>'Church I &amp; E  '!I43</f>
        <v>0</v>
      </c>
    </row>
    <row r="153" spans="1:5" ht="15.75" thickBot="1" x14ac:dyDescent="0.3">
      <c r="A153" s="484"/>
      <c r="B153" s="509" t="s">
        <v>190</v>
      </c>
      <c r="C153" s="497"/>
      <c r="D153" s="514">
        <f>SUM(D142:D152)</f>
        <v>0</v>
      </c>
      <c r="E153" s="520">
        <f>SUM(E142:E152)</f>
        <v>0</v>
      </c>
    </row>
    <row r="154" spans="1:5" ht="16.5" thickTop="1" x14ac:dyDescent="0.25">
      <c r="A154" s="380"/>
      <c r="B154" s="491" t="s">
        <v>867</v>
      </c>
      <c r="C154" s="491"/>
      <c r="D154" s="385"/>
      <c r="E154" s="385"/>
    </row>
    <row r="155" spans="1:5" ht="15.75" x14ac:dyDescent="0.25">
      <c r="A155" s="380"/>
      <c r="B155" s="476" t="s">
        <v>867</v>
      </c>
      <c r="C155" s="491"/>
      <c r="D155" s="385">
        <v>0</v>
      </c>
      <c r="E155" s="400">
        <f>'Church I &amp; E  '!I42</f>
        <v>0</v>
      </c>
    </row>
    <row r="156" spans="1:5" ht="15.75" x14ac:dyDescent="0.25">
      <c r="A156" s="484"/>
      <c r="B156" s="495" t="s">
        <v>863</v>
      </c>
      <c r="C156" s="495"/>
      <c r="D156" s="385">
        <v>0</v>
      </c>
      <c r="E156" s="680"/>
    </row>
    <row r="157" spans="1:5" ht="15.75" x14ac:dyDescent="0.25">
      <c r="A157" s="484"/>
      <c r="B157" s="495" t="s">
        <v>864</v>
      </c>
      <c r="C157" s="495"/>
      <c r="D157" s="385">
        <v>0</v>
      </c>
      <c r="E157" s="680"/>
    </row>
    <row r="158" spans="1:5" ht="15.75" x14ac:dyDescent="0.25">
      <c r="A158" s="484"/>
      <c r="B158" s="495" t="s">
        <v>865</v>
      </c>
      <c r="C158" s="495"/>
      <c r="D158" s="385">
        <v>0</v>
      </c>
      <c r="E158" s="680"/>
    </row>
    <row r="159" spans="1:5" ht="15.75" x14ac:dyDescent="0.25">
      <c r="A159" s="484"/>
      <c r="B159" s="495" t="s">
        <v>866</v>
      </c>
      <c r="C159" s="495"/>
      <c r="D159" s="385">
        <v>0</v>
      </c>
      <c r="E159" s="680"/>
    </row>
    <row r="160" spans="1:5" ht="15.75" x14ac:dyDescent="0.25">
      <c r="A160" s="484"/>
      <c r="B160" s="495" t="s">
        <v>868</v>
      </c>
      <c r="C160" s="495"/>
      <c r="D160" s="385">
        <v>0</v>
      </c>
      <c r="E160" s="680"/>
    </row>
    <row r="161" spans="1:5" ht="15.75" x14ac:dyDescent="0.25">
      <c r="A161" s="484"/>
      <c r="B161" s="476" t="s">
        <v>869</v>
      </c>
      <c r="C161" s="495"/>
      <c r="D161" s="385">
        <v>0</v>
      </c>
      <c r="E161" s="680"/>
    </row>
    <row r="162" spans="1:5" ht="15.75" x14ac:dyDescent="0.25">
      <c r="A162" s="484"/>
      <c r="B162" s="481" t="s">
        <v>1354</v>
      </c>
      <c r="C162" s="495"/>
      <c r="D162" s="377">
        <v>0</v>
      </c>
      <c r="E162" s="680"/>
    </row>
    <row r="163" spans="1:5" ht="15.75" thickBot="1" x14ac:dyDescent="0.3">
      <c r="A163" s="484"/>
      <c r="B163" s="509" t="s">
        <v>190</v>
      </c>
      <c r="C163" s="497"/>
      <c r="D163" s="520">
        <f>SUM(D155:D162)</f>
        <v>0</v>
      </c>
      <c r="E163" s="520">
        <f>SUM(E155:E162)</f>
        <v>0</v>
      </c>
    </row>
    <row r="164" spans="1:5" ht="16.5" thickTop="1" x14ac:dyDescent="0.25">
      <c r="A164" s="484"/>
      <c r="B164" s="491" t="s">
        <v>875</v>
      </c>
      <c r="C164" s="491"/>
      <c r="D164" s="385"/>
      <c r="E164" s="385"/>
    </row>
    <row r="165" spans="1:5" x14ac:dyDescent="0.25">
      <c r="A165" s="484"/>
      <c r="B165" s="385" t="str">
        <f>'CONSOLIDATION R &amp; P Schedule'!B244</f>
        <v>OVBS Program</v>
      </c>
      <c r="C165" s="385"/>
      <c r="D165" s="385">
        <v>0</v>
      </c>
      <c r="E165" s="680"/>
    </row>
    <row r="166" spans="1:5" ht="15.75" x14ac:dyDescent="0.25">
      <c r="A166" s="484"/>
      <c r="B166" s="385" t="str">
        <f>'CONSOLIDATION R &amp; P Schedule'!B245</f>
        <v>Feast Expense</v>
      </c>
      <c r="C166" s="495"/>
      <c r="D166" s="385">
        <v>0</v>
      </c>
      <c r="E166" s="680"/>
    </row>
    <row r="167" spans="1:5" ht="15.75" x14ac:dyDescent="0.25">
      <c r="A167" s="484"/>
      <c r="B167" s="385" t="str">
        <f>'CONSOLIDATION R &amp; P Schedule'!B246</f>
        <v>Perunall Expenses</v>
      </c>
      <c r="C167" s="495"/>
      <c r="D167" s="385">
        <v>0</v>
      </c>
      <c r="E167" s="680"/>
    </row>
    <row r="168" spans="1:5" ht="15.75" x14ac:dyDescent="0.25">
      <c r="A168" s="484"/>
      <c r="B168" s="385" t="str">
        <f>'CONSOLIDATION R &amp; P Schedule'!B247</f>
        <v>MGOCSM Program</v>
      </c>
      <c r="C168" s="495"/>
      <c r="D168" s="385">
        <v>0</v>
      </c>
      <c r="E168" s="680"/>
    </row>
    <row r="169" spans="1:5" ht="15.75" x14ac:dyDescent="0.25">
      <c r="A169" s="484"/>
      <c r="B169" s="385" t="str">
        <f>'CONSOLIDATION R &amp; P Schedule'!B248</f>
        <v>Prayer Group Annual Meeting</v>
      </c>
      <c r="C169" s="495"/>
      <c r="D169" s="385">
        <v>0</v>
      </c>
      <c r="E169" s="680"/>
    </row>
    <row r="170" spans="1:5" ht="15.75" x14ac:dyDescent="0.25">
      <c r="A170" s="484"/>
      <c r="B170" s="385" t="str">
        <f>'CONSOLIDATION R &amp; P Schedule'!B249</f>
        <v>Sunday School Teachers Camp</v>
      </c>
      <c r="C170" s="495"/>
      <c r="D170" s="385">
        <v>0</v>
      </c>
      <c r="E170" s="680"/>
    </row>
    <row r="171" spans="1:5" ht="15.75" x14ac:dyDescent="0.25">
      <c r="A171" s="484"/>
      <c r="B171" s="385" t="str">
        <f>'CONSOLIDATION R &amp; P Schedule'!B250</f>
        <v>Meeting Expense</v>
      </c>
      <c r="C171" s="495"/>
      <c r="D171" s="385">
        <v>0</v>
      </c>
      <c r="E171" s="680"/>
    </row>
    <row r="172" spans="1:5" ht="15.75" x14ac:dyDescent="0.25">
      <c r="A172" s="484"/>
      <c r="B172" s="385" t="str">
        <f>'CONSOLIDATION R &amp; P Schedule'!B251</f>
        <v>Vaideeka Yogam</v>
      </c>
      <c r="C172" s="495"/>
      <c r="D172" s="377">
        <v>0</v>
      </c>
      <c r="E172" s="680"/>
    </row>
    <row r="173" spans="1:5" ht="15.75" thickBot="1" x14ac:dyDescent="0.3">
      <c r="A173" s="484"/>
      <c r="B173" s="509" t="s">
        <v>190</v>
      </c>
      <c r="C173" s="497"/>
      <c r="D173" s="514">
        <f>SUM(D165:D172)</f>
        <v>0</v>
      </c>
      <c r="E173" s="514">
        <f>SUM(E165:E172)</f>
        <v>0</v>
      </c>
    </row>
    <row r="174" spans="1:5" ht="16.5" thickTop="1" thickBot="1" x14ac:dyDescent="0.3">
      <c r="A174" s="484"/>
      <c r="B174" s="497" t="s">
        <v>70</v>
      </c>
      <c r="C174" s="497"/>
      <c r="D174" s="520">
        <f>D153+D163+D173</f>
        <v>0</v>
      </c>
      <c r="E174" s="520">
        <f>E153+E163+E173</f>
        <v>0</v>
      </c>
    </row>
    <row r="175" spans="1:5" ht="15.75" thickTop="1" x14ac:dyDescent="0.25">
      <c r="A175" s="484"/>
      <c r="B175" s="497"/>
      <c r="C175" s="497"/>
      <c r="D175" s="511"/>
      <c r="E175" s="511"/>
    </row>
    <row r="176" spans="1:5" x14ac:dyDescent="0.25">
      <c r="A176" s="490" t="s">
        <v>832</v>
      </c>
      <c r="B176" s="494"/>
      <c r="C176" s="497"/>
      <c r="D176" s="385"/>
      <c r="E176" s="385"/>
    </row>
    <row r="177" spans="1:5" x14ac:dyDescent="0.25">
      <c r="A177" s="378" t="s">
        <v>109</v>
      </c>
      <c r="C177" s="497"/>
      <c r="D177" s="385"/>
      <c r="E177" s="385"/>
    </row>
    <row r="178" spans="1:5" x14ac:dyDescent="0.25">
      <c r="A178" s="378"/>
      <c r="B178" s="385" t="s">
        <v>1368</v>
      </c>
      <c r="C178" s="497"/>
      <c r="D178" s="385">
        <v>0</v>
      </c>
      <c r="E178" s="680"/>
    </row>
    <row r="179" spans="1:5" x14ac:dyDescent="0.25">
      <c r="A179" s="378"/>
      <c r="B179" s="385" t="s">
        <v>1369</v>
      </c>
      <c r="C179" s="497"/>
      <c r="D179" s="385">
        <v>0</v>
      </c>
      <c r="E179" s="680"/>
    </row>
    <row r="180" spans="1:5" x14ac:dyDescent="0.25">
      <c r="A180" s="378"/>
      <c r="B180" s="509" t="s">
        <v>190</v>
      </c>
      <c r="C180" s="497"/>
      <c r="D180" s="385">
        <f>SUM(D178:D179)</f>
        <v>0</v>
      </c>
      <c r="E180" s="385">
        <f>SUM(E178:E179)</f>
        <v>0</v>
      </c>
    </row>
    <row r="181" spans="1:5" ht="15.75" x14ac:dyDescent="0.25">
      <c r="A181" s="484"/>
      <c r="B181" s="491" t="s">
        <v>1020</v>
      </c>
      <c r="C181" s="497"/>
      <c r="D181" s="385"/>
      <c r="E181" s="518">
        <f>'Church I &amp; E  '!I51</f>
        <v>0</v>
      </c>
    </row>
    <row r="182" spans="1:5" ht="15.75" x14ac:dyDescent="0.25">
      <c r="A182" s="484"/>
      <c r="B182" s="491"/>
      <c r="C182" s="497"/>
      <c r="D182" s="377"/>
      <c r="E182" s="377"/>
    </row>
    <row r="183" spans="1:5" ht="15.75" thickBot="1" x14ac:dyDescent="0.3">
      <c r="A183" s="484"/>
      <c r="B183" s="509" t="s">
        <v>190</v>
      </c>
      <c r="C183" s="497"/>
      <c r="D183" s="520">
        <f>SUM(D181:D182)</f>
        <v>0</v>
      </c>
      <c r="E183" s="520">
        <f>SUM(E181:E182)</f>
        <v>0</v>
      </c>
    </row>
    <row r="184" spans="1:5" ht="16.5" thickTop="1" x14ac:dyDescent="0.25">
      <c r="A184" s="484"/>
      <c r="B184" s="491" t="s">
        <v>1021</v>
      </c>
      <c r="C184" s="497"/>
      <c r="D184" s="385"/>
      <c r="E184" s="400">
        <f>'Church I &amp; E  '!I52</f>
        <v>0</v>
      </c>
    </row>
    <row r="185" spans="1:5" ht="15.75" x14ac:dyDescent="0.25">
      <c r="A185" s="484"/>
      <c r="B185" s="491"/>
      <c r="C185" s="497"/>
      <c r="D185" s="377"/>
      <c r="E185" s="680"/>
    </row>
    <row r="186" spans="1:5" ht="15.75" thickBot="1" x14ac:dyDescent="0.3">
      <c r="A186" s="484"/>
      <c r="B186" s="509" t="s">
        <v>190</v>
      </c>
      <c r="C186" s="497"/>
      <c r="D186" s="520">
        <f>SUM(D184:D185)</f>
        <v>0</v>
      </c>
      <c r="E186" s="520">
        <f>SUM(E184:E185)</f>
        <v>0</v>
      </c>
    </row>
    <row r="187" spans="1:5" ht="16.5" thickTop="1" thickBot="1" x14ac:dyDescent="0.3">
      <c r="A187" s="385"/>
      <c r="B187" s="497" t="s">
        <v>70</v>
      </c>
      <c r="C187" s="497"/>
      <c r="D187" s="520">
        <f>D183+D186+D180</f>
        <v>0</v>
      </c>
      <c r="E187" s="520">
        <f>E183+E186</f>
        <v>0</v>
      </c>
    </row>
    <row r="188" spans="1:5" ht="15.75" thickTop="1" x14ac:dyDescent="0.25">
      <c r="A188" s="385"/>
      <c r="B188" s="385"/>
      <c r="C188" s="385"/>
      <c r="D188" s="511"/>
      <c r="E188" s="511"/>
    </row>
    <row r="189" spans="1:5" x14ac:dyDescent="0.25">
      <c r="A189" s="380" t="s">
        <v>833</v>
      </c>
      <c r="B189" s="385"/>
      <c r="C189" s="385"/>
      <c r="D189" s="385"/>
      <c r="E189" s="385"/>
    </row>
    <row r="190" spans="1:5" x14ac:dyDescent="0.25">
      <c r="A190" s="380" t="s">
        <v>831</v>
      </c>
      <c r="B190" s="385"/>
      <c r="C190" s="385"/>
      <c r="D190" s="385"/>
      <c r="E190" s="385"/>
    </row>
    <row r="191" spans="1:5" x14ac:dyDescent="0.25">
      <c r="A191" s="380" t="s">
        <v>846</v>
      </c>
      <c r="B191" s="484"/>
      <c r="C191" s="484"/>
      <c r="D191" s="385"/>
      <c r="E191" s="385"/>
    </row>
    <row r="192" spans="1:5" x14ac:dyDescent="0.25">
      <c r="A192" s="484"/>
      <c r="B192" s="385" t="str">
        <f>'CONSOLIDATION R &amp; P Schedule'!B272</f>
        <v>Monthly Charity</v>
      </c>
      <c r="C192" s="385"/>
      <c r="D192" s="385">
        <v>0</v>
      </c>
      <c r="E192" s="680"/>
    </row>
    <row r="193" spans="1:5" ht="15.75" x14ac:dyDescent="0.25">
      <c r="A193" s="484"/>
      <c r="B193" s="385" t="str">
        <f>'CONSOLIDATION R &amp; P Schedule'!B273</f>
        <v>Charity</v>
      </c>
      <c r="C193" s="495"/>
      <c r="D193" s="385">
        <v>0</v>
      </c>
      <c r="E193" s="400">
        <f>'Church I &amp; E  '!I48</f>
        <v>0</v>
      </c>
    </row>
    <row r="194" spans="1:5" ht="15.75" x14ac:dyDescent="0.25">
      <c r="A194" s="484"/>
      <c r="B194" s="385" t="str">
        <f>'CONSOLIDATION R &amp; P Schedule'!B274</f>
        <v>Education Aid</v>
      </c>
      <c r="C194" s="495"/>
      <c r="D194" s="385">
        <v>0</v>
      </c>
      <c r="E194" s="680"/>
    </row>
    <row r="195" spans="1:5" ht="15.75" x14ac:dyDescent="0.25">
      <c r="A195" s="484"/>
      <c r="B195" s="385" t="str">
        <f>'CONSOLIDATION R &amp; P Schedule'!B275</f>
        <v>House Building Aid</v>
      </c>
      <c r="C195" s="495"/>
      <c r="D195" s="385">
        <v>0</v>
      </c>
      <c r="E195" s="680"/>
    </row>
    <row r="196" spans="1:5" ht="15.75" x14ac:dyDescent="0.25">
      <c r="A196" s="484"/>
      <c r="B196" s="385" t="str">
        <f>'CONSOLIDATION R &amp; P Schedule'!B276</f>
        <v>Marriage Aid</v>
      </c>
      <c r="C196" s="495"/>
      <c r="D196" s="385">
        <v>0</v>
      </c>
      <c r="E196" s="680"/>
    </row>
    <row r="197" spans="1:5" ht="15.75" x14ac:dyDescent="0.25">
      <c r="A197" s="484"/>
      <c r="B197" s="385" t="str">
        <f>'CONSOLIDATION R &amp; P Schedule'!B277</f>
        <v>Snehasparsham</v>
      </c>
      <c r="C197" s="495"/>
      <c r="D197" s="385">
        <v>0</v>
      </c>
      <c r="E197" s="680"/>
    </row>
    <row r="198" spans="1:5" ht="15.75" x14ac:dyDescent="0.25">
      <c r="A198" s="484"/>
      <c r="B198" s="385" t="str">
        <f>'CONSOLIDATION R &amp; P Schedule'!B278</f>
        <v>Wayanad House Project</v>
      </c>
      <c r="C198" s="495"/>
      <c r="D198" s="385">
        <v>0</v>
      </c>
      <c r="E198" s="680"/>
    </row>
    <row r="199" spans="1:5" ht="15.75" x14ac:dyDescent="0.25">
      <c r="A199" s="484"/>
      <c r="B199" s="385" t="str">
        <f>'CONSOLIDATION R &amp; P Schedule'!B279</f>
        <v>Medical Aid</v>
      </c>
      <c r="C199" s="495"/>
      <c r="D199" s="385">
        <v>0</v>
      </c>
      <c r="E199" s="680"/>
    </row>
    <row r="200" spans="1:5" ht="15.75" x14ac:dyDescent="0.25">
      <c r="A200" s="484"/>
      <c r="B200" s="385" t="str">
        <f>'CONSOLIDATION R &amp; P Schedule'!B280</f>
        <v>Priest - Welfare</v>
      </c>
      <c r="C200" s="495"/>
      <c r="D200" s="385">
        <v>0</v>
      </c>
      <c r="E200" s="680"/>
    </row>
    <row r="201" spans="1:5" ht="15.75" x14ac:dyDescent="0.25">
      <c r="A201" s="484"/>
      <c r="B201" s="385" t="str">
        <f>'CONSOLIDATION R &amp; P Schedule'!B281</f>
        <v>Retired Priest Welfare</v>
      </c>
      <c r="C201" s="495"/>
      <c r="D201" s="385">
        <v>0</v>
      </c>
      <c r="E201" s="680"/>
    </row>
    <row r="202" spans="1:5" ht="15.75" x14ac:dyDescent="0.25">
      <c r="A202" s="484"/>
      <c r="B202" s="385" t="s">
        <v>1473</v>
      </c>
      <c r="C202" s="495"/>
      <c r="D202" s="385"/>
      <c r="E202" s="680"/>
    </row>
    <row r="203" spans="1:5" ht="15.75" x14ac:dyDescent="0.25">
      <c r="A203" s="484"/>
      <c r="B203" s="385" t="str">
        <f>'CONSOLIDATION R &amp; P Schedule'!B283</f>
        <v>Sick Aid</v>
      </c>
      <c r="C203" s="495"/>
      <c r="D203" s="385">
        <v>0</v>
      </c>
      <c r="E203" s="680"/>
    </row>
    <row r="204" spans="1:5" ht="15.75" thickBot="1" x14ac:dyDescent="0.3">
      <c r="A204" s="484"/>
      <c r="B204" s="497" t="s">
        <v>70</v>
      </c>
      <c r="C204" s="497"/>
      <c r="D204" s="514">
        <f>SUM(D192:D203)</f>
        <v>0</v>
      </c>
      <c r="E204" s="514">
        <f>SUM(E192:E203)</f>
        <v>0</v>
      </c>
    </row>
    <row r="205" spans="1:5" ht="15.75" thickTop="1" x14ac:dyDescent="0.25">
      <c r="A205" s="385"/>
      <c r="B205" s="385"/>
      <c r="C205" s="385"/>
      <c r="D205" s="511"/>
      <c r="E205" s="511"/>
    </row>
    <row r="206" spans="1:5" x14ac:dyDescent="0.25">
      <c r="A206" s="380" t="s">
        <v>834</v>
      </c>
      <c r="B206" s="385"/>
      <c r="C206" s="385"/>
      <c r="D206" s="385"/>
      <c r="E206" s="385"/>
    </row>
    <row r="207" spans="1:5" x14ac:dyDescent="0.25">
      <c r="A207" s="380" t="s">
        <v>847</v>
      </c>
      <c r="B207" s="484"/>
      <c r="C207" s="484"/>
      <c r="D207" s="385"/>
      <c r="E207" s="385"/>
    </row>
    <row r="208" spans="1:5" ht="15.75" x14ac:dyDescent="0.25">
      <c r="A208" s="484"/>
      <c r="B208" s="495" t="s">
        <v>916</v>
      </c>
      <c r="C208" s="495"/>
      <c r="D208" s="385">
        <f>'CONSOLIDATION R &amp; P Schedule'!D288</f>
        <v>0</v>
      </c>
      <c r="E208" s="680"/>
    </row>
    <row r="209" spans="1:5" ht="15.75" x14ac:dyDescent="0.25">
      <c r="A209" s="380"/>
      <c r="B209" s="484" t="s">
        <v>1431</v>
      </c>
      <c r="C209" s="495"/>
      <c r="D209" s="385">
        <f>'CONSOLIDATION R &amp; P Schedule'!D289</f>
        <v>0</v>
      </c>
      <c r="E209" s="680"/>
    </row>
    <row r="210" spans="1:5" ht="15.75" x14ac:dyDescent="0.25">
      <c r="A210" s="380"/>
      <c r="B210" s="484" t="s">
        <v>1431</v>
      </c>
      <c r="C210" s="495"/>
      <c r="D210" s="385">
        <f>'CONSOLIDATION R &amp; P Schedule'!D290</f>
        <v>0</v>
      </c>
      <c r="E210" s="680"/>
    </row>
    <row r="211" spans="1:5" ht="15.75" x14ac:dyDescent="0.25">
      <c r="A211" s="380"/>
      <c r="B211" s="484" t="s">
        <v>1431</v>
      </c>
      <c r="C211" s="495"/>
      <c r="D211" s="385">
        <f>'CONSOLIDATION R &amp; P Schedule'!D291</f>
        <v>0</v>
      </c>
      <c r="E211" s="680"/>
    </row>
    <row r="212" spans="1:5" ht="15.75" x14ac:dyDescent="0.25">
      <c r="A212" s="380"/>
      <c r="B212" s="484" t="s">
        <v>1431</v>
      </c>
      <c r="C212" s="495"/>
      <c r="D212" s="385">
        <f>'CONSOLIDATION R &amp; P Schedule'!D292</f>
        <v>0</v>
      </c>
      <c r="E212" s="680"/>
    </row>
    <row r="213" spans="1:5" ht="15.75" x14ac:dyDescent="0.25">
      <c r="A213" s="380"/>
      <c r="B213" s="484"/>
      <c r="C213" s="495"/>
      <c r="D213" s="385"/>
      <c r="E213" s="385"/>
    </row>
    <row r="214" spans="1:5" ht="15.75" x14ac:dyDescent="0.25">
      <c r="A214" s="380"/>
      <c r="B214" s="484"/>
      <c r="C214" s="495"/>
      <c r="D214" s="385"/>
      <c r="E214" s="385"/>
    </row>
    <row r="215" spans="1:5" ht="15.75" x14ac:dyDescent="0.25">
      <c r="A215" s="380"/>
      <c r="B215" s="380" t="s">
        <v>190</v>
      </c>
      <c r="C215" s="495"/>
      <c r="D215" s="490">
        <f>SUM(D208:D214)</f>
        <v>0</v>
      </c>
      <c r="E215" s="385"/>
    </row>
    <row r="216" spans="1:5" ht="15.75" x14ac:dyDescent="0.25">
      <c r="A216" s="380"/>
      <c r="B216" s="380" t="s">
        <v>1376</v>
      </c>
      <c r="C216" s="495"/>
      <c r="D216" s="385"/>
      <c r="E216" s="385"/>
    </row>
    <row r="217" spans="1:5" ht="15.75" x14ac:dyDescent="0.25">
      <c r="A217" s="380"/>
      <c r="B217" s="484" t="s">
        <v>1431</v>
      </c>
      <c r="C217" s="495"/>
      <c r="D217" s="385">
        <f>'CONSOLIDATION R &amp; P Schedule'!D296</f>
        <v>0</v>
      </c>
      <c r="E217" s="680"/>
    </row>
    <row r="218" spans="1:5" ht="15.75" x14ac:dyDescent="0.25">
      <c r="A218" s="380"/>
      <c r="B218" s="484" t="s">
        <v>1431</v>
      </c>
      <c r="C218" s="495"/>
      <c r="D218" s="385">
        <f>'CONSOLIDATION R &amp; P Schedule'!D297</f>
        <v>0</v>
      </c>
      <c r="E218" s="680"/>
    </row>
    <row r="219" spans="1:5" ht="15.75" x14ac:dyDescent="0.25">
      <c r="A219" s="380"/>
      <c r="B219" s="484" t="s">
        <v>1431</v>
      </c>
      <c r="C219" s="495"/>
      <c r="D219" s="385">
        <f>'CONSOLIDATION R &amp; P Schedule'!D298</f>
        <v>0</v>
      </c>
      <c r="E219" s="680"/>
    </row>
    <row r="220" spans="1:5" ht="15.75" x14ac:dyDescent="0.25">
      <c r="A220" s="380"/>
      <c r="B220" s="484" t="s">
        <v>1431</v>
      </c>
      <c r="C220" s="495"/>
      <c r="D220" s="385">
        <f>'CONSOLIDATION R &amp; P Schedule'!D299</f>
        <v>0</v>
      </c>
      <c r="E220" s="680"/>
    </row>
    <row r="221" spans="1:5" ht="15.75" x14ac:dyDescent="0.25">
      <c r="A221" s="380"/>
      <c r="B221" s="484" t="s">
        <v>1431</v>
      </c>
      <c r="C221" s="495"/>
      <c r="D221" s="385">
        <f>'CONSOLIDATION R &amp; P Schedule'!D315</f>
        <v>0</v>
      </c>
      <c r="E221" s="680"/>
    </row>
    <row r="222" spans="1:5" ht="15.75" x14ac:dyDescent="0.25">
      <c r="A222" s="380"/>
      <c r="B222" s="380" t="s">
        <v>1397</v>
      </c>
      <c r="C222" s="495"/>
      <c r="D222" s="385"/>
      <c r="E222" s="385"/>
    </row>
    <row r="223" spans="1:5" ht="15.75" x14ac:dyDescent="0.25">
      <c r="A223" s="380"/>
      <c r="B223" s="484" t="s">
        <v>1432</v>
      </c>
      <c r="C223" s="495"/>
      <c r="D223" s="385">
        <f>'CONSOLIDATION R &amp; P Schedule'!D317</f>
        <v>0</v>
      </c>
      <c r="E223" s="680"/>
    </row>
    <row r="224" spans="1:5" ht="15.75" x14ac:dyDescent="0.25">
      <c r="A224" s="380"/>
      <c r="B224" s="484" t="s">
        <v>1432</v>
      </c>
      <c r="C224" s="495"/>
      <c r="D224" s="385">
        <f>'CONSOLIDATION R &amp; P Schedule'!D318</f>
        <v>0</v>
      </c>
      <c r="E224" s="680"/>
    </row>
    <row r="225" spans="1:5" ht="15.75" x14ac:dyDescent="0.25">
      <c r="A225" s="380"/>
      <c r="B225" s="484" t="s">
        <v>1432</v>
      </c>
      <c r="C225" s="495"/>
      <c r="D225" s="385">
        <f>'CONSOLIDATION R &amp; P Schedule'!D319</f>
        <v>0</v>
      </c>
      <c r="E225" s="680"/>
    </row>
    <row r="226" spans="1:5" ht="15.75" x14ac:dyDescent="0.25">
      <c r="A226" s="380"/>
      <c r="B226" s="484" t="s">
        <v>1432</v>
      </c>
      <c r="C226" s="495"/>
      <c r="D226" s="385">
        <f>'CONSOLIDATION R &amp; P Schedule'!D320</f>
        <v>0</v>
      </c>
      <c r="E226" s="680"/>
    </row>
    <row r="227" spans="1:5" ht="15.75" x14ac:dyDescent="0.25">
      <c r="A227" s="380"/>
      <c r="B227" s="484" t="s">
        <v>1432</v>
      </c>
      <c r="C227" s="495"/>
      <c r="D227" s="385">
        <v>0</v>
      </c>
      <c r="E227" s="680"/>
    </row>
    <row r="228" spans="1:5" ht="15.75" x14ac:dyDescent="0.25">
      <c r="A228" s="380"/>
      <c r="B228" s="380" t="s">
        <v>190</v>
      </c>
      <c r="C228" s="495"/>
      <c r="D228" s="490">
        <f>SUM(D217:D227)</f>
        <v>0</v>
      </c>
      <c r="E228" s="490">
        <f>SUM(E217:E227)</f>
        <v>0</v>
      </c>
    </row>
    <row r="229" spans="1:5" ht="15.75" x14ac:dyDescent="0.25">
      <c r="A229" s="380"/>
      <c r="B229" s="380" t="s">
        <v>70</v>
      </c>
      <c r="C229" s="495"/>
      <c r="D229" s="490">
        <f>D215+D228</f>
        <v>0</v>
      </c>
      <c r="E229" s="490">
        <f>E215+E228</f>
        <v>0</v>
      </c>
    </row>
    <row r="230" spans="1:5" x14ac:dyDescent="0.25">
      <c r="A230" s="385"/>
      <c r="B230" s="385"/>
      <c r="C230" s="385"/>
      <c r="D230" s="511"/>
      <c r="E230" s="511"/>
    </row>
    <row r="231" spans="1:5" x14ac:dyDescent="0.25">
      <c r="A231" s="380" t="s">
        <v>849</v>
      </c>
      <c r="B231" s="385"/>
      <c r="C231" s="385"/>
      <c r="D231" s="385"/>
      <c r="E231" s="385"/>
    </row>
    <row r="232" spans="1:5" x14ac:dyDescent="0.25">
      <c r="A232" s="380" t="s">
        <v>121</v>
      </c>
      <c r="B232" s="484"/>
      <c r="C232" s="484"/>
      <c r="D232" s="385"/>
      <c r="E232" s="484"/>
    </row>
    <row r="233" spans="1:5" x14ac:dyDescent="0.25">
      <c r="A233" s="380"/>
      <c r="B233" s="484" t="s">
        <v>1450</v>
      </c>
      <c r="C233" s="484"/>
      <c r="D233" s="385"/>
      <c r="E233" s="496">
        <f>'Church I &amp; E  '!I54</f>
        <v>0</v>
      </c>
    </row>
    <row r="234" spans="1:5" x14ac:dyDescent="0.25">
      <c r="A234" s="484"/>
      <c r="B234" s="385" t="str">
        <f>'CONSOLIDATION R &amp; P Schedule'!B328</f>
        <v>Audit Fee</v>
      </c>
      <c r="C234" s="385"/>
      <c r="D234" s="385">
        <v>0</v>
      </c>
      <c r="E234" s="680"/>
    </row>
    <row r="235" spans="1:5" ht="15.75" x14ac:dyDescent="0.25">
      <c r="A235" s="484"/>
      <c r="B235" s="385" t="str">
        <f>'CONSOLIDATION R &amp; P Schedule'!B329</f>
        <v>Postal &amp; Telephone Expenses</v>
      </c>
      <c r="C235" s="495"/>
      <c r="D235" s="385">
        <v>0</v>
      </c>
      <c r="E235" s="680"/>
    </row>
    <row r="236" spans="1:5" ht="15.75" x14ac:dyDescent="0.25">
      <c r="A236" s="484"/>
      <c r="B236" s="385" t="str">
        <f>'CONSOLIDATION R &amp; P Schedule'!B330</f>
        <v>Printing &amp;  Stationery Expenses</v>
      </c>
      <c r="C236" s="495"/>
      <c r="D236" s="385">
        <v>0</v>
      </c>
      <c r="E236" s="680"/>
    </row>
    <row r="237" spans="1:5" ht="15.75" x14ac:dyDescent="0.25">
      <c r="A237" s="484"/>
      <c r="B237" s="385" t="str">
        <f>'CONSOLIDATION R &amp; P Schedule'!B331</f>
        <v>Gifts</v>
      </c>
      <c r="C237" s="495"/>
      <c r="D237" s="385">
        <v>0</v>
      </c>
      <c r="E237" s="680"/>
    </row>
    <row r="238" spans="1:5" ht="15.75" x14ac:dyDescent="0.25">
      <c r="A238" s="484"/>
      <c r="B238" s="385" t="str">
        <f>'CONSOLIDATION R &amp; P Schedule'!B332</f>
        <v>Subscription &amp; Periodicals</v>
      </c>
      <c r="C238" s="495"/>
      <c r="D238" s="385">
        <v>0</v>
      </c>
      <c r="E238" s="680"/>
    </row>
    <row r="239" spans="1:5" ht="15.75" x14ac:dyDescent="0.25">
      <c r="A239" s="484"/>
      <c r="B239" s="385" t="str">
        <f>'CONSOLIDATION R &amp; P Schedule'!B333</f>
        <v>Miscellaneous Expense</v>
      </c>
      <c r="C239" s="495"/>
      <c r="D239" s="385">
        <v>0</v>
      </c>
      <c r="E239" s="680"/>
    </row>
    <row r="240" spans="1:5" ht="15.75" x14ac:dyDescent="0.25">
      <c r="A240" s="484"/>
      <c r="B240" s="385" t="str">
        <f>'CONSOLIDATION R &amp; P Schedule'!B334</f>
        <v>Tax &amp; Rates</v>
      </c>
      <c r="C240" s="495"/>
      <c r="D240" s="385">
        <v>0</v>
      </c>
      <c r="E240" s="680"/>
    </row>
    <row r="241" spans="1:5" ht="15.75" x14ac:dyDescent="0.25">
      <c r="A241" s="484"/>
      <c r="B241" s="385" t="str">
        <f>'CONSOLIDATION R &amp; P Schedule'!B335</f>
        <v>Commission</v>
      </c>
      <c r="C241" s="495"/>
      <c r="D241" s="385">
        <v>0</v>
      </c>
      <c r="E241" s="680"/>
    </row>
    <row r="242" spans="1:5" ht="15.75" x14ac:dyDescent="0.25">
      <c r="A242" s="484"/>
      <c r="B242" s="385" t="str">
        <f>'CONSOLIDATION R &amp; P Schedule'!B336</f>
        <v>Travelling Expenses</v>
      </c>
      <c r="C242" s="495"/>
      <c r="D242" s="385">
        <v>0</v>
      </c>
      <c r="E242" s="680"/>
    </row>
    <row r="243" spans="1:5" ht="15.75" thickBot="1" x14ac:dyDescent="0.3">
      <c r="A243" s="484"/>
      <c r="B243" s="497" t="s">
        <v>70</v>
      </c>
      <c r="C243" s="497"/>
      <c r="D243" s="514">
        <f>SUM(D234:D242)</f>
        <v>0</v>
      </c>
      <c r="E243" s="520">
        <f>SUM(E233:E242)</f>
        <v>0</v>
      </c>
    </row>
    <row r="244" spans="1:5" ht="15.75" thickTop="1" x14ac:dyDescent="0.25">
      <c r="A244" s="385"/>
      <c r="B244" s="385"/>
      <c r="C244" s="385"/>
      <c r="D244" s="511"/>
      <c r="E244" s="511"/>
    </row>
    <row r="245" spans="1:5" x14ac:dyDescent="0.25">
      <c r="A245" s="380" t="s">
        <v>851</v>
      </c>
      <c r="B245" s="385"/>
      <c r="C245" s="385"/>
      <c r="D245" s="385"/>
      <c r="E245" s="385"/>
    </row>
    <row r="246" spans="1:5" x14ac:dyDescent="0.25">
      <c r="A246" s="490" t="s">
        <v>148</v>
      </c>
      <c r="B246" s="385"/>
      <c r="C246" s="385"/>
      <c r="D246" s="385"/>
      <c r="E246" s="484"/>
    </row>
    <row r="247" spans="1:5" ht="15.75" x14ac:dyDescent="0.25">
      <c r="A247" s="385"/>
      <c r="B247" s="495" t="s">
        <v>50</v>
      </c>
      <c r="C247" s="495"/>
      <c r="D247" s="385">
        <v>0</v>
      </c>
      <c r="E247" s="400">
        <f>'Church I &amp; E  '!I53</f>
        <v>0</v>
      </c>
    </row>
    <row r="248" spans="1:5" ht="15.75" x14ac:dyDescent="0.25">
      <c r="A248" s="385"/>
      <c r="B248" s="495" t="s">
        <v>149</v>
      </c>
      <c r="C248" s="495"/>
      <c r="D248" s="385">
        <v>0</v>
      </c>
      <c r="E248" s="680"/>
    </row>
    <row r="249" spans="1:5" ht="15.75" x14ac:dyDescent="0.25">
      <c r="A249" s="385"/>
      <c r="B249" s="495" t="s">
        <v>899</v>
      </c>
      <c r="C249" s="495"/>
      <c r="D249" s="385">
        <v>0</v>
      </c>
      <c r="E249" s="680"/>
    </row>
    <row r="250" spans="1:5" ht="15.75" thickBot="1" x14ac:dyDescent="0.3">
      <c r="A250" s="385"/>
      <c r="B250" s="497" t="s">
        <v>70</v>
      </c>
      <c r="C250" s="497"/>
      <c r="D250" s="514">
        <f>SUM(D247:D249)</f>
        <v>0</v>
      </c>
      <c r="E250" s="520">
        <f>SUM(E247:E249)</f>
        <v>0</v>
      </c>
    </row>
    <row r="251" spans="1:5" ht="15.75" thickTop="1" x14ac:dyDescent="0.25">
      <c r="A251" s="385"/>
      <c r="B251" s="385"/>
      <c r="C251" s="385"/>
      <c r="D251" s="511"/>
      <c r="E251" s="511"/>
    </row>
    <row r="252" spans="1:5" x14ac:dyDescent="0.25">
      <c r="A252" s="380" t="s">
        <v>904</v>
      </c>
      <c r="B252" s="385"/>
      <c r="C252" s="385"/>
      <c r="D252" s="385"/>
      <c r="E252" s="385"/>
    </row>
    <row r="253" spans="1:5" x14ac:dyDescent="0.25">
      <c r="A253" s="490" t="s">
        <v>150</v>
      </c>
      <c r="B253" s="484"/>
      <c r="C253" s="484"/>
      <c r="D253" s="385"/>
      <c r="E253" s="385"/>
    </row>
    <row r="254" spans="1:5" ht="15.75" x14ac:dyDescent="0.25">
      <c r="A254" s="484"/>
      <c r="B254" s="495" t="s">
        <v>155</v>
      </c>
      <c r="C254" s="495"/>
      <c r="D254" s="385">
        <v>0</v>
      </c>
      <c r="E254" s="400">
        <f>'Church I &amp; E  '!I45</f>
        <v>0</v>
      </c>
    </row>
    <row r="255" spans="1:5" ht="15.75" x14ac:dyDescent="0.25">
      <c r="A255" s="484"/>
      <c r="B255" s="495" t="s">
        <v>156</v>
      </c>
      <c r="C255" s="495"/>
      <c r="D255" s="385">
        <v>0</v>
      </c>
      <c r="E255" s="680"/>
    </row>
    <row r="256" spans="1:5" ht="15.75" x14ac:dyDescent="0.25">
      <c r="A256" s="484"/>
      <c r="B256" s="495" t="s">
        <v>157</v>
      </c>
      <c r="C256" s="495"/>
      <c r="D256" s="385">
        <v>0</v>
      </c>
      <c r="E256" s="680"/>
    </row>
    <row r="257" spans="1:5" ht="15.75" x14ac:dyDescent="0.25">
      <c r="A257" s="484"/>
      <c r="B257" s="483" t="s">
        <v>1398</v>
      </c>
      <c r="C257" s="495"/>
      <c r="D257" s="385">
        <v>0</v>
      </c>
      <c r="E257" s="680"/>
    </row>
    <row r="258" spans="1:5" ht="15.75" x14ac:dyDescent="0.25">
      <c r="A258" s="484"/>
      <c r="B258" s="495" t="s">
        <v>158</v>
      </c>
      <c r="C258" s="495"/>
      <c r="D258" s="385">
        <v>0</v>
      </c>
      <c r="E258" s="680"/>
    </row>
    <row r="259" spans="1:5" ht="15.75" x14ac:dyDescent="0.25">
      <c r="A259" s="484"/>
      <c r="B259" s="495" t="s">
        <v>159</v>
      </c>
      <c r="C259" s="495"/>
      <c r="D259" s="385">
        <v>0</v>
      </c>
      <c r="E259" s="680"/>
    </row>
    <row r="260" spans="1:5" ht="15.75" x14ac:dyDescent="0.25">
      <c r="A260" s="484"/>
      <c r="B260" s="495" t="s">
        <v>883</v>
      </c>
      <c r="C260" s="495"/>
      <c r="D260" s="385">
        <v>0</v>
      </c>
      <c r="E260" s="680"/>
    </row>
    <row r="261" spans="1:5" ht="15.75" thickBot="1" x14ac:dyDescent="0.3">
      <c r="A261" s="484"/>
      <c r="B261" s="497" t="s">
        <v>70</v>
      </c>
      <c r="C261" s="497"/>
      <c r="D261" s="514">
        <f>SUM(D254:D260)</f>
        <v>0</v>
      </c>
      <c r="E261" s="520">
        <f>SUM(E254:E260)</f>
        <v>0</v>
      </c>
    </row>
    <row r="262" spans="1:5" ht="15.75" thickTop="1" x14ac:dyDescent="0.25">
      <c r="A262" s="385"/>
      <c r="B262" s="385"/>
      <c r="C262" s="385"/>
      <c r="D262" s="511"/>
      <c r="E262" s="511"/>
    </row>
    <row r="263" spans="1:5" x14ac:dyDescent="0.25">
      <c r="A263" s="380" t="s">
        <v>905</v>
      </c>
      <c r="B263" s="385"/>
      <c r="C263" s="385"/>
      <c r="D263" s="385"/>
      <c r="E263" s="385"/>
    </row>
    <row r="264" spans="1:5" x14ac:dyDescent="0.25">
      <c r="A264" s="380" t="s">
        <v>162</v>
      </c>
      <c r="B264" s="484"/>
      <c r="C264" s="484"/>
      <c r="D264" s="385"/>
      <c r="E264" s="385"/>
    </row>
    <row r="265" spans="1:5" x14ac:dyDescent="0.25">
      <c r="A265" s="484"/>
      <c r="B265" s="385" t="str">
        <f>'CONSOLIDATION R &amp; P Schedule'!B360</f>
        <v>Allowance to care taker</v>
      </c>
      <c r="C265" s="385"/>
      <c r="D265" s="385">
        <v>0</v>
      </c>
      <c r="E265" s="680"/>
    </row>
    <row r="266" spans="1:5" ht="15.75" x14ac:dyDescent="0.25">
      <c r="A266" s="484"/>
      <c r="B266" s="385" t="str">
        <f>'CONSOLIDATION R &amp; P Schedule'!B361</f>
        <v>Fertilizer &amp; Pestizides</v>
      </c>
      <c r="C266" s="495"/>
      <c r="D266" s="385">
        <v>0</v>
      </c>
      <c r="E266" s="680"/>
    </row>
    <row r="267" spans="1:5" ht="15.75" x14ac:dyDescent="0.25">
      <c r="A267" s="484"/>
      <c r="B267" s="385" t="str">
        <f>'CONSOLIDATION R &amp; P Schedule'!B362</f>
        <v>Fuel Expenses for Agriculture</v>
      </c>
      <c r="C267" s="495"/>
      <c r="D267" s="385">
        <v>0</v>
      </c>
      <c r="E267" s="680"/>
    </row>
    <row r="268" spans="1:5" ht="15.75" x14ac:dyDescent="0.25">
      <c r="A268" s="484"/>
      <c r="B268" s="385" t="str">
        <f>'CONSOLIDATION R &amp; P Schedule'!B363</f>
        <v>Irrigation Fittings</v>
      </c>
      <c r="C268" s="495"/>
      <c r="D268" s="385">
        <v>0</v>
      </c>
      <c r="E268" s="680"/>
    </row>
    <row r="269" spans="1:5" ht="15.75" x14ac:dyDescent="0.25">
      <c r="A269" s="484"/>
      <c r="B269" s="385" t="str">
        <f>'CONSOLIDATION R &amp; P Schedule'!B364</f>
        <v>Labour Charge Paid</v>
      </c>
      <c r="C269" s="495"/>
      <c r="D269" s="385">
        <v>0</v>
      </c>
      <c r="E269" s="680"/>
    </row>
    <row r="270" spans="1:5" ht="15.75" x14ac:dyDescent="0.25">
      <c r="A270" s="484"/>
      <c r="B270" s="385" t="str">
        <f>'CONSOLIDATION R &amp; P Schedule'!B365</f>
        <v>Other Agricultural Expenses</v>
      </c>
      <c r="C270" s="495"/>
      <c r="D270" s="385">
        <v>0</v>
      </c>
      <c r="E270" s="400">
        <f>'Church I &amp; E  '!I49</f>
        <v>0</v>
      </c>
    </row>
    <row r="271" spans="1:5" ht="15.75" x14ac:dyDescent="0.25">
      <c r="A271" s="484"/>
      <c r="B271" s="385" t="str">
        <f>'CONSOLIDATION R &amp; P Schedule'!B366</f>
        <v>Repair &amp; Maintance - Agriculture Equipments</v>
      </c>
      <c r="C271" s="495"/>
      <c r="D271" s="385">
        <v>0</v>
      </c>
      <c r="E271" s="680"/>
    </row>
    <row r="272" spans="1:5" ht="15.75" x14ac:dyDescent="0.25">
      <c r="A272" s="484"/>
      <c r="B272" s="385" t="str">
        <f>'CONSOLIDATION R &amp; P Schedule'!B367</f>
        <v>Cattle Expenses</v>
      </c>
      <c r="C272" s="495"/>
      <c r="D272" s="385">
        <v>0</v>
      </c>
      <c r="E272" s="680"/>
    </row>
    <row r="273" spans="1:5" ht="15.75" x14ac:dyDescent="0.25">
      <c r="A273" s="484"/>
      <c r="B273" s="385" t="str">
        <f>'CONSOLIDATION R &amp; P Schedule'!B368</f>
        <v>Store Expenses</v>
      </c>
      <c r="C273" s="495"/>
      <c r="D273" s="385">
        <v>0</v>
      </c>
      <c r="E273" s="680"/>
    </row>
    <row r="274" spans="1:5" ht="15.75" x14ac:dyDescent="0.25">
      <c r="A274" s="484"/>
      <c r="B274" s="385" t="str">
        <f>'CONSOLIDATION R &amp; P Schedule'!B370</f>
        <v>Agriculture  Expense for Church</v>
      </c>
      <c r="C274" s="495"/>
      <c r="D274" s="385">
        <v>0</v>
      </c>
      <c r="E274" s="680"/>
    </row>
    <row r="275" spans="1:5" ht="15.75" thickBot="1" x14ac:dyDescent="0.3">
      <c r="A275" s="385"/>
      <c r="B275" s="497" t="s">
        <v>70</v>
      </c>
      <c r="C275" s="497"/>
      <c r="D275" s="514">
        <f>SUM(D265:D274)</f>
        <v>0</v>
      </c>
      <c r="E275" s="514">
        <f>SUM(E265:E273)</f>
        <v>0</v>
      </c>
    </row>
    <row r="276" spans="1:5" ht="15.75" thickTop="1" x14ac:dyDescent="0.25">
      <c r="A276" s="385"/>
      <c r="B276" s="497"/>
      <c r="C276" s="497"/>
      <c r="D276" s="511"/>
      <c r="E276" s="511"/>
    </row>
    <row r="277" spans="1:5" x14ac:dyDescent="0.25">
      <c r="A277" s="380" t="s">
        <v>933</v>
      </c>
      <c r="B277" s="385"/>
      <c r="C277" s="385"/>
      <c r="D277" s="385"/>
      <c r="E277" s="385"/>
    </row>
    <row r="278" spans="1:5" x14ac:dyDescent="0.25">
      <c r="A278" s="380" t="s">
        <v>1273</v>
      </c>
      <c r="B278" s="385"/>
      <c r="C278" s="385"/>
      <c r="D278" s="385"/>
      <c r="E278" s="385"/>
    </row>
    <row r="279" spans="1:5" ht="15.75" x14ac:dyDescent="0.25">
      <c r="A279" s="484"/>
      <c r="B279" s="495" t="s">
        <v>884</v>
      </c>
      <c r="C279" s="495"/>
      <c r="D279" s="385">
        <v>0</v>
      </c>
      <c r="E279" s="680"/>
    </row>
    <row r="280" spans="1:5" ht="15.75" x14ac:dyDescent="0.25">
      <c r="A280" s="484"/>
      <c r="B280" s="495" t="s">
        <v>1399</v>
      </c>
      <c r="C280" s="495"/>
      <c r="D280" s="385">
        <v>0</v>
      </c>
      <c r="E280" s="680"/>
    </row>
    <row r="281" spans="1:5" ht="15.75" x14ac:dyDescent="0.25">
      <c r="A281" s="484"/>
      <c r="B281" s="495" t="s">
        <v>113</v>
      </c>
      <c r="C281" s="495"/>
      <c r="D281" s="385">
        <v>0</v>
      </c>
      <c r="E281" s="680"/>
    </row>
    <row r="282" spans="1:5" ht="15.75" x14ac:dyDescent="0.25">
      <c r="A282" s="484"/>
      <c r="B282" s="495" t="s">
        <v>160</v>
      </c>
      <c r="C282" s="495"/>
      <c r="D282" s="385">
        <v>0</v>
      </c>
      <c r="E282" s="680"/>
    </row>
    <row r="283" spans="1:5" ht="15.75" x14ac:dyDescent="0.25">
      <c r="A283" s="484"/>
      <c r="B283" s="495" t="s">
        <v>110</v>
      </c>
      <c r="C283" s="495"/>
      <c r="D283" s="385">
        <v>0</v>
      </c>
      <c r="E283" s="680"/>
    </row>
    <row r="284" spans="1:5" ht="15.75" x14ac:dyDescent="0.25">
      <c r="A284" s="484"/>
      <c r="B284" s="495" t="s">
        <v>112</v>
      </c>
      <c r="C284" s="495"/>
      <c r="D284" s="385">
        <v>0</v>
      </c>
      <c r="E284" s="680"/>
    </row>
    <row r="285" spans="1:5" ht="15.75" x14ac:dyDescent="0.25">
      <c r="A285" s="484"/>
      <c r="B285" s="495" t="s">
        <v>161</v>
      </c>
      <c r="C285" s="495"/>
      <c r="D285" s="385">
        <v>0</v>
      </c>
      <c r="E285" s="680"/>
    </row>
    <row r="286" spans="1:5" ht="15.75" x14ac:dyDescent="0.25">
      <c r="A286" s="484"/>
      <c r="B286" s="495" t="s">
        <v>893</v>
      </c>
      <c r="C286" s="495"/>
      <c r="D286" s="385">
        <v>0</v>
      </c>
      <c r="E286" s="680"/>
    </row>
    <row r="287" spans="1:5" ht="15.75" x14ac:dyDescent="0.25">
      <c r="A287" s="484"/>
      <c r="B287" s="495" t="s">
        <v>123</v>
      </c>
      <c r="C287" s="495"/>
      <c r="D287" s="385">
        <v>0</v>
      </c>
      <c r="E287" s="680"/>
    </row>
    <row r="288" spans="1:5" ht="15.75" x14ac:dyDescent="0.25">
      <c r="A288" s="484"/>
      <c r="B288" s="495" t="s">
        <v>111</v>
      </c>
      <c r="C288" s="495"/>
      <c r="D288" s="385">
        <v>0</v>
      </c>
      <c r="E288" s="680"/>
    </row>
    <row r="289" spans="1:5" ht="15.75" x14ac:dyDescent="0.25">
      <c r="A289" s="484"/>
      <c r="B289" s="495" t="s">
        <v>894</v>
      </c>
      <c r="C289" s="495"/>
      <c r="D289" s="385">
        <v>0</v>
      </c>
      <c r="E289" s="680"/>
    </row>
    <row r="290" spans="1:5" ht="15.75" x14ac:dyDescent="0.25">
      <c r="A290" s="484"/>
      <c r="B290" s="495" t="s">
        <v>1400</v>
      </c>
      <c r="C290" s="495"/>
      <c r="D290" s="385">
        <v>0</v>
      </c>
      <c r="E290" s="680"/>
    </row>
    <row r="291" spans="1:5" ht="15.75" x14ac:dyDescent="0.25">
      <c r="A291" s="484"/>
      <c r="B291" s="495" t="s">
        <v>895</v>
      </c>
      <c r="C291" s="495"/>
      <c r="D291" s="385">
        <v>0</v>
      </c>
      <c r="E291" s="680"/>
    </row>
    <row r="292" spans="1:5" ht="15.75" x14ac:dyDescent="0.25">
      <c r="A292" s="484"/>
      <c r="B292" s="495" t="s">
        <v>892</v>
      </c>
      <c r="C292" s="495"/>
      <c r="D292" s="385">
        <v>0</v>
      </c>
      <c r="E292" s="680"/>
    </row>
    <row r="293" spans="1:5" ht="15.75" x14ac:dyDescent="0.25">
      <c r="A293" s="484"/>
      <c r="B293" s="495" t="s">
        <v>1019</v>
      </c>
      <c r="C293" s="495"/>
      <c r="D293" s="385">
        <v>0</v>
      </c>
      <c r="E293" s="400">
        <f>'Church I &amp; E  '!I50</f>
        <v>0</v>
      </c>
    </row>
    <row r="294" spans="1:5" ht="15.75" x14ac:dyDescent="0.25">
      <c r="A294" s="484"/>
      <c r="B294" s="495" t="s">
        <v>144</v>
      </c>
      <c r="C294" s="495"/>
      <c r="D294" s="385">
        <v>0</v>
      </c>
      <c r="E294" s="400">
        <f>'Church I &amp; E  '!I46</f>
        <v>0</v>
      </c>
    </row>
    <row r="295" spans="1:5" ht="15.75" x14ac:dyDescent="0.25">
      <c r="A295" s="484"/>
      <c r="B295" s="495" t="s">
        <v>1089</v>
      </c>
      <c r="C295" s="495"/>
      <c r="D295" s="495"/>
      <c r="E295" s="400">
        <f>'Church I &amp; E  '!I55</f>
        <v>0</v>
      </c>
    </row>
    <row r="296" spans="1:5" ht="15.75" x14ac:dyDescent="0.25">
      <c r="A296" s="484"/>
      <c r="B296" s="495" t="s">
        <v>1091</v>
      </c>
      <c r="C296" s="495"/>
      <c r="D296" s="495"/>
      <c r="E296" s="400">
        <f>'Church I &amp; E  '!I56</f>
        <v>0</v>
      </c>
    </row>
    <row r="297" spans="1:5" ht="15.75" x14ac:dyDescent="0.25">
      <c r="A297" s="484"/>
      <c r="B297" s="495" t="s">
        <v>1094</v>
      </c>
      <c r="C297" s="495"/>
      <c r="D297" s="385"/>
      <c r="E297" s="400">
        <f>'Church I &amp; E  '!I58</f>
        <v>0</v>
      </c>
    </row>
    <row r="298" spans="1:5" ht="15.75" x14ac:dyDescent="0.25">
      <c r="A298" s="484"/>
      <c r="B298" s="504" t="s">
        <v>1076</v>
      </c>
      <c r="C298" s="495"/>
      <c r="D298" s="495"/>
      <c r="E298" s="400"/>
    </row>
    <row r="299" spans="1:5" ht="15.75" x14ac:dyDescent="0.25">
      <c r="A299" s="484"/>
      <c r="B299" s="495" t="s">
        <v>1198</v>
      </c>
      <c r="C299" s="495"/>
      <c r="D299" s="495"/>
      <c r="E299" s="400">
        <f>'Church I &amp; E  '!I36</f>
        <v>0</v>
      </c>
    </row>
    <row r="300" spans="1:5" ht="15.75" x14ac:dyDescent="0.25">
      <c r="A300" s="484"/>
      <c r="B300" s="495" t="s">
        <v>1199</v>
      </c>
      <c r="C300" s="495"/>
      <c r="D300" s="495"/>
      <c r="E300" s="400">
        <f>'Church I &amp; E  '!I37</f>
        <v>0</v>
      </c>
    </row>
    <row r="301" spans="1:5" ht="15.75" x14ac:dyDescent="0.25">
      <c r="A301" s="484"/>
      <c r="B301" s="495" t="s">
        <v>1007</v>
      </c>
      <c r="C301" s="495"/>
      <c r="D301" s="517"/>
      <c r="E301" s="518">
        <f>'Church I &amp; E  '!I38</f>
        <v>0</v>
      </c>
    </row>
    <row r="302" spans="1:5" ht="16.5" thickBot="1" x14ac:dyDescent="0.3">
      <c r="A302" s="484"/>
      <c r="B302" s="497" t="s">
        <v>70</v>
      </c>
      <c r="C302" s="495"/>
      <c r="D302" s="520">
        <f>SUM(D278:D301)</f>
        <v>0</v>
      </c>
      <c r="E302" s="520">
        <f>SUM(E278:E301)</f>
        <v>0</v>
      </c>
    </row>
    <row r="303" spans="1:5" ht="15.75" thickTop="1" x14ac:dyDescent="0.25">
      <c r="A303" s="484"/>
      <c r="B303" s="484"/>
      <c r="C303" s="484"/>
      <c r="D303" s="519"/>
      <c r="E303" s="519"/>
    </row>
  </sheetData>
  <mergeCells count="2">
    <mergeCell ref="A2:E2"/>
    <mergeCell ref="A3:E3"/>
  </mergeCells>
  <pageMargins left="0.7" right="0.7" top="0.75" bottom="0.75" header="0.3" footer="0.3"/>
  <pageSetup paperSize="9" scale="61" orientation="portrait" r:id="rId1"/>
  <rowBreaks count="1" manualBreakCount="1">
    <brk id="60" max="4" man="1"/>
  </rowBreaks>
  <ignoredErrors>
    <ignoredError sqref="E9:E16 E115:E117 E120:E121 B30:B34 E42:E43 B62:C62 E69:E72 B68:B72 B77:B81 E80:E81 B104:C104 B98:C98 D138:E138 D27:D29 D36:D38 D40 D42:D43 E45:E46 D45 D48:D51 E48:E51 B63:C63 E62 D73:E73 D82:E82 D91 D122:E122 D130:E130 E26 D35:E35 D41:E41 D44:E44 D47:E47 D52:E52 D53:E53 D63:E63 E104 B57:C57 B58:C58 B59:C59 B60:C60 B61:C61 B94:C94 E94 B95:C95 E95 B96:C96 E96 B97:C97 E97 E98" unlocked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AA60"/>
  <sheetViews>
    <sheetView view="pageBreakPreview" topLeftCell="A31" zoomScale="93" zoomScaleSheetLayoutView="93" workbookViewId="0">
      <selection activeCell="W35" sqref="W35"/>
    </sheetView>
  </sheetViews>
  <sheetFormatPr defaultColWidth="9" defaultRowHeight="18.75" customHeight="1" x14ac:dyDescent="0.25"/>
  <cols>
    <col min="2" max="2" width="24.42578125" customWidth="1"/>
    <col min="3" max="3" width="12.5703125" bestFit="1" customWidth="1"/>
    <col min="4" max="4" width="11.7109375" customWidth="1"/>
    <col min="5" max="6" width="5" customWidth="1"/>
    <col min="7" max="7" width="12.5703125" bestFit="1" customWidth="1"/>
    <col min="8" max="8" width="7.28515625" style="54" customWidth="1"/>
    <col min="9" max="9" width="11.42578125" style="839" bestFit="1" customWidth="1"/>
    <col min="10" max="11" width="11.42578125" bestFit="1" customWidth="1"/>
    <col min="12" max="13" width="12.5703125" bestFit="1" customWidth="1"/>
  </cols>
  <sheetData>
    <row r="1" spans="1:13" ht="23.25" customHeight="1" x14ac:dyDescent="0.25">
      <c r="A1" s="889" t="s">
        <v>844</v>
      </c>
      <c r="B1" s="889"/>
      <c r="C1" s="889"/>
      <c r="D1" s="889"/>
      <c r="E1" s="889"/>
      <c r="F1" s="889"/>
      <c r="G1" s="889"/>
      <c r="H1" s="889"/>
      <c r="I1" s="889"/>
      <c r="J1" s="889"/>
      <c r="K1" s="889"/>
      <c r="L1" s="889"/>
      <c r="M1" s="889"/>
    </row>
    <row r="2" spans="1:13" ht="15" customHeight="1" x14ac:dyDescent="0.25">
      <c r="A2" s="890" t="s">
        <v>1251</v>
      </c>
      <c r="B2" s="890"/>
      <c r="C2" s="890"/>
      <c r="D2" s="890"/>
      <c r="E2" s="890"/>
      <c r="F2" s="890"/>
      <c r="G2" s="890"/>
      <c r="H2" s="890"/>
      <c r="I2" s="890"/>
      <c r="J2" s="890"/>
      <c r="K2" s="890"/>
      <c r="L2" s="890"/>
      <c r="M2" s="890"/>
    </row>
    <row r="3" spans="1:13" ht="19.5" customHeight="1" x14ac:dyDescent="0.25">
      <c r="A3" s="890" t="str">
        <f>'DataSheet '!B9</f>
        <v>Name of Diocese</v>
      </c>
      <c r="B3" s="890"/>
      <c r="C3" s="890"/>
      <c r="D3" s="890"/>
      <c r="E3" s="890"/>
      <c r="F3" s="890"/>
      <c r="G3" s="890"/>
      <c r="H3" s="890"/>
      <c r="I3" s="890"/>
      <c r="J3" s="890"/>
      <c r="K3" s="890"/>
      <c r="L3" s="890"/>
      <c r="M3" s="890"/>
    </row>
    <row r="4" spans="1:13" ht="22.5" customHeight="1" x14ac:dyDescent="0.25">
      <c r="A4" s="891" t="s">
        <v>1335</v>
      </c>
      <c r="B4" s="891"/>
      <c r="C4" s="891"/>
      <c r="D4" s="891"/>
      <c r="E4" s="891"/>
      <c r="F4" s="891"/>
      <c r="G4" s="891"/>
      <c r="H4" s="891"/>
      <c r="I4" s="891"/>
      <c r="J4" s="891"/>
      <c r="K4" s="891"/>
      <c r="L4" s="891"/>
      <c r="M4" s="891"/>
    </row>
    <row r="5" spans="1:13" ht="22.5" customHeight="1" x14ac:dyDescent="0.25">
      <c r="A5" s="459"/>
      <c r="B5" s="459"/>
      <c r="C5" s="897" t="s">
        <v>1324</v>
      </c>
      <c r="D5" s="898"/>
      <c r="E5" s="898"/>
      <c r="F5" s="898"/>
      <c r="G5" s="899"/>
      <c r="H5" s="907" t="s">
        <v>188</v>
      </c>
      <c r="I5" s="904" t="s">
        <v>21</v>
      </c>
      <c r="J5" s="905"/>
      <c r="K5" s="906"/>
      <c r="L5" s="900" t="s">
        <v>1328</v>
      </c>
      <c r="M5" s="900"/>
    </row>
    <row r="6" spans="1:13" ht="14.25" customHeight="1" x14ac:dyDescent="0.25">
      <c r="A6" s="892" t="s">
        <v>1332</v>
      </c>
      <c r="B6" s="892" t="s">
        <v>0</v>
      </c>
      <c r="C6" s="893" t="s">
        <v>1326</v>
      </c>
      <c r="D6" s="892" t="s">
        <v>1325</v>
      </c>
      <c r="E6" s="892"/>
      <c r="F6" s="894" t="s">
        <v>1323</v>
      </c>
      <c r="G6" s="894" t="s">
        <v>1327</v>
      </c>
      <c r="H6" s="908"/>
      <c r="I6" s="901" t="s">
        <v>1329</v>
      </c>
      <c r="J6" s="894" t="s">
        <v>1330</v>
      </c>
      <c r="K6" s="894" t="s">
        <v>1331</v>
      </c>
      <c r="L6" s="893" t="s">
        <v>1327</v>
      </c>
      <c r="M6" s="893" t="s">
        <v>24</v>
      </c>
    </row>
    <row r="7" spans="1:13" ht="14.25" customHeight="1" x14ac:dyDescent="0.25">
      <c r="A7" s="892"/>
      <c r="B7" s="892"/>
      <c r="C7" s="893"/>
      <c r="D7" s="893" t="s">
        <v>1252</v>
      </c>
      <c r="E7" s="893" t="s">
        <v>189</v>
      </c>
      <c r="F7" s="895"/>
      <c r="G7" s="895"/>
      <c r="H7" s="908"/>
      <c r="I7" s="902"/>
      <c r="J7" s="895"/>
      <c r="K7" s="895"/>
      <c r="L7" s="893"/>
      <c r="M7" s="893"/>
    </row>
    <row r="8" spans="1:13" ht="48.75" customHeight="1" x14ac:dyDescent="0.25">
      <c r="A8" s="892"/>
      <c r="B8" s="892"/>
      <c r="C8" s="893"/>
      <c r="D8" s="893"/>
      <c r="E8" s="893"/>
      <c r="F8" s="896"/>
      <c r="G8" s="896"/>
      <c r="H8" s="909"/>
      <c r="I8" s="903"/>
      <c r="J8" s="896"/>
      <c r="K8" s="896"/>
      <c r="L8" s="893"/>
      <c r="M8" s="893"/>
    </row>
    <row r="9" spans="1:13" ht="21" customHeight="1" x14ac:dyDescent="0.25">
      <c r="A9" s="468" t="s">
        <v>92</v>
      </c>
      <c r="B9" s="469" t="s">
        <v>1333</v>
      </c>
      <c r="C9" s="460"/>
      <c r="D9" s="460"/>
      <c r="E9" s="460"/>
      <c r="F9" s="461"/>
      <c r="G9" s="461"/>
      <c r="H9" s="467"/>
      <c r="I9" s="836"/>
      <c r="J9" s="461"/>
      <c r="K9" s="461"/>
      <c r="L9" s="460"/>
      <c r="M9" s="460"/>
    </row>
    <row r="10" spans="1:13" ht="15.75" customHeight="1" x14ac:dyDescent="0.25">
      <c r="A10" s="470">
        <v>1</v>
      </c>
      <c r="B10" s="642" t="s">
        <v>128</v>
      </c>
      <c r="C10" s="412">
        <v>0</v>
      </c>
      <c r="D10" s="412">
        <v>0</v>
      </c>
      <c r="E10" s="412">
        <v>0</v>
      </c>
      <c r="F10" s="412">
        <v>0</v>
      </c>
      <c r="G10" s="412">
        <f>C10+D10+E10-F10</f>
        <v>0</v>
      </c>
      <c r="H10" s="463"/>
      <c r="I10" s="837"/>
      <c r="J10" s="462"/>
      <c r="K10" s="462"/>
      <c r="L10" s="412">
        <f t="shared" ref="L10:L12" si="0">G10-K10</f>
        <v>0</v>
      </c>
      <c r="M10" s="412">
        <f>C10-I10</f>
        <v>0</v>
      </c>
    </row>
    <row r="11" spans="1:13" ht="15.75" customHeight="1" x14ac:dyDescent="0.25">
      <c r="A11" s="470">
        <v>2</v>
      </c>
      <c r="B11" s="642" t="s">
        <v>129</v>
      </c>
      <c r="C11" s="412">
        <v>0</v>
      </c>
      <c r="D11" s="412">
        <v>0</v>
      </c>
      <c r="E11" s="412">
        <v>0</v>
      </c>
      <c r="F11" s="412">
        <v>0</v>
      </c>
      <c r="G11" s="412">
        <f t="shared" ref="G11:G12" si="1">C11+D11+E11-F11</f>
        <v>0</v>
      </c>
      <c r="H11" s="463"/>
      <c r="I11" s="837"/>
      <c r="J11" s="462"/>
      <c r="K11" s="462"/>
      <c r="L11" s="412">
        <f t="shared" si="0"/>
        <v>0</v>
      </c>
      <c r="M11" s="412">
        <f t="shared" ref="M11:M12" si="2">C11-I11</f>
        <v>0</v>
      </c>
    </row>
    <row r="12" spans="1:13" ht="15.75" customHeight="1" x14ac:dyDescent="0.25">
      <c r="A12" s="470">
        <v>3</v>
      </c>
      <c r="B12" s="642" t="s">
        <v>130</v>
      </c>
      <c r="C12" s="412">
        <v>0</v>
      </c>
      <c r="D12" s="412">
        <v>0</v>
      </c>
      <c r="E12" s="412">
        <v>0</v>
      </c>
      <c r="F12" s="412">
        <v>0</v>
      </c>
      <c r="G12" s="412">
        <f t="shared" si="1"/>
        <v>0</v>
      </c>
      <c r="H12" s="463"/>
      <c r="I12" s="837"/>
      <c r="J12" s="462"/>
      <c r="K12" s="462"/>
      <c r="L12" s="412">
        <f t="shared" si="0"/>
        <v>0</v>
      </c>
      <c r="M12" s="412">
        <f t="shared" si="2"/>
        <v>0</v>
      </c>
    </row>
    <row r="13" spans="1:13" ht="15.75" customHeight="1" x14ac:dyDescent="0.25">
      <c r="A13" s="462"/>
      <c r="B13" s="464" t="s">
        <v>190</v>
      </c>
      <c r="C13" s="428">
        <f>SUM(C10:C12)</f>
        <v>0</v>
      </c>
      <c r="D13" s="428">
        <f t="shared" ref="D13:M13" si="3">SUM(D10:D12)</f>
        <v>0</v>
      </c>
      <c r="E13" s="428">
        <f t="shared" si="3"/>
        <v>0</v>
      </c>
      <c r="F13" s="428">
        <f t="shared" si="3"/>
        <v>0</v>
      </c>
      <c r="G13" s="428">
        <f>SUM(G10:G12)</f>
        <v>0</v>
      </c>
      <c r="H13" s="465"/>
      <c r="I13" s="838"/>
      <c r="J13" s="466"/>
      <c r="K13" s="466"/>
      <c r="L13" s="428">
        <f>SUM(L10:L12)</f>
        <v>0</v>
      </c>
      <c r="M13" s="428">
        <f t="shared" si="3"/>
        <v>0</v>
      </c>
    </row>
    <row r="14" spans="1:13" ht="15.75" customHeight="1" x14ac:dyDescent="0.25">
      <c r="A14" s="472" t="s">
        <v>94</v>
      </c>
      <c r="B14" s="471" t="s">
        <v>191</v>
      </c>
      <c r="C14" s="412"/>
      <c r="D14" s="412"/>
      <c r="E14" s="412"/>
      <c r="F14" s="412"/>
      <c r="G14" s="412"/>
      <c r="H14" s="463"/>
      <c r="I14" s="837"/>
      <c r="J14" s="462"/>
      <c r="K14" s="462"/>
      <c r="L14" s="462"/>
      <c r="M14" s="462"/>
    </row>
    <row r="15" spans="1:13" ht="15.75" customHeight="1" x14ac:dyDescent="0.25">
      <c r="A15" s="406">
        <v>1</v>
      </c>
      <c r="B15" s="642" t="s">
        <v>1028</v>
      </c>
      <c r="C15" s="412">
        <v>0</v>
      </c>
      <c r="D15" s="412">
        <v>0</v>
      </c>
      <c r="E15" s="412">
        <v>0</v>
      </c>
      <c r="F15" s="412">
        <v>0</v>
      </c>
      <c r="G15" s="412">
        <f>C15+D15+E15-F15</f>
        <v>0</v>
      </c>
      <c r="H15" s="463">
        <v>0.05</v>
      </c>
      <c r="I15" s="657">
        <v>0</v>
      </c>
      <c r="J15" s="412">
        <f>((M15+D15-F15)*H15)+(E15*H15)/2</f>
        <v>0</v>
      </c>
      <c r="K15" s="412">
        <f>I15+J15</f>
        <v>0</v>
      </c>
      <c r="L15" s="412">
        <f>G15-K15</f>
        <v>0</v>
      </c>
      <c r="M15" s="412">
        <f>C15-I15</f>
        <v>0</v>
      </c>
    </row>
    <row r="16" spans="1:13" ht="15.75" customHeight="1" x14ac:dyDescent="0.25">
      <c r="A16" s="406">
        <v>2</v>
      </c>
      <c r="B16" s="642" t="s">
        <v>131</v>
      </c>
      <c r="C16" s="412">
        <v>0</v>
      </c>
      <c r="D16" s="412">
        <v>0</v>
      </c>
      <c r="E16" s="412">
        <v>0</v>
      </c>
      <c r="F16" s="412">
        <v>0</v>
      </c>
      <c r="G16" s="412">
        <f t="shared" ref="G16:G25" si="4">C16+D16+E16-F16</f>
        <v>0</v>
      </c>
      <c r="H16" s="463">
        <v>0.05</v>
      </c>
      <c r="I16" s="654">
        <f t="shared" ref="I16:I25" si="5">(C16+D16-F16)*H16</f>
        <v>0</v>
      </c>
      <c r="J16" s="412">
        <f t="shared" ref="J16:J25" si="6">((M16+D16-F16)*H16)+(E16*H16)/2</f>
        <v>0</v>
      </c>
      <c r="K16" s="412">
        <f t="shared" ref="K16:K25" si="7">I16+J16</f>
        <v>0</v>
      </c>
      <c r="L16" s="412">
        <f t="shared" ref="L16:L25" si="8">G16-K16</f>
        <v>0</v>
      </c>
      <c r="M16" s="412">
        <f t="shared" ref="M16:M25" si="9">C16-I16</f>
        <v>0</v>
      </c>
    </row>
    <row r="17" spans="1:15" ht="15.75" customHeight="1" x14ac:dyDescent="0.25">
      <c r="A17" s="406">
        <v>3</v>
      </c>
      <c r="B17" s="642" t="s">
        <v>1253</v>
      </c>
      <c r="C17" s="412">
        <v>0</v>
      </c>
      <c r="D17" s="412">
        <v>0</v>
      </c>
      <c r="E17" s="412">
        <v>0</v>
      </c>
      <c r="F17" s="412">
        <v>0</v>
      </c>
      <c r="G17" s="412">
        <f t="shared" si="4"/>
        <v>0</v>
      </c>
      <c r="H17" s="463">
        <v>0.05</v>
      </c>
      <c r="I17" s="654">
        <f t="shared" si="5"/>
        <v>0</v>
      </c>
      <c r="J17" s="412">
        <f t="shared" si="6"/>
        <v>0</v>
      </c>
      <c r="K17" s="412">
        <f t="shared" si="7"/>
        <v>0</v>
      </c>
      <c r="L17" s="412">
        <f t="shared" si="8"/>
        <v>0</v>
      </c>
      <c r="M17" s="412">
        <f t="shared" si="9"/>
        <v>0</v>
      </c>
    </row>
    <row r="18" spans="1:15" ht="15.75" customHeight="1" x14ac:dyDescent="0.25">
      <c r="A18" s="406">
        <v>4</v>
      </c>
      <c r="B18" s="642" t="s">
        <v>1254</v>
      </c>
      <c r="C18" s="412">
        <v>0</v>
      </c>
      <c r="D18" s="412">
        <v>0</v>
      </c>
      <c r="E18" s="412">
        <v>0</v>
      </c>
      <c r="F18" s="412">
        <v>0</v>
      </c>
      <c r="G18" s="412">
        <f t="shared" si="4"/>
        <v>0</v>
      </c>
      <c r="H18" s="463">
        <v>0.05</v>
      </c>
      <c r="I18" s="654">
        <f t="shared" si="5"/>
        <v>0</v>
      </c>
      <c r="J18" s="412">
        <f t="shared" si="6"/>
        <v>0</v>
      </c>
      <c r="K18" s="412">
        <f t="shared" si="7"/>
        <v>0</v>
      </c>
      <c r="L18" s="412">
        <f t="shared" si="8"/>
        <v>0</v>
      </c>
      <c r="M18" s="412">
        <f t="shared" si="9"/>
        <v>0</v>
      </c>
    </row>
    <row r="19" spans="1:15" ht="15.75" customHeight="1" x14ac:dyDescent="0.25">
      <c r="A19" s="406">
        <v>5</v>
      </c>
      <c r="B19" s="642" t="s">
        <v>1255</v>
      </c>
      <c r="C19" s="412">
        <v>0</v>
      </c>
      <c r="D19" s="412">
        <v>0</v>
      </c>
      <c r="E19" s="412">
        <v>0</v>
      </c>
      <c r="F19" s="412">
        <v>0</v>
      </c>
      <c r="G19" s="412">
        <f t="shared" si="4"/>
        <v>0</v>
      </c>
      <c r="H19" s="463">
        <v>0.05</v>
      </c>
      <c r="I19" s="654">
        <f t="shared" si="5"/>
        <v>0</v>
      </c>
      <c r="J19" s="412">
        <f t="shared" si="6"/>
        <v>0</v>
      </c>
      <c r="K19" s="412">
        <f t="shared" si="7"/>
        <v>0</v>
      </c>
      <c r="L19" s="412">
        <f t="shared" si="8"/>
        <v>0</v>
      </c>
      <c r="M19" s="412">
        <f t="shared" si="9"/>
        <v>0</v>
      </c>
      <c r="O19" s="697"/>
    </row>
    <row r="20" spans="1:15" ht="15.75" customHeight="1" x14ac:dyDescent="0.25">
      <c r="A20" s="406">
        <v>6</v>
      </c>
      <c r="B20" s="642" t="s">
        <v>1256</v>
      </c>
      <c r="C20" s="412">
        <v>0</v>
      </c>
      <c r="D20" s="412">
        <v>0</v>
      </c>
      <c r="E20" s="412">
        <v>0</v>
      </c>
      <c r="F20" s="412">
        <v>0</v>
      </c>
      <c r="G20" s="412">
        <f t="shared" si="4"/>
        <v>0</v>
      </c>
      <c r="H20" s="463">
        <v>0.05</v>
      </c>
      <c r="I20" s="654">
        <f t="shared" si="5"/>
        <v>0</v>
      </c>
      <c r="J20" s="412">
        <f t="shared" si="6"/>
        <v>0</v>
      </c>
      <c r="K20" s="412">
        <f t="shared" si="7"/>
        <v>0</v>
      </c>
      <c r="L20" s="412">
        <f t="shared" si="8"/>
        <v>0</v>
      </c>
      <c r="M20" s="412">
        <f t="shared" si="9"/>
        <v>0</v>
      </c>
      <c r="O20" s="697"/>
    </row>
    <row r="21" spans="1:15" ht="15.75" customHeight="1" x14ac:dyDescent="0.25">
      <c r="A21" s="406">
        <v>7</v>
      </c>
      <c r="B21" s="642" t="s">
        <v>132</v>
      </c>
      <c r="C21" s="412">
        <v>0</v>
      </c>
      <c r="D21" s="412">
        <v>0</v>
      </c>
      <c r="E21" s="412">
        <v>0</v>
      </c>
      <c r="F21" s="412">
        <v>0</v>
      </c>
      <c r="G21" s="412">
        <f t="shared" si="4"/>
        <v>0</v>
      </c>
      <c r="H21" s="463">
        <v>0.05</v>
      </c>
      <c r="I21" s="654">
        <f t="shared" si="5"/>
        <v>0</v>
      </c>
      <c r="J21" s="412">
        <f t="shared" si="6"/>
        <v>0</v>
      </c>
      <c r="K21" s="412">
        <f t="shared" si="7"/>
        <v>0</v>
      </c>
      <c r="L21" s="412">
        <f t="shared" si="8"/>
        <v>0</v>
      </c>
      <c r="M21" s="412">
        <f t="shared" si="9"/>
        <v>0</v>
      </c>
      <c r="O21" s="697"/>
    </row>
    <row r="22" spans="1:15" ht="15.75" customHeight="1" x14ac:dyDescent="0.25">
      <c r="A22" s="406">
        <v>8</v>
      </c>
      <c r="B22" s="642" t="s">
        <v>1034</v>
      </c>
      <c r="C22" s="412">
        <v>0</v>
      </c>
      <c r="D22" s="412">
        <v>0</v>
      </c>
      <c r="E22" s="412">
        <v>0</v>
      </c>
      <c r="F22" s="412">
        <v>0</v>
      </c>
      <c r="G22" s="412">
        <f t="shared" si="4"/>
        <v>0</v>
      </c>
      <c r="H22" s="463">
        <v>0.05</v>
      </c>
      <c r="I22" s="654">
        <f t="shared" si="5"/>
        <v>0</v>
      </c>
      <c r="J22" s="412">
        <f>((M22+D22-F22)*H22)+(E22*H22)/2</f>
        <v>0</v>
      </c>
      <c r="K22" s="412">
        <f t="shared" si="7"/>
        <v>0</v>
      </c>
      <c r="L22" s="412">
        <f t="shared" si="8"/>
        <v>0</v>
      </c>
      <c r="M22" s="412">
        <f t="shared" si="9"/>
        <v>0</v>
      </c>
      <c r="O22" s="697"/>
    </row>
    <row r="23" spans="1:15" ht="15.75" customHeight="1" x14ac:dyDescent="0.25">
      <c r="A23" s="406">
        <v>9</v>
      </c>
      <c r="B23" s="642" t="s">
        <v>1035</v>
      </c>
      <c r="C23" s="412">
        <v>0</v>
      </c>
      <c r="D23" s="412">
        <v>0</v>
      </c>
      <c r="E23" s="412">
        <v>0</v>
      </c>
      <c r="F23" s="412">
        <v>0</v>
      </c>
      <c r="G23" s="412">
        <f t="shared" si="4"/>
        <v>0</v>
      </c>
      <c r="H23" s="463">
        <v>0.05</v>
      </c>
      <c r="I23" s="654">
        <f t="shared" si="5"/>
        <v>0</v>
      </c>
      <c r="J23" s="412">
        <f t="shared" si="6"/>
        <v>0</v>
      </c>
      <c r="K23" s="412">
        <f t="shared" si="7"/>
        <v>0</v>
      </c>
      <c r="L23" s="412">
        <f t="shared" si="8"/>
        <v>0</v>
      </c>
      <c r="M23" s="412">
        <f t="shared" si="9"/>
        <v>0</v>
      </c>
      <c r="O23" s="697"/>
    </row>
    <row r="24" spans="1:15" ht="15.75" customHeight="1" x14ac:dyDescent="0.25">
      <c r="A24" s="406">
        <v>10</v>
      </c>
      <c r="B24" s="642" t="s">
        <v>133</v>
      </c>
      <c r="C24" s="412">
        <v>0</v>
      </c>
      <c r="D24" s="412">
        <v>0</v>
      </c>
      <c r="E24" s="412">
        <v>0</v>
      </c>
      <c r="F24" s="412">
        <v>0</v>
      </c>
      <c r="G24" s="412">
        <f t="shared" si="4"/>
        <v>0</v>
      </c>
      <c r="H24" s="463">
        <v>0.05</v>
      </c>
      <c r="I24" s="654">
        <f t="shared" si="5"/>
        <v>0</v>
      </c>
      <c r="J24" s="412">
        <f t="shared" si="6"/>
        <v>0</v>
      </c>
      <c r="K24" s="412">
        <f t="shared" si="7"/>
        <v>0</v>
      </c>
      <c r="L24" s="412">
        <f t="shared" si="8"/>
        <v>0</v>
      </c>
      <c r="M24" s="412">
        <f t="shared" si="9"/>
        <v>0</v>
      </c>
      <c r="O24" s="697"/>
    </row>
    <row r="25" spans="1:15" ht="15.75" customHeight="1" x14ac:dyDescent="0.25">
      <c r="A25" s="406">
        <v>11</v>
      </c>
      <c r="B25" s="642" t="s">
        <v>134</v>
      </c>
      <c r="C25" s="412">
        <v>0</v>
      </c>
      <c r="D25" s="412">
        <v>0</v>
      </c>
      <c r="E25" s="412">
        <v>0</v>
      </c>
      <c r="F25" s="412">
        <v>0</v>
      </c>
      <c r="G25" s="412">
        <f t="shared" si="4"/>
        <v>0</v>
      </c>
      <c r="H25" s="463">
        <v>0.05</v>
      </c>
      <c r="I25" s="654">
        <f t="shared" si="5"/>
        <v>0</v>
      </c>
      <c r="J25" s="412">
        <f t="shared" si="6"/>
        <v>0</v>
      </c>
      <c r="K25" s="412">
        <f t="shared" si="7"/>
        <v>0</v>
      </c>
      <c r="L25" s="412">
        <f t="shared" si="8"/>
        <v>0</v>
      </c>
      <c r="M25" s="412">
        <f t="shared" si="9"/>
        <v>0</v>
      </c>
      <c r="O25" s="697"/>
    </row>
    <row r="26" spans="1:15" ht="15.75" customHeight="1" x14ac:dyDescent="0.25">
      <c r="A26" s="462"/>
      <c r="B26" s="464" t="s">
        <v>190</v>
      </c>
      <c r="C26" s="428">
        <f>SUM(C15:C25)</f>
        <v>0</v>
      </c>
      <c r="D26" s="428">
        <f>SUM(D15:D25)</f>
        <v>0</v>
      </c>
      <c r="E26" s="428">
        <f>SUM(E15:E25)</f>
        <v>0</v>
      </c>
      <c r="F26" s="428">
        <f>SUM(F15:F25)</f>
        <v>0</v>
      </c>
      <c r="G26" s="428">
        <f>SUM(G15:G25)</f>
        <v>0</v>
      </c>
      <c r="H26" s="466"/>
      <c r="I26" s="658">
        <f>SUM(I15:I25)</f>
        <v>0</v>
      </c>
      <c r="J26" s="428">
        <f>SUM(J15:J25)</f>
        <v>0</v>
      </c>
      <c r="K26" s="428">
        <f>SUM(K15:K25)</f>
        <v>0</v>
      </c>
      <c r="L26" s="428">
        <f>SUM(L15:L25)</f>
        <v>0</v>
      </c>
      <c r="M26" s="428">
        <f>SUM(M15:M25)</f>
        <v>0</v>
      </c>
      <c r="O26" s="697"/>
    </row>
    <row r="27" spans="1:15" ht="15.75" customHeight="1" x14ac:dyDescent="0.25">
      <c r="A27" s="472" t="s">
        <v>143</v>
      </c>
      <c r="B27" s="466" t="s">
        <v>1257</v>
      </c>
      <c r="C27" s="412"/>
      <c r="D27" s="412"/>
      <c r="E27" s="412"/>
      <c r="F27" s="412"/>
      <c r="G27" s="412"/>
      <c r="H27" s="463"/>
      <c r="I27" s="654"/>
      <c r="J27" s="412"/>
      <c r="K27" s="412"/>
      <c r="L27" s="412"/>
      <c r="M27" s="412"/>
      <c r="O27" s="697"/>
    </row>
    <row r="28" spans="1:15" ht="15.75" customHeight="1" x14ac:dyDescent="0.25">
      <c r="A28" s="406">
        <v>1</v>
      </c>
      <c r="B28" s="642" t="s">
        <v>141</v>
      </c>
      <c r="C28" s="412">
        <v>0</v>
      </c>
      <c r="D28" s="412">
        <v>0</v>
      </c>
      <c r="E28" s="412">
        <v>0</v>
      </c>
      <c r="F28" s="412">
        <v>0</v>
      </c>
      <c r="G28" s="412">
        <f>C28+D28+E28-F28</f>
        <v>0</v>
      </c>
      <c r="H28" s="463">
        <v>0.1</v>
      </c>
      <c r="I28" s="657">
        <v>0</v>
      </c>
      <c r="J28" s="412">
        <f t="shared" ref="J28:J30" si="10">((M28+D28-F28)*H28)+(E28*H28)/2</f>
        <v>0</v>
      </c>
      <c r="K28" s="412">
        <f t="shared" ref="K28:K30" si="11">I28+J28</f>
        <v>0</v>
      </c>
      <c r="L28" s="412">
        <f t="shared" ref="L28:L30" si="12">G28-K28</f>
        <v>0</v>
      </c>
      <c r="M28" s="412">
        <f>C28-I28</f>
        <v>0</v>
      </c>
      <c r="O28" s="697"/>
    </row>
    <row r="29" spans="1:15" ht="15.75" customHeight="1" x14ac:dyDescent="0.25">
      <c r="A29" s="406">
        <v>2</v>
      </c>
      <c r="B29" s="642" t="s">
        <v>1038</v>
      </c>
      <c r="C29" s="412">
        <v>0</v>
      </c>
      <c r="D29" s="412">
        <v>0</v>
      </c>
      <c r="E29" s="412">
        <v>0</v>
      </c>
      <c r="F29" s="412">
        <v>0</v>
      </c>
      <c r="G29" s="412">
        <f t="shared" ref="G29:G30" si="13">C29+D29+E29-F29</f>
        <v>0</v>
      </c>
      <c r="H29" s="463">
        <v>0.1</v>
      </c>
      <c r="I29" s="654">
        <f>(C29+D29-F29)*H29</f>
        <v>0</v>
      </c>
      <c r="J29" s="412">
        <f t="shared" si="10"/>
        <v>0</v>
      </c>
      <c r="K29" s="412">
        <f t="shared" si="11"/>
        <v>0</v>
      </c>
      <c r="L29" s="412">
        <f t="shared" si="12"/>
        <v>0</v>
      </c>
      <c r="M29" s="412">
        <f t="shared" ref="M29:M30" si="14">C29-I29</f>
        <v>0</v>
      </c>
      <c r="O29" s="697"/>
    </row>
    <row r="30" spans="1:15" ht="15.75" customHeight="1" x14ac:dyDescent="0.25">
      <c r="A30" s="406">
        <v>3</v>
      </c>
      <c r="B30" s="642" t="s">
        <v>1039</v>
      </c>
      <c r="C30" s="412">
        <v>0</v>
      </c>
      <c r="D30" s="412">
        <v>0</v>
      </c>
      <c r="E30" s="412">
        <v>0</v>
      </c>
      <c r="F30" s="412">
        <v>0</v>
      </c>
      <c r="G30" s="412">
        <f t="shared" si="13"/>
        <v>0</v>
      </c>
      <c r="H30" s="463">
        <v>0.1</v>
      </c>
      <c r="I30" s="654">
        <f>(C30+D30-F30)*H30</f>
        <v>0</v>
      </c>
      <c r="J30" s="412">
        <f t="shared" si="10"/>
        <v>0</v>
      </c>
      <c r="K30" s="412">
        <f t="shared" si="11"/>
        <v>0</v>
      </c>
      <c r="L30" s="412">
        <f t="shared" si="12"/>
        <v>0</v>
      </c>
      <c r="M30" s="412">
        <f t="shared" si="14"/>
        <v>0</v>
      </c>
      <c r="O30" s="697"/>
    </row>
    <row r="31" spans="1:15" ht="15.75" customHeight="1" x14ac:dyDescent="0.25">
      <c r="A31" s="462"/>
      <c r="B31" s="464" t="s">
        <v>190</v>
      </c>
      <c r="C31" s="428">
        <f>SUM(C28:C30)</f>
        <v>0</v>
      </c>
      <c r="D31" s="428">
        <f>SUM(D28:D30)</f>
        <v>0</v>
      </c>
      <c r="E31" s="428">
        <f>SUM(E28:E30)</f>
        <v>0</v>
      </c>
      <c r="F31" s="428">
        <f>SUM(F28:F30)</f>
        <v>0</v>
      </c>
      <c r="G31" s="428">
        <f>SUM(G28:G30)</f>
        <v>0</v>
      </c>
      <c r="H31" s="466"/>
      <c r="I31" s="658">
        <f>SUM(I28:I30)</f>
        <v>0</v>
      </c>
      <c r="J31" s="428">
        <f>SUM(J28:J30)</f>
        <v>0</v>
      </c>
      <c r="K31" s="428">
        <f>SUM(K28:K30)</f>
        <v>0</v>
      </c>
      <c r="L31" s="428">
        <f>SUM(L28:L30)</f>
        <v>0</v>
      </c>
      <c r="M31" s="428">
        <f>SUM(M28:M30)</f>
        <v>0</v>
      </c>
      <c r="O31" s="697"/>
    </row>
    <row r="32" spans="1:15" ht="15.75" customHeight="1" x14ac:dyDescent="0.25">
      <c r="A32" s="473" t="s">
        <v>176</v>
      </c>
      <c r="B32" s="466" t="s">
        <v>159</v>
      </c>
      <c r="C32" s="412"/>
      <c r="D32" s="412"/>
      <c r="E32" s="412"/>
      <c r="F32" s="412"/>
      <c r="G32" s="412"/>
      <c r="H32" s="463"/>
      <c r="I32" s="654"/>
      <c r="J32" s="412"/>
      <c r="K32" s="412"/>
      <c r="L32" s="412"/>
      <c r="M32" s="412"/>
    </row>
    <row r="33" spans="1:27" ht="15.75" customHeight="1" x14ac:dyDescent="0.25">
      <c r="A33" s="406">
        <v>1</v>
      </c>
      <c r="B33" s="642" t="s">
        <v>138</v>
      </c>
      <c r="C33" s="412">
        <v>0</v>
      </c>
      <c r="D33" s="412">
        <v>0</v>
      </c>
      <c r="E33" s="412">
        <v>0</v>
      </c>
      <c r="F33" s="412">
        <v>0</v>
      </c>
      <c r="G33" s="412">
        <f>C33+D33+E33-F33</f>
        <v>0</v>
      </c>
      <c r="H33" s="463">
        <v>0.15</v>
      </c>
      <c r="I33" s="654">
        <f>(C33+D33-F33)*H33</f>
        <v>0</v>
      </c>
      <c r="J33" s="412">
        <f t="shared" ref="J33:J34" si="15">((M33+D33-F33)*H33)+(E33*H33)/2</f>
        <v>0</v>
      </c>
      <c r="K33" s="412">
        <f t="shared" ref="K33:K34" si="16">I33+J33</f>
        <v>0</v>
      </c>
      <c r="L33" s="412">
        <f>I33+J33</f>
        <v>0</v>
      </c>
      <c r="M33" s="412">
        <f t="shared" ref="M33:M34" si="17">C33-I33</f>
        <v>0</v>
      </c>
    </row>
    <row r="34" spans="1:27" ht="15.75" customHeight="1" x14ac:dyDescent="0.25">
      <c r="A34" s="406">
        <v>2</v>
      </c>
      <c r="B34" s="642" t="s">
        <v>139</v>
      </c>
      <c r="C34" s="412">
        <v>0</v>
      </c>
      <c r="D34" s="412">
        <v>0</v>
      </c>
      <c r="E34" s="412">
        <v>0</v>
      </c>
      <c r="F34" s="412">
        <v>0</v>
      </c>
      <c r="G34" s="412">
        <f>C34+D34+E34-F34</f>
        <v>0</v>
      </c>
      <c r="H34" s="463">
        <v>0.15</v>
      </c>
      <c r="I34" s="654">
        <f>(C34+D34-F34)*H34</f>
        <v>0</v>
      </c>
      <c r="J34" s="412">
        <f t="shared" si="15"/>
        <v>0</v>
      </c>
      <c r="K34" s="412">
        <f t="shared" si="16"/>
        <v>0</v>
      </c>
      <c r="L34" s="412">
        <f>I34+J34</f>
        <v>0</v>
      </c>
      <c r="M34" s="412">
        <f t="shared" si="17"/>
        <v>0</v>
      </c>
    </row>
    <row r="35" spans="1:27" ht="15.75" customHeight="1" x14ac:dyDescent="0.25">
      <c r="A35" s="462"/>
      <c r="B35" s="464" t="s">
        <v>190</v>
      </c>
      <c r="C35" s="428">
        <f>SUM(C33:C34)</f>
        <v>0</v>
      </c>
      <c r="D35" s="428">
        <f t="shared" ref="D35:M35" si="18">SUM(D33:D34)</f>
        <v>0</v>
      </c>
      <c r="E35" s="428">
        <f t="shared" si="18"/>
        <v>0</v>
      </c>
      <c r="F35" s="428">
        <f t="shared" si="18"/>
        <v>0</v>
      </c>
      <c r="G35" s="428">
        <f>SUM(G33:G34)</f>
        <v>0</v>
      </c>
      <c r="H35" s="466"/>
      <c r="I35" s="658">
        <f t="shared" si="18"/>
        <v>0</v>
      </c>
      <c r="J35" s="428">
        <f>SUM(J33:J34)</f>
        <v>0</v>
      </c>
      <c r="K35" s="428">
        <f>SUM(K33:K34)</f>
        <v>0</v>
      </c>
      <c r="L35" s="428">
        <f t="shared" si="18"/>
        <v>0</v>
      </c>
      <c r="M35" s="428">
        <f t="shared" si="18"/>
        <v>0</v>
      </c>
    </row>
    <row r="36" spans="1:27" ht="15.75" customHeight="1" x14ac:dyDescent="0.25">
      <c r="A36" s="473" t="s">
        <v>192</v>
      </c>
      <c r="B36" s="466" t="s">
        <v>1258</v>
      </c>
      <c r="C36" s="412"/>
      <c r="D36" s="412"/>
      <c r="E36" s="412"/>
      <c r="F36" s="412"/>
      <c r="G36" s="412"/>
      <c r="H36" s="463"/>
      <c r="I36" s="654"/>
      <c r="J36" s="412"/>
      <c r="K36" s="412"/>
      <c r="L36" s="412"/>
      <c r="M36" s="412"/>
    </row>
    <row r="37" spans="1:27" ht="15.75" customHeight="1" x14ac:dyDescent="0.25">
      <c r="A37" s="406">
        <v>1</v>
      </c>
      <c r="B37" s="642" t="s">
        <v>1413</v>
      </c>
      <c r="C37" s="412">
        <v>0</v>
      </c>
      <c r="D37" s="412">
        <v>0</v>
      </c>
      <c r="E37" s="412">
        <v>0</v>
      </c>
      <c r="F37" s="412">
        <v>0</v>
      </c>
      <c r="G37" s="412">
        <f>C37+D37+E37-F37</f>
        <v>0</v>
      </c>
      <c r="H37" s="463">
        <v>0.4</v>
      </c>
      <c r="I37" s="656">
        <v>0</v>
      </c>
      <c r="J37" s="412">
        <f t="shared" ref="J37:J39" si="19">((M37+D37-F37)*H37)+(E37*H37)/2</f>
        <v>0</v>
      </c>
      <c r="K37" s="412">
        <f t="shared" ref="K37:K39" si="20">I37+J37</f>
        <v>0</v>
      </c>
      <c r="L37" s="412">
        <f t="shared" ref="L37:L39" si="21">G37-K37</f>
        <v>0</v>
      </c>
      <c r="M37" s="412">
        <f>C37-I37</f>
        <v>0</v>
      </c>
    </row>
    <row r="38" spans="1:27" s="393" customFormat="1" ht="15.75" customHeight="1" x14ac:dyDescent="0.25">
      <c r="B38" s="393" t="s">
        <v>1414</v>
      </c>
      <c r="C38" s="393">
        <v>0</v>
      </c>
      <c r="D38" s="393">
        <v>0</v>
      </c>
      <c r="E38" s="412">
        <v>0</v>
      </c>
      <c r="F38" s="412">
        <v>0</v>
      </c>
      <c r="G38" s="412">
        <f>C38+D38+E38-F38</f>
        <v>0</v>
      </c>
      <c r="H38" s="463">
        <v>0.4</v>
      </c>
      <c r="I38" s="657">
        <v>0</v>
      </c>
      <c r="J38" s="412">
        <f t="shared" si="19"/>
        <v>0</v>
      </c>
      <c r="K38" s="412">
        <f t="shared" si="20"/>
        <v>0</v>
      </c>
      <c r="L38" s="412">
        <f t="shared" si="21"/>
        <v>0</v>
      </c>
      <c r="M38" s="412">
        <f>C38-I38</f>
        <v>0</v>
      </c>
      <c r="N38"/>
      <c r="O38"/>
      <c r="P38"/>
      <c r="Q38"/>
      <c r="R38"/>
      <c r="S38"/>
      <c r="T38"/>
      <c r="U38"/>
      <c r="V38"/>
      <c r="W38"/>
      <c r="X38"/>
      <c r="Y38"/>
      <c r="Z38"/>
      <c r="AA38"/>
    </row>
    <row r="39" spans="1:27" ht="15.75" customHeight="1" x14ac:dyDescent="0.25">
      <c r="A39" s="406">
        <v>2</v>
      </c>
      <c r="B39" s="642" t="s">
        <v>1415</v>
      </c>
      <c r="C39" s="412">
        <v>0</v>
      </c>
      <c r="D39" s="412">
        <v>0</v>
      </c>
      <c r="E39" s="412">
        <v>0</v>
      </c>
      <c r="F39" s="412">
        <v>0</v>
      </c>
      <c r="G39" s="412">
        <f>C39+D39+E39-F39</f>
        <v>0</v>
      </c>
      <c r="H39" s="463">
        <v>0.25</v>
      </c>
      <c r="I39" s="654"/>
      <c r="J39" s="412">
        <f t="shared" si="19"/>
        <v>0</v>
      </c>
      <c r="K39" s="412">
        <f t="shared" si="20"/>
        <v>0</v>
      </c>
      <c r="L39" s="412">
        <f t="shared" si="21"/>
        <v>0</v>
      </c>
      <c r="M39" s="412">
        <f>C39-I39</f>
        <v>0</v>
      </c>
    </row>
    <row r="40" spans="1:27" ht="15.75" customHeight="1" x14ac:dyDescent="0.25">
      <c r="A40" s="462"/>
      <c r="B40" s="464" t="s">
        <v>190</v>
      </c>
      <c r="C40" s="428">
        <f>SUM(C37:C39)</f>
        <v>0</v>
      </c>
      <c r="D40" s="428">
        <f t="shared" ref="D40:M40" si="22">SUM(D37:D39)</f>
        <v>0</v>
      </c>
      <c r="E40" s="428">
        <f t="shared" si="22"/>
        <v>0</v>
      </c>
      <c r="F40" s="428">
        <f t="shared" si="22"/>
        <v>0</v>
      </c>
      <c r="G40" s="428">
        <f>SUM(G37:G39)</f>
        <v>0</v>
      </c>
      <c r="H40" s="466"/>
      <c r="I40" s="658">
        <f t="shared" si="22"/>
        <v>0</v>
      </c>
      <c r="J40" s="428">
        <f>SUM(J37:J39)</f>
        <v>0</v>
      </c>
      <c r="K40" s="428">
        <f>SUM(K37:K39)</f>
        <v>0</v>
      </c>
      <c r="L40" s="428">
        <f t="shared" si="22"/>
        <v>0</v>
      </c>
      <c r="M40" s="428">
        <f t="shared" si="22"/>
        <v>0</v>
      </c>
    </row>
    <row r="41" spans="1:27" ht="15.75" customHeight="1" x14ac:dyDescent="0.25">
      <c r="A41" s="473" t="s">
        <v>193</v>
      </c>
      <c r="B41" s="466" t="s">
        <v>136</v>
      </c>
      <c r="C41" s="412"/>
      <c r="D41" s="412"/>
      <c r="E41" s="412"/>
      <c r="F41" s="412"/>
      <c r="G41" s="412"/>
      <c r="H41" s="463"/>
      <c r="I41" s="654"/>
      <c r="J41" s="412"/>
      <c r="K41" s="412"/>
      <c r="L41" s="412"/>
      <c r="M41" s="412"/>
    </row>
    <row r="42" spans="1:27" ht="15.75" customHeight="1" x14ac:dyDescent="0.25">
      <c r="A42" s="406">
        <v>1</v>
      </c>
      <c r="B42" s="642" t="s">
        <v>136</v>
      </c>
      <c r="C42" s="412">
        <v>0</v>
      </c>
      <c r="D42" s="393">
        <v>0</v>
      </c>
      <c r="E42" s="412">
        <v>0</v>
      </c>
      <c r="F42" s="412">
        <v>0</v>
      </c>
      <c r="G42" s="412">
        <f>C42+D42+E42-F42</f>
        <v>0</v>
      </c>
      <c r="H42" s="463">
        <v>0.15</v>
      </c>
      <c r="I42" s="657">
        <v>0</v>
      </c>
      <c r="J42" s="412">
        <f t="shared" ref="J42:J54" si="23">((M42+D42-F42)*H42)+(E42*H42)/2</f>
        <v>0</v>
      </c>
      <c r="K42" s="412">
        <f t="shared" ref="K42:K54" si="24">I42+J42</f>
        <v>0</v>
      </c>
      <c r="L42" s="412">
        <f t="shared" ref="L42:L54" si="25">G42-K42</f>
        <v>0</v>
      </c>
      <c r="M42" s="412">
        <f>C42-I42</f>
        <v>0</v>
      </c>
    </row>
    <row r="43" spans="1:27" ht="15.75" customHeight="1" x14ac:dyDescent="0.25">
      <c r="A43" s="406">
        <v>2</v>
      </c>
      <c r="B43" s="642" t="s">
        <v>137</v>
      </c>
      <c r="C43" s="412">
        <v>0</v>
      </c>
      <c r="D43" s="412">
        <v>0</v>
      </c>
      <c r="E43" s="412">
        <v>0</v>
      </c>
      <c r="F43" s="412">
        <v>0</v>
      </c>
      <c r="G43" s="412">
        <f t="shared" ref="G43:G54" si="26">C43+D43+E43-F43</f>
        <v>0</v>
      </c>
      <c r="H43" s="463">
        <v>0.15</v>
      </c>
      <c r="I43" s="657">
        <v>0</v>
      </c>
      <c r="J43" s="412">
        <f t="shared" si="23"/>
        <v>0</v>
      </c>
      <c r="K43" s="412">
        <f t="shared" si="24"/>
        <v>0</v>
      </c>
      <c r="L43" s="412">
        <f t="shared" si="25"/>
        <v>0</v>
      </c>
      <c r="M43" s="412">
        <f t="shared" ref="M43:M54" si="27">C43-I43</f>
        <v>0</v>
      </c>
    </row>
    <row r="44" spans="1:27" ht="15.75" customHeight="1" x14ac:dyDescent="0.25">
      <c r="A44" s="406"/>
      <c r="B44" s="642" t="s">
        <v>138</v>
      </c>
      <c r="C44" s="412">
        <v>0</v>
      </c>
      <c r="D44" s="412">
        <v>0</v>
      </c>
      <c r="E44" s="412">
        <v>0</v>
      </c>
      <c r="F44" s="412">
        <v>0</v>
      </c>
      <c r="G44" s="412">
        <f t="shared" si="26"/>
        <v>0</v>
      </c>
      <c r="H44" s="463">
        <v>0.15</v>
      </c>
      <c r="I44" s="657">
        <v>0</v>
      </c>
      <c r="J44" s="412">
        <f t="shared" si="23"/>
        <v>0</v>
      </c>
      <c r="K44" s="412">
        <f t="shared" si="24"/>
        <v>0</v>
      </c>
      <c r="L44" s="412">
        <f t="shared" si="25"/>
        <v>0</v>
      </c>
      <c r="M44" s="412">
        <f t="shared" si="27"/>
        <v>0</v>
      </c>
    </row>
    <row r="45" spans="1:27" ht="15.75" customHeight="1" x14ac:dyDescent="0.25">
      <c r="A45" s="406"/>
      <c r="B45" s="642" t="s">
        <v>139</v>
      </c>
      <c r="C45" s="412">
        <v>0</v>
      </c>
      <c r="D45" s="412">
        <v>0</v>
      </c>
      <c r="E45" s="412">
        <v>0</v>
      </c>
      <c r="F45" s="412">
        <v>0</v>
      </c>
      <c r="G45" s="412">
        <f t="shared" si="26"/>
        <v>0</v>
      </c>
      <c r="H45" s="463">
        <v>0.15</v>
      </c>
      <c r="I45" s="657">
        <v>0</v>
      </c>
      <c r="J45" s="412">
        <f t="shared" si="23"/>
        <v>0</v>
      </c>
      <c r="K45" s="412">
        <f t="shared" si="24"/>
        <v>0</v>
      </c>
      <c r="L45" s="412">
        <f t="shared" si="25"/>
        <v>0</v>
      </c>
      <c r="M45" s="412">
        <f t="shared" si="27"/>
        <v>0</v>
      </c>
    </row>
    <row r="46" spans="1:27" ht="15.75" customHeight="1" x14ac:dyDescent="0.25">
      <c r="A46" s="406"/>
      <c r="B46" s="642" t="s">
        <v>1405</v>
      </c>
      <c r="C46" s="412">
        <v>0</v>
      </c>
      <c r="D46" s="412">
        <v>0</v>
      </c>
      <c r="E46" s="412">
        <v>0</v>
      </c>
      <c r="F46" s="412">
        <v>0</v>
      </c>
      <c r="G46" s="412">
        <f t="shared" si="26"/>
        <v>0</v>
      </c>
      <c r="H46" s="463">
        <v>0.15</v>
      </c>
      <c r="I46" s="657">
        <v>0</v>
      </c>
      <c r="J46" s="412">
        <f t="shared" si="23"/>
        <v>0</v>
      </c>
      <c r="K46" s="412">
        <f t="shared" si="24"/>
        <v>0</v>
      </c>
      <c r="L46" s="412">
        <f t="shared" si="25"/>
        <v>0</v>
      </c>
      <c r="M46" s="412">
        <f t="shared" si="27"/>
        <v>0</v>
      </c>
    </row>
    <row r="47" spans="1:27" ht="15.75" customHeight="1" x14ac:dyDescent="0.25">
      <c r="A47" s="406"/>
      <c r="B47" s="642" t="s">
        <v>1406</v>
      </c>
      <c r="C47" s="412">
        <v>0</v>
      </c>
      <c r="D47" s="412">
        <v>0</v>
      </c>
      <c r="E47" s="412">
        <v>0</v>
      </c>
      <c r="F47" s="412">
        <v>0</v>
      </c>
      <c r="G47" s="412">
        <f t="shared" si="26"/>
        <v>0</v>
      </c>
      <c r="H47" s="463">
        <v>0.15</v>
      </c>
      <c r="I47" s="657">
        <v>0</v>
      </c>
      <c r="J47" s="412">
        <f t="shared" si="23"/>
        <v>0</v>
      </c>
      <c r="K47" s="412">
        <f t="shared" si="24"/>
        <v>0</v>
      </c>
      <c r="L47" s="412">
        <f t="shared" si="25"/>
        <v>0</v>
      </c>
      <c r="M47" s="412">
        <f t="shared" si="27"/>
        <v>0</v>
      </c>
    </row>
    <row r="48" spans="1:27" ht="15.75" customHeight="1" x14ac:dyDescent="0.25">
      <c r="A48" s="406"/>
      <c r="B48" s="642" t="s">
        <v>1407</v>
      </c>
      <c r="C48" s="412">
        <v>0</v>
      </c>
      <c r="D48" s="412">
        <v>0</v>
      </c>
      <c r="E48" s="412">
        <v>0</v>
      </c>
      <c r="F48" s="412">
        <v>0</v>
      </c>
      <c r="G48" s="412">
        <f t="shared" si="26"/>
        <v>0</v>
      </c>
      <c r="H48" s="463">
        <v>0.15</v>
      </c>
      <c r="I48" s="657">
        <v>0</v>
      </c>
      <c r="J48" s="412">
        <f t="shared" si="23"/>
        <v>0</v>
      </c>
      <c r="K48" s="412">
        <f t="shared" si="24"/>
        <v>0</v>
      </c>
      <c r="L48" s="412">
        <f t="shared" si="25"/>
        <v>0</v>
      </c>
      <c r="M48" s="412">
        <f t="shared" si="27"/>
        <v>0</v>
      </c>
    </row>
    <row r="49" spans="1:27" ht="15.75" customHeight="1" x14ac:dyDescent="0.25">
      <c r="A49" s="406"/>
      <c r="B49" s="642" t="s">
        <v>1408</v>
      </c>
      <c r="C49" s="412">
        <v>0</v>
      </c>
      <c r="D49" s="412">
        <v>0</v>
      </c>
      <c r="E49" s="412">
        <v>0</v>
      </c>
      <c r="F49" s="412">
        <v>0</v>
      </c>
      <c r="G49" s="412">
        <f t="shared" si="26"/>
        <v>0</v>
      </c>
      <c r="H49" s="463">
        <v>0.15</v>
      </c>
      <c r="I49" s="657">
        <v>0</v>
      </c>
      <c r="J49" s="412">
        <f t="shared" si="23"/>
        <v>0</v>
      </c>
      <c r="K49" s="412">
        <f t="shared" si="24"/>
        <v>0</v>
      </c>
      <c r="L49" s="412">
        <f t="shared" si="25"/>
        <v>0</v>
      </c>
      <c r="M49" s="412">
        <f t="shared" si="27"/>
        <v>0</v>
      </c>
    </row>
    <row r="50" spans="1:27" ht="15.75" customHeight="1" x14ac:dyDescent="0.25">
      <c r="A50" s="406"/>
      <c r="B50" s="642" t="s">
        <v>1409</v>
      </c>
      <c r="C50" s="412">
        <v>0</v>
      </c>
      <c r="D50" s="412">
        <v>0</v>
      </c>
      <c r="E50" s="412">
        <v>0</v>
      </c>
      <c r="F50" s="412">
        <v>0</v>
      </c>
      <c r="G50" s="412">
        <f t="shared" si="26"/>
        <v>0</v>
      </c>
      <c r="H50" s="463">
        <v>0.15</v>
      </c>
      <c r="I50" s="657">
        <v>0</v>
      </c>
      <c r="J50" s="412">
        <f t="shared" si="23"/>
        <v>0</v>
      </c>
      <c r="K50" s="412">
        <f t="shared" si="24"/>
        <v>0</v>
      </c>
      <c r="L50" s="412">
        <f t="shared" si="25"/>
        <v>0</v>
      </c>
      <c r="M50" s="412">
        <f t="shared" si="27"/>
        <v>0</v>
      </c>
    </row>
    <row r="51" spans="1:27" ht="15.75" customHeight="1" x14ac:dyDescent="0.25">
      <c r="A51" s="406"/>
      <c r="B51" s="642" t="s">
        <v>1410</v>
      </c>
      <c r="C51" s="412">
        <v>0</v>
      </c>
      <c r="D51" s="412">
        <v>0</v>
      </c>
      <c r="E51" s="412">
        <v>0</v>
      </c>
      <c r="F51" s="412">
        <v>0</v>
      </c>
      <c r="G51" s="412">
        <f t="shared" si="26"/>
        <v>0</v>
      </c>
      <c r="H51" s="463">
        <v>0.15</v>
      </c>
      <c r="I51" s="657">
        <v>0</v>
      </c>
      <c r="J51" s="412">
        <f t="shared" si="23"/>
        <v>0</v>
      </c>
      <c r="K51" s="412">
        <f t="shared" si="24"/>
        <v>0</v>
      </c>
      <c r="L51" s="412">
        <f t="shared" si="25"/>
        <v>0</v>
      </c>
      <c r="M51" s="412">
        <f t="shared" si="27"/>
        <v>0</v>
      </c>
    </row>
    <row r="52" spans="1:27" ht="15.75" customHeight="1" x14ac:dyDescent="0.25">
      <c r="A52" s="406"/>
      <c r="B52" s="642" t="s">
        <v>1411</v>
      </c>
      <c r="C52" s="412">
        <v>0</v>
      </c>
      <c r="D52" s="393">
        <v>0</v>
      </c>
      <c r="E52" s="412">
        <v>0</v>
      </c>
      <c r="F52" s="412">
        <v>0</v>
      </c>
      <c r="G52" s="412">
        <f t="shared" si="26"/>
        <v>0</v>
      </c>
      <c r="H52" s="463">
        <v>0.15</v>
      </c>
      <c r="I52" s="657">
        <v>0</v>
      </c>
      <c r="J52" s="412">
        <f t="shared" si="23"/>
        <v>0</v>
      </c>
      <c r="K52" s="412">
        <f t="shared" si="24"/>
        <v>0</v>
      </c>
      <c r="L52" s="412">
        <f t="shared" si="25"/>
        <v>0</v>
      </c>
      <c r="M52" s="412">
        <f t="shared" si="27"/>
        <v>0</v>
      </c>
    </row>
    <row r="53" spans="1:27" s="475" customFormat="1" ht="15.75" customHeight="1" x14ac:dyDescent="0.25">
      <c r="B53" s="475" t="s">
        <v>1412</v>
      </c>
      <c r="C53" s="412">
        <v>0</v>
      </c>
      <c r="D53" s="412">
        <v>0</v>
      </c>
      <c r="E53" s="412">
        <v>0</v>
      </c>
      <c r="F53" s="412">
        <v>0</v>
      </c>
      <c r="G53" s="412">
        <f t="shared" si="26"/>
        <v>0</v>
      </c>
      <c r="H53" s="463">
        <v>0.15</v>
      </c>
      <c r="I53" s="657">
        <v>0</v>
      </c>
      <c r="J53" s="412">
        <f t="shared" si="23"/>
        <v>0</v>
      </c>
      <c r="K53" s="412">
        <f t="shared" si="24"/>
        <v>0</v>
      </c>
      <c r="L53" s="412">
        <f t="shared" si="25"/>
        <v>0</v>
      </c>
      <c r="M53" s="412">
        <f t="shared" si="27"/>
        <v>0</v>
      </c>
      <c r="N53"/>
      <c r="O53"/>
      <c r="P53"/>
      <c r="Q53"/>
      <c r="R53"/>
      <c r="S53"/>
      <c r="T53"/>
      <c r="U53"/>
      <c r="V53"/>
      <c r="W53"/>
      <c r="X53"/>
      <c r="Y53"/>
      <c r="Z53"/>
      <c r="AA53"/>
    </row>
    <row r="54" spans="1:27" ht="15.75" customHeight="1" x14ac:dyDescent="0.25">
      <c r="A54" s="406"/>
      <c r="B54" s="642" t="s">
        <v>140</v>
      </c>
      <c r="C54" s="412">
        <v>0</v>
      </c>
      <c r="D54" s="412">
        <v>0</v>
      </c>
      <c r="E54" s="412">
        <v>0</v>
      </c>
      <c r="F54" s="412">
        <v>0</v>
      </c>
      <c r="G54" s="412">
        <f t="shared" si="26"/>
        <v>0</v>
      </c>
      <c r="H54" s="463">
        <v>0.15</v>
      </c>
      <c r="I54" s="657">
        <v>0</v>
      </c>
      <c r="J54" s="412">
        <f t="shared" si="23"/>
        <v>0</v>
      </c>
      <c r="K54" s="412">
        <f t="shared" si="24"/>
        <v>0</v>
      </c>
      <c r="L54" s="412">
        <f t="shared" si="25"/>
        <v>0</v>
      </c>
      <c r="M54" s="412">
        <f t="shared" si="27"/>
        <v>0</v>
      </c>
    </row>
    <row r="55" spans="1:27" ht="15.75" customHeight="1" x14ac:dyDescent="0.25">
      <c r="A55" s="462"/>
      <c r="B55" s="464" t="s">
        <v>190</v>
      </c>
      <c r="C55" s="428">
        <f>SUM(C42:C54)</f>
        <v>0</v>
      </c>
      <c r="D55" s="428">
        <f>SUM(D42:D54)</f>
        <v>0</v>
      </c>
      <c r="E55" s="428">
        <f>SUM(E42:E54)</f>
        <v>0</v>
      </c>
      <c r="F55" s="428">
        <f>SUM(F42:F54)</f>
        <v>0</v>
      </c>
      <c r="G55" s="428">
        <f>SUM(G42:G54)</f>
        <v>0</v>
      </c>
      <c r="H55" s="466"/>
      <c r="I55" s="658">
        <f>SUM(I42:I54)</f>
        <v>0</v>
      </c>
      <c r="J55" s="428">
        <f>SUM(J42:J54)</f>
        <v>0</v>
      </c>
      <c r="K55" s="428">
        <f>SUM(K42:K54)</f>
        <v>0</v>
      </c>
      <c r="L55" s="428">
        <f>SUM(L42:L54)</f>
        <v>0</v>
      </c>
      <c r="M55" s="428">
        <f>SUM(M42:M54)</f>
        <v>0</v>
      </c>
    </row>
    <row r="56" spans="1:27" ht="17.25" customHeight="1" x14ac:dyDescent="0.25">
      <c r="A56" s="473" t="s">
        <v>981</v>
      </c>
      <c r="B56" s="474" t="s">
        <v>1334</v>
      </c>
      <c r="C56" s="428"/>
      <c r="D56" s="428"/>
      <c r="E56" s="428"/>
      <c r="F56" s="428"/>
      <c r="G56" s="428"/>
      <c r="H56" s="465"/>
      <c r="I56" s="658"/>
      <c r="J56" s="428"/>
      <c r="K56" s="428"/>
      <c r="L56" s="428"/>
      <c r="M56" s="428"/>
    </row>
    <row r="57" spans="1:27" ht="21" customHeight="1" x14ac:dyDescent="0.25">
      <c r="A57" s="406">
        <v>1</v>
      </c>
      <c r="B57" s="642" t="s">
        <v>1259</v>
      </c>
      <c r="C57" s="412">
        <v>0</v>
      </c>
      <c r="D57" s="412">
        <v>0</v>
      </c>
      <c r="E57" s="412">
        <v>0</v>
      </c>
      <c r="F57" s="412">
        <v>0</v>
      </c>
      <c r="G57" s="412">
        <f>C57+D57+E57-F57</f>
        <v>0</v>
      </c>
      <c r="H57" s="463"/>
      <c r="I57" s="654">
        <v>0</v>
      </c>
      <c r="J57" s="412">
        <f t="shared" ref="J57" si="28">((M57+D57-F57)*H57)+(E57*H57)/2</f>
        <v>0</v>
      </c>
      <c r="K57" s="412">
        <f t="shared" ref="K57" si="29">I57+J57</f>
        <v>0</v>
      </c>
      <c r="L57" s="412">
        <f>I57+J57</f>
        <v>0</v>
      </c>
      <c r="M57" s="412">
        <f t="shared" ref="M57" si="30">C57-I57</f>
        <v>0</v>
      </c>
    </row>
    <row r="58" spans="1:27" ht="17.25" customHeight="1" x14ac:dyDescent="0.25">
      <c r="A58" s="462"/>
      <c r="B58" s="464" t="s">
        <v>190</v>
      </c>
      <c r="C58" s="428">
        <f>C57</f>
        <v>0</v>
      </c>
      <c r="D58" s="428">
        <f t="shared" ref="D58:M58" si="31">D57</f>
        <v>0</v>
      </c>
      <c r="E58" s="428">
        <f t="shared" si="31"/>
        <v>0</v>
      </c>
      <c r="F58" s="428">
        <f t="shared" si="31"/>
        <v>0</v>
      </c>
      <c r="G58" s="428">
        <f t="shared" si="31"/>
        <v>0</v>
      </c>
      <c r="H58" s="466"/>
      <c r="I58" s="658">
        <f t="shared" si="31"/>
        <v>0</v>
      </c>
      <c r="J58" s="428">
        <f>J57</f>
        <v>0</v>
      </c>
      <c r="K58" s="428">
        <f>K57</f>
        <v>0</v>
      </c>
      <c r="L58" s="428">
        <f t="shared" si="31"/>
        <v>0</v>
      </c>
      <c r="M58" s="428">
        <f t="shared" si="31"/>
        <v>0</v>
      </c>
    </row>
    <row r="59" spans="1:27" ht="11.25" customHeight="1" x14ac:dyDescent="0.25">
      <c r="A59" s="462"/>
      <c r="B59" s="466"/>
      <c r="C59" s="412"/>
      <c r="D59" s="412"/>
      <c r="E59" s="412"/>
      <c r="F59" s="412"/>
      <c r="G59" s="412"/>
      <c r="H59" s="463"/>
      <c r="I59" s="654"/>
      <c r="J59" s="412"/>
      <c r="K59" s="412"/>
      <c r="L59" s="412"/>
      <c r="M59" s="412"/>
    </row>
    <row r="60" spans="1:27" ht="15.75" customHeight="1" x14ac:dyDescent="0.25">
      <c r="A60" s="462"/>
      <c r="B60" s="466" t="s">
        <v>194</v>
      </c>
      <c r="C60" s="428">
        <f>C13+C26+C31+C35+C40+C55+C58</f>
        <v>0</v>
      </c>
      <c r="D60" s="428">
        <f>D13+D26+D31+D35+D40+D55+D58</f>
        <v>0</v>
      </c>
      <c r="E60" s="428">
        <f>E13+E26+E31+E35+E40+E55+E58</f>
        <v>0</v>
      </c>
      <c r="F60" s="428">
        <f>F13+F26+F31+F35+F40+F55+F58</f>
        <v>0</v>
      </c>
      <c r="G60" s="428">
        <f>G13+G26+G31+G35+G40+G55+G58</f>
        <v>0</v>
      </c>
      <c r="H60" s="466"/>
      <c r="I60" s="658">
        <f>I13+I26+I31+I35+I40+I55+I58</f>
        <v>0</v>
      </c>
      <c r="J60" s="428">
        <f>J13+J26+J31+J35+J40+J55+J58</f>
        <v>0</v>
      </c>
      <c r="K60" s="428">
        <f>K13+K26+K31+K35+K40+K55+K58</f>
        <v>0</v>
      </c>
      <c r="L60" s="428">
        <f>L13+L26+L31+L35+L40+L55+L58</f>
        <v>0</v>
      </c>
      <c r="M60" s="428">
        <f>M13+M26+M31+M35+M40+M55+M58</f>
        <v>0</v>
      </c>
    </row>
  </sheetData>
  <mergeCells count="21">
    <mergeCell ref="I5:K5"/>
    <mergeCell ref="H5:H8"/>
    <mergeCell ref="K6:K8"/>
    <mergeCell ref="D7:D8"/>
    <mergeCell ref="E7:E8"/>
    <mergeCell ref="A1:M1"/>
    <mergeCell ref="A2:M2"/>
    <mergeCell ref="A3:M3"/>
    <mergeCell ref="A4:M4"/>
    <mergeCell ref="A6:A8"/>
    <mergeCell ref="B6:B8"/>
    <mergeCell ref="C6:C8"/>
    <mergeCell ref="D6:E6"/>
    <mergeCell ref="F6:F8"/>
    <mergeCell ref="G6:G8"/>
    <mergeCell ref="L6:L8"/>
    <mergeCell ref="M6:M8"/>
    <mergeCell ref="C5:G5"/>
    <mergeCell ref="L5:M5"/>
    <mergeCell ref="J6:J8"/>
    <mergeCell ref="I6:I8"/>
  </mergeCells>
  <printOptions horizontalCentered="1"/>
  <pageMargins left="0.19685039370078741" right="0.19685039370078741" top="0.19685039370078741" bottom="0.19685039370078741" header="0.11811023622047245" footer="0.11811023622047245"/>
  <pageSetup paperSize="9" scale="68" orientation="landscape"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X28"/>
  <sheetViews>
    <sheetView view="pageBreakPreview" zoomScale="93" zoomScaleSheetLayoutView="93" workbookViewId="0">
      <selection activeCell="N35" sqref="N35"/>
    </sheetView>
  </sheetViews>
  <sheetFormatPr defaultColWidth="9" defaultRowHeight="18.75" customHeight="1" x14ac:dyDescent="0.25"/>
  <cols>
    <col min="2" max="2" width="24.42578125" customWidth="1"/>
    <col min="3" max="4" width="14" bestFit="1" customWidth="1"/>
    <col min="5" max="6" width="5" customWidth="1"/>
    <col min="7" max="7" width="14" bestFit="1" customWidth="1"/>
    <col min="8" max="8" width="7.28515625" style="54" customWidth="1"/>
    <col min="9" max="9" width="11.42578125" style="839" bestFit="1" customWidth="1"/>
    <col min="10" max="11" width="12.5703125" style="839" bestFit="1" customWidth="1"/>
    <col min="12" max="13" width="14" style="839" bestFit="1" customWidth="1"/>
  </cols>
  <sheetData>
    <row r="1" spans="1:13" ht="23.25" customHeight="1" x14ac:dyDescent="0.25">
      <c r="A1" s="889" t="s">
        <v>844</v>
      </c>
      <c r="B1" s="889"/>
      <c r="C1" s="889"/>
      <c r="D1" s="889"/>
      <c r="E1" s="889"/>
      <c r="F1" s="889"/>
      <c r="G1" s="889"/>
      <c r="H1" s="889"/>
      <c r="I1" s="889"/>
      <c r="J1" s="889"/>
      <c r="K1" s="889"/>
      <c r="L1" s="889"/>
      <c r="M1" s="889"/>
    </row>
    <row r="2" spans="1:13" ht="15" customHeight="1" x14ac:dyDescent="0.25">
      <c r="A2" s="890" t="s">
        <v>1251</v>
      </c>
      <c r="B2" s="890"/>
      <c r="C2" s="890"/>
      <c r="D2" s="890"/>
      <c r="E2" s="890"/>
      <c r="F2" s="890"/>
      <c r="G2" s="890"/>
      <c r="H2" s="890"/>
      <c r="I2" s="890"/>
      <c r="J2" s="890"/>
      <c r="K2" s="890"/>
      <c r="L2" s="890"/>
      <c r="M2" s="890"/>
    </row>
    <row r="3" spans="1:13" ht="19.5" customHeight="1" x14ac:dyDescent="0.25">
      <c r="A3" s="890" t="str">
        <f>'DataSheet '!B9</f>
        <v>Name of Diocese</v>
      </c>
      <c r="B3" s="890"/>
      <c r="C3" s="890"/>
      <c r="D3" s="890"/>
      <c r="E3" s="890"/>
      <c r="F3" s="890"/>
      <c r="G3" s="890"/>
      <c r="H3" s="890"/>
      <c r="I3" s="890"/>
      <c r="J3" s="890"/>
      <c r="K3" s="890"/>
      <c r="L3" s="890"/>
      <c r="M3" s="890"/>
    </row>
    <row r="4" spans="1:13" ht="22.5" customHeight="1" x14ac:dyDescent="0.25">
      <c r="A4" s="891" t="s">
        <v>1452</v>
      </c>
      <c r="B4" s="891"/>
      <c r="C4" s="891"/>
      <c r="D4" s="891"/>
      <c r="E4" s="891"/>
      <c r="F4" s="891"/>
      <c r="G4" s="891"/>
      <c r="H4" s="891"/>
      <c r="I4" s="891"/>
      <c r="J4" s="891"/>
      <c r="K4" s="891"/>
      <c r="L4" s="891"/>
      <c r="M4" s="891"/>
    </row>
    <row r="5" spans="1:13" ht="22.5" customHeight="1" x14ac:dyDescent="0.25">
      <c r="A5" s="459"/>
      <c r="B5" s="459"/>
      <c r="C5" s="897" t="s">
        <v>1324</v>
      </c>
      <c r="D5" s="898"/>
      <c r="E5" s="898"/>
      <c r="F5" s="898"/>
      <c r="G5" s="899"/>
      <c r="H5" s="907" t="s">
        <v>188</v>
      </c>
      <c r="I5" s="904" t="s">
        <v>21</v>
      </c>
      <c r="J5" s="905"/>
      <c r="K5" s="906"/>
      <c r="L5" s="900" t="s">
        <v>1328</v>
      </c>
      <c r="M5" s="900"/>
    </row>
    <row r="6" spans="1:13" ht="14.25" customHeight="1" x14ac:dyDescent="0.25">
      <c r="A6" s="892" t="s">
        <v>1332</v>
      </c>
      <c r="B6" s="892" t="s">
        <v>0</v>
      </c>
      <c r="C6" s="893" t="s">
        <v>1326</v>
      </c>
      <c r="D6" s="892" t="s">
        <v>1325</v>
      </c>
      <c r="E6" s="892"/>
      <c r="F6" s="894" t="s">
        <v>1323</v>
      </c>
      <c r="G6" s="894" t="s">
        <v>1327</v>
      </c>
      <c r="H6" s="908"/>
      <c r="I6" s="901" t="s">
        <v>1329</v>
      </c>
      <c r="J6" s="901" t="s">
        <v>1330</v>
      </c>
      <c r="K6" s="901" t="s">
        <v>1331</v>
      </c>
      <c r="L6" s="910" t="s">
        <v>1327</v>
      </c>
      <c r="M6" s="910" t="s">
        <v>24</v>
      </c>
    </row>
    <row r="7" spans="1:13" ht="14.25" customHeight="1" x14ac:dyDescent="0.25">
      <c r="A7" s="892"/>
      <c r="B7" s="892"/>
      <c r="C7" s="893"/>
      <c r="D7" s="893" t="s">
        <v>1252</v>
      </c>
      <c r="E7" s="893" t="s">
        <v>189</v>
      </c>
      <c r="F7" s="895"/>
      <c r="G7" s="895"/>
      <c r="H7" s="908"/>
      <c r="I7" s="902"/>
      <c r="J7" s="902"/>
      <c r="K7" s="902"/>
      <c r="L7" s="910"/>
      <c r="M7" s="910"/>
    </row>
    <row r="8" spans="1:13" ht="48.75" customHeight="1" x14ac:dyDescent="0.25">
      <c r="A8" s="892"/>
      <c r="B8" s="892"/>
      <c r="C8" s="893"/>
      <c r="D8" s="893"/>
      <c r="E8" s="893"/>
      <c r="F8" s="896"/>
      <c r="G8" s="896"/>
      <c r="H8" s="909"/>
      <c r="I8" s="903"/>
      <c r="J8" s="903"/>
      <c r="K8" s="903"/>
      <c r="L8" s="910"/>
      <c r="M8" s="910"/>
    </row>
    <row r="9" spans="1:13" ht="21" customHeight="1" x14ac:dyDescent="0.25">
      <c r="A9" s="468" t="s">
        <v>92</v>
      </c>
      <c r="B9" s="469" t="s">
        <v>1333</v>
      </c>
      <c r="C9" s="460"/>
      <c r="D9" s="460"/>
      <c r="E9" s="460"/>
      <c r="F9" s="461"/>
      <c r="G9" s="461"/>
      <c r="H9" s="467"/>
      <c r="I9" s="836"/>
      <c r="J9" s="836"/>
      <c r="K9" s="836"/>
      <c r="L9" s="840"/>
      <c r="M9" s="840"/>
    </row>
    <row r="10" spans="1:13" ht="15.75" customHeight="1" x14ac:dyDescent="0.25">
      <c r="A10" s="462"/>
      <c r="B10" s="464" t="s">
        <v>190</v>
      </c>
      <c r="C10" s="412">
        <f>'FA-DIOCESE'!C13+'Church Depreciation'!H8</f>
        <v>0</v>
      </c>
      <c r="D10" s="412">
        <f>'Church Depreciation'!H9+'FA-DIOCESE'!D13</f>
        <v>0</v>
      </c>
      <c r="E10" s="412">
        <f>'FA-DIOCESE'!E13</f>
        <v>0</v>
      </c>
      <c r="F10" s="412">
        <f>'FA-DIOCESE'!F13+'Church Depreciation'!H10</f>
        <v>0</v>
      </c>
      <c r="G10" s="428">
        <f t="shared" ref="G10" si="0">C10+D10+E10-F10</f>
        <v>0</v>
      </c>
      <c r="H10" s="465"/>
      <c r="I10" s="838"/>
      <c r="J10" s="838"/>
      <c r="K10" s="838"/>
      <c r="L10" s="658">
        <f>'FA-DIOCESE'!L13+'Church Depreciation'!H11</f>
        <v>0</v>
      </c>
      <c r="M10" s="658">
        <f>'FA-DIOCESE'!M13+'Church Depreciation'!H8</f>
        <v>0</v>
      </c>
    </row>
    <row r="11" spans="1:13" ht="15.75" customHeight="1" x14ac:dyDescent="0.25">
      <c r="A11" s="472" t="s">
        <v>94</v>
      </c>
      <c r="B11" s="471" t="s">
        <v>191</v>
      </c>
      <c r="C11" s="412"/>
      <c r="D11" s="412"/>
      <c r="E11" s="412"/>
      <c r="F11" s="412"/>
      <c r="G11" s="412"/>
      <c r="H11" s="463"/>
      <c r="I11" s="837"/>
      <c r="J11" s="837"/>
      <c r="K11" s="837"/>
      <c r="L11" s="837"/>
      <c r="M11" s="837"/>
    </row>
    <row r="12" spans="1:13" ht="15.75" customHeight="1" x14ac:dyDescent="0.25">
      <c r="A12" s="462"/>
      <c r="B12" s="464" t="s">
        <v>190</v>
      </c>
      <c r="C12" s="428">
        <f>'FA-DIOCESE'!C26+'Church Depreciation'!H13</f>
        <v>0</v>
      </c>
      <c r="D12" s="428">
        <f>'FA-DIOCESE'!D26+'Church Depreciation'!H14</f>
        <v>0</v>
      </c>
      <c r="E12" s="428">
        <f>'FA-DIOCESE'!E26</f>
        <v>0</v>
      </c>
      <c r="F12" s="428">
        <f>'FA-DIOCESE'!F26+'Church Depreciation'!H15</f>
        <v>0</v>
      </c>
      <c r="G12" s="412">
        <f>C12+D12+E12-F12</f>
        <v>0</v>
      </c>
      <c r="H12" s="463">
        <v>0.05</v>
      </c>
      <c r="I12" s="658">
        <f>'FA-DIOCESE'!I26</f>
        <v>0</v>
      </c>
      <c r="J12" s="658">
        <f>'FA-DIOCESE'!J26+'Church Depreciation'!H16</f>
        <v>0</v>
      </c>
      <c r="K12" s="658">
        <f>I12+J12</f>
        <v>0</v>
      </c>
      <c r="L12" s="658">
        <f>'FA-DIOCESE'!L26+'Church Depreciation'!H17</f>
        <v>0</v>
      </c>
      <c r="M12" s="658">
        <f>'FA-DIOCESE'!M26+'Church Depreciation'!H13</f>
        <v>0</v>
      </c>
    </row>
    <row r="13" spans="1:13" ht="15.75" customHeight="1" x14ac:dyDescent="0.25">
      <c r="A13" s="472" t="s">
        <v>143</v>
      </c>
      <c r="B13" s="466" t="s">
        <v>1257</v>
      </c>
      <c r="C13" s="412"/>
      <c r="D13" s="412"/>
      <c r="E13" s="412"/>
      <c r="F13" s="412"/>
      <c r="G13" s="412"/>
      <c r="H13" s="463"/>
      <c r="I13" s="654"/>
      <c r="J13" s="654"/>
      <c r="K13" s="654"/>
      <c r="L13" s="654"/>
      <c r="M13" s="654"/>
    </row>
    <row r="14" spans="1:13" ht="15.75" customHeight="1" x14ac:dyDescent="0.25">
      <c r="A14" s="462"/>
      <c r="B14" s="464" t="s">
        <v>190</v>
      </c>
      <c r="C14" s="428">
        <f>'FA-DIOCESE'!C31+'Church Depreciation'!H19</f>
        <v>0</v>
      </c>
      <c r="D14" s="428">
        <f>'FA-DIOCESE'!D31+'Church Depreciation'!H20</f>
        <v>0</v>
      </c>
      <c r="E14" s="428">
        <f>'FA-DIOCESE'!E31</f>
        <v>0</v>
      </c>
      <c r="F14" s="428">
        <f>'FA-DIOCESE'!F31+'Church Depreciation'!H21</f>
        <v>0</v>
      </c>
      <c r="G14" s="428">
        <f t="shared" ref="G14" si="1">C14+D14+E14-F14</f>
        <v>0</v>
      </c>
      <c r="H14" s="463">
        <v>0.1</v>
      </c>
      <c r="I14" s="658">
        <f>'FA-DIOCESE'!I31</f>
        <v>0</v>
      </c>
      <c r="J14" s="658">
        <f>'FA-DIOCESE'!J31+'Church Depreciation'!H22</f>
        <v>0</v>
      </c>
      <c r="K14" s="658">
        <f t="shared" ref="K14" si="2">I14+J14</f>
        <v>0</v>
      </c>
      <c r="L14" s="658">
        <f>'FA-DIOCESE'!L31+'Church Depreciation'!H23</f>
        <v>0</v>
      </c>
      <c r="M14" s="658">
        <f>'FA-DIOCESE'!M31+'Church Depreciation'!H19</f>
        <v>0</v>
      </c>
    </row>
    <row r="15" spans="1:13" ht="15.75" customHeight="1" x14ac:dyDescent="0.25">
      <c r="A15" s="473" t="s">
        <v>176</v>
      </c>
      <c r="B15" s="466" t="s">
        <v>159</v>
      </c>
      <c r="C15" s="412"/>
      <c r="D15" s="412"/>
      <c r="E15" s="412"/>
      <c r="F15" s="412"/>
      <c r="G15" s="412"/>
      <c r="H15" s="463"/>
      <c r="I15" s="654"/>
      <c r="J15" s="654"/>
      <c r="K15" s="654"/>
      <c r="L15" s="654"/>
      <c r="M15" s="654"/>
    </row>
    <row r="16" spans="1:13" ht="15.75" customHeight="1" x14ac:dyDescent="0.25">
      <c r="A16" s="462"/>
      <c r="B16" s="464" t="s">
        <v>190</v>
      </c>
      <c r="C16" s="428">
        <f>'FA-DIOCESE'!C35+'Church Depreciation'!H25</f>
        <v>0</v>
      </c>
      <c r="D16" s="428">
        <f>'FA-DIOCESE'!D35+'Church Depreciation'!H26</f>
        <v>0</v>
      </c>
      <c r="E16" s="428">
        <f>'FA-DIOCESE'!E35</f>
        <v>0</v>
      </c>
      <c r="F16" s="428">
        <f>'FA-DIOCESE'!F35+'Church Depreciation'!H27</f>
        <v>0</v>
      </c>
      <c r="G16" s="428">
        <f t="shared" ref="G16" si="3">C16+D16+E16-F16</f>
        <v>0</v>
      </c>
      <c r="H16" s="463">
        <v>0.15</v>
      </c>
      <c r="I16" s="658">
        <f>'FA-DIOCESE'!I35</f>
        <v>0</v>
      </c>
      <c r="J16" s="658">
        <f>'FA-DIOCESE'!J35+'Church Depreciation'!H28</f>
        <v>0</v>
      </c>
      <c r="K16" s="658">
        <f t="shared" ref="K16" si="4">I16+J16</f>
        <v>0</v>
      </c>
      <c r="L16" s="658">
        <f>'FA-DIOCESE'!L35+'Church Depreciation'!H29</f>
        <v>0</v>
      </c>
      <c r="M16" s="658">
        <f>'FA-DIOCESE'!M35+'Church Depreciation'!H25</f>
        <v>0</v>
      </c>
    </row>
    <row r="17" spans="1:50" ht="15.75" customHeight="1" x14ac:dyDescent="0.25">
      <c r="A17" s="473" t="s">
        <v>192</v>
      </c>
      <c r="B17" s="466" t="s">
        <v>1258</v>
      </c>
      <c r="C17" s="412"/>
      <c r="D17" s="412"/>
      <c r="E17" s="412"/>
      <c r="F17" s="412"/>
      <c r="G17" s="412"/>
      <c r="H17" s="463"/>
      <c r="I17" s="654"/>
      <c r="J17" s="654"/>
      <c r="K17" s="654"/>
      <c r="L17" s="654"/>
      <c r="M17" s="654"/>
    </row>
    <row r="18" spans="1:50" ht="15.75" customHeight="1" x14ac:dyDescent="0.25">
      <c r="A18" s="406">
        <v>1</v>
      </c>
      <c r="B18" s="653" t="s">
        <v>1413</v>
      </c>
      <c r="C18" s="654">
        <f>'FA-DIOCESE'!C37+'Church Depreciation'!H31</f>
        <v>0</v>
      </c>
      <c r="D18" s="654">
        <f>'FA-DIOCESE'!D37+'Church Depreciation'!H32</f>
        <v>0</v>
      </c>
      <c r="E18" s="654">
        <f>'FA-DIOCESE'!E37</f>
        <v>0</v>
      </c>
      <c r="F18" s="654">
        <f>'FA-DIOCESE'!F37+'Church Depreciation'!H33</f>
        <v>0</v>
      </c>
      <c r="G18" s="654">
        <f>C18+D18+E18-F18</f>
        <v>0</v>
      </c>
      <c r="H18" s="655">
        <v>0.4</v>
      </c>
      <c r="I18" s="656">
        <f>'FA-DIOCESE'!I37</f>
        <v>0</v>
      </c>
      <c r="J18" s="654">
        <f>'FA-DIOCESE'!J37+'Church Depreciation'!H34</f>
        <v>0</v>
      </c>
      <c r="K18" s="654">
        <f t="shared" ref="K18:K19" si="5">I18+J18</f>
        <v>0</v>
      </c>
      <c r="L18" s="654">
        <f>'FA-DIOCESE'!L37+'Church Depreciation'!H35</f>
        <v>0</v>
      </c>
      <c r="M18" s="654">
        <f>'FA-DIOCESE'!M37+'Church Depreciation'!H31</f>
        <v>0</v>
      </c>
    </row>
    <row r="19" spans="1:50" s="393" customFormat="1" ht="15.75" customHeight="1" x14ac:dyDescent="0.25">
      <c r="B19" s="657" t="s">
        <v>1414</v>
      </c>
      <c r="C19" s="654">
        <f>'FA-DIOCESE'!C38</f>
        <v>0</v>
      </c>
      <c r="D19" s="654">
        <f>'FA-DIOCESE'!D38</f>
        <v>0</v>
      </c>
      <c r="E19" s="654">
        <f>'FA-DIOCESE'!E38</f>
        <v>0</v>
      </c>
      <c r="F19" s="654">
        <f>'FA-DIOCESE'!F38</f>
        <v>0</v>
      </c>
      <c r="G19" s="654">
        <f>C19+D19+E19-F19</f>
        <v>0</v>
      </c>
      <c r="H19" s="655">
        <v>0.4</v>
      </c>
      <c r="I19" s="656">
        <f>'FA-DIOCESE'!I38</f>
        <v>0</v>
      </c>
      <c r="J19" s="654">
        <f>'FA-DIOCESE'!J38</f>
        <v>0</v>
      </c>
      <c r="K19" s="654">
        <f t="shared" si="5"/>
        <v>0</v>
      </c>
      <c r="L19" s="654">
        <f>'FA-DIOCESE'!L38</f>
        <v>0</v>
      </c>
      <c r="M19" s="654">
        <f>'FA-DIOCESE'!M38</f>
        <v>0</v>
      </c>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row>
    <row r="20" spans="1:50" ht="15.75" customHeight="1" x14ac:dyDescent="0.25">
      <c r="A20" s="406">
        <v>2</v>
      </c>
      <c r="B20" s="653" t="s">
        <v>1415</v>
      </c>
      <c r="C20" s="654">
        <f>'FA-DIOCESE'!C39</f>
        <v>0</v>
      </c>
      <c r="D20" s="654">
        <f>'FA-DIOCESE'!D39</f>
        <v>0</v>
      </c>
      <c r="E20" s="654">
        <f>'FA-DIOCESE'!E39</f>
        <v>0</v>
      </c>
      <c r="F20" s="654">
        <f>'FA-DIOCESE'!F39</f>
        <v>0</v>
      </c>
      <c r="G20" s="654">
        <f>C20+D20+E20-F20</f>
        <v>0</v>
      </c>
      <c r="H20" s="655">
        <v>0.25</v>
      </c>
      <c r="I20" s="656">
        <f>'FA-DIOCESE'!I39</f>
        <v>0</v>
      </c>
      <c r="J20" s="654">
        <f>'FA-DIOCESE'!J39</f>
        <v>0</v>
      </c>
      <c r="K20" s="654">
        <f>I20+J20</f>
        <v>0</v>
      </c>
      <c r="L20" s="654">
        <f>'FA-DIOCESE'!L39</f>
        <v>0</v>
      </c>
      <c r="M20" s="654">
        <f>'FA-DIOCESE'!M39</f>
        <v>0</v>
      </c>
    </row>
    <row r="21" spans="1:50" ht="15.75" customHeight="1" x14ac:dyDescent="0.25">
      <c r="A21" s="462"/>
      <c r="B21" s="464" t="s">
        <v>190</v>
      </c>
      <c r="C21" s="428">
        <f>'FA-DIOCESE'!C40</f>
        <v>0</v>
      </c>
      <c r="D21" s="428">
        <f>'FA-DIOCESE'!D40</f>
        <v>0</v>
      </c>
      <c r="E21" s="428">
        <f>'FA-DIOCESE'!E40</f>
        <v>0</v>
      </c>
      <c r="F21" s="428">
        <f>'FA-DIOCESE'!F40</f>
        <v>0</v>
      </c>
      <c r="G21" s="428">
        <f>C21+D21+E21-F21</f>
        <v>0</v>
      </c>
      <c r="H21" s="463">
        <v>0.25</v>
      </c>
      <c r="I21" s="658">
        <f>'FA-DIOCESE'!I40</f>
        <v>0</v>
      </c>
      <c r="J21" s="658">
        <f>'FA-DIOCESE'!J40+'Church Depreciation'!H34</f>
        <v>0</v>
      </c>
      <c r="K21" s="658">
        <f>SUM(K18:K20)</f>
        <v>0</v>
      </c>
      <c r="L21" s="658">
        <f t="shared" ref="L21:M21" si="6">SUM(L18:L20)</f>
        <v>0</v>
      </c>
      <c r="M21" s="658">
        <f t="shared" si="6"/>
        <v>0</v>
      </c>
    </row>
    <row r="22" spans="1:50" ht="15.75" customHeight="1" x14ac:dyDescent="0.25">
      <c r="A22" s="473" t="s">
        <v>193</v>
      </c>
      <c r="B22" s="466" t="s">
        <v>136</v>
      </c>
      <c r="C22" s="412"/>
      <c r="D22" s="412"/>
      <c r="E22" s="412"/>
      <c r="F22" s="412"/>
      <c r="G22" s="412"/>
      <c r="H22" s="463"/>
      <c r="I22" s="654"/>
      <c r="J22" s="654"/>
      <c r="K22" s="654"/>
      <c r="L22" s="654"/>
      <c r="M22" s="654"/>
    </row>
    <row r="23" spans="1:50" ht="15.75" customHeight="1" x14ac:dyDescent="0.25">
      <c r="A23" s="462"/>
      <c r="B23" s="464" t="s">
        <v>190</v>
      </c>
      <c r="C23" s="428">
        <f>'FA-DIOCESE'!C55+'Church Depreciation'!H37</f>
        <v>0</v>
      </c>
      <c r="D23" s="428">
        <f>'FA-DIOCESE'!D55+'Church Depreciation'!H38</f>
        <v>0</v>
      </c>
      <c r="E23" s="428">
        <f>'FA-DIOCESE'!E55</f>
        <v>0</v>
      </c>
      <c r="F23" s="428">
        <f>'FA-DIOCESE'!F55+'Church Depreciation'!H39</f>
        <v>0</v>
      </c>
      <c r="G23" s="428">
        <f t="shared" ref="G23" si="7">C23+D23+E23-F23</f>
        <v>0</v>
      </c>
      <c r="H23" s="463">
        <v>0.15</v>
      </c>
      <c r="I23" s="658">
        <f>'FA-DIOCESE'!I55</f>
        <v>0</v>
      </c>
      <c r="J23" s="658">
        <f>'FA-DIOCESE'!J55+'Church Depreciation'!H40</f>
        <v>0</v>
      </c>
      <c r="K23" s="658">
        <f t="shared" ref="K23" si="8">I23+J23</f>
        <v>0</v>
      </c>
      <c r="L23" s="658">
        <f>'FA-DIOCESE'!L55+'Church Depreciation'!H41</f>
        <v>0</v>
      </c>
      <c r="M23" s="658">
        <f>'FA-DIOCESE'!M55+'Church Depreciation'!H37</f>
        <v>0</v>
      </c>
    </row>
    <row r="24" spans="1:50" ht="17.25" customHeight="1" x14ac:dyDescent="0.25">
      <c r="A24" s="473" t="s">
        <v>981</v>
      </c>
      <c r="B24" s="474" t="s">
        <v>1334</v>
      </c>
      <c r="C24" s="428"/>
      <c r="D24" s="428"/>
      <c r="E24" s="428"/>
      <c r="F24" s="428"/>
      <c r="G24" s="428"/>
      <c r="H24" s="465"/>
      <c r="I24" s="658"/>
      <c r="J24" s="658"/>
      <c r="K24" s="658"/>
      <c r="L24" s="658"/>
      <c r="M24" s="658"/>
    </row>
    <row r="25" spans="1:50" ht="21" customHeight="1" x14ac:dyDescent="0.25">
      <c r="A25" s="406">
        <v>1</v>
      </c>
      <c r="B25" s="642" t="s">
        <v>1259</v>
      </c>
      <c r="C25" s="412">
        <f>'FA-DIOCESE'!C57+'Church Depreciation'!H43</f>
        <v>0</v>
      </c>
      <c r="D25" s="412">
        <f>'FA-DIOCESE'!D57+'Church Depreciation'!H44</f>
        <v>0</v>
      </c>
      <c r="E25" s="412">
        <f>'FA-DIOCESE'!E57</f>
        <v>0</v>
      </c>
      <c r="F25" s="412">
        <f>'FA-DIOCESE'!F57</f>
        <v>0</v>
      </c>
      <c r="G25" s="412">
        <f>C25+D25+E25-F25</f>
        <v>0</v>
      </c>
      <c r="H25" s="463"/>
      <c r="I25" s="654"/>
      <c r="J25" s="654"/>
      <c r="K25" s="654"/>
      <c r="L25" s="654">
        <f>'Church Depreciation'!H45+'FA-DIOCESE'!L58</f>
        <v>0</v>
      </c>
      <c r="M25" s="654">
        <f>'FA-DIOCESE'!M57+'Church Depreciation'!H43</f>
        <v>0</v>
      </c>
    </row>
    <row r="26" spans="1:50" ht="17.25" customHeight="1" x14ac:dyDescent="0.25">
      <c r="A26" s="462"/>
      <c r="B26" s="464" t="s">
        <v>190</v>
      </c>
      <c r="C26" s="428">
        <f>C25</f>
        <v>0</v>
      </c>
      <c r="D26" s="428">
        <f t="shared" ref="D26:M26" si="9">D25</f>
        <v>0</v>
      </c>
      <c r="E26" s="428">
        <f t="shared" si="9"/>
        <v>0</v>
      </c>
      <c r="F26" s="428">
        <f t="shared" si="9"/>
        <v>0</v>
      </c>
      <c r="G26" s="428">
        <f t="shared" si="9"/>
        <v>0</v>
      </c>
      <c r="H26" s="466"/>
      <c r="I26" s="658"/>
      <c r="J26" s="658"/>
      <c r="K26" s="658"/>
      <c r="L26" s="658">
        <f t="shared" si="9"/>
        <v>0</v>
      </c>
      <c r="M26" s="658">
        <f t="shared" si="9"/>
        <v>0</v>
      </c>
    </row>
    <row r="27" spans="1:50" ht="11.25" customHeight="1" x14ac:dyDescent="0.25">
      <c r="A27" s="462"/>
      <c r="B27" s="466"/>
      <c r="C27" s="412"/>
      <c r="D27" s="412"/>
      <c r="E27" s="412"/>
      <c r="F27" s="412"/>
      <c r="G27" s="412"/>
      <c r="H27" s="463"/>
      <c r="I27" s="654"/>
      <c r="J27" s="654"/>
      <c r="K27" s="654"/>
      <c r="L27" s="654"/>
      <c r="M27" s="654"/>
    </row>
    <row r="28" spans="1:50" ht="15.75" customHeight="1" x14ac:dyDescent="0.25">
      <c r="A28" s="462"/>
      <c r="B28" s="466" t="s">
        <v>194</v>
      </c>
      <c r="C28" s="428">
        <f>C10+C12+C14+C16+C21+C23+C26</f>
        <v>0</v>
      </c>
      <c r="D28" s="428">
        <f>D10+D12+D14+D16+D21+D23+D26</f>
        <v>0</v>
      </c>
      <c r="E28" s="428">
        <f>E10+E12+E14+E16+E21+E23+E26</f>
        <v>0</v>
      </c>
      <c r="F28" s="428">
        <f>F10+F12+F14+F16+F21+F23+F26</f>
        <v>0</v>
      </c>
      <c r="G28" s="428">
        <f>G10+G12+G14+G16+G21+G23+G26</f>
        <v>0</v>
      </c>
      <c r="H28" s="466"/>
      <c r="I28" s="658">
        <f>I10+I12+I14+I16+I21+I23+I26</f>
        <v>0</v>
      </c>
      <c r="J28" s="658">
        <f>J10+J12+J14+J16+J21+J23+J26</f>
        <v>0</v>
      </c>
      <c r="K28" s="658">
        <f>K10+K12+K14+K16+K21+K23+K26</f>
        <v>0</v>
      </c>
      <c r="L28" s="658">
        <f>L10+L12+L14+L16+L21+L23+L26</f>
        <v>0</v>
      </c>
      <c r="M28" s="658">
        <f>M10+M12+M14+M16+M21+M23+M26</f>
        <v>0</v>
      </c>
    </row>
  </sheetData>
  <mergeCells count="21">
    <mergeCell ref="L6:L8"/>
    <mergeCell ref="M6:M8"/>
    <mergeCell ref="D7:D8"/>
    <mergeCell ref="E7:E8"/>
    <mergeCell ref="J6:J8"/>
    <mergeCell ref="A1:M1"/>
    <mergeCell ref="A2:M2"/>
    <mergeCell ref="A3:M3"/>
    <mergeCell ref="A4:M4"/>
    <mergeCell ref="C5:G5"/>
    <mergeCell ref="H5:H8"/>
    <mergeCell ref="I5:K5"/>
    <mergeCell ref="L5:M5"/>
    <mergeCell ref="A6:A8"/>
    <mergeCell ref="B6:B8"/>
    <mergeCell ref="C6:C8"/>
    <mergeCell ref="D6:E6"/>
    <mergeCell ref="F6:F8"/>
    <mergeCell ref="G6:G8"/>
    <mergeCell ref="I6:I8"/>
    <mergeCell ref="K6:K8"/>
  </mergeCells>
  <printOptions horizontalCentered="1"/>
  <pageMargins left="0.19685039370078741" right="0.19685039370078741" top="0.19685039370078741" bottom="0.19685039370078741" header="0.11811023622047245" footer="0.11811023622047245"/>
  <pageSetup paperSize="9" scale="68" orientation="landscape"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I82"/>
  <sheetViews>
    <sheetView tabSelected="1" view="pageBreakPreview" zoomScale="84" zoomScaleNormal="85" zoomScaleSheetLayoutView="84" workbookViewId="0">
      <selection activeCell="I9" sqref="I9"/>
    </sheetView>
  </sheetViews>
  <sheetFormatPr defaultRowHeight="15" x14ac:dyDescent="0.25"/>
  <cols>
    <col min="1" max="1" width="3" style="1" customWidth="1"/>
    <col min="2" max="2" width="34.85546875" style="1" customWidth="1"/>
    <col min="3" max="3" width="5.28515625" style="1" customWidth="1"/>
    <col min="4" max="4" width="15.140625" style="2" customWidth="1"/>
    <col min="5" max="5" width="15.42578125" style="2" customWidth="1"/>
    <col min="6" max="6" width="16" style="1" customWidth="1"/>
    <col min="7" max="7" width="16.28515625" style="1" customWidth="1"/>
    <col min="8" max="8" width="16.42578125" style="1" customWidth="1"/>
    <col min="9" max="9" width="14.42578125" style="1" bestFit="1" customWidth="1"/>
    <col min="10" max="255" width="9.140625" style="1"/>
    <col min="256" max="256" width="2.42578125" style="1" customWidth="1"/>
    <col min="257" max="257" width="3" style="1" customWidth="1"/>
    <col min="258" max="258" width="42.42578125" style="1" customWidth="1"/>
    <col min="259" max="259" width="10.85546875" style="1" customWidth="1"/>
    <col min="260" max="260" width="23.42578125" style="1" customWidth="1"/>
    <col min="261" max="261" width="20" style="1" customWidth="1"/>
    <col min="262" max="262" width="10.42578125" style="1" bestFit="1" customWidth="1"/>
    <col min="263" max="511" width="9.140625" style="1"/>
    <col min="512" max="512" width="2.42578125" style="1" customWidth="1"/>
    <col min="513" max="513" width="3" style="1" customWidth="1"/>
    <col min="514" max="514" width="42.42578125" style="1" customWidth="1"/>
    <col min="515" max="515" width="10.85546875" style="1" customWidth="1"/>
    <col min="516" max="516" width="23.42578125" style="1" customWidth="1"/>
    <col min="517" max="517" width="20" style="1" customWidth="1"/>
    <col min="518" max="518" width="10.42578125" style="1" bestFit="1" customWidth="1"/>
    <col min="519" max="767" width="9.140625" style="1"/>
    <col min="768" max="768" width="2.42578125" style="1" customWidth="1"/>
    <col min="769" max="769" width="3" style="1" customWidth="1"/>
    <col min="770" max="770" width="42.42578125" style="1" customWidth="1"/>
    <col min="771" max="771" width="10.85546875" style="1" customWidth="1"/>
    <col min="772" max="772" width="23.42578125" style="1" customWidth="1"/>
    <col min="773" max="773" width="20" style="1" customWidth="1"/>
    <col min="774" max="774" width="10.42578125" style="1" bestFit="1" customWidth="1"/>
    <col min="775" max="1023" width="9.140625" style="1"/>
    <col min="1024" max="1024" width="2.42578125" style="1" customWidth="1"/>
    <col min="1025" max="1025" width="3" style="1" customWidth="1"/>
    <col min="1026" max="1026" width="42.42578125" style="1" customWidth="1"/>
    <col min="1027" max="1027" width="10.85546875" style="1" customWidth="1"/>
    <col min="1028" max="1028" width="23.42578125" style="1" customWidth="1"/>
    <col min="1029" max="1029" width="20" style="1" customWidth="1"/>
    <col min="1030" max="1030" width="10.42578125" style="1" bestFit="1" customWidth="1"/>
    <col min="1031" max="1279" width="9.140625" style="1"/>
    <col min="1280" max="1280" width="2.42578125" style="1" customWidth="1"/>
    <col min="1281" max="1281" width="3" style="1" customWidth="1"/>
    <col min="1282" max="1282" width="42.42578125" style="1" customWidth="1"/>
    <col min="1283" max="1283" width="10.85546875" style="1" customWidth="1"/>
    <col min="1284" max="1284" width="23.42578125" style="1" customWidth="1"/>
    <col min="1285" max="1285" width="20" style="1" customWidth="1"/>
    <col min="1286" max="1286" width="10.42578125" style="1" bestFit="1" customWidth="1"/>
    <col min="1287" max="1535" width="9.140625" style="1"/>
    <col min="1536" max="1536" width="2.42578125" style="1" customWidth="1"/>
    <col min="1537" max="1537" width="3" style="1" customWidth="1"/>
    <col min="1538" max="1538" width="42.42578125" style="1" customWidth="1"/>
    <col min="1539" max="1539" width="10.85546875" style="1" customWidth="1"/>
    <col min="1540" max="1540" width="23.42578125" style="1" customWidth="1"/>
    <col min="1541" max="1541" width="20" style="1" customWidth="1"/>
    <col min="1542" max="1542" width="10.42578125" style="1" bestFit="1" customWidth="1"/>
    <col min="1543" max="1791" width="9.140625" style="1"/>
    <col min="1792" max="1792" width="2.42578125" style="1" customWidth="1"/>
    <col min="1793" max="1793" width="3" style="1" customWidth="1"/>
    <col min="1794" max="1794" width="42.42578125" style="1" customWidth="1"/>
    <col min="1795" max="1795" width="10.85546875" style="1" customWidth="1"/>
    <col min="1796" max="1796" width="23.42578125" style="1" customWidth="1"/>
    <col min="1797" max="1797" width="20" style="1" customWidth="1"/>
    <col min="1798" max="1798" width="10.42578125" style="1" bestFit="1" customWidth="1"/>
    <col min="1799" max="2047" width="9.140625" style="1"/>
    <col min="2048" max="2048" width="2.42578125" style="1" customWidth="1"/>
    <col min="2049" max="2049" width="3" style="1" customWidth="1"/>
    <col min="2050" max="2050" width="42.42578125" style="1" customWidth="1"/>
    <col min="2051" max="2051" width="10.85546875" style="1" customWidth="1"/>
    <col min="2052" max="2052" width="23.42578125" style="1" customWidth="1"/>
    <col min="2053" max="2053" width="20" style="1" customWidth="1"/>
    <col min="2054" max="2054" width="10.42578125" style="1" bestFit="1" customWidth="1"/>
    <col min="2055" max="2303" width="9.140625" style="1"/>
    <col min="2304" max="2304" width="2.42578125" style="1" customWidth="1"/>
    <col min="2305" max="2305" width="3" style="1" customWidth="1"/>
    <col min="2306" max="2306" width="42.42578125" style="1" customWidth="1"/>
    <col min="2307" max="2307" width="10.85546875" style="1" customWidth="1"/>
    <col min="2308" max="2308" width="23.42578125" style="1" customWidth="1"/>
    <col min="2309" max="2309" width="20" style="1" customWidth="1"/>
    <col min="2310" max="2310" width="10.42578125" style="1" bestFit="1" customWidth="1"/>
    <col min="2311" max="2559" width="9.140625" style="1"/>
    <col min="2560" max="2560" width="2.42578125" style="1" customWidth="1"/>
    <col min="2561" max="2561" width="3" style="1" customWidth="1"/>
    <col min="2562" max="2562" width="42.42578125" style="1" customWidth="1"/>
    <col min="2563" max="2563" width="10.85546875" style="1" customWidth="1"/>
    <col min="2564" max="2564" width="23.42578125" style="1" customWidth="1"/>
    <col min="2565" max="2565" width="20" style="1" customWidth="1"/>
    <col min="2566" max="2566" width="10.42578125" style="1" bestFit="1" customWidth="1"/>
    <col min="2567" max="2815" width="9.140625" style="1"/>
    <col min="2816" max="2816" width="2.42578125" style="1" customWidth="1"/>
    <col min="2817" max="2817" width="3" style="1" customWidth="1"/>
    <col min="2818" max="2818" width="42.42578125" style="1" customWidth="1"/>
    <col min="2819" max="2819" width="10.85546875" style="1" customWidth="1"/>
    <col min="2820" max="2820" width="23.42578125" style="1" customWidth="1"/>
    <col min="2821" max="2821" width="20" style="1" customWidth="1"/>
    <col min="2822" max="2822" width="10.42578125" style="1" bestFit="1" customWidth="1"/>
    <col min="2823" max="3071" width="9.140625" style="1"/>
    <col min="3072" max="3072" width="2.42578125" style="1" customWidth="1"/>
    <col min="3073" max="3073" width="3" style="1" customWidth="1"/>
    <col min="3074" max="3074" width="42.42578125" style="1" customWidth="1"/>
    <col min="3075" max="3075" width="10.85546875" style="1" customWidth="1"/>
    <col min="3076" max="3076" width="23.42578125" style="1" customWidth="1"/>
    <col min="3077" max="3077" width="20" style="1" customWidth="1"/>
    <col min="3078" max="3078" width="10.42578125" style="1" bestFit="1" customWidth="1"/>
    <col min="3079" max="3327" width="9.140625" style="1"/>
    <col min="3328" max="3328" width="2.42578125" style="1" customWidth="1"/>
    <col min="3329" max="3329" width="3" style="1" customWidth="1"/>
    <col min="3330" max="3330" width="42.42578125" style="1" customWidth="1"/>
    <col min="3331" max="3331" width="10.85546875" style="1" customWidth="1"/>
    <col min="3332" max="3332" width="23.42578125" style="1" customWidth="1"/>
    <col min="3333" max="3333" width="20" style="1" customWidth="1"/>
    <col min="3334" max="3334" width="10.42578125" style="1" bestFit="1" customWidth="1"/>
    <col min="3335" max="3583" width="9.140625" style="1"/>
    <col min="3584" max="3584" width="2.42578125" style="1" customWidth="1"/>
    <col min="3585" max="3585" width="3" style="1" customWidth="1"/>
    <col min="3586" max="3586" width="42.42578125" style="1" customWidth="1"/>
    <col min="3587" max="3587" width="10.85546875" style="1" customWidth="1"/>
    <col min="3588" max="3588" width="23.42578125" style="1" customWidth="1"/>
    <col min="3589" max="3589" width="20" style="1" customWidth="1"/>
    <col min="3590" max="3590" width="10.42578125" style="1" bestFit="1" customWidth="1"/>
    <col min="3591" max="3839" width="9.140625" style="1"/>
    <col min="3840" max="3840" width="2.42578125" style="1" customWidth="1"/>
    <col min="3841" max="3841" width="3" style="1" customWidth="1"/>
    <col min="3842" max="3842" width="42.42578125" style="1" customWidth="1"/>
    <col min="3843" max="3843" width="10.85546875" style="1" customWidth="1"/>
    <col min="3844" max="3844" width="23.42578125" style="1" customWidth="1"/>
    <col min="3845" max="3845" width="20" style="1" customWidth="1"/>
    <col min="3846" max="3846" width="10.42578125" style="1" bestFit="1" customWidth="1"/>
    <col min="3847" max="4095" width="9.140625" style="1"/>
    <col min="4096" max="4096" width="2.42578125" style="1" customWidth="1"/>
    <col min="4097" max="4097" width="3" style="1" customWidth="1"/>
    <col min="4098" max="4098" width="42.42578125" style="1" customWidth="1"/>
    <col min="4099" max="4099" width="10.85546875" style="1" customWidth="1"/>
    <col min="4100" max="4100" width="23.42578125" style="1" customWidth="1"/>
    <col min="4101" max="4101" width="20" style="1" customWidth="1"/>
    <col min="4102" max="4102" width="10.42578125" style="1" bestFit="1" customWidth="1"/>
    <col min="4103" max="4351" width="9.140625" style="1"/>
    <col min="4352" max="4352" width="2.42578125" style="1" customWidth="1"/>
    <col min="4353" max="4353" width="3" style="1" customWidth="1"/>
    <col min="4354" max="4354" width="42.42578125" style="1" customWidth="1"/>
    <col min="4355" max="4355" width="10.85546875" style="1" customWidth="1"/>
    <col min="4356" max="4356" width="23.42578125" style="1" customWidth="1"/>
    <col min="4357" max="4357" width="20" style="1" customWidth="1"/>
    <col min="4358" max="4358" width="10.42578125" style="1" bestFit="1" customWidth="1"/>
    <col min="4359" max="4607" width="9.140625" style="1"/>
    <col min="4608" max="4608" width="2.42578125" style="1" customWidth="1"/>
    <col min="4609" max="4609" width="3" style="1" customWidth="1"/>
    <col min="4610" max="4610" width="42.42578125" style="1" customWidth="1"/>
    <col min="4611" max="4611" width="10.85546875" style="1" customWidth="1"/>
    <col min="4612" max="4612" width="23.42578125" style="1" customWidth="1"/>
    <col min="4613" max="4613" width="20" style="1" customWidth="1"/>
    <col min="4614" max="4614" width="10.42578125" style="1" bestFit="1" customWidth="1"/>
    <col min="4615" max="4863" width="9.140625" style="1"/>
    <col min="4864" max="4864" width="2.42578125" style="1" customWidth="1"/>
    <col min="4865" max="4865" width="3" style="1" customWidth="1"/>
    <col min="4866" max="4866" width="42.42578125" style="1" customWidth="1"/>
    <col min="4867" max="4867" width="10.85546875" style="1" customWidth="1"/>
    <col min="4868" max="4868" width="23.42578125" style="1" customWidth="1"/>
    <col min="4869" max="4869" width="20" style="1" customWidth="1"/>
    <col min="4870" max="4870" width="10.42578125" style="1" bestFit="1" customWidth="1"/>
    <col min="4871" max="5119" width="9.140625" style="1"/>
    <col min="5120" max="5120" width="2.42578125" style="1" customWidth="1"/>
    <col min="5121" max="5121" width="3" style="1" customWidth="1"/>
    <col min="5122" max="5122" width="42.42578125" style="1" customWidth="1"/>
    <col min="5123" max="5123" width="10.85546875" style="1" customWidth="1"/>
    <col min="5124" max="5124" width="23.42578125" style="1" customWidth="1"/>
    <col min="5125" max="5125" width="20" style="1" customWidth="1"/>
    <col min="5126" max="5126" width="10.42578125" style="1" bestFit="1" customWidth="1"/>
    <col min="5127" max="5375" width="9.140625" style="1"/>
    <col min="5376" max="5376" width="2.42578125" style="1" customWidth="1"/>
    <col min="5377" max="5377" width="3" style="1" customWidth="1"/>
    <col min="5378" max="5378" width="42.42578125" style="1" customWidth="1"/>
    <col min="5379" max="5379" width="10.85546875" style="1" customWidth="1"/>
    <col min="5380" max="5380" width="23.42578125" style="1" customWidth="1"/>
    <col min="5381" max="5381" width="20" style="1" customWidth="1"/>
    <col min="5382" max="5382" width="10.42578125" style="1" bestFit="1" customWidth="1"/>
    <col min="5383" max="5631" width="9.140625" style="1"/>
    <col min="5632" max="5632" width="2.42578125" style="1" customWidth="1"/>
    <col min="5633" max="5633" width="3" style="1" customWidth="1"/>
    <col min="5634" max="5634" width="42.42578125" style="1" customWidth="1"/>
    <col min="5635" max="5635" width="10.85546875" style="1" customWidth="1"/>
    <col min="5636" max="5636" width="23.42578125" style="1" customWidth="1"/>
    <col min="5637" max="5637" width="20" style="1" customWidth="1"/>
    <col min="5638" max="5638" width="10.42578125" style="1" bestFit="1" customWidth="1"/>
    <col min="5639" max="5887" width="9.140625" style="1"/>
    <col min="5888" max="5888" width="2.42578125" style="1" customWidth="1"/>
    <col min="5889" max="5889" width="3" style="1" customWidth="1"/>
    <col min="5890" max="5890" width="42.42578125" style="1" customWidth="1"/>
    <col min="5891" max="5891" width="10.85546875" style="1" customWidth="1"/>
    <col min="5892" max="5892" width="23.42578125" style="1" customWidth="1"/>
    <col min="5893" max="5893" width="20" style="1" customWidth="1"/>
    <col min="5894" max="5894" width="10.42578125" style="1" bestFit="1" customWidth="1"/>
    <col min="5895" max="6143" width="9.140625" style="1"/>
    <col min="6144" max="6144" width="2.42578125" style="1" customWidth="1"/>
    <col min="6145" max="6145" width="3" style="1" customWidth="1"/>
    <col min="6146" max="6146" width="42.42578125" style="1" customWidth="1"/>
    <col min="6147" max="6147" width="10.85546875" style="1" customWidth="1"/>
    <col min="6148" max="6148" width="23.42578125" style="1" customWidth="1"/>
    <col min="6149" max="6149" width="20" style="1" customWidth="1"/>
    <col min="6150" max="6150" width="10.42578125" style="1" bestFit="1" customWidth="1"/>
    <col min="6151" max="6399" width="9.140625" style="1"/>
    <col min="6400" max="6400" width="2.42578125" style="1" customWidth="1"/>
    <col min="6401" max="6401" width="3" style="1" customWidth="1"/>
    <col min="6402" max="6402" width="42.42578125" style="1" customWidth="1"/>
    <col min="6403" max="6403" width="10.85546875" style="1" customWidth="1"/>
    <col min="6404" max="6404" width="23.42578125" style="1" customWidth="1"/>
    <col min="6405" max="6405" width="20" style="1" customWidth="1"/>
    <col min="6406" max="6406" width="10.42578125" style="1" bestFit="1" customWidth="1"/>
    <col min="6407" max="6655" width="9.140625" style="1"/>
    <col min="6656" max="6656" width="2.42578125" style="1" customWidth="1"/>
    <col min="6657" max="6657" width="3" style="1" customWidth="1"/>
    <col min="6658" max="6658" width="42.42578125" style="1" customWidth="1"/>
    <col min="6659" max="6659" width="10.85546875" style="1" customWidth="1"/>
    <col min="6660" max="6660" width="23.42578125" style="1" customWidth="1"/>
    <col min="6661" max="6661" width="20" style="1" customWidth="1"/>
    <col min="6662" max="6662" width="10.42578125" style="1" bestFit="1" customWidth="1"/>
    <col min="6663" max="6911" width="9.140625" style="1"/>
    <col min="6912" max="6912" width="2.42578125" style="1" customWidth="1"/>
    <col min="6913" max="6913" width="3" style="1" customWidth="1"/>
    <col min="6914" max="6914" width="42.42578125" style="1" customWidth="1"/>
    <col min="6915" max="6915" width="10.85546875" style="1" customWidth="1"/>
    <col min="6916" max="6916" width="23.42578125" style="1" customWidth="1"/>
    <col min="6917" max="6917" width="20" style="1" customWidth="1"/>
    <col min="6918" max="6918" width="10.42578125" style="1" bestFit="1" customWidth="1"/>
    <col min="6919" max="7167" width="9.140625" style="1"/>
    <col min="7168" max="7168" width="2.42578125" style="1" customWidth="1"/>
    <col min="7169" max="7169" width="3" style="1" customWidth="1"/>
    <col min="7170" max="7170" width="42.42578125" style="1" customWidth="1"/>
    <col min="7171" max="7171" width="10.85546875" style="1" customWidth="1"/>
    <col min="7172" max="7172" width="23.42578125" style="1" customWidth="1"/>
    <col min="7173" max="7173" width="20" style="1" customWidth="1"/>
    <col min="7174" max="7174" width="10.42578125" style="1" bestFit="1" customWidth="1"/>
    <col min="7175" max="7423" width="9.140625" style="1"/>
    <col min="7424" max="7424" width="2.42578125" style="1" customWidth="1"/>
    <col min="7425" max="7425" width="3" style="1" customWidth="1"/>
    <col min="7426" max="7426" width="42.42578125" style="1" customWidth="1"/>
    <col min="7427" max="7427" width="10.85546875" style="1" customWidth="1"/>
    <col min="7428" max="7428" width="23.42578125" style="1" customWidth="1"/>
    <col min="7429" max="7429" width="20" style="1" customWidth="1"/>
    <col min="7430" max="7430" width="10.42578125" style="1" bestFit="1" customWidth="1"/>
    <col min="7431" max="7679" width="9.140625" style="1"/>
    <col min="7680" max="7680" width="2.42578125" style="1" customWidth="1"/>
    <col min="7681" max="7681" width="3" style="1" customWidth="1"/>
    <col min="7682" max="7682" width="42.42578125" style="1" customWidth="1"/>
    <col min="7683" max="7683" width="10.85546875" style="1" customWidth="1"/>
    <col min="7684" max="7684" width="23.42578125" style="1" customWidth="1"/>
    <col min="7685" max="7685" width="20" style="1" customWidth="1"/>
    <col min="7686" max="7686" width="10.42578125" style="1" bestFit="1" customWidth="1"/>
    <col min="7687" max="7935" width="9.140625" style="1"/>
    <col min="7936" max="7936" width="2.42578125" style="1" customWidth="1"/>
    <col min="7937" max="7937" width="3" style="1" customWidth="1"/>
    <col min="7938" max="7938" width="42.42578125" style="1" customWidth="1"/>
    <col min="7939" max="7939" width="10.85546875" style="1" customWidth="1"/>
    <col min="7940" max="7940" width="23.42578125" style="1" customWidth="1"/>
    <col min="7941" max="7941" width="20" style="1" customWidth="1"/>
    <col min="7942" max="7942" width="10.42578125" style="1" bestFit="1" customWidth="1"/>
    <col min="7943" max="8191" width="9.140625" style="1"/>
    <col min="8192" max="8192" width="2.42578125" style="1" customWidth="1"/>
    <col min="8193" max="8193" width="3" style="1" customWidth="1"/>
    <col min="8194" max="8194" width="42.42578125" style="1" customWidth="1"/>
    <col min="8195" max="8195" width="10.85546875" style="1" customWidth="1"/>
    <col min="8196" max="8196" width="23.42578125" style="1" customWidth="1"/>
    <col min="8197" max="8197" width="20" style="1" customWidth="1"/>
    <col min="8198" max="8198" width="10.42578125" style="1" bestFit="1" customWidth="1"/>
    <col min="8199" max="8447" width="9.140625" style="1"/>
    <col min="8448" max="8448" width="2.42578125" style="1" customWidth="1"/>
    <col min="8449" max="8449" width="3" style="1" customWidth="1"/>
    <col min="8450" max="8450" width="42.42578125" style="1" customWidth="1"/>
    <col min="8451" max="8451" width="10.85546875" style="1" customWidth="1"/>
    <col min="8452" max="8452" width="23.42578125" style="1" customWidth="1"/>
    <col min="8453" max="8453" width="20" style="1" customWidth="1"/>
    <col min="8454" max="8454" width="10.42578125" style="1" bestFit="1" customWidth="1"/>
    <col min="8455" max="8703" width="9.140625" style="1"/>
    <col min="8704" max="8704" width="2.42578125" style="1" customWidth="1"/>
    <col min="8705" max="8705" width="3" style="1" customWidth="1"/>
    <col min="8706" max="8706" width="42.42578125" style="1" customWidth="1"/>
    <col min="8707" max="8707" width="10.85546875" style="1" customWidth="1"/>
    <col min="8708" max="8708" width="23.42578125" style="1" customWidth="1"/>
    <col min="8709" max="8709" width="20" style="1" customWidth="1"/>
    <col min="8710" max="8710" width="10.42578125" style="1" bestFit="1" customWidth="1"/>
    <col min="8711" max="8959" width="9.140625" style="1"/>
    <col min="8960" max="8960" width="2.42578125" style="1" customWidth="1"/>
    <col min="8961" max="8961" width="3" style="1" customWidth="1"/>
    <col min="8962" max="8962" width="42.42578125" style="1" customWidth="1"/>
    <col min="8963" max="8963" width="10.85546875" style="1" customWidth="1"/>
    <col min="8964" max="8964" width="23.42578125" style="1" customWidth="1"/>
    <col min="8965" max="8965" width="20" style="1" customWidth="1"/>
    <col min="8966" max="8966" width="10.42578125" style="1" bestFit="1" customWidth="1"/>
    <col min="8967" max="9215" width="9.140625" style="1"/>
    <col min="9216" max="9216" width="2.42578125" style="1" customWidth="1"/>
    <col min="9217" max="9217" width="3" style="1" customWidth="1"/>
    <col min="9218" max="9218" width="42.42578125" style="1" customWidth="1"/>
    <col min="9219" max="9219" width="10.85546875" style="1" customWidth="1"/>
    <col min="9220" max="9220" width="23.42578125" style="1" customWidth="1"/>
    <col min="9221" max="9221" width="20" style="1" customWidth="1"/>
    <col min="9222" max="9222" width="10.42578125" style="1" bestFit="1" customWidth="1"/>
    <col min="9223" max="9471" width="9.140625" style="1"/>
    <col min="9472" max="9472" width="2.42578125" style="1" customWidth="1"/>
    <col min="9473" max="9473" width="3" style="1" customWidth="1"/>
    <col min="9474" max="9474" width="42.42578125" style="1" customWidth="1"/>
    <col min="9475" max="9475" width="10.85546875" style="1" customWidth="1"/>
    <col min="9476" max="9476" width="23.42578125" style="1" customWidth="1"/>
    <col min="9477" max="9477" width="20" style="1" customWidth="1"/>
    <col min="9478" max="9478" width="10.42578125" style="1" bestFit="1" customWidth="1"/>
    <col min="9479" max="9727" width="9.140625" style="1"/>
    <col min="9728" max="9728" width="2.42578125" style="1" customWidth="1"/>
    <col min="9729" max="9729" width="3" style="1" customWidth="1"/>
    <col min="9730" max="9730" width="42.42578125" style="1" customWidth="1"/>
    <col min="9731" max="9731" width="10.85546875" style="1" customWidth="1"/>
    <col min="9732" max="9732" width="23.42578125" style="1" customWidth="1"/>
    <col min="9733" max="9733" width="20" style="1" customWidth="1"/>
    <col min="9734" max="9734" width="10.42578125" style="1" bestFit="1" customWidth="1"/>
    <col min="9735" max="9983" width="9.140625" style="1"/>
    <col min="9984" max="9984" width="2.42578125" style="1" customWidth="1"/>
    <col min="9985" max="9985" width="3" style="1" customWidth="1"/>
    <col min="9986" max="9986" width="42.42578125" style="1" customWidth="1"/>
    <col min="9987" max="9987" width="10.85546875" style="1" customWidth="1"/>
    <col min="9988" max="9988" width="23.42578125" style="1" customWidth="1"/>
    <col min="9989" max="9989" width="20" style="1" customWidth="1"/>
    <col min="9990" max="9990" width="10.42578125" style="1" bestFit="1" customWidth="1"/>
    <col min="9991" max="10239" width="9.140625" style="1"/>
    <col min="10240" max="10240" width="2.42578125" style="1" customWidth="1"/>
    <col min="10241" max="10241" width="3" style="1" customWidth="1"/>
    <col min="10242" max="10242" width="42.42578125" style="1" customWidth="1"/>
    <col min="10243" max="10243" width="10.85546875" style="1" customWidth="1"/>
    <col min="10244" max="10244" width="23.42578125" style="1" customWidth="1"/>
    <col min="10245" max="10245" width="20" style="1" customWidth="1"/>
    <col min="10246" max="10246" width="10.42578125" style="1" bestFit="1" customWidth="1"/>
    <col min="10247" max="10495" width="9.140625" style="1"/>
    <col min="10496" max="10496" width="2.42578125" style="1" customWidth="1"/>
    <col min="10497" max="10497" width="3" style="1" customWidth="1"/>
    <col min="10498" max="10498" width="42.42578125" style="1" customWidth="1"/>
    <col min="10499" max="10499" width="10.85546875" style="1" customWidth="1"/>
    <col min="10500" max="10500" width="23.42578125" style="1" customWidth="1"/>
    <col min="10501" max="10501" width="20" style="1" customWidth="1"/>
    <col min="10502" max="10502" width="10.42578125" style="1" bestFit="1" customWidth="1"/>
    <col min="10503" max="10751" width="9.140625" style="1"/>
    <col min="10752" max="10752" width="2.42578125" style="1" customWidth="1"/>
    <col min="10753" max="10753" width="3" style="1" customWidth="1"/>
    <col min="10754" max="10754" width="42.42578125" style="1" customWidth="1"/>
    <col min="10755" max="10755" width="10.85546875" style="1" customWidth="1"/>
    <col min="10756" max="10756" width="23.42578125" style="1" customWidth="1"/>
    <col min="10757" max="10757" width="20" style="1" customWidth="1"/>
    <col min="10758" max="10758" width="10.42578125" style="1" bestFit="1" customWidth="1"/>
    <col min="10759" max="11007" width="9.140625" style="1"/>
    <col min="11008" max="11008" width="2.42578125" style="1" customWidth="1"/>
    <col min="11009" max="11009" width="3" style="1" customWidth="1"/>
    <col min="11010" max="11010" width="42.42578125" style="1" customWidth="1"/>
    <col min="11011" max="11011" width="10.85546875" style="1" customWidth="1"/>
    <col min="11012" max="11012" width="23.42578125" style="1" customWidth="1"/>
    <col min="11013" max="11013" width="20" style="1" customWidth="1"/>
    <col min="11014" max="11014" width="10.42578125" style="1" bestFit="1" customWidth="1"/>
    <col min="11015" max="11263" width="9.140625" style="1"/>
    <col min="11264" max="11264" width="2.42578125" style="1" customWidth="1"/>
    <col min="11265" max="11265" width="3" style="1" customWidth="1"/>
    <col min="11266" max="11266" width="42.42578125" style="1" customWidth="1"/>
    <col min="11267" max="11267" width="10.85546875" style="1" customWidth="1"/>
    <col min="11268" max="11268" width="23.42578125" style="1" customWidth="1"/>
    <col min="11269" max="11269" width="20" style="1" customWidth="1"/>
    <col min="11270" max="11270" width="10.42578125" style="1" bestFit="1" customWidth="1"/>
    <col min="11271" max="11519" width="9.140625" style="1"/>
    <col min="11520" max="11520" width="2.42578125" style="1" customWidth="1"/>
    <col min="11521" max="11521" width="3" style="1" customWidth="1"/>
    <col min="11522" max="11522" width="42.42578125" style="1" customWidth="1"/>
    <col min="11523" max="11523" width="10.85546875" style="1" customWidth="1"/>
    <col min="11524" max="11524" width="23.42578125" style="1" customWidth="1"/>
    <col min="11525" max="11525" width="20" style="1" customWidth="1"/>
    <col min="11526" max="11526" width="10.42578125" style="1" bestFit="1" customWidth="1"/>
    <col min="11527" max="11775" width="9.140625" style="1"/>
    <col min="11776" max="11776" width="2.42578125" style="1" customWidth="1"/>
    <col min="11777" max="11777" width="3" style="1" customWidth="1"/>
    <col min="11778" max="11778" width="42.42578125" style="1" customWidth="1"/>
    <col min="11779" max="11779" width="10.85546875" style="1" customWidth="1"/>
    <col min="11780" max="11780" width="23.42578125" style="1" customWidth="1"/>
    <col min="11781" max="11781" width="20" style="1" customWidth="1"/>
    <col min="11782" max="11782" width="10.42578125" style="1" bestFit="1" customWidth="1"/>
    <col min="11783" max="12031" width="9.140625" style="1"/>
    <col min="12032" max="12032" width="2.42578125" style="1" customWidth="1"/>
    <col min="12033" max="12033" width="3" style="1" customWidth="1"/>
    <col min="12034" max="12034" width="42.42578125" style="1" customWidth="1"/>
    <col min="12035" max="12035" width="10.85546875" style="1" customWidth="1"/>
    <col min="12036" max="12036" width="23.42578125" style="1" customWidth="1"/>
    <col min="12037" max="12037" width="20" style="1" customWidth="1"/>
    <col min="12038" max="12038" width="10.42578125" style="1" bestFit="1" customWidth="1"/>
    <col min="12039" max="12287" width="9.140625" style="1"/>
    <col min="12288" max="12288" width="2.42578125" style="1" customWidth="1"/>
    <col min="12289" max="12289" width="3" style="1" customWidth="1"/>
    <col min="12290" max="12290" width="42.42578125" style="1" customWidth="1"/>
    <col min="12291" max="12291" width="10.85546875" style="1" customWidth="1"/>
    <col min="12292" max="12292" width="23.42578125" style="1" customWidth="1"/>
    <col min="12293" max="12293" width="20" style="1" customWidth="1"/>
    <col min="12294" max="12294" width="10.42578125" style="1" bestFit="1" customWidth="1"/>
    <col min="12295" max="12543" width="9.140625" style="1"/>
    <col min="12544" max="12544" width="2.42578125" style="1" customWidth="1"/>
    <col min="12545" max="12545" width="3" style="1" customWidth="1"/>
    <col min="12546" max="12546" width="42.42578125" style="1" customWidth="1"/>
    <col min="12547" max="12547" width="10.85546875" style="1" customWidth="1"/>
    <col min="12548" max="12548" width="23.42578125" style="1" customWidth="1"/>
    <col min="12549" max="12549" width="20" style="1" customWidth="1"/>
    <col min="12550" max="12550" width="10.42578125" style="1" bestFit="1" customWidth="1"/>
    <col min="12551" max="12799" width="9.140625" style="1"/>
    <col min="12800" max="12800" width="2.42578125" style="1" customWidth="1"/>
    <col min="12801" max="12801" width="3" style="1" customWidth="1"/>
    <col min="12802" max="12802" width="42.42578125" style="1" customWidth="1"/>
    <col min="12803" max="12803" width="10.85546875" style="1" customWidth="1"/>
    <col min="12804" max="12804" width="23.42578125" style="1" customWidth="1"/>
    <col min="12805" max="12805" width="20" style="1" customWidth="1"/>
    <col min="12806" max="12806" width="10.42578125" style="1" bestFit="1" customWidth="1"/>
    <col min="12807" max="13055" width="9.140625" style="1"/>
    <col min="13056" max="13056" width="2.42578125" style="1" customWidth="1"/>
    <col min="13057" max="13057" width="3" style="1" customWidth="1"/>
    <col min="13058" max="13058" width="42.42578125" style="1" customWidth="1"/>
    <col min="13059" max="13059" width="10.85546875" style="1" customWidth="1"/>
    <col min="13060" max="13060" width="23.42578125" style="1" customWidth="1"/>
    <col min="13061" max="13061" width="20" style="1" customWidth="1"/>
    <col min="13062" max="13062" width="10.42578125" style="1" bestFit="1" customWidth="1"/>
    <col min="13063" max="13311" width="9.140625" style="1"/>
    <col min="13312" max="13312" width="2.42578125" style="1" customWidth="1"/>
    <col min="13313" max="13313" width="3" style="1" customWidth="1"/>
    <col min="13314" max="13314" width="42.42578125" style="1" customWidth="1"/>
    <col min="13315" max="13315" width="10.85546875" style="1" customWidth="1"/>
    <col min="13316" max="13316" width="23.42578125" style="1" customWidth="1"/>
    <col min="13317" max="13317" width="20" style="1" customWidth="1"/>
    <col min="13318" max="13318" width="10.42578125" style="1" bestFit="1" customWidth="1"/>
    <col min="13319" max="13567" width="9.140625" style="1"/>
    <col min="13568" max="13568" width="2.42578125" style="1" customWidth="1"/>
    <col min="13569" max="13569" width="3" style="1" customWidth="1"/>
    <col min="13570" max="13570" width="42.42578125" style="1" customWidth="1"/>
    <col min="13571" max="13571" width="10.85546875" style="1" customWidth="1"/>
    <col min="13572" max="13572" width="23.42578125" style="1" customWidth="1"/>
    <col min="13573" max="13573" width="20" style="1" customWidth="1"/>
    <col min="13574" max="13574" width="10.42578125" style="1" bestFit="1" customWidth="1"/>
    <col min="13575" max="13823" width="9.140625" style="1"/>
    <col min="13824" max="13824" width="2.42578125" style="1" customWidth="1"/>
    <col min="13825" max="13825" width="3" style="1" customWidth="1"/>
    <col min="13826" max="13826" width="42.42578125" style="1" customWidth="1"/>
    <col min="13827" max="13827" width="10.85546875" style="1" customWidth="1"/>
    <col min="13828" max="13828" width="23.42578125" style="1" customWidth="1"/>
    <col min="13829" max="13829" width="20" style="1" customWidth="1"/>
    <col min="13830" max="13830" width="10.42578125" style="1" bestFit="1" customWidth="1"/>
    <col min="13831" max="14079" width="9.140625" style="1"/>
    <col min="14080" max="14080" width="2.42578125" style="1" customWidth="1"/>
    <col min="14081" max="14081" width="3" style="1" customWidth="1"/>
    <col min="14082" max="14082" width="42.42578125" style="1" customWidth="1"/>
    <col min="14083" max="14083" width="10.85546875" style="1" customWidth="1"/>
    <col min="14084" max="14084" width="23.42578125" style="1" customWidth="1"/>
    <col min="14085" max="14085" width="20" style="1" customWidth="1"/>
    <col min="14086" max="14086" width="10.42578125" style="1" bestFit="1" customWidth="1"/>
    <col min="14087" max="14335" width="9.140625" style="1"/>
    <col min="14336" max="14336" width="2.42578125" style="1" customWidth="1"/>
    <col min="14337" max="14337" width="3" style="1" customWidth="1"/>
    <col min="14338" max="14338" width="42.42578125" style="1" customWidth="1"/>
    <col min="14339" max="14339" width="10.85546875" style="1" customWidth="1"/>
    <col min="14340" max="14340" width="23.42578125" style="1" customWidth="1"/>
    <col min="14341" max="14341" width="20" style="1" customWidth="1"/>
    <col min="14342" max="14342" width="10.42578125" style="1" bestFit="1" customWidth="1"/>
    <col min="14343" max="14591" width="9.140625" style="1"/>
    <col min="14592" max="14592" width="2.42578125" style="1" customWidth="1"/>
    <col min="14593" max="14593" width="3" style="1" customWidth="1"/>
    <col min="14594" max="14594" width="42.42578125" style="1" customWidth="1"/>
    <col min="14595" max="14595" width="10.85546875" style="1" customWidth="1"/>
    <col min="14596" max="14596" width="23.42578125" style="1" customWidth="1"/>
    <col min="14597" max="14597" width="20" style="1" customWidth="1"/>
    <col min="14598" max="14598" width="10.42578125" style="1" bestFit="1" customWidth="1"/>
    <col min="14599" max="14847" width="9.140625" style="1"/>
    <col min="14848" max="14848" width="2.42578125" style="1" customWidth="1"/>
    <col min="14849" max="14849" width="3" style="1" customWidth="1"/>
    <col min="14850" max="14850" width="42.42578125" style="1" customWidth="1"/>
    <col min="14851" max="14851" width="10.85546875" style="1" customWidth="1"/>
    <col min="14852" max="14852" width="23.42578125" style="1" customWidth="1"/>
    <col min="14853" max="14853" width="20" style="1" customWidth="1"/>
    <col min="14854" max="14854" width="10.42578125" style="1" bestFit="1" customWidth="1"/>
    <col min="14855" max="15103" width="9.140625" style="1"/>
    <col min="15104" max="15104" width="2.42578125" style="1" customWidth="1"/>
    <col min="15105" max="15105" width="3" style="1" customWidth="1"/>
    <col min="15106" max="15106" width="42.42578125" style="1" customWidth="1"/>
    <col min="15107" max="15107" width="10.85546875" style="1" customWidth="1"/>
    <col min="15108" max="15108" width="23.42578125" style="1" customWidth="1"/>
    <col min="15109" max="15109" width="20" style="1" customWidth="1"/>
    <col min="15110" max="15110" width="10.42578125" style="1" bestFit="1" customWidth="1"/>
    <col min="15111" max="15359" width="9.140625" style="1"/>
    <col min="15360" max="15360" width="2.42578125" style="1" customWidth="1"/>
    <col min="15361" max="15361" width="3" style="1" customWidth="1"/>
    <col min="15362" max="15362" width="42.42578125" style="1" customWidth="1"/>
    <col min="15363" max="15363" width="10.85546875" style="1" customWidth="1"/>
    <col min="15364" max="15364" width="23.42578125" style="1" customWidth="1"/>
    <col min="15365" max="15365" width="20" style="1" customWidth="1"/>
    <col min="15366" max="15366" width="10.42578125" style="1" bestFit="1" customWidth="1"/>
    <col min="15367" max="15615" width="9.140625" style="1"/>
    <col min="15616" max="15616" width="2.42578125" style="1" customWidth="1"/>
    <col min="15617" max="15617" width="3" style="1" customWidth="1"/>
    <col min="15618" max="15618" width="42.42578125" style="1" customWidth="1"/>
    <col min="15619" max="15619" width="10.85546875" style="1" customWidth="1"/>
    <col min="15620" max="15620" width="23.42578125" style="1" customWidth="1"/>
    <col min="15621" max="15621" width="20" style="1" customWidth="1"/>
    <col min="15622" max="15622" width="10.42578125" style="1" bestFit="1" customWidth="1"/>
    <col min="15623" max="15871" width="9.140625" style="1"/>
    <col min="15872" max="15872" width="2.42578125" style="1" customWidth="1"/>
    <col min="15873" max="15873" width="3" style="1" customWidth="1"/>
    <col min="15874" max="15874" width="42.42578125" style="1" customWidth="1"/>
    <col min="15875" max="15875" width="10.85546875" style="1" customWidth="1"/>
    <col min="15876" max="15876" width="23.42578125" style="1" customWidth="1"/>
    <col min="15877" max="15877" width="20" style="1" customWidth="1"/>
    <col min="15878" max="15878" width="10.42578125" style="1" bestFit="1" customWidth="1"/>
    <col min="15879" max="16127" width="9.140625" style="1"/>
    <col min="16128" max="16128" width="2.42578125" style="1" customWidth="1"/>
    <col min="16129" max="16129" width="3" style="1" customWidth="1"/>
    <col min="16130" max="16130" width="42.42578125" style="1" customWidth="1"/>
    <col min="16131" max="16131" width="10.85546875" style="1" customWidth="1"/>
    <col min="16132" max="16132" width="23.42578125" style="1" customWidth="1"/>
    <col min="16133" max="16133" width="20" style="1" customWidth="1"/>
    <col min="16134" max="16134" width="10.42578125" style="1" bestFit="1" customWidth="1"/>
    <col min="16135" max="16383" width="9.140625" style="1"/>
    <col min="16384" max="16384" width="9.140625" style="1" customWidth="1"/>
  </cols>
  <sheetData>
    <row r="1" spans="1:7" ht="15" customHeight="1" thickBot="1" x14ac:dyDescent="0.3">
      <c r="A1" s="396"/>
      <c r="B1" s="397"/>
      <c r="C1" s="397"/>
      <c r="D1" s="397"/>
      <c r="E1" s="704"/>
      <c r="F1" s="397"/>
      <c r="G1" s="705"/>
    </row>
    <row r="2" spans="1:7" ht="27.6" customHeight="1" x14ac:dyDescent="0.3">
      <c r="A2" s="863" t="s">
        <v>844</v>
      </c>
      <c r="B2" s="864"/>
      <c r="C2" s="864"/>
      <c r="D2" s="864"/>
      <c r="E2" s="864"/>
      <c r="F2" s="864"/>
      <c r="G2" s="865"/>
    </row>
    <row r="3" spans="1:7" s="3" customFormat="1" ht="21.6" customHeight="1" x14ac:dyDescent="0.25">
      <c r="A3" s="869" t="str">
        <f>'DataSheet '!B9</f>
        <v>Name of Diocese</v>
      </c>
      <c r="B3" s="870"/>
      <c r="C3" s="870"/>
      <c r="D3" s="870"/>
      <c r="E3" s="870"/>
      <c r="F3" s="870"/>
      <c r="G3" s="871"/>
    </row>
    <row r="4" spans="1:7" s="3" customFormat="1" ht="19.5" customHeight="1" x14ac:dyDescent="0.25">
      <c r="A4" s="869" t="str">
        <f>'DataSheet '!B12</f>
        <v>Address of Diocese</v>
      </c>
      <c r="B4" s="870"/>
      <c r="C4" s="870"/>
      <c r="D4" s="870"/>
      <c r="E4" s="870"/>
      <c r="F4" s="870"/>
      <c r="G4" s="871"/>
    </row>
    <row r="5" spans="1:7" ht="27" customHeight="1" thickBot="1" x14ac:dyDescent="0.3">
      <c r="A5" s="917" t="s">
        <v>237</v>
      </c>
      <c r="B5" s="886"/>
      <c r="C5" s="886"/>
      <c r="D5" s="886"/>
      <c r="E5" s="886"/>
      <c r="F5" s="886"/>
      <c r="G5" s="918"/>
    </row>
    <row r="6" spans="1:7" s="13" customFormat="1" ht="24" customHeight="1" thickBot="1" x14ac:dyDescent="0.25">
      <c r="A6" s="801"/>
      <c r="B6" s="802" t="s">
        <v>0</v>
      </c>
      <c r="C6" s="803" t="s">
        <v>1</v>
      </c>
      <c r="D6" s="914" t="s">
        <v>66</v>
      </c>
      <c r="E6" s="915"/>
      <c r="F6" s="916"/>
      <c r="G6" s="804" t="s">
        <v>1477</v>
      </c>
    </row>
    <row r="7" spans="1:7" ht="23.25" customHeight="1" thickBot="1" x14ac:dyDescent="0.3">
      <c r="A7" s="394"/>
      <c r="B7" s="805" t="s">
        <v>941</v>
      </c>
      <c r="C7" s="806"/>
      <c r="D7" s="807" t="s">
        <v>852</v>
      </c>
      <c r="E7" s="807" t="s">
        <v>1270</v>
      </c>
      <c r="F7" s="807" t="s">
        <v>70</v>
      </c>
      <c r="G7" s="807" t="s">
        <v>70</v>
      </c>
    </row>
    <row r="8" spans="1:7" ht="18" customHeight="1" x14ac:dyDescent="0.25">
      <c r="A8" s="386"/>
      <c r="B8" s="808" t="s">
        <v>942</v>
      </c>
      <c r="C8" s="809"/>
      <c r="D8" s="810"/>
      <c r="E8" s="811"/>
      <c r="F8" s="735"/>
      <c r="G8" s="735">
        <v>0</v>
      </c>
    </row>
    <row r="9" spans="1:7" ht="27" customHeight="1" x14ac:dyDescent="0.25">
      <c r="A9" s="386"/>
      <c r="B9" s="755" t="s">
        <v>1166</v>
      </c>
      <c r="C9" s="812" t="s">
        <v>172</v>
      </c>
      <c r="D9" s="775">
        <f>'CONSOLIDATION BS Schedules'!D31</f>
        <v>0</v>
      </c>
      <c r="E9" s="813">
        <f>'CONSOLIDATION BS Schedules'!E31</f>
        <v>0</v>
      </c>
      <c r="F9" s="814">
        <f>D9+E9</f>
        <v>0</v>
      </c>
      <c r="G9" s="735">
        <v>0</v>
      </c>
    </row>
    <row r="10" spans="1:7" ht="27" customHeight="1" x14ac:dyDescent="0.25">
      <c r="A10" s="386"/>
      <c r="B10" s="755" t="s">
        <v>2</v>
      </c>
      <c r="C10" s="812" t="s">
        <v>180</v>
      </c>
      <c r="D10" s="775">
        <f>'CONSOLIDATION BS Schedules'!D37</f>
        <v>0</v>
      </c>
      <c r="E10" s="813">
        <f>'CONSOLIDATION BS Schedules'!E37</f>
        <v>0</v>
      </c>
      <c r="F10" s="814">
        <f>D10+E10</f>
        <v>0</v>
      </c>
      <c r="G10" s="735">
        <v>0</v>
      </c>
    </row>
    <row r="11" spans="1:7" ht="19.5" customHeight="1" x14ac:dyDescent="0.25">
      <c r="A11" s="386"/>
      <c r="B11" s="808" t="s">
        <v>994</v>
      </c>
      <c r="C11" s="812"/>
      <c r="D11" s="775"/>
      <c r="E11" s="813"/>
      <c r="F11" s="735"/>
      <c r="G11" s="735">
        <v>0</v>
      </c>
    </row>
    <row r="12" spans="1:7" ht="27" customHeight="1" x14ac:dyDescent="0.25">
      <c r="A12" s="386"/>
      <c r="B12" s="755" t="s">
        <v>4</v>
      </c>
      <c r="C12" s="812" t="s">
        <v>183</v>
      </c>
      <c r="D12" s="813">
        <f>'CONSOLIDATION BS Schedules'!D45</f>
        <v>0</v>
      </c>
      <c r="E12" s="813">
        <f>'CONSOLIDATION BS Schedules'!E45</f>
        <v>0</v>
      </c>
      <c r="F12" s="814">
        <f>D12+E12</f>
        <v>0</v>
      </c>
      <c r="G12" s="735">
        <v>0</v>
      </c>
    </row>
    <row r="13" spans="1:7" ht="27" customHeight="1" x14ac:dyDescent="0.25">
      <c r="A13" s="386"/>
      <c r="B13" s="755" t="s">
        <v>1292</v>
      </c>
      <c r="C13" s="812" t="s">
        <v>184</v>
      </c>
      <c r="D13" s="813">
        <f>'CONSOLIDATION BS Schedules'!D54</f>
        <v>0</v>
      </c>
      <c r="E13" s="815">
        <f>'CONSOLIDATION BS Schedules'!E54</f>
        <v>0</v>
      </c>
      <c r="F13" s="814">
        <f>D13+E13</f>
        <v>0</v>
      </c>
      <c r="G13" s="735">
        <v>0</v>
      </c>
    </row>
    <row r="14" spans="1:7" ht="18.75" customHeight="1" x14ac:dyDescent="0.25">
      <c r="A14" s="386"/>
      <c r="B14" s="808" t="s">
        <v>5</v>
      </c>
      <c r="C14" s="812"/>
      <c r="D14" s="775"/>
      <c r="E14" s="813"/>
      <c r="F14" s="735"/>
      <c r="G14" s="735">
        <v>0</v>
      </c>
    </row>
    <row r="15" spans="1:7" ht="27" customHeight="1" x14ac:dyDescent="0.25">
      <c r="A15" s="386"/>
      <c r="B15" s="755" t="s">
        <v>65</v>
      </c>
      <c r="C15" s="812" t="s">
        <v>185</v>
      </c>
      <c r="D15" s="775">
        <f>'CONSOLIDATION BS Schedules'!D72</f>
        <v>0</v>
      </c>
      <c r="E15" s="813">
        <f>'CONSOLIDATION BS Schedules'!E72</f>
        <v>0</v>
      </c>
      <c r="F15" s="814">
        <f>D15+E15</f>
        <v>0</v>
      </c>
      <c r="G15" s="735">
        <v>0</v>
      </c>
    </row>
    <row r="16" spans="1:7" ht="27.6" customHeight="1" thickBot="1" x14ac:dyDescent="0.3">
      <c r="A16" s="386"/>
      <c r="B16" s="755" t="s">
        <v>919</v>
      </c>
      <c r="C16" s="812" t="s">
        <v>195</v>
      </c>
      <c r="D16" s="816">
        <f>'CONSOLIDATION BS Schedules'!D80</f>
        <v>0</v>
      </c>
      <c r="E16" s="817">
        <f>'CONSOLIDATION BS Schedules'!E80</f>
        <v>0</v>
      </c>
      <c r="F16" s="814">
        <f>D16+E16</f>
        <v>0</v>
      </c>
      <c r="G16" s="735">
        <v>0</v>
      </c>
    </row>
    <row r="17" spans="1:9" ht="24" customHeight="1" thickBot="1" x14ac:dyDescent="0.3">
      <c r="A17" s="394"/>
      <c r="B17" s="805" t="s">
        <v>6</v>
      </c>
      <c r="C17" s="818" t="s">
        <v>7</v>
      </c>
      <c r="D17" s="819">
        <f>SUM(D8:D16)</f>
        <v>0</v>
      </c>
      <c r="E17" s="819">
        <f>SUM(E8:E16)</f>
        <v>0</v>
      </c>
      <c r="F17" s="820">
        <f>D17+E17</f>
        <v>0</v>
      </c>
      <c r="G17" s="820">
        <f>SUM(G8:G16)</f>
        <v>0</v>
      </c>
    </row>
    <row r="18" spans="1:9" ht="24" customHeight="1" thickBot="1" x14ac:dyDescent="0.3">
      <c r="A18" s="394"/>
      <c r="B18" s="805" t="s">
        <v>8</v>
      </c>
      <c r="C18" s="821"/>
      <c r="D18" s="807" t="s">
        <v>852</v>
      </c>
      <c r="E18" s="807" t="s">
        <v>1270</v>
      </c>
      <c r="F18" s="807" t="s">
        <v>70</v>
      </c>
      <c r="G18" s="807" t="s">
        <v>70</v>
      </c>
    </row>
    <row r="19" spans="1:9" ht="20.25" customHeight="1" x14ac:dyDescent="0.25">
      <c r="A19" s="386"/>
      <c r="B19" s="808" t="s">
        <v>1302</v>
      </c>
      <c r="C19" s="809"/>
      <c r="D19" s="810"/>
      <c r="E19" s="811"/>
      <c r="F19" s="735"/>
      <c r="G19" s="735">
        <v>0</v>
      </c>
    </row>
    <row r="20" spans="1:9" ht="27" customHeight="1" x14ac:dyDescent="0.25">
      <c r="A20" s="386"/>
      <c r="B20" s="755" t="s">
        <v>1303</v>
      </c>
      <c r="C20" s="812" t="s">
        <v>196</v>
      </c>
      <c r="D20" s="775">
        <f>'FA-DIOCESE'!L60</f>
        <v>0</v>
      </c>
      <c r="E20" s="813">
        <f>'Church Depreciation'!H51</f>
        <v>0</v>
      </c>
      <c r="F20" s="814">
        <f>D20+E20</f>
        <v>0</v>
      </c>
      <c r="G20" s="735">
        <v>0</v>
      </c>
    </row>
    <row r="21" spans="1:9" ht="27" customHeight="1" x14ac:dyDescent="0.25">
      <c r="A21" s="386"/>
      <c r="B21" s="755" t="s">
        <v>212</v>
      </c>
      <c r="C21" s="812" t="s">
        <v>203</v>
      </c>
      <c r="D21" s="775">
        <f>'CONSOLIDATION BS Schedules'!D85</f>
        <v>0</v>
      </c>
      <c r="E21" s="813">
        <f>'CONSOLIDATION BS Schedules'!E85</f>
        <v>0</v>
      </c>
      <c r="F21" s="814">
        <f>D21+E21</f>
        <v>0</v>
      </c>
      <c r="G21" s="735"/>
    </row>
    <row r="22" spans="1:9" ht="18.75" customHeight="1" x14ac:dyDescent="0.25">
      <c r="A22" s="386"/>
      <c r="B22" s="808" t="s">
        <v>9</v>
      </c>
      <c r="C22" s="812"/>
      <c r="D22" s="775"/>
      <c r="E22" s="813"/>
      <c r="F22" s="735"/>
      <c r="G22" s="735">
        <v>0</v>
      </c>
    </row>
    <row r="23" spans="1:9" ht="27" customHeight="1" x14ac:dyDescent="0.25">
      <c r="A23" s="386"/>
      <c r="B23" s="755" t="s">
        <v>10</v>
      </c>
      <c r="C23" s="812" t="s">
        <v>204</v>
      </c>
      <c r="D23" s="775">
        <f>'CONSOLIDATION BS Schedules'!D94</f>
        <v>0</v>
      </c>
      <c r="E23" s="813">
        <f>'CONSOLIDATION BS Schedules'!E94</f>
        <v>0</v>
      </c>
      <c r="F23" s="814">
        <f>D23+E23</f>
        <v>0</v>
      </c>
      <c r="G23" s="735">
        <v>0</v>
      </c>
    </row>
    <row r="24" spans="1:9" ht="27" customHeight="1" x14ac:dyDescent="0.25">
      <c r="A24" s="386"/>
      <c r="B24" s="755" t="s">
        <v>197</v>
      </c>
      <c r="C24" s="812" t="s">
        <v>205</v>
      </c>
      <c r="D24" s="775">
        <f>'CONSOLIDATION BS Schedules'!D106</f>
        <v>0</v>
      </c>
      <c r="E24" s="813">
        <f>'CONSOLIDATION BS Schedules'!E106</f>
        <v>0</v>
      </c>
      <c r="F24" s="814">
        <f>D24+E24</f>
        <v>0</v>
      </c>
      <c r="G24" s="735">
        <v>0</v>
      </c>
    </row>
    <row r="25" spans="1:9" ht="27" customHeight="1" x14ac:dyDescent="0.25">
      <c r="A25" s="386"/>
      <c r="B25" s="755" t="s">
        <v>198</v>
      </c>
      <c r="C25" s="812" t="s">
        <v>206</v>
      </c>
      <c r="D25" s="775">
        <f>'CONSOLIDATION BS Schedules'!D112</f>
        <v>0</v>
      </c>
      <c r="E25" s="813">
        <f>'CONSOLIDATION BS Schedules'!E112</f>
        <v>0</v>
      </c>
      <c r="F25" s="814">
        <f>D25+E25</f>
        <v>0</v>
      </c>
      <c r="G25" s="735">
        <v>0</v>
      </c>
    </row>
    <row r="26" spans="1:9" ht="27" customHeight="1" x14ac:dyDescent="0.25">
      <c r="A26" s="386"/>
      <c r="B26" s="755" t="s">
        <v>199</v>
      </c>
      <c r="C26" s="812" t="s">
        <v>207</v>
      </c>
      <c r="D26" s="775">
        <f>'CONSOLIDATION BS Schedules'!D117</f>
        <v>0</v>
      </c>
      <c r="E26" s="813">
        <f>'CONSOLIDATION BS Schedules'!E117</f>
        <v>0</v>
      </c>
      <c r="F26" s="814">
        <f>D26+E26</f>
        <v>0</v>
      </c>
      <c r="G26" s="735">
        <v>0</v>
      </c>
    </row>
    <row r="27" spans="1:9" ht="27" customHeight="1" x14ac:dyDescent="0.25">
      <c r="A27" s="386"/>
      <c r="B27" s="755" t="s">
        <v>200</v>
      </c>
      <c r="C27" s="812" t="s">
        <v>208</v>
      </c>
      <c r="D27" s="775">
        <f>'CONSOLIDATION BS Schedules'!D127</f>
        <v>0</v>
      </c>
      <c r="E27" s="813">
        <f>'CONSOLIDATION BS Schedules'!E127</f>
        <v>0</v>
      </c>
      <c r="F27" s="814">
        <f>D27+E27</f>
        <v>0</v>
      </c>
      <c r="G27" s="735">
        <v>0</v>
      </c>
    </row>
    <row r="28" spans="1:9" ht="27" customHeight="1" x14ac:dyDescent="0.25">
      <c r="A28" s="386"/>
      <c r="B28" s="755" t="s">
        <v>201</v>
      </c>
      <c r="C28" s="812" t="s">
        <v>209</v>
      </c>
      <c r="D28" s="775">
        <f>'CONSOLIDATION BS Schedules'!D134</f>
        <v>0</v>
      </c>
      <c r="E28" s="813">
        <f>'CONSOLIDATION BS Schedules'!E134</f>
        <v>0</v>
      </c>
      <c r="F28" s="814">
        <f t="shared" ref="F28:F30" si="0">D28+E28</f>
        <v>0</v>
      </c>
      <c r="G28" s="735">
        <v>0</v>
      </c>
    </row>
    <row r="29" spans="1:9" ht="27" customHeight="1" x14ac:dyDescent="0.25">
      <c r="A29" s="386"/>
      <c r="B29" s="755" t="s">
        <v>202</v>
      </c>
      <c r="C29" s="822" t="s">
        <v>921</v>
      </c>
      <c r="D29" s="775">
        <f>'CONSOLIDATION BS Schedules'!D184</f>
        <v>0</v>
      </c>
      <c r="E29" s="813">
        <f>'CONSOLIDATION BS Schedules'!E184</f>
        <v>0</v>
      </c>
      <c r="F29" s="814">
        <f>D29+E29</f>
        <v>0</v>
      </c>
      <c r="G29" s="735">
        <v>0</v>
      </c>
    </row>
    <row r="30" spans="1:9" ht="30.75" customHeight="1" thickBot="1" x14ac:dyDescent="0.3">
      <c r="A30" s="386"/>
      <c r="B30" s="782" t="s">
        <v>920</v>
      </c>
      <c r="C30" s="822" t="s">
        <v>922</v>
      </c>
      <c r="D30" s="823">
        <f>'CONSOLIDATION BS Schedules'!D192</f>
        <v>0</v>
      </c>
      <c r="E30" s="824">
        <f>'CONSOLIDATION BS Schedules'!E192</f>
        <v>0</v>
      </c>
      <c r="F30" s="814">
        <f t="shared" si="0"/>
        <v>0</v>
      </c>
      <c r="G30" s="735">
        <v>0</v>
      </c>
    </row>
    <row r="31" spans="1:9" ht="24" customHeight="1" thickBot="1" x14ac:dyDescent="0.3">
      <c r="A31" s="396"/>
      <c r="B31" s="825" t="s">
        <v>6</v>
      </c>
      <c r="C31" s="826" t="s">
        <v>7</v>
      </c>
      <c r="D31" s="827">
        <f>SUM(D20:D30)</f>
        <v>0</v>
      </c>
      <c r="E31" s="828">
        <f>SUM(E20:E30)</f>
        <v>0</v>
      </c>
      <c r="F31" s="829">
        <f>SUM(F20:F30)</f>
        <v>0</v>
      </c>
      <c r="G31" s="830">
        <f>SUM(G22:G30)</f>
        <v>0</v>
      </c>
      <c r="H31" s="648">
        <f>E31-E17</f>
        <v>0</v>
      </c>
      <c r="I31" s="648">
        <f>F31-F17</f>
        <v>0</v>
      </c>
    </row>
    <row r="32" spans="1:9" ht="18" customHeight="1" x14ac:dyDescent="0.25">
      <c r="A32" s="396"/>
      <c r="B32" s="888" t="str">
        <f>"For " &amp; 'DataSheet '!B9</f>
        <v>For Name of Diocese</v>
      </c>
      <c r="C32" s="888"/>
      <c r="D32" s="704"/>
      <c r="E32" s="704"/>
      <c r="F32" s="912" t="s">
        <v>11</v>
      </c>
      <c r="G32" s="913"/>
    </row>
    <row r="33" spans="1:7" ht="18" customHeight="1" x14ac:dyDescent="0.25">
      <c r="A33" s="386"/>
      <c r="B33" s="911"/>
      <c r="C33" s="911"/>
      <c r="D33" s="5"/>
      <c r="E33" s="4"/>
      <c r="F33" s="859" t="str">
        <f>"For " &amp;'DataSheet '!B30</f>
        <v xml:space="preserve">For </v>
      </c>
      <c r="G33" s="860"/>
    </row>
    <row r="34" spans="1:7" ht="18" customHeight="1" x14ac:dyDescent="0.25">
      <c r="A34" s="386"/>
      <c r="B34" s="726" t="str">
        <f>'DataSheet '!B15</f>
        <v>Name of Diocese Metrapolita</v>
      </c>
      <c r="C34" s="725"/>
      <c r="D34" s="5"/>
      <c r="E34" s="4"/>
      <c r="F34" s="859" t="s">
        <v>12</v>
      </c>
      <c r="G34" s="860"/>
    </row>
    <row r="35" spans="1:7" ht="18" customHeight="1" x14ac:dyDescent="0.25">
      <c r="A35" s="386"/>
      <c r="B35" s="855" t="s">
        <v>1476</v>
      </c>
      <c r="C35" s="855"/>
      <c r="D35" s="5"/>
      <c r="E35" s="4"/>
      <c r="F35" s="859" t="str">
        <f>"FRN. No." &amp;'DataSheet '!B31</f>
        <v>FRN. No.</v>
      </c>
      <c r="G35" s="860"/>
    </row>
    <row r="36" spans="1:7" ht="18" customHeight="1" x14ac:dyDescent="0.25">
      <c r="A36" s="386"/>
      <c r="B36" s="911"/>
      <c r="C36" s="911"/>
      <c r="D36" s="5"/>
      <c r="E36" s="4"/>
      <c r="F36" s="831"/>
      <c r="G36" s="832"/>
    </row>
    <row r="37" spans="1:7" ht="18" customHeight="1" x14ac:dyDescent="0.25">
      <c r="A37" s="386"/>
      <c r="B37" s="30" t="str">
        <f>'DataSheet '!B17</f>
        <v>Name of Diocese Secretary</v>
      </c>
      <c r="C37" s="30"/>
      <c r="D37" s="4"/>
      <c r="E37" s="4"/>
      <c r="F37" s="859">
        <f>'DataSheet '!B32</f>
        <v>0</v>
      </c>
      <c r="G37" s="860"/>
    </row>
    <row r="38" spans="1:7" ht="18" customHeight="1" x14ac:dyDescent="0.25">
      <c r="A38" s="386"/>
      <c r="B38" s="855" t="s">
        <v>1474</v>
      </c>
      <c r="C38" s="855"/>
      <c r="D38" s="6"/>
      <c r="E38" s="4"/>
      <c r="F38" s="859">
        <f>'DataSheet '!B33</f>
        <v>0</v>
      </c>
      <c r="G38" s="860"/>
    </row>
    <row r="39" spans="1:7" ht="18" customHeight="1" x14ac:dyDescent="0.25">
      <c r="A39" s="386"/>
      <c r="B39" s="861" t="str">
        <f>'CONSOLIDATION R&amp;P 25'!B42</f>
        <v xml:space="preserve">Place: </v>
      </c>
      <c r="C39" s="861"/>
      <c r="D39" s="6"/>
      <c r="E39" s="4"/>
      <c r="F39" s="859" t="str">
        <f>"M No." &amp;'DataSheet '!B34</f>
        <v>M No.</v>
      </c>
      <c r="G39" s="860"/>
    </row>
    <row r="40" spans="1:7" ht="18" customHeight="1" thickBot="1" x14ac:dyDescent="0.3">
      <c r="A40" s="398"/>
      <c r="B40" s="862" t="str">
        <f>'CONSOLIDATION R&amp;P 25'!B43</f>
        <v xml:space="preserve">Date: </v>
      </c>
      <c r="C40" s="862"/>
      <c r="D40" s="399"/>
      <c r="E40" s="399"/>
      <c r="F40" s="857" t="s">
        <v>64</v>
      </c>
      <c r="G40" s="858"/>
    </row>
    <row r="41" spans="1:7" ht="18" customHeight="1" x14ac:dyDescent="0.25">
      <c r="E41" s="7"/>
    </row>
    <row r="42" spans="1:7" ht="18" customHeight="1" x14ac:dyDescent="0.25">
      <c r="E42" s="7"/>
    </row>
    <row r="43" spans="1:7" ht="18" customHeight="1" x14ac:dyDescent="0.25">
      <c r="E43" s="7"/>
    </row>
    <row r="44" spans="1:7" ht="18" customHeight="1" x14ac:dyDescent="0.25">
      <c r="E44" s="7"/>
    </row>
    <row r="45" spans="1:7" ht="29.1" customHeight="1" x14ac:dyDescent="0.25"/>
    <row r="46" spans="1:7" ht="20.45" customHeight="1" x14ac:dyDescent="0.25"/>
    <row r="47" spans="1:7" ht="18" customHeight="1" x14ac:dyDescent="0.25"/>
    <row r="48" spans="1:7" s="3" customFormat="1" ht="24" customHeight="1" x14ac:dyDescent="0.25"/>
    <row r="49" ht="24" customHeight="1" x14ac:dyDescent="0.25"/>
    <row r="50" ht="24" customHeight="1" x14ac:dyDescent="0.25"/>
    <row r="51" ht="30" customHeight="1" x14ac:dyDescent="0.25"/>
    <row r="52" ht="30" customHeight="1" x14ac:dyDescent="0.25"/>
    <row r="53" ht="30" customHeight="1" x14ac:dyDescent="0.25"/>
    <row r="54" ht="30" customHeight="1" x14ac:dyDescent="0.25"/>
    <row r="55" ht="30" customHeight="1" x14ac:dyDescent="0.25"/>
    <row r="56" ht="30" customHeight="1" x14ac:dyDescent="0.25"/>
    <row r="57" ht="30" customHeight="1" x14ac:dyDescent="0.25"/>
    <row r="58" ht="9" customHeight="1" x14ac:dyDescent="0.25"/>
    <row r="59" ht="24" customHeight="1" x14ac:dyDescent="0.25"/>
    <row r="60" ht="24" customHeight="1" x14ac:dyDescent="0.25"/>
    <row r="61" ht="30" customHeight="1" x14ac:dyDescent="0.25"/>
    <row r="62" ht="30" customHeight="1" x14ac:dyDescent="0.25"/>
    <row r="63" ht="30" customHeight="1" x14ac:dyDescent="0.25"/>
    <row r="64" ht="30" customHeight="1" x14ac:dyDescent="0.25"/>
    <row r="65" spans="8:8" ht="30" customHeight="1" x14ac:dyDescent="0.25"/>
    <row r="66" spans="8:8" ht="30" customHeight="1" x14ac:dyDescent="0.25"/>
    <row r="67" spans="8:8" ht="30" customHeight="1" x14ac:dyDescent="0.25"/>
    <row r="68" spans="8:8" ht="30" customHeight="1" x14ac:dyDescent="0.25">
      <c r="H68" s="10"/>
    </row>
    <row r="69" spans="8:8" ht="30" customHeight="1" x14ac:dyDescent="0.25">
      <c r="H69" s="10"/>
    </row>
    <row r="70" spans="8:8" ht="30" customHeight="1" x14ac:dyDescent="0.25"/>
    <row r="71" spans="8:8" ht="9" customHeight="1" x14ac:dyDescent="0.25"/>
    <row r="72" spans="8:8" ht="24" customHeight="1" x14ac:dyDescent="0.25"/>
    <row r="73" spans="8:8" ht="24" customHeight="1" x14ac:dyDescent="0.25"/>
    <row r="74" spans="8:8" ht="18" customHeight="1" x14ac:dyDescent="0.25"/>
    <row r="75" spans="8:8" ht="18" customHeight="1" x14ac:dyDescent="0.25"/>
    <row r="76" spans="8:8" ht="18" customHeight="1" x14ac:dyDescent="0.25"/>
    <row r="77" spans="8:8" ht="18" customHeight="1" x14ac:dyDescent="0.25"/>
    <row r="78" spans="8:8" ht="18" customHeight="1" x14ac:dyDescent="0.25"/>
    <row r="79" spans="8:8" ht="18" customHeight="1" x14ac:dyDescent="0.25"/>
    <row r="80" spans="8:8" ht="18" customHeight="1" x14ac:dyDescent="0.25"/>
    <row r="81" ht="18" customHeight="1" x14ac:dyDescent="0.25"/>
    <row r="82" ht="18" customHeight="1" x14ac:dyDescent="0.25"/>
  </sheetData>
  <mergeCells count="20">
    <mergeCell ref="D6:F6"/>
    <mergeCell ref="A2:G2"/>
    <mergeCell ref="A3:G3"/>
    <mergeCell ref="A4:G4"/>
    <mergeCell ref="A5:G5"/>
    <mergeCell ref="B39:C39"/>
    <mergeCell ref="B40:C40"/>
    <mergeCell ref="B36:C36"/>
    <mergeCell ref="B33:C33"/>
    <mergeCell ref="F32:G32"/>
    <mergeCell ref="F33:G33"/>
    <mergeCell ref="F34:G34"/>
    <mergeCell ref="F35:G35"/>
    <mergeCell ref="F37:G37"/>
    <mergeCell ref="F38:G38"/>
    <mergeCell ref="F39:G39"/>
    <mergeCell ref="F40:G40"/>
    <mergeCell ref="B32:C32"/>
    <mergeCell ref="B35:C35"/>
    <mergeCell ref="B38:C38"/>
  </mergeCells>
  <pageMargins left="0.7" right="0.7" top="0.75" bottom="0.75" header="0.3" footer="0.3"/>
  <pageSetup scale="69" orientation="portrait" r:id="rId1"/>
  <colBreaks count="1" manualBreakCount="1">
    <brk id="7"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J193"/>
  <sheetViews>
    <sheetView topLeftCell="A151" workbookViewId="0">
      <selection activeCell="K209" sqref="K209"/>
    </sheetView>
  </sheetViews>
  <sheetFormatPr defaultRowHeight="15" x14ac:dyDescent="0.25"/>
  <cols>
    <col min="1" max="1" width="4.28515625" customWidth="1"/>
    <col min="3" max="3" width="34.140625" customWidth="1"/>
    <col min="4" max="4" width="16.140625" customWidth="1"/>
    <col min="5" max="5" width="16" customWidth="1"/>
    <col min="6" max="6" width="8.42578125" customWidth="1"/>
    <col min="7" max="7" width="7.42578125" customWidth="1"/>
    <col min="8" max="8" width="8.140625" customWidth="1"/>
    <col min="9" max="9" width="8" customWidth="1"/>
    <col min="10" max="10" width="8.28515625" customWidth="1"/>
    <col min="11" max="11" width="7.42578125" customWidth="1"/>
    <col min="12" max="12" width="8" customWidth="1"/>
    <col min="13" max="13" width="7.42578125" customWidth="1"/>
  </cols>
  <sheetData>
    <row r="2" spans="1:5" s="53" customFormat="1" ht="15.75" x14ac:dyDescent="0.25">
      <c r="A2" s="921" t="s">
        <v>852</v>
      </c>
      <c r="B2" s="921"/>
      <c r="C2" s="921"/>
      <c r="D2" s="921"/>
      <c r="E2" s="921"/>
    </row>
    <row r="3" spans="1:5" s="53" customFormat="1" ht="15.75" x14ac:dyDescent="0.25">
      <c r="A3" s="921" t="s">
        <v>174</v>
      </c>
      <c r="B3" s="921"/>
      <c r="C3" s="921"/>
      <c r="D3" s="921"/>
      <c r="E3" s="921"/>
    </row>
    <row r="4" spans="1:5" s="53" customFormat="1" x14ac:dyDescent="0.25"/>
    <row r="5" spans="1:5" s="53" customFormat="1" ht="15.75" x14ac:dyDescent="0.25">
      <c r="A5" s="919" t="s">
        <v>173</v>
      </c>
      <c r="B5" s="919"/>
      <c r="C5" s="919"/>
      <c r="D5" s="601" t="s">
        <v>852</v>
      </c>
      <c r="E5" s="601" t="s">
        <v>1270</v>
      </c>
    </row>
    <row r="6" spans="1:5" s="53" customFormat="1" ht="15.75" x14ac:dyDescent="0.25">
      <c r="A6" s="922" t="s">
        <v>951</v>
      </c>
      <c r="B6" s="923"/>
      <c r="C6" s="924"/>
      <c r="D6" s="471"/>
      <c r="E6" s="471"/>
    </row>
    <row r="7" spans="1:5" s="53" customFormat="1" ht="15.75" x14ac:dyDescent="0.25">
      <c r="A7" s="922" t="s">
        <v>1381</v>
      </c>
      <c r="B7" s="923"/>
      <c r="C7" s="924"/>
      <c r="D7" s="471"/>
      <c r="E7" s="471"/>
    </row>
    <row r="8" spans="1:5" s="53" customFormat="1" ht="15.75" x14ac:dyDescent="0.25">
      <c r="A8" s="474" t="s">
        <v>1288</v>
      </c>
      <c r="B8" s="474"/>
      <c r="C8" s="471"/>
      <c r="D8" s="471"/>
      <c r="E8" s="471"/>
    </row>
    <row r="9" spans="1:5" s="53" customFormat="1" ht="15.75" x14ac:dyDescent="0.25">
      <c r="A9" s="486"/>
      <c r="B9" s="486" t="s">
        <v>175</v>
      </c>
      <c r="C9" s="471"/>
      <c r="D9" s="471">
        <v>0</v>
      </c>
      <c r="E9" s="393">
        <f>'Church BS'!H7</f>
        <v>0</v>
      </c>
    </row>
    <row r="10" spans="1:5" s="53" customFormat="1" ht="15.75" x14ac:dyDescent="0.25">
      <c r="A10" s="486"/>
      <c r="B10" s="486" t="s">
        <v>943</v>
      </c>
      <c r="C10" s="471"/>
      <c r="D10" s="471">
        <v>0</v>
      </c>
      <c r="E10" s="393">
        <f>'Church BS'!H8</f>
        <v>0</v>
      </c>
    </row>
    <row r="11" spans="1:5" s="53" customFormat="1" ht="16.5" thickBot="1" x14ac:dyDescent="0.3">
      <c r="A11" s="486"/>
      <c r="B11" s="920" t="s">
        <v>190</v>
      </c>
      <c r="C11" s="920"/>
      <c r="D11" s="524">
        <f>SUM(D9:D10)</f>
        <v>0</v>
      </c>
      <c r="E11" s="525">
        <f>SUM(E9:E10)</f>
        <v>0</v>
      </c>
    </row>
    <row r="12" spans="1:5" s="53" customFormat="1" ht="16.5" thickTop="1" x14ac:dyDescent="0.25">
      <c r="A12" s="474" t="s">
        <v>1289</v>
      </c>
      <c r="B12" s="471"/>
      <c r="C12" s="471"/>
      <c r="D12" s="471"/>
      <c r="E12" s="471"/>
    </row>
    <row r="13" spans="1:5" ht="15.75" x14ac:dyDescent="0.25">
      <c r="A13" s="476"/>
      <c r="B13" s="486" t="s">
        <v>170</v>
      </c>
      <c r="C13" s="476"/>
      <c r="D13" s="476">
        <v>0</v>
      </c>
      <c r="E13" s="393">
        <f>'Church BS'!H11</f>
        <v>0</v>
      </c>
    </row>
    <row r="14" spans="1:5" ht="15.75" x14ac:dyDescent="0.25">
      <c r="A14" s="476"/>
      <c r="B14" s="486" t="s">
        <v>944</v>
      </c>
      <c r="C14" s="476"/>
      <c r="D14" s="487">
        <v>0</v>
      </c>
      <c r="E14" s="393">
        <f>'Church BS'!H12</f>
        <v>0</v>
      </c>
    </row>
    <row r="15" spans="1:5" ht="16.5" thickBot="1" x14ac:dyDescent="0.3">
      <c r="A15" s="476"/>
      <c r="B15" s="920" t="s">
        <v>190</v>
      </c>
      <c r="C15" s="920"/>
      <c r="D15" s="527">
        <f>D13+D14</f>
        <v>0</v>
      </c>
      <c r="E15" s="525">
        <f>E13+E14</f>
        <v>0</v>
      </c>
    </row>
    <row r="16" spans="1:5" s="53" customFormat="1" ht="16.5" thickTop="1" x14ac:dyDescent="0.25">
      <c r="A16" s="474" t="s">
        <v>1290</v>
      </c>
      <c r="B16" s="471"/>
      <c r="C16" s="471"/>
      <c r="D16" s="471"/>
      <c r="E16" s="471"/>
    </row>
    <row r="17" spans="1:5" s="53" customFormat="1" ht="15.75" x14ac:dyDescent="0.25">
      <c r="A17" s="470">
        <v>1</v>
      </c>
      <c r="B17" s="474" t="s">
        <v>953</v>
      </c>
      <c r="C17" s="471"/>
      <c r="D17" s="471"/>
      <c r="E17" s="471"/>
    </row>
    <row r="18" spans="1:5" ht="15.75" x14ac:dyDescent="0.25">
      <c r="A18" s="476"/>
      <c r="B18" s="486" t="s">
        <v>170</v>
      </c>
      <c r="C18" s="476"/>
      <c r="D18" s="476">
        <v>0</v>
      </c>
      <c r="E18" s="393">
        <f>'Church BS'!H15</f>
        <v>0</v>
      </c>
    </row>
    <row r="19" spans="1:5" ht="15.75" x14ac:dyDescent="0.25">
      <c r="A19" s="476"/>
      <c r="B19" s="486" t="s">
        <v>954</v>
      </c>
      <c r="C19" s="476"/>
      <c r="D19" s="393">
        <v>0</v>
      </c>
      <c r="E19" s="476"/>
    </row>
    <row r="20" spans="1:5" ht="16.5" thickBot="1" x14ac:dyDescent="0.3">
      <c r="A20" s="476"/>
      <c r="B20" s="920" t="s">
        <v>190</v>
      </c>
      <c r="C20" s="920"/>
      <c r="D20" s="525">
        <f>D18+D19</f>
        <v>0</v>
      </c>
      <c r="E20" s="525">
        <f>E18+E19</f>
        <v>0</v>
      </c>
    </row>
    <row r="21" spans="1:5" s="53" customFormat="1" ht="16.5" thickTop="1" x14ac:dyDescent="0.25">
      <c r="A21" s="470">
        <v>2</v>
      </c>
      <c r="B21" s="474" t="s">
        <v>955</v>
      </c>
      <c r="C21" s="471"/>
      <c r="D21" s="471"/>
      <c r="E21" s="471"/>
    </row>
    <row r="22" spans="1:5" ht="15.75" x14ac:dyDescent="0.25">
      <c r="A22" s="476"/>
      <c r="B22" s="476" t="s">
        <v>170</v>
      </c>
      <c r="C22" s="476"/>
      <c r="D22" s="476">
        <v>0</v>
      </c>
      <c r="E22" s="393">
        <f>'Church BS'!H16</f>
        <v>0</v>
      </c>
    </row>
    <row r="23" spans="1:5" ht="15.75" x14ac:dyDescent="0.25">
      <c r="A23" s="476"/>
      <c r="B23" s="476" t="s">
        <v>171</v>
      </c>
      <c r="C23" s="476"/>
      <c r="D23" s="476">
        <v>0</v>
      </c>
      <c r="E23" s="476"/>
    </row>
    <row r="24" spans="1:5" ht="15.75" x14ac:dyDescent="0.25">
      <c r="A24" s="476"/>
      <c r="B24" s="920" t="s">
        <v>190</v>
      </c>
      <c r="C24" s="920"/>
      <c r="D24" s="477">
        <f>D22+D23</f>
        <v>0</v>
      </c>
      <c r="E24" s="477">
        <f>E22+E23</f>
        <v>0</v>
      </c>
    </row>
    <row r="25" spans="1:5" ht="16.5" thickBot="1" x14ac:dyDescent="0.3">
      <c r="A25" s="476"/>
      <c r="B25" s="471" t="s">
        <v>945</v>
      </c>
      <c r="C25" s="471"/>
      <c r="D25" s="525">
        <f>D20+D24</f>
        <v>0</v>
      </c>
      <c r="E25" s="525">
        <f>E20+E24</f>
        <v>0</v>
      </c>
    </row>
    <row r="26" spans="1:5" ht="17.25" customHeight="1" thickTop="1" x14ac:dyDescent="0.25">
      <c r="A26" s="474" t="s">
        <v>1291</v>
      </c>
      <c r="B26" s="471"/>
      <c r="C26" s="474"/>
      <c r="D26" s="486"/>
      <c r="E26" s="476"/>
    </row>
    <row r="27" spans="1:5" ht="15.75" x14ac:dyDescent="0.25">
      <c r="A27" s="486"/>
      <c r="B27" s="476" t="s">
        <v>177</v>
      </c>
      <c r="C27" s="486"/>
      <c r="D27" s="698">
        <v>0</v>
      </c>
      <c r="E27" s="393">
        <f>'Church BS'!H18</f>
        <v>0</v>
      </c>
    </row>
    <row r="28" spans="1:5" ht="15.75" x14ac:dyDescent="0.25">
      <c r="A28" s="486"/>
      <c r="B28" s="476" t="s">
        <v>178</v>
      </c>
      <c r="C28" s="486"/>
      <c r="D28" s="488">
        <f>IF('CONSOLIDATION I&amp;E 25'!D36&gt;=0,'CONSOLIDATION I&amp;E 25'!D36,0)</f>
        <v>0</v>
      </c>
      <c r="E28" s="393">
        <f>'Church BS'!H19</f>
        <v>0</v>
      </c>
    </row>
    <row r="29" spans="1:5" ht="15.75" x14ac:dyDescent="0.25">
      <c r="A29" s="486"/>
      <c r="B29" s="476" t="s">
        <v>179</v>
      </c>
      <c r="C29" s="486"/>
      <c r="D29" s="488">
        <f>IF('CONSOLIDATION I&amp;E 25'!D36&lt;0,ABS('CONSOLIDATION I&amp;E 25'!D36),0)</f>
        <v>0</v>
      </c>
      <c r="E29" s="393">
        <f>'Church BS'!H20</f>
        <v>0</v>
      </c>
    </row>
    <row r="30" spans="1:5" ht="16.5" thickBot="1" x14ac:dyDescent="0.3">
      <c r="A30" s="476"/>
      <c r="B30" s="920" t="s">
        <v>190</v>
      </c>
      <c r="C30" s="920"/>
      <c r="D30" s="525">
        <f>D27+D28-D29</f>
        <v>0</v>
      </c>
      <c r="E30" s="525">
        <f>E27+E28-E29</f>
        <v>0</v>
      </c>
    </row>
    <row r="31" spans="1:5" ht="17.25" thickTop="1" thickBot="1" x14ac:dyDescent="0.3">
      <c r="A31" s="476"/>
      <c r="B31" s="919" t="s">
        <v>70</v>
      </c>
      <c r="C31" s="919"/>
      <c r="D31" s="528">
        <f>D11+D15+D25+D30</f>
        <v>0</v>
      </c>
      <c r="E31" s="525">
        <f>E11+E15+E25+E30</f>
        <v>0</v>
      </c>
    </row>
    <row r="32" spans="1:5" ht="16.5" thickTop="1" x14ac:dyDescent="0.25">
      <c r="A32" s="476"/>
      <c r="B32" s="476"/>
      <c r="C32" s="476"/>
      <c r="D32" s="526"/>
      <c r="E32" s="526"/>
    </row>
    <row r="33" spans="1:6" ht="15.75" x14ac:dyDescent="0.25">
      <c r="A33" s="485" t="s">
        <v>949</v>
      </c>
      <c r="B33" s="476"/>
      <c r="C33" s="476"/>
      <c r="D33" s="476"/>
      <c r="E33" s="476"/>
    </row>
    <row r="34" spans="1:6" ht="15.75" x14ac:dyDescent="0.25">
      <c r="A34" s="485" t="s">
        <v>1382</v>
      </c>
      <c r="B34" s="476"/>
      <c r="C34" s="476"/>
      <c r="D34" s="476"/>
      <c r="E34" s="476"/>
    </row>
    <row r="35" spans="1:6" ht="15.75" x14ac:dyDescent="0.25">
      <c r="A35" s="476"/>
      <c r="B35" s="476" t="s">
        <v>182</v>
      </c>
      <c r="C35" s="476"/>
      <c r="D35" s="393">
        <v>0</v>
      </c>
      <c r="E35" s="393">
        <f>'Church BS'!H22</f>
        <v>0</v>
      </c>
    </row>
    <row r="36" spans="1:6" ht="15.75" x14ac:dyDescent="0.25">
      <c r="A36" s="476"/>
      <c r="B36" s="476" t="s">
        <v>926</v>
      </c>
      <c r="C36" s="476"/>
      <c r="D36" s="476">
        <v>0</v>
      </c>
      <c r="E36" s="476"/>
    </row>
    <row r="37" spans="1:6" ht="15.75" x14ac:dyDescent="0.25">
      <c r="A37" s="476"/>
      <c r="B37" s="471" t="s">
        <v>181</v>
      </c>
      <c r="C37" s="471"/>
      <c r="D37" s="602">
        <f>SUM(D35:D36)</f>
        <v>0</v>
      </c>
      <c r="E37" s="602">
        <f>SUM(E35:E36)</f>
        <v>0</v>
      </c>
    </row>
    <row r="38" spans="1:6" ht="15.75" x14ac:dyDescent="0.25">
      <c r="A38" s="476"/>
      <c r="B38" s="471"/>
      <c r="C38" s="471"/>
      <c r="D38" s="477"/>
      <c r="E38" s="477"/>
    </row>
    <row r="39" spans="1:6" ht="15.75" x14ac:dyDescent="0.25">
      <c r="A39" s="471" t="s">
        <v>1310</v>
      </c>
      <c r="B39" s="476"/>
      <c r="C39" s="476"/>
      <c r="D39" s="526"/>
      <c r="E39" s="526"/>
    </row>
    <row r="40" spans="1:6" ht="15.75" x14ac:dyDescent="0.25">
      <c r="A40" s="489" t="s">
        <v>946</v>
      </c>
      <c r="B40" s="476"/>
      <c r="C40" s="485"/>
      <c r="D40" s="476"/>
      <c r="E40" s="476"/>
    </row>
    <row r="41" spans="1:6" ht="15.75" x14ac:dyDescent="0.25">
      <c r="A41" s="489" t="s">
        <v>1315</v>
      </c>
      <c r="B41" s="476"/>
      <c r="C41" s="485"/>
      <c r="D41" s="476"/>
      <c r="E41" s="476"/>
    </row>
    <row r="42" spans="1:6" ht="18" customHeight="1" x14ac:dyDescent="0.25">
      <c r="A42" s="471"/>
      <c r="B42" s="476" t="s">
        <v>947</v>
      </c>
      <c r="C42" s="471"/>
      <c r="D42" s="476">
        <v>0</v>
      </c>
      <c r="E42" s="393">
        <f>'Church BS'!H24</f>
        <v>0</v>
      </c>
      <c r="F42" s="70" t="s">
        <v>275</v>
      </c>
    </row>
    <row r="43" spans="1:6" ht="15.75" x14ac:dyDescent="0.25">
      <c r="A43" s="471"/>
      <c r="B43" s="476" t="s">
        <v>948</v>
      </c>
      <c r="C43" s="476"/>
      <c r="D43" s="476">
        <v>0</v>
      </c>
      <c r="E43" s="393">
        <f>'Church BS'!H25</f>
        <v>0</v>
      </c>
    </row>
    <row r="44" spans="1:6" ht="15.75" x14ac:dyDescent="0.25">
      <c r="A44" s="476"/>
      <c r="B44" s="476" t="s">
        <v>950</v>
      </c>
      <c r="C44" s="476"/>
      <c r="D44" s="476">
        <v>0</v>
      </c>
      <c r="E44" s="393">
        <f>'Church BS'!H26</f>
        <v>0</v>
      </c>
    </row>
    <row r="45" spans="1:6" ht="16.5" thickBot="1" x14ac:dyDescent="0.3">
      <c r="A45" s="485"/>
      <c r="B45" s="919" t="s">
        <v>70</v>
      </c>
      <c r="C45" s="919"/>
      <c r="D45" s="525">
        <f>SUM(D42:D44)</f>
        <v>0</v>
      </c>
      <c r="E45" s="525">
        <f>SUM(E42:E44)</f>
        <v>0</v>
      </c>
      <c r="F45" s="70"/>
    </row>
    <row r="46" spans="1:6" ht="18.75" customHeight="1" thickTop="1" x14ac:dyDescent="0.25">
      <c r="A46" s="471" t="s">
        <v>1292</v>
      </c>
      <c r="B46" s="471"/>
      <c r="C46" s="471"/>
      <c r="D46" s="526"/>
      <c r="E46" s="526"/>
    </row>
    <row r="47" spans="1:6" ht="15.75" x14ac:dyDescent="0.25">
      <c r="A47" s="476"/>
      <c r="B47" s="476" t="s">
        <v>1121</v>
      </c>
      <c r="C47" s="476"/>
      <c r="D47" s="476">
        <v>0</v>
      </c>
      <c r="E47" s="393">
        <f>'Church BS'!H28</f>
        <v>0</v>
      </c>
    </row>
    <row r="48" spans="1:6" ht="15.75" x14ac:dyDescent="0.25">
      <c r="A48" s="485"/>
      <c r="B48" s="476" t="s">
        <v>1293</v>
      </c>
      <c r="C48" s="485"/>
      <c r="D48" s="476">
        <v>0</v>
      </c>
      <c r="E48" s="393">
        <f>'Church BS'!H29</f>
        <v>0</v>
      </c>
    </row>
    <row r="49" spans="1:6" ht="17.25" x14ac:dyDescent="0.3">
      <c r="A49" s="476"/>
      <c r="B49" s="476" t="s">
        <v>1122</v>
      </c>
      <c r="C49" s="52"/>
      <c r="D49" s="393">
        <v>0</v>
      </c>
      <c r="E49" s="344"/>
    </row>
    <row r="50" spans="1:6" ht="17.25" x14ac:dyDescent="0.3">
      <c r="A50" s="476"/>
      <c r="B50" s="476" t="s">
        <v>1294</v>
      </c>
      <c r="C50" s="476"/>
      <c r="D50" s="393">
        <v>0</v>
      </c>
      <c r="E50" s="344"/>
    </row>
    <row r="51" spans="1:6" ht="15.75" x14ac:dyDescent="0.25">
      <c r="A51" s="485"/>
      <c r="B51" s="476" t="s">
        <v>1123</v>
      </c>
      <c r="C51" s="485"/>
      <c r="D51" s="393">
        <v>0</v>
      </c>
      <c r="E51" s="393">
        <f>'Church BS'!H31</f>
        <v>0</v>
      </c>
    </row>
    <row r="52" spans="1:6" ht="15.75" x14ac:dyDescent="0.25">
      <c r="A52" s="476"/>
      <c r="B52" s="476" t="s">
        <v>1124</v>
      </c>
      <c r="C52" s="476"/>
      <c r="D52" s="393">
        <v>0</v>
      </c>
      <c r="E52" s="393">
        <f>'Church BS'!H32</f>
        <v>0</v>
      </c>
    </row>
    <row r="53" spans="1:6" x14ac:dyDescent="0.25">
      <c r="B53" s="385" t="s">
        <v>1416</v>
      </c>
      <c r="D53">
        <v>0</v>
      </c>
    </row>
    <row r="54" spans="1:6" ht="16.5" thickBot="1" x14ac:dyDescent="0.3">
      <c r="A54" s="476"/>
      <c r="B54" s="919" t="s">
        <v>70</v>
      </c>
      <c r="C54" s="919"/>
      <c r="D54" s="525">
        <f>SUM(D47:D53)</f>
        <v>0</v>
      </c>
      <c r="E54" s="525">
        <f>SUM(E47:E52)</f>
        <v>0</v>
      </c>
    </row>
    <row r="55" spans="1:6" ht="16.5" thickTop="1" x14ac:dyDescent="0.25">
      <c r="A55" s="476"/>
      <c r="B55" s="476"/>
      <c r="C55" s="476"/>
      <c r="D55" s="526"/>
      <c r="E55" s="526"/>
    </row>
    <row r="56" spans="1:6" ht="15.75" x14ac:dyDescent="0.25">
      <c r="A56" s="471" t="s">
        <v>186</v>
      </c>
      <c r="B56" s="476"/>
      <c r="C56" s="476"/>
      <c r="D56" s="476"/>
      <c r="E56" s="476"/>
    </row>
    <row r="57" spans="1:6" ht="15.75" x14ac:dyDescent="0.25">
      <c r="A57" s="471" t="s">
        <v>187</v>
      </c>
      <c r="B57" s="476"/>
      <c r="C57" s="476"/>
      <c r="D57" s="476"/>
      <c r="E57" s="476"/>
    </row>
    <row r="58" spans="1:6" ht="15.75" x14ac:dyDescent="0.25">
      <c r="A58" s="471" t="s">
        <v>1295</v>
      </c>
      <c r="B58" s="476"/>
      <c r="C58" s="476"/>
      <c r="D58" s="476">
        <v>0</v>
      </c>
      <c r="E58" s="393">
        <f>'Church BS'!H34</f>
        <v>0</v>
      </c>
      <c r="F58" s="70"/>
    </row>
    <row r="59" spans="1:6" ht="15.75" x14ac:dyDescent="0.25">
      <c r="A59" s="471"/>
      <c r="B59" s="476"/>
      <c r="C59" s="476"/>
      <c r="D59" s="476"/>
      <c r="E59" s="476"/>
      <c r="F59" s="70"/>
    </row>
    <row r="60" spans="1:6" ht="16.5" thickBot="1" x14ac:dyDescent="0.3">
      <c r="A60" s="476"/>
      <c r="B60" s="920" t="s">
        <v>190</v>
      </c>
      <c r="C60" s="920"/>
      <c r="D60" s="525">
        <f>SUM(D58:D59)</f>
        <v>0</v>
      </c>
      <c r="E60" s="525">
        <f>SUM(E58:E59)</f>
        <v>0</v>
      </c>
    </row>
    <row r="61" spans="1:6" ht="16.5" thickTop="1" x14ac:dyDescent="0.25">
      <c r="A61" s="471" t="s">
        <v>1296</v>
      </c>
      <c r="B61" s="471"/>
      <c r="C61" s="471"/>
      <c r="D61" s="599"/>
      <c r="E61" s="599"/>
    </row>
    <row r="62" spans="1:6" ht="15.75" x14ac:dyDescent="0.25">
      <c r="A62" s="476"/>
      <c r="B62" s="476" t="s">
        <v>1127</v>
      </c>
      <c r="C62" s="476"/>
      <c r="D62" s="393">
        <v>0</v>
      </c>
      <c r="E62" s="393">
        <f>'Church BS'!H36</f>
        <v>0</v>
      </c>
    </row>
    <row r="63" spans="1:6" ht="15.75" x14ac:dyDescent="0.25">
      <c r="A63" s="471"/>
      <c r="B63" s="476" t="s">
        <v>1128</v>
      </c>
      <c r="C63" s="471"/>
      <c r="D63" s="393">
        <v>0</v>
      </c>
      <c r="E63" s="393">
        <f>'Church BS'!H37</f>
        <v>0</v>
      </c>
    </row>
    <row r="64" spans="1:6" ht="15.75" x14ac:dyDescent="0.25">
      <c r="A64" s="476"/>
      <c r="B64" s="476" t="s">
        <v>1129</v>
      </c>
      <c r="C64" s="476"/>
      <c r="D64" s="393">
        <v>0</v>
      </c>
      <c r="E64" s="393">
        <f>'Church BS'!H38</f>
        <v>0</v>
      </c>
    </row>
    <row r="65" spans="1:6" ht="15.75" x14ac:dyDescent="0.25">
      <c r="A65" s="476"/>
      <c r="B65" s="476" t="s">
        <v>1417</v>
      </c>
      <c r="C65" s="476"/>
      <c r="D65" s="651">
        <v>0</v>
      </c>
      <c r="E65" s="651"/>
    </row>
    <row r="66" spans="1:6" ht="16.5" thickBot="1" x14ac:dyDescent="0.3">
      <c r="A66" s="476"/>
      <c r="B66" s="920" t="s">
        <v>190</v>
      </c>
      <c r="C66" s="920"/>
      <c r="D66" s="525">
        <f>SUM(D62:D65)</f>
        <v>0</v>
      </c>
      <c r="E66" s="525">
        <f>SUM(E62:E64)</f>
        <v>0</v>
      </c>
    </row>
    <row r="67" spans="1:6" ht="16.5" thickTop="1" x14ac:dyDescent="0.25">
      <c r="A67" s="471" t="s">
        <v>1297</v>
      </c>
      <c r="B67" s="471"/>
      <c r="C67" s="476"/>
      <c r="D67" s="599"/>
      <c r="E67" s="599"/>
    </row>
    <row r="68" spans="1:6" ht="15.75" x14ac:dyDescent="0.25">
      <c r="A68" s="476"/>
      <c r="B68" s="476" t="s">
        <v>935</v>
      </c>
      <c r="C68" s="476"/>
      <c r="D68" s="393">
        <v>0</v>
      </c>
      <c r="E68" s="393">
        <f>'Church BS'!H41</f>
        <v>0</v>
      </c>
    </row>
    <row r="69" spans="1:6" ht="15.75" x14ac:dyDescent="0.25">
      <c r="A69" s="471"/>
      <c r="B69" s="476" t="s">
        <v>936</v>
      </c>
      <c r="C69" s="476"/>
      <c r="D69" s="393">
        <v>0</v>
      </c>
      <c r="E69" s="393">
        <f>'Church BS'!H42</f>
        <v>0</v>
      </c>
    </row>
    <row r="70" spans="1:6" ht="15.75" x14ac:dyDescent="0.25">
      <c r="A70" s="471"/>
      <c r="B70" s="476" t="s">
        <v>1418</v>
      </c>
      <c r="C70" s="476"/>
      <c r="D70" s="393">
        <v>0</v>
      </c>
      <c r="E70" s="393"/>
      <c r="F70" t="s">
        <v>1419</v>
      </c>
    </row>
    <row r="71" spans="1:6" ht="15.75" x14ac:dyDescent="0.25">
      <c r="A71" s="476"/>
      <c r="B71" s="920" t="s">
        <v>190</v>
      </c>
      <c r="C71" s="920"/>
      <c r="D71" s="477">
        <f>SUM(D68:D70)</f>
        <v>0</v>
      </c>
      <c r="E71" s="477">
        <f>SUM(E68:E70)</f>
        <v>0</v>
      </c>
    </row>
    <row r="72" spans="1:6" ht="16.5" thickBot="1" x14ac:dyDescent="0.3">
      <c r="A72" s="476"/>
      <c r="B72" s="919" t="s">
        <v>70</v>
      </c>
      <c r="C72" s="919"/>
      <c r="D72" s="525">
        <f>D66+D71+D60</f>
        <v>0</v>
      </c>
      <c r="E72" s="525">
        <f>E66+E71+E60</f>
        <v>0</v>
      </c>
    </row>
    <row r="73" spans="1:6" ht="16.5" thickTop="1" x14ac:dyDescent="0.25">
      <c r="A73" s="476"/>
      <c r="B73" s="476"/>
      <c r="C73" s="476"/>
      <c r="D73" s="599"/>
      <c r="E73" s="599"/>
    </row>
    <row r="74" spans="1:6" ht="15.75" x14ac:dyDescent="0.25">
      <c r="A74" s="471" t="s">
        <v>918</v>
      </c>
      <c r="B74" s="476"/>
      <c r="C74" s="476"/>
      <c r="D74" s="393"/>
      <c r="E74" s="393"/>
    </row>
    <row r="75" spans="1:6" ht="15.75" x14ac:dyDescent="0.25">
      <c r="A75" s="471" t="s">
        <v>821</v>
      </c>
      <c r="B75" s="471"/>
      <c r="C75" s="476"/>
      <c r="D75" s="393"/>
      <c r="E75" s="393"/>
    </row>
    <row r="76" spans="1:6" ht="15.75" x14ac:dyDescent="0.25">
      <c r="A76" s="476"/>
      <c r="B76" s="491" t="s">
        <v>1132</v>
      </c>
      <c r="C76" s="476"/>
      <c r="D76" s="393"/>
      <c r="E76" s="393"/>
    </row>
    <row r="77" spans="1:6" ht="15.75" x14ac:dyDescent="0.25">
      <c r="A77" s="471"/>
      <c r="B77" s="476" t="s">
        <v>1133</v>
      </c>
      <c r="C77" s="476"/>
      <c r="D77" s="393">
        <v>0</v>
      </c>
      <c r="E77" s="393">
        <f>'Church BS'!H44</f>
        <v>0</v>
      </c>
    </row>
    <row r="78" spans="1:6" ht="15.75" x14ac:dyDescent="0.25">
      <c r="A78" s="471"/>
      <c r="B78" s="476" t="s">
        <v>1134</v>
      </c>
      <c r="C78" s="476"/>
      <c r="D78" s="393">
        <v>0</v>
      </c>
      <c r="E78" s="393">
        <f>'Church BS'!H45</f>
        <v>0</v>
      </c>
    </row>
    <row r="79" spans="1:6" ht="15.75" x14ac:dyDescent="0.25">
      <c r="A79" s="476"/>
      <c r="B79" s="476" t="s">
        <v>1298</v>
      </c>
      <c r="C79" s="476"/>
      <c r="D79" s="393">
        <v>0</v>
      </c>
      <c r="E79" s="393">
        <f>'Church BS'!H46</f>
        <v>0</v>
      </c>
    </row>
    <row r="80" spans="1:6" ht="16.5" thickBot="1" x14ac:dyDescent="0.3">
      <c r="A80" s="476"/>
      <c r="B80" s="919" t="s">
        <v>70</v>
      </c>
      <c r="C80" s="919"/>
      <c r="D80" s="525">
        <f>SUM(D77:D79)</f>
        <v>0</v>
      </c>
      <c r="E80" s="525">
        <f>SUM(E77:E79)</f>
        <v>0</v>
      </c>
    </row>
    <row r="81" spans="1:5" ht="16.5" thickTop="1" x14ac:dyDescent="0.25">
      <c r="A81" s="476"/>
      <c r="B81" s="476"/>
      <c r="C81" s="476"/>
      <c r="D81" s="599"/>
      <c r="E81" s="599"/>
    </row>
    <row r="82" spans="1:5" ht="15.75" x14ac:dyDescent="0.25">
      <c r="A82" s="471" t="s">
        <v>1299</v>
      </c>
      <c r="B82" s="476"/>
      <c r="C82" s="476"/>
      <c r="D82" s="393"/>
      <c r="E82" s="393"/>
    </row>
    <row r="83" spans="1:5" ht="15.75" x14ac:dyDescent="0.25">
      <c r="A83" s="471" t="s">
        <v>1301</v>
      </c>
      <c r="B83" s="471"/>
      <c r="C83" s="476"/>
      <c r="D83" s="393"/>
      <c r="E83" s="393"/>
    </row>
    <row r="84" spans="1:5" ht="15.75" x14ac:dyDescent="0.25">
      <c r="A84" s="476"/>
      <c r="B84" s="52"/>
      <c r="C84" s="476"/>
      <c r="D84" s="393"/>
      <c r="E84" s="393"/>
    </row>
    <row r="85" spans="1:5" ht="16.5" thickBot="1" x14ac:dyDescent="0.3">
      <c r="A85" s="476"/>
      <c r="B85" s="919" t="s">
        <v>70</v>
      </c>
      <c r="C85" s="919"/>
      <c r="D85" s="525">
        <f>SUM(D84:D84)</f>
        <v>0</v>
      </c>
      <c r="E85" s="525">
        <f>SUM(E84:E84)</f>
        <v>0</v>
      </c>
    </row>
    <row r="86" spans="1:5" ht="16.5" thickTop="1" x14ac:dyDescent="0.25">
      <c r="A86" s="476"/>
      <c r="B86" s="476"/>
      <c r="C86" s="476"/>
      <c r="D86" s="599"/>
      <c r="E86" s="599"/>
    </row>
    <row r="87" spans="1:5" ht="15.75" x14ac:dyDescent="0.25">
      <c r="A87" s="471" t="s">
        <v>210</v>
      </c>
      <c r="B87" s="476"/>
      <c r="C87" s="476"/>
      <c r="D87" s="393"/>
      <c r="E87" s="393"/>
    </row>
    <row r="88" spans="1:5" ht="15.75" x14ac:dyDescent="0.25">
      <c r="A88" s="471" t="s">
        <v>211</v>
      </c>
      <c r="B88" s="471"/>
      <c r="C88" s="471"/>
      <c r="D88" s="393"/>
      <c r="E88" s="393"/>
    </row>
    <row r="89" spans="1:5" ht="15.75" x14ac:dyDescent="0.25">
      <c r="A89" s="476"/>
      <c r="B89" s="476" t="s">
        <v>1141</v>
      </c>
      <c r="C89" s="476"/>
      <c r="D89" s="393">
        <v>0</v>
      </c>
      <c r="E89" s="393">
        <f>'Church BS'!H57</f>
        <v>0</v>
      </c>
    </row>
    <row r="90" spans="1:5" ht="15.75" x14ac:dyDescent="0.25">
      <c r="A90" s="471"/>
      <c r="B90" s="476" t="s">
        <v>1304</v>
      </c>
      <c r="C90" s="471"/>
      <c r="D90" s="393">
        <v>0</v>
      </c>
      <c r="E90" s="393">
        <f>'Church BS'!H58</f>
        <v>0</v>
      </c>
    </row>
    <row r="91" spans="1:5" ht="15.75" x14ac:dyDescent="0.25">
      <c r="A91" s="471"/>
      <c r="B91" s="476" t="s">
        <v>1143</v>
      </c>
      <c r="C91" s="471"/>
      <c r="D91" s="393">
        <v>0</v>
      </c>
      <c r="E91" s="393">
        <f>'Church BS'!H59</f>
        <v>0</v>
      </c>
    </row>
    <row r="92" spans="1:5" ht="15.75" x14ac:dyDescent="0.25">
      <c r="A92" s="476"/>
      <c r="B92" s="476" t="s">
        <v>1144</v>
      </c>
      <c r="C92" s="476"/>
      <c r="D92" s="393">
        <v>0</v>
      </c>
      <c r="E92" s="393">
        <f>'Church BS'!H60</f>
        <v>0</v>
      </c>
    </row>
    <row r="93" spans="1:5" ht="15.75" x14ac:dyDescent="0.25">
      <c r="A93" s="471"/>
      <c r="B93" s="476" t="s">
        <v>1145</v>
      </c>
      <c r="C93" s="471"/>
      <c r="D93" s="393">
        <v>0</v>
      </c>
      <c r="E93" s="393">
        <f>'Church BS'!H61</f>
        <v>0</v>
      </c>
    </row>
    <row r="94" spans="1:5" ht="16.5" thickBot="1" x14ac:dyDescent="0.3">
      <c r="A94" s="476"/>
      <c r="B94" s="919" t="s">
        <v>70</v>
      </c>
      <c r="C94" s="919"/>
      <c r="D94" s="525">
        <f>SUM(D89:D93)</f>
        <v>0</v>
      </c>
      <c r="E94" s="525">
        <f>SUM(E89:E93)</f>
        <v>0</v>
      </c>
    </row>
    <row r="95" spans="1:5" ht="16.5" thickTop="1" x14ac:dyDescent="0.25">
      <c r="A95" s="476"/>
      <c r="B95" s="476"/>
      <c r="C95" s="476"/>
      <c r="D95" s="599"/>
      <c r="E95" s="599"/>
    </row>
    <row r="96" spans="1:5" ht="15.75" x14ac:dyDescent="0.25">
      <c r="A96" s="471" t="s">
        <v>917</v>
      </c>
      <c r="B96" s="476"/>
      <c r="C96" s="476"/>
      <c r="D96" s="393"/>
      <c r="E96" s="393"/>
    </row>
    <row r="97" spans="1:5" ht="15.75" x14ac:dyDescent="0.25">
      <c r="A97" s="471" t="s">
        <v>93</v>
      </c>
      <c r="B97" s="476"/>
      <c r="C97" s="476"/>
      <c r="D97" s="393"/>
      <c r="E97" s="393"/>
    </row>
    <row r="98" spans="1:5" ht="15.75" x14ac:dyDescent="0.25">
      <c r="A98" s="476"/>
      <c r="B98" s="476" t="s">
        <v>937</v>
      </c>
      <c r="C98" s="476"/>
      <c r="D98" s="393">
        <v>0</v>
      </c>
      <c r="E98" s="393"/>
    </row>
    <row r="99" spans="1:5" ht="15.75" x14ac:dyDescent="0.25">
      <c r="A99" s="476"/>
      <c r="B99" s="476" t="s">
        <v>938</v>
      </c>
      <c r="C99" s="476"/>
      <c r="D99" s="393">
        <v>0</v>
      </c>
      <c r="E99" s="393"/>
    </row>
    <row r="100" spans="1:5" ht="15.75" x14ac:dyDescent="0.25">
      <c r="A100" s="476"/>
      <c r="B100" s="476" t="s">
        <v>939</v>
      </c>
      <c r="C100" s="476"/>
      <c r="D100" s="393">
        <v>0</v>
      </c>
      <c r="E100" s="393"/>
    </row>
    <row r="101" spans="1:5" ht="15.75" x14ac:dyDescent="0.25">
      <c r="A101" s="476"/>
      <c r="B101" s="476" t="s">
        <v>1146</v>
      </c>
      <c r="C101" s="476"/>
      <c r="D101" s="393">
        <v>0</v>
      </c>
      <c r="E101" s="393">
        <f>'Church BS'!H64</f>
        <v>0</v>
      </c>
    </row>
    <row r="102" spans="1:5" ht="15.75" x14ac:dyDescent="0.25">
      <c r="A102" s="476"/>
      <c r="B102" s="476" t="s">
        <v>1147</v>
      </c>
      <c r="C102" s="476"/>
      <c r="D102" s="393">
        <v>0</v>
      </c>
      <c r="E102" s="393">
        <f>'Church BS'!H65</f>
        <v>0</v>
      </c>
    </row>
    <row r="103" spans="1:5" ht="15.75" x14ac:dyDescent="0.25">
      <c r="A103" s="476"/>
      <c r="B103" s="476" t="s">
        <v>1148</v>
      </c>
      <c r="C103" s="476"/>
      <c r="D103" s="393">
        <v>0</v>
      </c>
      <c r="E103" s="393">
        <f>'Church BS'!H66</f>
        <v>0</v>
      </c>
    </row>
    <row r="104" spans="1:5" ht="15.75" x14ac:dyDescent="0.25">
      <c r="A104" s="476"/>
      <c r="B104" s="476" t="s">
        <v>1149</v>
      </c>
      <c r="C104" s="476"/>
      <c r="D104" s="393">
        <v>0</v>
      </c>
      <c r="E104" s="393">
        <f>'Church BS'!H67</f>
        <v>0</v>
      </c>
    </row>
    <row r="105" spans="1:5" ht="15.75" x14ac:dyDescent="0.25">
      <c r="A105" s="476"/>
      <c r="B105" s="476" t="s">
        <v>1150</v>
      </c>
      <c r="C105" s="476"/>
      <c r="D105" s="393">
        <v>0</v>
      </c>
      <c r="E105" s="393">
        <f>'Church BS'!H68</f>
        <v>0</v>
      </c>
    </row>
    <row r="106" spans="1:5" ht="16.5" thickBot="1" x14ac:dyDescent="0.3">
      <c r="A106" s="476"/>
      <c r="B106" s="919" t="s">
        <v>70</v>
      </c>
      <c r="C106" s="919"/>
      <c r="D106" s="525">
        <f>SUM(D98:D105)</f>
        <v>0</v>
      </c>
      <c r="E106" s="525">
        <f>SUM(E98:E105)</f>
        <v>0</v>
      </c>
    </row>
    <row r="107" spans="1:5" ht="16.5" thickTop="1" x14ac:dyDescent="0.25">
      <c r="A107" s="476"/>
      <c r="B107" s="476"/>
      <c r="C107" s="476"/>
      <c r="D107" s="599"/>
      <c r="E107" s="599"/>
    </row>
    <row r="108" spans="1:5" ht="15.75" x14ac:dyDescent="0.25">
      <c r="A108" s="471" t="s">
        <v>819</v>
      </c>
      <c r="B108" s="476"/>
      <c r="C108" s="476"/>
      <c r="D108" s="393"/>
      <c r="E108" s="393"/>
    </row>
    <row r="109" spans="1:5" ht="15.75" x14ac:dyDescent="0.25">
      <c r="A109" s="471" t="s">
        <v>213</v>
      </c>
      <c r="B109" s="476"/>
      <c r="C109" s="476"/>
      <c r="D109" s="393"/>
      <c r="E109" s="393"/>
    </row>
    <row r="110" spans="1:5" ht="15.75" x14ac:dyDescent="0.25">
      <c r="A110" s="476"/>
      <c r="B110" s="476" t="s">
        <v>1300</v>
      </c>
      <c r="C110" s="476"/>
      <c r="D110" s="393">
        <v>0</v>
      </c>
      <c r="E110" s="393"/>
    </row>
    <row r="111" spans="1:5" ht="15.75" x14ac:dyDescent="0.25">
      <c r="A111" s="476"/>
      <c r="B111" s="476" t="s">
        <v>1140</v>
      </c>
      <c r="C111" s="476"/>
      <c r="D111" s="393">
        <v>0</v>
      </c>
      <c r="E111" s="393">
        <f>'Church BS'!H54</f>
        <v>0</v>
      </c>
    </row>
    <row r="112" spans="1:5" ht="16.5" thickBot="1" x14ac:dyDescent="0.3">
      <c r="A112" s="476"/>
      <c r="B112" s="919" t="s">
        <v>70</v>
      </c>
      <c r="C112" s="919"/>
      <c r="D112" s="525">
        <f>SUM(D110:D111)</f>
        <v>0</v>
      </c>
      <c r="E112" s="525">
        <f>SUM(E110:E111)</f>
        <v>0</v>
      </c>
    </row>
    <row r="113" spans="1:5" ht="16.5" thickTop="1" x14ac:dyDescent="0.25">
      <c r="A113" s="476"/>
      <c r="B113" s="476"/>
      <c r="C113" s="476"/>
      <c r="D113" s="599"/>
      <c r="E113" s="599"/>
    </row>
    <row r="114" spans="1:5" ht="15.75" x14ac:dyDescent="0.25">
      <c r="A114" s="471" t="s">
        <v>923</v>
      </c>
      <c r="B114" s="476"/>
      <c r="C114" s="476"/>
      <c r="D114" s="393"/>
      <c r="E114" s="393"/>
    </row>
    <row r="115" spans="1:5" ht="15.75" x14ac:dyDescent="0.25">
      <c r="A115" s="471" t="s">
        <v>214</v>
      </c>
      <c r="B115" s="476"/>
      <c r="C115" s="476"/>
      <c r="D115" s="393"/>
      <c r="E115" s="393"/>
    </row>
    <row r="116" spans="1:5" ht="15.75" x14ac:dyDescent="0.25">
      <c r="A116" s="476"/>
      <c r="B116" s="476" t="s">
        <v>1404</v>
      </c>
      <c r="C116" s="476"/>
      <c r="D116" s="393">
        <v>0</v>
      </c>
      <c r="E116" s="393"/>
    </row>
    <row r="117" spans="1:5" ht="16.5" thickBot="1" x14ac:dyDescent="0.3">
      <c r="A117" s="476"/>
      <c r="B117" s="919" t="s">
        <v>70</v>
      </c>
      <c r="C117" s="919"/>
      <c r="D117" s="525">
        <f>SUM(D116:D116)</f>
        <v>0</v>
      </c>
      <c r="E117" s="525">
        <f>SUM(E116:E116)</f>
        <v>0</v>
      </c>
    </row>
    <row r="118" spans="1:5" ht="16.5" thickTop="1" x14ac:dyDescent="0.25">
      <c r="A118" s="476"/>
      <c r="B118" s="476"/>
      <c r="C118" s="476"/>
      <c r="D118" s="599"/>
      <c r="E118" s="599"/>
    </row>
    <row r="119" spans="1:5" ht="15.75" x14ac:dyDescent="0.25">
      <c r="A119" s="471" t="s">
        <v>820</v>
      </c>
      <c r="B119" s="476"/>
      <c r="C119" s="476"/>
      <c r="D119" s="393"/>
      <c r="E119" s="393"/>
    </row>
    <row r="120" spans="1:5" ht="15.75" x14ac:dyDescent="0.25">
      <c r="A120" s="471" t="s">
        <v>215</v>
      </c>
      <c r="B120" s="476"/>
      <c r="C120" s="471"/>
      <c r="D120" s="393"/>
      <c r="E120" s="393"/>
    </row>
    <row r="121" spans="1:5" ht="15.75" x14ac:dyDescent="0.25">
      <c r="A121" s="476"/>
      <c r="B121" s="476" t="s">
        <v>1154</v>
      </c>
      <c r="C121" s="476"/>
      <c r="D121" s="393">
        <v>0</v>
      </c>
      <c r="E121" s="393">
        <f>'Church BS'!H76</f>
        <v>0</v>
      </c>
    </row>
    <row r="122" spans="1:5" ht="15.75" x14ac:dyDescent="0.25">
      <c r="A122" s="476"/>
      <c r="B122" s="476" t="s">
        <v>1305</v>
      </c>
      <c r="C122" s="476"/>
      <c r="D122" s="393">
        <v>0</v>
      </c>
      <c r="E122" s="393">
        <f>'Church BS'!H77</f>
        <v>0</v>
      </c>
    </row>
    <row r="123" spans="1:5" ht="15.75" x14ac:dyDescent="0.25">
      <c r="A123" s="471"/>
      <c r="B123" s="476" t="s">
        <v>1156</v>
      </c>
      <c r="C123" s="476"/>
      <c r="D123" s="393">
        <v>0</v>
      </c>
      <c r="E123" s="393">
        <f>'Church BS'!H78</f>
        <v>0</v>
      </c>
    </row>
    <row r="124" spans="1:5" ht="15.75" x14ac:dyDescent="0.25">
      <c r="A124" s="476"/>
      <c r="B124" s="476" t="s">
        <v>1157</v>
      </c>
      <c r="C124" s="476"/>
      <c r="D124" s="393">
        <v>0</v>
      </c>
      <c r="E124" s="393">
        <f>'Church BS'!H79</f>
        <v>0</v>
      </c>
    </row>
    <row r="125" spans="1:5" ht="15.75" x14ac:dyDescent="0.25">
      <c r="A125" s="476"/>
      <c r="B125" s="476" t="s">
        <v>1158</v>
      </c>
      <c r="C125" s="476"/>
      <c r="D125" s="393">
        <v>0</v>
      </c>
      <c r="E125" s="393">
        <f>'Church BS'!H80</f>
        <v>0</v>
      </c>
    </row>
    <row r="126" spans="1:5" ht="15.75" x14ac:dyDescent="0.25">
      <c r="A126" s="471"/>
      <c r="B126" s="476" t="s">
        <v>1159</v>
      </c>
      <c r="C126" s="471"/>
      <c r="D126" s="393">
        <v>0</v>
      </c>
      <c r="E126" s="393">
        <f>'Church BS'!H81</f>
        <v>0</v>
      </c>
    </row>
    <row r="127" spans="1:5" ht="16.5" thickBot="1" x14ac:dyDescent="0.3">
      <c r="A127" s="476"/>
      <c r="B127" s="919" t="s">
        <v>70</v>
      </c>
      <c r="C127" s="919"/>
      <c r="D127" s="525">
        <f>SUM(D121:D126)</f>
        <v>0</v>
      </c>
      <c r="E127" s="525">
        <f>SUM(E121:E126)</f>
        <v>0</v>
      </c>
    </row>
    <row r="128" spans="1:5" ht="16.5" thickTop="1" x14ac:dyDescent="0.25">
      <c r="A128" s="476"/>
      <c r="B128" s="476"/>
      <c r="C128" s="476"/>
      <c r="D128" s="599"/>
      <c r="E128" s="599"/>
    </row>
    <row r="129" spans="1:10" ht="15.75" x14ac:dyDescent="0.25">
      <c r="A129" s="471" t="s">
        <v>217</v>
      </c>
      <c r="B129" s="476"/>
      <c r="C129" s="476"/>
      <c r="D129" s="393"/>
      <c r="E129" s="393"/>
    </row>
    <row r="130" spans="1:10" ht="15.75" x14ac:dyDescent="0.25">
      <c r="A130" s="471" t="s">
        <v>216</v>
      </c>
      <c r="B130" s="476"/>
      <c r="C130" s="476"/>
      <c r="D130" s="393"/>
      <c r="E130" s="393"/>
    </row>
    <row r="131" spans="1:10" ht="17.25" x14ac:dyDescent="0.3">
      <c r="A131" s="471"/>
      <c r="B131" s="476" t="s">
        <v>1151</v>
      </c>
      <c r="C131" s="476"/>
      <c r="D131" s="393">
        <v>0</v>
      </c>
      <c r="E131" s="393">
        <f>'Church BS'!H71</f>
        <v>0</v>
      </c>
      <c r="J131" s="529"/>
    </row>
    <row r="132" spans="1:10" ht="17.25" x14ac:dyDescent="0.3">
      <c r="A132" s="471"/>
      <c r="B132" s="476" t="s">
        <v>1152</v>
      </c>
      <c r="C132" s="476"/>
      <c r="D132" s="393">
        <v>0</v>
      </c>
      <c r="E132" s="393">
        <f>'Church BS'!H72</f>
        <v>0</v>
      </c>
      <c r="J132" s="529"/>
    </row>
    <row r="133" spans="1:10" ht="17.25" x14ac:dyDescent="0.3">
      <c r="A133" s="471"/>
      <c r="B133" s="476" t="s">
        <v>1153</v>
      </c>
      <c r="C133" s="476"/>
      <c r="D133" s="393">
        <v>0</v>
      </c>
      <c r="E133" s="393">
        <f>'Church BS'!H73</f>
        <v>0</v>
      </c>
      <c r="J133" s="529"/>
    </row>
    <row r="134" spans="1:10" ht="16.5" thickBot="1" x14ac:dyDescent="0.3">
      <c r="A134" s="476"/>
      <c r="B134" s="919" t="s">
        <v>70</v>
      </c>
      <c r="C134" s="919"/>
      <c r="D134" s="525">
        <f>SUM(D131:D133)</f>
        <v>0</v>
      </c>
      <c r="E134" s="525">
        <f>SUM(E131:E133)</f>
        <v>0</v>
      </c>
    </row>
    <row r="135" spans="1:10" ht="16.5" thickTop="1" x14ac:dyDescent="0.25">
      <c r="A135" s="476"/>
      <c r="B135" s="476"/>
      <c r="C135" s="476"/>
      <c r="D135" s="599"/>
      <c r="E135" s="599"/>
    </row>
    <row r="136" spans="1:10" ht="15.75" x14ac:dyDescent="0.25">
      <c r="A136" s="471" t="s">
        <v>924</v>
      </c>
      <c r="B136" s="476"/>
      <c r="C136" s="476"/>
      <c r="D136" s="393"/>
      <c r="E136" s="393"/>
    </row>
    <row r="137" spans="1:10" ht="15.75" x14ac:dyDescent="0.25">
      <c r="A137" s="471" t="s">
        <v>218</v>
      </c>
      <c r="B137" s="476"/>
      <c r="C137" s="476"/>
      <c r="D137" s="393"/>
      <c r="E137" s="393"/>
    </row>
    <row r="138" spans="1:10" ht="15.75" x14ac:dyDescent="0.25">
      <c r="A138" s="472" t="s">
        <v>92</v>
      </c>
      <c r="B138" s="491" t="s">
        <v>219</v>
      </c>
      <c r="C138" s="476"/>
      <c r="D138" s="393"/>
      <c r="E138" s="393"/>
    </row>
    <row r="139" spans="1:10" ht="15.75" x14ac:dyDescent="0.25">
      <c r="A139" s="470"/>
      <c r="B139" s="486" t="s">
        <v>1385</v>
      </c>
      <c r="C139" s="476"/>
      <c r="D139" s="393">
        <v>0</v>
      </c>
      <c r="E139" s="393">
        <f>'CONSOLIDATION R &amp; P Schedule'!E473</f>
        <v>0</v>
      </c>
    </row>
    <row r="140" spans="1:10" ht="15.75" x14ac:dyDescent="0.25">
      <c r="A140" s="470"/>
      <c r="B140" s="486"/>
      <c r="C140" s="476"/>
      <c r="D140" s="393"/>
      <c r="E140" s="393"/>
    </row>
    <row r="141" spans="1:10" ht="16.5" thickBot="1" x14ac:dyDescent="0.3">
      <c r="A141" s="470"/>
      <c r="B141" s="920" t="s">
        <v>190</v>
      </c>
      <c r="C141" s="920"/>
      <c r="D141" s="525">
        <f>SUM(D139:D140)</f>
        <v>0</v>
      </c>
      <c r="E141" s="525">
        <f>SUM(E139:E140)</f>
        <v>0</v>
      </c>
    </row>
    <row r="142" spans="1:10" ht="16.5" thickTop="1" x14ac:dyDescent="0.25">
      <c r="A142" s="471" t="s">
        <v>220</v>
      </c>
      <c r="B142" s="476"/>
      <c r="C142" s="476"/>
      <c r="D142" s="599"/>
      <c r="E142" s="599"/>
    </row>
    <row r="143" spans="1:10" ht="15.75" x14ac:dyDescent="0.25">
      <c r="A143" s="472" t="s">
        <v>92</v>
      </c>
      <c r="B143" s="491" t="s">
        <v>221</v>
      </c>
      <c r="C143" s="476"/>
      <c r="D143" s="393"/>
      <c r="E143" s="393"/>
    </row>
    <row r="144" spans="1:10" ht="15.75" x14ac:dyDescent="0.25">
      <c r="A144" s="470"/>
      <c r="B144" s="486"/>
      <c r="C144" s="476"/>
      <c r="D144" s="393"/>
      <c r="E144" s="393">
        <f>'CONSOLIDATION R &amp; P Schedule'!E479</f>
        <v>0</v>
      </c>
    </row>
    <row r="145" spans="1:5" ht="15.75" x14ac:dyDescent="0.25">
      <c r="A145" s="470"/>
      <c r="B145" s="486">
        <v>1</v>
      </c>
      <c r="C145" s="476"/>
      <c r="D145" s="393">
        <v>0</v>
      </c>
      <c r="E145" s="393"/>
    </row>
    <row r="146" spans="1:5" ht="15.75" x14ac:dyDescent="0.25">
      <c r="A146" s="470"/>
      <c r="B146" s="486">
        <v>2</v>
      </c>
      <c r="C146" s="476"/>
      <c r="D146" s="393">
        <v>0</v>
      </c>
      <c r="E146" s="393"/>
    </row>
    <row r="147" spans="1:5" ht="15.75" x14ac:dyDescent="0.25">
      <c r="A147" s="470"/>
      <c r="B147" s="486">
        <v>3</v>
      </c>
      <c r="C147" s="476"/>
      <c r="D147" s="393">
        <v>0</v>
      </c>
      <c r="E147" s="393"/>
    </row>
    <row r="148" spans="1:5" ht="15.75" x14ac:dyDescent="0.25">
      <c r="A148" s="470"/>
      <c r="B148" s="486">
        <v>4</v>
      </c>
      <c r="C148" s="476"/>
      <c r="D148" s="393">
        <v>0</v>
      </c>
      <c r="E148" s="393"/>
    </row>
    <row r="149" spans="1:5" ht="15.75" x14ac:dyDescent="0.25">
      <c r="A149" s="470"/>
      <c r="B149" s="474" t="s">
        <v>1396</v>
      </c>
      <c r="C149" s="476"/>
      <c r="D149" s="393"/>
      <c r="E149" s="393"/>
    </row>
    <row r="150" spans="1:5" ht="15.75" x14ac:dyDescent="0.25">
      <c r="A150" s="470"/>
      <c r="B150" s="486" t="s">
        <v>1386</v>
      </c>
      <c r="C150" s="476"/>
      <c r="D150" s="393">
        <v>0</v>
      </c>
      <c r="E150" s="393"/>
    </row>
    <row r="151" spans="1:5" ht="15.75" x14ac:dyDescent="0.25">
      <c r="A151" s="470"/>
      <c r="B151" s="486" t="s">
        <v>1387</v>
      </c>
      <c r="C151" s="476"/>
      <c r="D151" s="393">
        <v>0</v>
      </c>
      <c r="E151" s="393"/>
    </row>
    <row r="152" spans="1:5" ht="15.75" x14ac:dyDescent="0.25">
      <c r="A152" s="470"/>
      <c r="B152" s="486" t="s">
        <v>1388</v>
      </c>
      <c r="C152" s="476"/>
      <c r="D152" s="393">
        <v>0</v>
      </c>
      <c r="E152" s="393"/>
    </row>
    <row r="153" spans="1:5" ht="15.75" x14ac:dyDescent="0.25">
      <c r="A153" s="470"/>
      <c r="B153" s="486" t="s">
        <v>1389</v>
      </c>
      <c r="C153" s="476"/>
      <c r="D153" s="393">
        <v>0</v>
      </c>
      <c r="E153" s="393"/>
    </row>
    <row r="154" spans="1:5" ht="15.75" x14ac:dyDescent="0.25">
      <c r="A154" s="470"/>
      <c r="B154" s="486" t="s">
        <v>1390</v>
      </c>
      <c r="C154" s="476"/>
      <c r="D154" s="393">
        <v>0</v>
      </c>
      <c r="E154" s="393"/>
    </row>
    <row r="155" spans="1:5" ht="15.75" x14ac:dyDescent="0.25">
      <c r="A155" s="470"/>
      <c r="B155" s="486" t="s">
        <v>1391</v>
      </c>
      <c r="C155" s="476"/>
      <c r="D155" s="393">
        <v>0</v>
      </c>
      <c r="E155" s="393"/>
    </row>
    <row r="156" spans="1:5" ht="15.75" x14ac:dyDescent="0.25">
      <c r="A156" s="470"/>
      <c r="B156" s="486" t="s">
        <v>1392</v>
      </c>
      <c r="C156" s="476"/>
      <c r="D156" s="393">
        <v>0</v>
      </c>
      <c r="E156" s="393"/>
    </row>
    <row r="157" spans="1:5" ht="15.75" x14ac:dyDescent="0.25">
      <c r="A157" s="470"/>
      <c r="B157" s="486" t="s">
        <v>1393</v>
      </c>
      <c r="C157" s="476"/>
      <c r="D157" s="393">
        <v>0</v>
      </c>
      <c r="E157" s="393"/>
    </row>
    <row r="158" spans="1:5" ht="15.75" x14ac:dyDescent="0.25">
      <c r="A158" s="470"/>
      <c r="B158" s="486" t="s">
        <v>1394</v>
      </c>
      <c r="C158" s="476"/>
      <c r="D158" s="393">
        <v>0</v>
      </c>
      <c r="E158" s="393"/>
    </row>
    <row r="159" spans="1:5" ht="15.75" x14ac:dyDescent="0.25">
      <c r="A159" s="470"/>
      <c r="B159" s="486" t="s">
        <v>1395</v>
      </c>
      <c r="C159" s="476"/>
      <c r="D159" s="393">
        <v>0</v>
      </c>
      <c r="E159" s="393"/>
    </row>
    <row r="160" spans="1:5" ht="15.75" x14ac:dyDescent="0.25">
      <c r="A160" s="470"/>
      <c r="B160" s="486"/>
      <c r="C160" s="476"/>
      <c r="D160" s="393"/>
      <c r="E160" s="393"/>
    </row>
    <row r="161" spans="1:5" ht="15.75" x14ac:dyDescent="0.25">
      <c r="A161" s="470"/>
      <c r="B161" s="486"/>
      <c r="C161" s="476"/>
      <c r="D161" s="393"/>
      <c r="E161" s="393"/>
    </row>
    <row r="162" spans="1:5" ht="16.5" thickBot="1" x14ac:dyDescent="0.3">
      <c r="A162" s="470"/>
      <c r="B162" s="598" t="s">
        <v>222</v>
      </c>
      <c r="C162" s="471"/>
      <c r="D162" s="525">
        <f>SUM(D144:D161)</f>
        <v>0</v>
      </c>
      <c r="E162" s="525">
        <f>SUM(E144:E161)</f>
        <v>0</v>
      </c>
    </row>
    <row r="163" spans="1:5" ht="16.5" thickTop="1" x14ac:dyDescent="0.25">
      <c r="A163" s="472" t="s">
        <v>94</v>
      </c>
      <c r="B163" s="493" t="s">
        <v>223</v>
      </c>
      <c r="C163" s="476"/>
      <c r="D163" s="599"/>
      <c r="E163" s="599"/>
    </row>
    <row r="164" spans="1:5" ht="15.75" x14ac:dyDescent="0.25">
      <c r="A164" s="470"/>
      <c r="B164" s="486">
        <v>1</v>
      </c>
      <c r="C164" s="476"/>
      <c r="D164" s="393"/>
      <c r="E164" s="393">
        <f>'CONSOLIDATION R &amp; P Schedule'!E499</f>
        <v>0</v>
      </c>
    </row>
    <row r="165" spans="1:5" ht="15.75" x14ac:dyDescent="0.25">
      <c r="A165" s="470"/>
      <c r="B165" s="486">
        <v>2</v>
      </c>
      <c r="C165" s="476"/>
      <c r="D165" s="393"/>
      <c r="E165" s="393"/>
    </row>
    <row r="166" spans="1:5" ht="15.75" x14ac:dyDescent="0.25">
      <c r="A166" s="470"/>
      <c r="B166" s="486">
        <v>3</v>
      </c>
      <c r="C166" s="476"/>
      <c r="D166" s="393">
        <v>0</v>
      </c>
      <c r="E166" s="393"/>
    </row>
    <row r="167" spans="1:5" ht="15.75" x14ac:dyDescent="0.25">
      <c r="A167" s="470"/>
      <c r="B167" s="486">
        <v>4</v>
      </c>
      <c r="C167" s="476"/>
      <c r="D167" s="393">
        <v>0</v>
      </c>
      <c r="E167" s="393"/>
    </row>
    <row r="168" spans="1:5" ht="15.75" x14ac:dyDescent="0.25">
      <c r="A168" s="470"/>
      <c r="B168" s="486">
        <v>5</v>
      </c>
      <c r="C168" s="476"/>
      <c r="D168" s="393">
        <v>0</v>
      </c>
      <c r="E168" s="393"/>
    </row>
    <row r="169" spans="1:5" ht="15.75" x14ac:dyDescent="0.25">
      <c r="A169" s="470"/>
      <c r="B169" s="486"/>
      <c r="C169" s="476"/>
      <c r="D169" s="393"/>
      <c r="E169" s="393"/>
    </row>
    <row r="170" spans="1:5" ht="16.5" thickBot="1" x14ac:dyDescent="0.3">
      <c r="A170" s="470"/>
      <c r="B170" s="598" t="s">
        <v>224</v>
      </c>
      <c r="C170" s="471"/>
      <c r="D170" s="525">
        <f>SUM(D164:D169)</f>
        <v>0</v>
      </c>
      <c r="E170" s="525">
        <f>SUM(E164:E169)</f>
        <v>0</v>
      </c>
    </row>
    <row r="171" spans="1:5" ht="16.5" thickTop="1" x14ac:dyDescent="0.25">
      <c r="A171" s="472" t="s">
        <v>143</v>
      </c>
      <c r="B171" s="493" t="s">
        <v>225</v>
      </c>
      <c r="C171" s="476"/>
      <c r="D171" s="599"/>
      <c r="E171" s="599"/>
    </row>
    <row r="172" spans="1:5" ht="15.75" x14ac:dyDescent="0.25">
      <c r="A172" s="470"/>
      <c r="B172" s="486">
        <v>1</v>
      </c>
      <c r="C172" s="476"/>
      <c r="D172" s="393">
        <v>0</v>
      </c>
      <c r="E172" s="393">
        <f>'CONSOLIDATION R &amp; P Schedule'!E505</f>
        <v>0</v>
      </c>
    </row>
    <row r="173" spans="1:5" ht="15.75" x14ac:dyDescent="0.25">
      <c r="A173" s="470"/>
      <c r="B173" s="486">
        <v>2</v>
      </c>
      <c r="C173" s="476"/>
      <c r="D173" s="393">
        <v>0</v>
      </c>
      <c r="E173" s="393"/>
    </row>
    <row r="174" spans="1:5" ht="15.75" x14ac:dyDescent="0.25">
      <c r="A174" s="470"/>
      <c r="B174" s="486">
        <v>3</v>
      </c>
      <c r="C174" s="476"/>
      <c r="D174" s="393">
        <v>0</v>
      </c>
      <c r="E174" s="393"/>
    </row>
    <row r="175" spans="1:5" ht="16.5" thickBot="1" x14ac:dyDescent="0.3">
      <c r="A175" s="470"/>
      <c r="B175" s="598" t="s">
        <v>226</v>
      </c>
      <c r="C175" s="471"/>
      <c r="D175" s="525">
        <f>SUM(D172:D174)</f>
        <v>0</v>
      </c>
      <c r="E175" s="525">
        <f>SUM(E172:E174)</f>
        <v>0</v>
      </c>
    </row>
    <row r="176" spans="1:5" ht="16.5" thickTop="1" x14ac:dyDescent="0.25">
      <c r="A176" s="472" t="s">
        <v>176</v>
      </c>
      <c r="B176" s="493" t="s">
        <v>227</v>
      </c>
      <c r="C176" s="476"/>
      <c r="D176" s="599"/>
      <c r="E176" s="599"/>
    </row>
    <row r="177" spans="1:5" ht="15.75" x14ac:dyDescent="0.25">
      <c r="A177" s="476"/>
      <c r="B177" s="486">
        <v>1</v>
      </c>
      <c r="C177" s="476"/>
      <c r="D177" s="393">
        <v>0</v>
      </c>
      <c r="E177" s="393">
        <f>'CONSOLIDATION R &amp; P Schedule'!E509</f>
        <v>0</v>
      </c>
    </row>
    <row r="178" spans="1:5" ht="15.75" x14ac:dyDescent="0.25">
      <c r="A178" s="476"/>
      <c r="B178" s="486">
        <v>2</v>
      </c>
      <c r="C178" s="476"/>
      <c r="D178" s="393">
        <v>0</v>
      </c>
      <c r="E178" s="393"/>
    </row>
    <row r="179" spans="1:5" ht="15.75" x14ac:dyDescent="0.25">
      <c r="A179" s="476"/>
      <c r="B179" s="486">
        <v>3</v>
      </c>
      <c r="C179" s="476"/>
      <c r="D179" s="393">
        <v>0</v>
      </c>
      <c r="E179" s="393"/>
    </row>
    <row r="180" spans="1:5" ht="15.75" x14ac:dyDescent="0.25">
      <c r="A180" s="476"/>
      <c r="B180" s="486">
        <v>4</v>
      </c>
      <c r="C180" s="476"/>
      <c r="D180" s="393">
        <v>0</v>
      </c>
      <c r="E180" s="393"/>
    </row>
    <row r="181" spans="1:5" ht="15.75" x14ac:dyDescent="0.25">
      <c r="A181" s="476"/>
      <c r="B181" s="486"/>
      <c r="C181" s="476"/>
      <c r="D181" s="393"/>
      <c r="E181" s="393"/>
    </row>
    <row r="182" spans="1:5" ht="15.75" x14ac:dyDescent="0.25">
      <c r="A182" s="476"/>
      <c r="B182" s="598" t="s">
        <v>228</v>
      </c>
      <c r="C182" s="476"/>
      <c r="D182" s="393">
        <f>SUM(D177:D181)</f>
        <v>0</v>
      </c>
      <c r="E182" s="393">
        <f>SUM(E177:E181)</f>
        <v>0</v>
      </c>
    </row>
    <row r="183" spans="1:5" ht="16.5" thickBot="1" x14ac:dyDescent="0.3">
      <c r="A183" s="476"/>
      <c r="B183" s="920" t="s">
        <v>190</v>
      </c>
      <c r="C183" s="920"/>
      <c r="D183" s="525">
        <f>D162+D170+D175+D182</f>
        <v>0</v>
      </c>
      <c r="E183" s="525">
        <f>E162+E170+E175+E182</f>
        <v>0</v>
      </c>
    </row>
    <row r="184" spans="1:5" ht="17.25" thickTop="1" thickBot="1" x14ac:dyDescent="0.3">
      <c r="A184" s="476"/>
      <c r="B184" s="919" t="s">
        <v>70</v>
      </c>
      <c r="C184" s="919"/>
      <c r="D184" s="600">
        <f>D141+D183</f>
        <v>0</v>
      </c>
      <c r="E184" s="600">
        <f>E141+E183</f>
        <v>0</v>
      </c>
    </row>
    <row r="185" spans="1:5" ht="16.5" thickTop="1" x14ac:dyDescent="0.25">
      <c r="A185" s="476"/>
      <c r="B185" s="476"/>
      <c r="C185" s="476"/>
      <c r="D185" s="526"/>
      <c r="E185" s="526"/>
    </row>
    <row r="186" spans="1:5" ht="15.75" x14ac:dyDescent="0.25">
      <c r="A186" s="471" t="s">
        <v>925</v>
      </c>
      <c r="B186" s="476"/>
      <c r="C186" s="476"/>
      <c r="D186" s="476"/>
      <c r="E186" s="476"/>
    </row>
    <row r="187" spans="1:5" ht="15.75" x14ac:dyDescent="0.25">
      <c r="A187" s="471" t="s">
        <v>821</v>
      </c>
      <c r="B187" s="492"/>
      <c r="C187" s="476"/>
      <c r="D187" s="476"/>
      <c r="E187" s="476"/>
    </row>
    <row r="188" spans="1:5" ht="15.75" x14ac:dyDescent="0.25">
      <c r="A188" s="476">
        <v>1</v>
      </c>
      <c r="B188" s="492"/>
      <c r="C188" s="476"/>
      <c r="D188" s="476"/>
      <c r="E188" s="476"/>
    </row>
    <row r="189" spans="1:5" ht="15.75" x14ac:dyDescent="0.25">
      <c r="A189" s="476">
        <v>2</v>
      </c>
      <c r="B189" s="492"/>
      <c r="C189" s="476"/>
      <c r="D189" s="476"/>
      <c r="E189" s="476"/>
    </row>
    <row r="190" spans="1:5" ht="14.25" customHeight="1" x14ac:dyDescent="0.25">
      <c r="A190" s="476">
        <v>3</v>
      </c>
      <c r="B190" s="492"/>
      <c r="C190" s="476"/>
      <c r="D190" s="476"/>
      <c r="E190" s="476"/>
    </row>
    <row r="191" spans="1:5" ht="14.25" customHeight="1" x14ac:dyDescent="0.25">
      <c r="A191" s="476">
        <v>4</v>
      </c>
      <c r="B191" s="492"/>
      <c r="C191" s="476"/>
      <c r="D191" s="476"/>
      <c r="E191" s="476"/>
    </row>
    <row r="192" spans="1:5" ht="15" customHeight="1" thickBot="1" x14ac:dyDescent="0.3">
      <c r="A192" s="476"/>
      <c r="B192" s="919" t="s">
        <v>70</v>
      </c>
      <c r="C192" s="919"/>
      <c r="D192" s="524">
        <f>SUM(D188:D191)</f>
        <v>0</v>
      </c>
      <c r="E192" s="524">
        <f>SUM(E188:E191)</f>
        <v>0</v>
      </c>
    </row>
    <row r="193" spans="1:5" ht="16.5" thickTop="1" x14ac:dyDescent="0.25">
      <c r="A193" s="476"/>
      <c r="B193" s="476"/>
      <c r="C193" s="476"/>
      <c r="D193" s="526"/>
      <c r="E193" s="526"/>
    </row>
  </sheetData>
  <mergeCells count="29">
    <mergeCell ref="A2:E2"/>
    <mergeCell ref="A3:E3"/>
    <mergeCell ref="A5:C5"/>
    <mergeCell ref="B31:C31"/>
    <mergeCell ref="B54:C54"/>
    <mergeCell ref="B11:C11"/>
    <mergeCell ref="B15:C15"/>
    <mergeCell ref="B20:C20"/>
    <mergeCell ref="B24:C24"/>
    <mergeCell ref="B30:C30"/>
    <mergeCell ref="A6:C6"/>
    <mergeCell ref="A7:C7"/>
    <mergeCell ref="B45:C45"/>
    <mergeCell ref="B192:C192"/>
    <mergeCell ref="B60:C60"/>
    <mergeCell ref="B66:C66"/>
    <mergeCell ref="B71:C71"/>
    <mergeCell ref="B183:C183"/>
    <mergeCell ref="B141:C141"/>
    <mergeCell ref="B72:C72"/>
    <mergeCell ref="B80:C80"/>
    <mergeCell ref="B85:C85"/>
    <mergeCell ref="B94:C94"/>
    <mergeCell ref="B106:C106"/>
    <mergeCell ref="B112:C112"/>
    <mergeCell ref="B117:C117"/>
    <mergeCell ref="B127:C127"/>
    <mergeCell ref="B134:C134"/>
    <mergeCell ref="B184:C184"/>
  </mergeCells>
  <pageMargins left="0.7" right="0.7" top="0.75" bottom="0.75" header="0.3" footer="0.3"/>
  <pageSetup orientation="portrait"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sheetPr>
  <dimension ref="A1:I49"/>
  <sheetViews>
    <sheetView view="pageBreakPreview" zoomScaleSheetLayoutView="100" workbookViewId="0">
      <pane xSplit="5" ySplit="6" topLeftCell="F7" activePane="bottomRight" state="frozen"/>
      <selection pane="topRight" activeCell="F1" sqref="F1"/>
      <selection pane="bottomLeft" activeCell="A7" sqref="A7"/>
      <selection pane="bottomRight" activeCell="H50" sqref="H50"/>
    </sheetView>
  </sheetViews>
  <sheetFormatPr defaultColWidth="9" defaultRowHeight="15" x14ac:dyDescent="0.25"/>
  <cols>
    <col min="1" max="1" width="5.28515625" customWidth="1"/>
    <col min="2" max="2" width="5.85546875" customWidth="1"/>
    <col min="3" max="3" width="4.7109375" customWidth="1"/>
    <col min="4" max="4" width="5.28515625" customWidth="1"/>
    <col min="5" max="5" width="51.85546875" customWidth="1"/>
    <col min="6" max="6" width="16.42578125" customWidth="1"/>
    <col min="7" max="7" width="16" bestFit="1" customWidth="1"/>
    <col min="8" max="8" width="16" customWidth="1"/>
    <col min="9" max="9" width="14" bestFit="1" customWidth="1"/>
  </cols>
  <sheetData>
    <row r="1" spans="1:9" ht="18.75" x14ac:dyDescent="0.3">
      <c r="A1" s="345"/>
      <c r="B1" s="345"/>
      <c r="C1" s="345"/>
      <c r="D1" s="345"/>
      <c r="E1" s="345"/>
      <c r="F1" s="345"/>
    </row>
    <row r="2" spans="1:9" ht="20.25" x14ac:dyDescent="0.3">
      <c r="A2" s="953" t="str">
        <f>'Church  R &amp; P '!A2:I2</f>
        <v>Name of Diocese</v>
      </c>
      <c r="B2" s="953"/>
      <c r="C2" s="953"/>
      <c r="D2" s="953"/>
      <c r="E2" s="953"/>
      <c r="F2" s="953"/>
      <c r="G2" s="953"/>
      <c r="H2" s="953"/>
      <c r="I2" s="953"/>
    </row>
    <row r="3" spans="1:9" ht="20.25" x14ac:dyDescent="0.3">
      <c r="A3" s="953" t="str">
        <f>'Church  R &amp; P '!A3:I3</f>
        <v>Address of Diocese</v>
      </c>
      <c r="B3" s="953"/>
      <c r="C3" s="953"/>
      <c r="D3" s="953"/>
      <c r="E3" s="953"/>
      <c r="F3" s="953"/>
      <c r="G3" s="953"/>
      <c r="H3" s="953"/>
      <c r="I3" s="953"/>
    </row>
    <row r="4" spans="1:9" ht="20.25" x14ac:dyDescent="0.3">
      <c r="A4" s="953" t="s">
        <v>1235</v>
      </c>
      <c r="B4" s="953"/>
      <c r="C4" s="953"/>
      <c r="D4" s="953"/>
      <c r="E4" s="953"/>
      <c r="F4" s="953"/>
      <c r="G4" s="953"/>
      <c r="H4" s="953"/>
      <c r="I4" s="953"/>
    </row>
    <row r="5" spans="1:9" ht="17.25" x14ac:dyDescent="0.3">
      <c r="A5" s="925" t="s">
        <v>0</v>
      </c>
      <c r="B5" s="925"/>
      <c r="C5" s="925"/>
      <c r="D5" s="925"/>
      <c r="E5" s="925"/>
      <c r="F5" s="342" t="str">
        <f>'Church  R &amp; P '!F5</f>
        <v>First Church</v>
      </c>
      <c r="G5" s="342" t="e">
        <f>'Church  R &amp; P '!#REF!</f>
        <v>#REF!</v>
      </c>
      <c r="H5" s="342" t="str">
        <f>'Church  R &amp; P '!H5</f>
        <v>Last Church</v>
      </c>
      <c r="I5" s="342" t="s">
        <v>6</v>
      </c>
    </row>
    <row r="6" spans="1:9" ht="17.25" x14ac:dyDescent="0.3">
      <c r="A6" s="347"/>
      <c r="B6" s="926" t="s">
        <v>1203</v>
      </c>
      <c r="C6" s="927"/>
      <c r="D6" s="927"/>
      <c r="E6" s="928"/>
      <c r="F6" s="342">
        <f>'Church  R &amp; P '!F6</f>
        <v>1</v>
      </c>
      <c r="G6" s="342" t="e">
        <f>'Church  R &amp; P '!#REF!</f>
        <v>#REF!</v>
      </c>
      <c r="H6" s="342">
        <f>'Church  R &amp; P '!H6</f>
        <v>0</v>
      </c>
      <c r="I6" s="342"/>
    </row>
    <row r="7" spans="1:9" ht="17.25" x14ac:dyDescent="0.3">
      <c r="A7" s="929" t="s">
        <v>1204</v>
      </c>
      <c r="B7" s="929"/>
      <c r="C7" s="929"/>
      <c r="D7" s="929"/>
      <c r="E7" s="929"/>
      <c r="F7" s="348"/>
      <c r="G7" s="340"/>
      <c r="H7" s="340"/>
      <c r="I7" s="340"/>
    </row>
    <row r="8" spans="1:9" ht="15" customHeight="1" x14ac:dyDescent="0.3">
      <c r="A8" s="930">
        <v>1</v>
      </c>
      <c r="B8" s="931" t="s">
        <v>1205</v>
      </c>
      <c r="C8" s="931"/>
      <c r="D8" s="931"/>
      <c r="E8" s="931"/>
      <c r="F8" s="340"/>
      <c r="G8" s="340"/>
      <c r="H8" s="340"/>
      <c r="I8" s="340"/>
    </row>
    <row r="9" spans="1:9" ht="17.25" x14ac:dyDescent="0.3">
      <c r="A9" s="930"/>
      <c r="B9" s="349" t="s">
        <v>412</v>
      </c>
      <c r="C9" s="932" t="s">
        <v>413</v>
      </c>
      <c r="D9" s="932"/>
      <c r="E9" s="932"/>
      <c r="F9" s="350">
        <v>0</v>
      </c>
      <c r="G9" s="340">
        <v>0</v>
      </c>
      <c r="H9" s="340">
        <v>0</v>
      </c>
      <c r="I9" s="340">
        <f>SUM(F9:H9)</f>
        <v>0</v>
      </c>
    </row>
    <row r="10" spans="1:9" ht="17.25" x14ac:dyDescent="0.3">
      <c r="A10" s="930"/>
      <c r="B10" s="349" t="s">
        <v>416</v>
      </c>
      <c r="C10" s="932" t="s">
        <v>1206</v>
      </c>
      <c r="D10" s="932"/>
      <c r="E10" s="932"/>
      <c r="F10" s="351">
        <f>'Church I &amp; E  '!F17</f>
        <v>0</v>
      </c>
      <c r="G10" s="351" t="e">
        <f>'Church I &amp; E  '!#REF!</f>
        <v>#REF!</v>
      </c>
      <c r="H10" s="351">
        <f>'Church I &amp; E  '!H17</f>
        <v>0</v>
      </c>
      <c r="I10" s="346" t="e">
        <f>SUM(F10:H10)</f>
        <v>#REF!</v>
      </c>
    </row>
    <row r="11" spans="1:9" ht="17.25" x14ac:dyDescent="0.3">
      <c r="A11" s="930"/>
      <c r="B11" s="349" t="s">
        <v>419</v>
      </c>
      <c r="C11" s="932" t="s">
        <v>1207</v>
      </c>
      <c r="D11" s="932"/>
      <c r="E11" s="932"/>
      <c r="F11" s="352">
        <f>SUM(F9:F10)</f>
        <v>0</v>
      </c>
      <c r="G11" s="352" t="e">
        <f>SUM(G9:G10)</f>
        <v>#REF!</v>
      </c>
      <c r="H11" s="352">
        <f>SUM(H9:H10)</f>
        <v>0</v>
      </c>
      <c r="I11" s="353" t="e">
        <f>SUM(F11:H11)</f>
        <v>#REF!</v>
      </c>
    </row>
    <row r="12" spans="1:9" ht="17.25" x14ac:dyDescent="0.3">
      <c r="A12" s="930"/>
      <c r="B12" s="933" t="s">
        <v>1208</v>
      </c>
      <c r="C12" s="933"/>
      <c r="D12" s="933"/>
      <c r="E12" s="933"/>
      <c r="F12" s="354"/>
      <c r="G12" s="340"/>
      <c r="H12" s="340"/>
      <c r="I12" s="340">
        <f t="shared" ref="I12:I27" si="0">SUM(F12:H12)</f>
        <v>0</v>
      </c>
    </row>
    <row r="13" spans="1:9" ht="17.25" x14ac:dyDescent="0.3">
      <c r="A13" s="930"/>
      <c r="B13" s="934" t="s">
        <v>1209</v>
      </c>
      <c r="C13" s="934"/>
      <c r="D13" s="934"/>
      <c r="E13" s="934"/>
      <c r="F13" s="354"/>
      <c r="G13" s="340"/>
      <c r="H13" s="340"/>
      <c r="I13" s="340">
        <f t="shared" si="0"/>
        <v>0</v>
      </c>
    </row>
    <row r="14" spans="1:9" ht="17.25" x14ac:dyDescent="0.3">
      <c r="A14" s="930"/>
      <c r="B14" s="934" t="s">
        <v>1210</v>
      </c>
      <c r="C14" s="934"/>
      <c r="D14" s="934"/>
      <c r="E14" s="934"/>
      <c r="F14" s="355">
        <f>F11-F13</f>
        <v>0</v>
      </c>
      <c r="G14" s="355" t="e">
        <f>G11-G13</f>
        <v>#REF!</v>
      </c>
      <c r="H14" s="355">
        <f>H11-H13</f>
        <v>0</v>
      </c>
      <c r="I14" s="353" t="e">
        <f>SUM(F14:H14)</f>
        <v>#REF!</v>
      </c>
    </row>
    <row r="15" spans="1:9" ht="15.75" customHeight="1" x14ac:dyDescent="0.3">
      <c r="A15" s="356">
        <v>2</v>
      </c>
      <c r="B15" s="933" t="s">
        <v>436</v>
      </c>
      <c r="C15" s="935"/>
      <c r="D15" s="935"/>
      <c r="E15" s="935"/>
      <c r="F15" s="344"/>
      <c r="G15" s="344"/>
      <c r="H15" s="344"/>
      <c r="I15" s="344"/>
    </row>
    <row r="16" spans="1:9" ht="15.75" customHeight="1" x14ac:dyDescent="0.3">
      <c r="A16" s="936"/>
      <c r="B16" s="354" t="s">
        <v>1236</v>
      </c>
      <c r="C16" s="937" t="s">
        <v>438</v>
      </c>
      <c r="D16" s="937"/>
      <c r="E16" s="937"/>
      <c r="F16" s="346">
        <f>'Church I &amp; E  '!F18</f>
        <v>0</v>
      </c>
      <c r="G16" s="346" t="e">
        <f>'Church I &amp; E  '!#REF!</f>
        <v>#REF!</v>
      </c>
      <c r="H16" s="346">
        <f>'Church I &amp; E  '!H18</f>
        <v>0</v>
      </c>
      <c r="I16" s="346" t="e">
        <f t="shared" ref="I16:I24" si="1">SUM(F16:H16)</f>
        <v>#REF!</v>
      </c>
    </row>
    <row r="17" spans="1:9" ht="15.75" customHeight="1" x14ac:dyDescent="0.3">
      <c r="A17" s="936"/>
      <c r="B17" s="357" t="s">
        <v>1237</v>
      </c>
      <c r="C17" s="938" t="s">
        <v>440</v>
      </c>
      <c r="D17" s="939"/>
      <c r="E17" s="939"/>
      <c r="F17" s="346">
        <f>'Church I &amp; E  '!F20</f>
        <v>0</v>
      </c>
      <c r="G17" s="346" t="e">
        <f>'Church I &amp; E  '!#REF!</f>
        <v>#REF!</v>
      </c>
      <c r="H17" s="346">
        <f>'Church I &amp; E  '!H20</f>
        <v>0</v>
      </c>
      <c r="I17" s="346" t="e">
        <f t="shared" si="1"/>
        <v>#REF!</v>
      </c>
    </row>
    <row r="18" spans="1:9" ht="15.75" customHeight="1" x14ac:dyDescent="0.3">
      <c r="A18" s="936"/>
      <c r="B18" s="357" t="s">
        <v>1238</v>
      </c>
      <c r="C18" s="938" t="s">
        <v>442</v>
      </c>
      <c r="D18" s="939"/>
      <c r="E18" s="939"/>
      <c r="F18" s="346">
        <f>'Church I &amp; E  '!F22</f>
        <v>0</v>
      </c>
      <c r="G18" s="346" t="e">
        <f>'Church I &amp; E  '!#REF!</f>
        <v>#REF!</v>
      </c>
      <c r="H18" s="346">
        <f>'Church I &amp; E  '!H22</f>
        <v>0</v>
      </c>
      <c r="I18" s="346" t="e">
        <f t="shared" si="1"/>
        <v>#REF!</v>
      </c>
    </row>
    <row r="19" spans="1:9" ht="15.75" customHeight="1" x14ac:dyDescent="0.3">
      <c r="A19" s="936"/>
      <c r="B19" s="357" t="s">
        <v>1239</v>
      </c>
      <c r="C19" s="938" t="s">
        <v>444</v>
      </c>
      <c r="D19" s="939"/>
      <c r="E19" s="939"/>
      <c r="F19" s="346">
        <f>'Church I &amp; E  '!F21</f>
        <v>0</v>
      </c>
      <c r="G19" s="346" t="e">
        <f>'Church I &amp; E  '!#REF!</f>
        <v>#REF!</v>
      </c>
      <c r="H19" s="346">
        <f>'Church I &amp; E  '!H21</f>
        <v>0</v>
      </c>
      <c r="I19" s="346" t="e">
        <f t="shared" si="1"/>
        <v>#REF!</v>
      </c>
    </row>
    <row r="20" spans="1:9" ht="15.75" customHeight="1" x14ac:dyDescent="0.3">
      <c r="A20" s="936"/>
      <c r="B20" s="357" t="s">
        <v>1240</v>
      </c>
      <c r="C20" s="938" t="s">
        <v>446</v>
      </c>
      <c r="D20" s="938"/>
      <c r="E20" s="938"/>
      <c r="F20" s="340">
        <v>0</v>
      </c>
      <c r="G20" s="340">
        <v>0</v>
      </c>
      <c r="H20" s="340">
        <v>0</v>
      </c>
      <c r="I20" s="346">
        <f t="shared" si="1"/>
        <v>0</v>
      </c>
    </row>
    <row r="21" spans="1:9" ht="15.75" customHeight="1" x14ac:dyDescent="0.3">
      <c r="A21" s="936"/>
      <c r="B21" s="357" t="s">
        <v>1241</v>
      </c>
      <c r="C21" s="938" t="s">
        <v>105</v>
      </c>
      <c r="D21" s="939"/>
      <c r="E21" s="939"/>
      <c r="F21" s="346">
        <f>'Church I &amp; E  '!F19</f>
        <v>0</v>
      </c>
      <c r="G21" s="346" t="e">
        <f>'Church I &amp; E  '!#REF!</f>
        <v>#REF!</v>
      </c>
      <c r="H21" s="346">
        <f>'Church I &amp; E  '!H19</f>
        <v>0</v>
      </c>
      <c r="I21" s="346" t="e">
        <f t="shared" si="1"/>
        <v>#REF!</v>
      </c>
    </row>
    <row r="22" spans="1:9" ht="15.75" customHeight="1" x14ac:dyDescent="0.3">
      <c r="A22" s="936"/>
      <c r="B22" s="357" t="s">
        <v>1242</v>
      </c>
      <c r="C22" s="938" t="s">
        <v>87</v>
      </c>
      <c r="D22" s="939"/>
      <c r="E22" s="939"/>
      <c r="F22" s="346">
        <f>'Church I &amp; E  '!F16+'Church I &amp; E  '!F25+'Church I &amp; E  '!F26+'Church I &amp; E  '!F27+'Church I &amp; E  '!F28+'Church I &amp; E  '!F29</f>
        <v>0</v>
      </c>
      <c r="G22" s="346" t="e">
        <f>'Church I &amp; E  '!#REF!+'Church I &amp; E  '!#REF!+'Church I &amp; E  '!#REF!+'Church I &amp; E  '!#REF!+'Church I &amp; E  '!#REF!+'Church I &amp; E  '!#REF!</f>
        <v>#REF!</v>
      </c>
      <c r="H22" s="346">
        <f>'Church I &amp; E  '!H16+'Church I &amp; E  '!H25+'Church I &amp; E  '!H26+'Church I &amp; E  '!H27+'Church I &amp; E  '!H28+'Church I &amp; E  '!H29</f>
        <v>0</v>
      </c>
      <c r="I22" s="346" t="e">
        <f t="shared" si="1"/>
        <v>#REF!</v>
      </c>
    </row>
    <row r="23" spans="1:9" ht="15.75" customHeight="1" x14ac:dyDescent="0.3">
      <c r="A23" s="936"/>
      <c r="B23" s="358" t="s">
        <v>1211</v>
      </c>
      <c r="C23" s="938" t="s">
        <v>6</v>
      </c>
      <c r="D23" s="938"/>
      <c r="E23" s="938"/>
      <c r="F23" s="372">
        <f>SUM(F16:F22)</f>
        <v>0</v>
      </c>
      <c r="G23" s="372" t="e">
        <f>SUM(G16:G22)</f>
        <v>#REF!</v>
      </c>
      <c r="H23" s="372">
        <f>SUM(H16:H22)</f>
        <v>0</v>
      </c>
      <c r="I23" s="372" t="e">
        <f t="shared" si="1"/>
        <v>#REF!</v>
      </c>
    </row>
    <row r="24" spans="1:9" ht="15.75" customHeight="1" x14ac:dyDescent="0.25">
      <c r="A24" s="359">
        <v>3</v>
      </c>
      <c r="B24" s="940" t="s">
        <v>1212</v>
      </c>
      <c r="C24" s="940"/>
      <c r="D24" s="940"/>
      <c r="E24" s="940"/>
      <c r="F24" s="373">
        <f>F14+F23</f>
        <v>0</v>
      </c>
      <c r="G24" s="373" t="e">
        <f>G14+G23</f>
        <v>#REF!</v>
      </c>
      <c r="H24" s="373">
        <f>H14+H23</f>
        <v>0</v>
      </c>
      <c r="I24" s="373" t="e">
        <f t="shared" si="1"/>
        <v>#REF!</v>
      </c>
    </row>
    <row r="25" spans="1:9" ht="15.75" customHeight="1" x14ac:dyDescent="0.3">
      <c r="A25" s="941" t="s">
        <v>1213</v>
      </c>
      <c r="B25" s="941"/>
      <c r="C25" s="941"/>
      <c r="D25" s="941"/>
      <c r="E25" s="941"/>
      <c r="F25" s="941"/>
      <c r="G25" s="340"/>
      <c r="H25" s="340"/>
      <c r="I25" s="346">
        <f t="shared" si="0"/>
        <v>0</v>
      </c>
    </row>
    <row r="26" spans="1:9" ht="21.75" customHeight="1" x14ac:dyDescent="0.3">
      <c r="A26" s="360">
        <v>4</v>
      </c>
      <c r="B26" s="942" t="s">
        <v>455</v>
      </c>
      <c r="C26" s="942"/>
      <c r="D26" s="942"/>
      <c r="E26" s="942"/>
      <c r="F26" s="361"/>
      <c r="G26" s="340"/>
      <c r="H26" s="340"/>
      <c r="I26" s="346">
        <f>SUM(F26:H26)</f>
        <v>0</v>
      </c>
    </row>
    <row r="27" spans="1:9" ht="15.75" customHeight="1" x14ac:dyDescent="0.3">
      <c r="A27" s="943"/>
      <c r="B27" s="944" t="s">
        <v>1214</v>
      </c>
      <c r="C27" s="933" t="s">
        <v>460</v>
      </c>
      <c r="D27" s="933"/>
      <c r="E27" s="933"/>
      <c r="F27" s="362"/>
      <c r="G27" s="340"/>
      <c r="H27" s="340"/>
      <c r="I27" s="346">
        <f t="shared" si="0"/>
        <v>0</v>
      </c>
    </row>
    <row r="28" spans="1:9" ht="17.25" x14ac:dyDescent="0.3">
      <c r="A28" s="943"/>
      <c r="B28" s="944"/>
      <c r="C28" s="354" t="s">
        <v>1236</v>
      </c>
      <c r="D28" s="937" t="s">
        <v>1215</v>
      </c>
      <c r="E28" s="937"/>
      <c r="F28" s="346">
        <f>'Church I &amp; E  '!F59-'Church I &amp; E  '!F57+'Church Depreciation'!E48</f>
        <v>0</v>
      </c>
      <c r="G28" s="346" t="e">
        <f>'Church I &amp; E  '!#REF!-'Church I &amp; E  '!#REF!+'Church Depreciation'!F48</f>
        <v>#REF!</v>
      </c>
      <c r="H28" s="346">
        <f>'Church I &amp; E  '!H59-'Church I &amp; E  '!H57+'Church Depreciation'!G48</f>
        <v>0</v>
      </c>
      <c r="I28" s="346" t="e">
        <f t="shared" ref="I28:I33" si="2">SUM(F28:H28)</f>
        <v>#REF!</v>
      </c>
    </row>
    <row r="29" spans="1:9" ht="17.25" x14ac:dyDescent="0.3">
      <c r="A29" s="943"/>
      <c r="B29" s="944"/>
      <c r="C29" s="357" t="s">
        <v>1237</v>
      </c>
      <c r="D29" s="938" t="s">
        <v>1216</v>
      </c>
      <c r="E29" s="938"/>
      <c r="F29" s="340">
        <v>0</v>
      </c>
      <c r="G29" s="340">
        <v>0</v>
      </c>
      <c r="H29" s="340">
        <v>0</v>
      </c>
      <c r="I29" s="346">
        <f t="shared" si="2"/>
        <v>0</v>
      </c>
    </row>
    <row r="30" spans="1:9" ht="17.25" x14ac:dyDescent="0.3">
      <c r="A30" s="943"/>
      <c r="B30" s="944"/>
      <c r="C30" s="357" t="s">
        <v>1238</v>
      </c>
      <c r="D30" s="938" t="s">
        <v>1217</v>
      </c>
      <c r="E30" s="938"/>
      <c r="F30" s="340">
        <v>0</v>
      </c>
      <c r="G30" s="340">
        <v>0</v>
      </c>
      <c r="H30" s="340">
        <v>0</v>
      </c>
      <c r="I30" s="346">
        <f t="shared" si="2"/>
        <v>0</v>
      </c>
    </row>
    <row r="31" spans="1:9" ht="15.75" customHeight="1" x14ac:dyDescent="0.3">
      <c r="A31" s="943"/>
      <c r="B31" s="944"/>
      <c r="C31" s="357" t="s">
        <v>1239</v>
      </c>
      <c r="D31" s="938" t="s">
        <v>1218</v>
      </c>
      <c r="E31" s="938"/>
      <c r="F31" s="340">
        <v>0</v>
      </c>
      <c r="G31" s="340">
        <v>0</v>
      </c>
      <c r="H31" s="340">
        <v>0</v>
      </c>
      <c r="I31" s="346">
        <f t="shared" si="2"/>
        <v>0</v>
      </c>
    </row>
    <row r="32" spans="1:9" ht="15.75" customHeight="1" x14ac:dyDescent="0.3">
      <c r="A32" s="943"/>
      <c r="B32" s="360"/>
      <c r="C32" s="357" t="s">
        <v>1219</v>
      </c>
      <c r="D32" s="938" t="s">
        <v>6</v>
      </c>
      <c r="E32" s="938"/>
      <c r="F32" s="346">
        <f>SUM(F28:F31)</f>
        <v>0</v>
      </c>
      <c r="G32" s="346" t="e">
        <f>SUM(G28:G31)</f>
        <v>#REF!</v>
      </c>
      <c r="H32" s="346">
        <f>SUM(H28:H31)</f>
        <v>0</v>
      </c>
      <c r="I32" s="346" t="e">
        <f t="shared" si="2"/>
        <v>#REF!</v>
      </c>
    </row>
    <row r="33" spans="1:9" ht="15.75" customHeight="1" x14ac:dyDescent="0.3">
      <c r="A33" s="943"/>
      <c r="B33" s="363" t="s">
        <v>1220</v>
      </c>
      <c r="C33" s="940" t="s">
        <v>1221</v>
      </c>
      <c r="D33" s="940"/>
      <c r="E33" s="940"/>
      <c r="F33" s="364"/>
      <c r="G33" s="340"/>
      <c r="H33" s="340"/>
      <c r="I33" s="346">
        <f t="shared" si="2"/>
        <v>0</v>
      </c>
    </row>
    <row r="34" spans="1:9" ht="15.4" customHeight="1" x14ac:dyDescent="0.3">
      <c r="A34" s="943"/>
      <c r="B34" s="363"/>
      <c r="C34" s="945" t="s">
        <v>1222</v>
      </c>
      <c r="D34" s="946"/>
      <c r="E34" s="947"/>
      <c r="F34" s="364"/>
      <c r="G34" s="340"/>
      <c r="H34" s="340"/>
      <c r="I34" s="346"/>
    </row>
    <row r="35" spans="1:9" ht="15.75" customHeight="1" x14ac:dyDescent="0.25">
      <c r="A35" s="943"/>
      <c r="B35" s="363" t="s">
        <v>1223</v>
      </c>
      <c r="C35" s="940" t="s">
        <v>1224</v>
      </c>
      <c r="D35" s="940"/>
      <c r="E35" s="940"/>
      <c r="F35" s="365">
        <f>F32-F33+F34</f>
        <v>0</v>
      </c>
      <c r="G35" s="365" t="e">
        <f t="shared" ref="G35" si="3">G32-G33+G34</f>
        <v>#REF!</v>
      </c>
      <c r="H35" s="365">
        <f>H32-H33+H34</f>
        <v>0</v>
      </c>
      <c r="I35" s="365" t="e">
        <f>I32-I33+I34</f>
        <v>#REF!</v>
      </c>
    </row>
    <row r="36" spans="1:9" ht="15.75" customHeight="1" x14ac:dyDescent="0.3">
      <c r="A36" s="943"/>
      <c r="B36" s="948" t="s">
        <v>1225</v>
      </c>
      <c r="C36" s="950" t="s">
        <v>1226</v>
      </c>
      <c r="D36" s="950"/>
      <c r="E36" s="950"/>
      <c r="F36" s="344"/>
      <c r="G36" s="344"/>
      <c r="H36" s="344"/>
      <c r="I36" s="344"/>
    </row>
    <row r="37" spans="1:9" ht="18.75" customHeight="1" x14ac:dyDescent="0.3">
      <c r="A37" s="943"/>
      <c r="B37" s="949"/>
      <c r="C37" s="354" t="s">
        <v>1243</v>
      </c>
      <c r="D37" s="937" t="s">
        <v>1244</v>
      </c>
      <c r="E37" s="937"/>
      <c r="F37" s="364">
        <f>F35-F38</f>
        <v>0</v>
      </c>
      <c r="G37" s="364" t="e">
        <f>G35-G38</f>
        <v>#REF!</v>
      </c>
      <c r="H37" s="364">
        <f>H35-H38</f>
        <v>0</v>
      </c>
      <c r="I37" s="346" t="e">
        <f t="shared" ref="I37:I47" si="4">SUM(F37:H37)</f>
        <v>#REF!</v>
      </c>
    </row>
    <row r="38" spans="1:9" ht="21" customHeight="1" x14ac:dyDescent="0.3">
      <c r="A38" s="943"/>
      <c r="B38" s="949"/>
      <c r="C38" s="354" t="s">
        <v>1245</v>
      </c>
      <c r="D38" s="937" t="s">
        <v>1246</v>
      </c>
      <c r="E38" s="937"/>
      <c r="F38" s="364">
        <f>'Church Depreciation'!E48</f>
        <v>0</v>
      </c>
      <c r="G38" s="364">
        <f>'Church Depreciation'!F48</f>
        <v>0</v>
      </c>
      <c r="H38" s="364">
        <f>'Church Depreciation'!G48</f>
        <v>0</v>
      </c>
      <c r="I38" s="346">
        <f t="shared" si="4"/>
        <v>0</v>
      </c>
    </row>
    <row r="39" spans="1:9" ht="36.75" customHeight="1" x14ac:dyDescent="0.3">
      <c r="A39" s="366"/>
      <c r="B39" s="367" t="s">
        <v>1227</v>
      </c>
      <c r="C39" s="937" t="s">
        <v>1228</v>
      </c>
      <c r="D39" s="937"/>
      <c r="E39" s="937"/>
      <c r="F39" s="368"/>
      <c r="G39" s="340"/>
      <c r="H39" s="340"/>
      <c r="I39" s="346">
        <f t="shared" si="4"/>
        <v>0</v>
      </c>
    </row>
    <row r="40" spans="1:9" ht="33.75" customHeight="1" x14ac:dyDescent="0.3">
      <c r="A40" s="366"/>
      <c r="B40" s="367" t="s">
        <v>1229</v>
      </c>
      <c r="C40" s="937" t="s">
        <v>497</v>
      </c>
      <c r="D40" s="937"/>
      <c r="E40" s="937"/>
      <c r="F40" s="368"/>
      <c r="G40" s="340"/>
      <c r="H40" s="340"/>
      <c r="I40" s="346">
        <f t="shared" si="4"/>
        <v>0</v>
      </c>
    </row>
    <row r="41" spans="1:9" ht="15.75" customHeight="1" x14ac:dyDescent="0.3">
      <c r="A41" s="366">
        <v>5</v>
      </c>
      <c r="B41" s="937" t="s">
        <v>1247</v>
      </c>
      <c r="C41" s="937"/>
      <c r="D41" s="937"/>
      <c r="E41" s="937"/>
      <c r="F41" s="340"/>
      <c r="G41" s="340"/>
      <c r="H41" s="340"/>
      <c r="I41" s="340">
        <f t="shared" si="4"/>
        <v>0</v>
      </c>
    </row>
    <row r="42" spans="1:9" ht="50.25" customHeight="1" x14ac:dyDescent="0.3">
      <c r="A42" s="944"/>
      <c r="B42" s="363" t="s">
        <v>1214</v>
      </c>
      <c r="C42" s="950" t="s">
        <v>1230</v>
      </c>
      <c r="D42" s="938"/>
      <c r="E42" s="938"/>
      <c r="F42" s="357"/>
      <c r="G42" s="340"/>
      <c r="H42" s="340"/>
      <c r="I42" s="340">
        <f t="shared" si="4"/>
        <v>0</v>
      </c>
    </row>
    <row r="43" spans="1:9" ht="51.75" customHeight="1" x14ac:dyDescent="0.3">
      <c r="A43" s="944"/>
      <c r="B43" s="363" t="s">
        <v>1220</v>
      </c>
      <c r="C43" s="937" t="s">
        <v>1248</v>
      </c>
      <c r="D43" s="937"/>
      <c r="E43" s="937"/>
      <c r="F43" s="357"/>
      <c r="G43" s="340"/>
      <c r="H43" s="340"/>
      <c r="I43" s="340">
        <f t="shared" si="4"/>
        <v>0</v>
      </c>
    </row>
    <row r="44" spans="1:9" ht="15.75" customHeight="1" x14ac:dyDescent="0.3">
      <c r="A44" s="944"/>
      <c r="B44" s="363" t="s">
        <v>1231</v>
      </c>
      <c r="C44" s="937" t="s">
        <v>1249</v>
      </c>
      <c r="D44" s="937"/>
      <c r="E44" s="937"/>
      <c r="F44" s="357"/>
      <c r="G44" s="340"/>
      <c r="H44" s="340"/>
      <c r="I44" s="340">
        <f t="shared" si="4"/>
        <v>0</v>
      </c>
    </row>
    <row r="45" spans="1:9" ht="30" customHeight="1" x14ac:dyDescent="0.25">
      <c r="A45" s="369">
        <v>6</v>
      </c>
      <c r="B45" s="951" t="s">
        <v>1232</v>
      </c>
      <c r="C45" s="951"/>
      <c r="D45" s="951"/>
      <c r="E45" s="951"/>
      <c r="F45" s="370">
        <f>F35+F39+F40-SUM(F42:F44)</f>
        <v>0</v>
      </c>
      <c r="G45" s="370" t="e">
        <f>G35+G39+G40-SUM(G42:G44)</f>
        <v>#REF!</v>
      </c>
      <c r="H45" s="370">
        <f>H35+H39+H40-SUM(H42:H44)</f>
        <v>0</v>
      </c>
      <c r="I45" s="375" t="e">
        <f t="shared" si="4"/>
        <v>#REF!</v>
      </c>
    </row>
    <row r="46" spans="1:9" ht="36" customHeight="1" x14ac:dyDescent="0.25">
      <c r="A46" s="367">
        <v>7</v>
      </c>
      <c r="B46" s="937" t="s">
        <v>1250</v>
      </c>
      <c r="C46" s="937"/>
      <c r="D46" s="937"/>
      <c r="E46" s="937"/>
      <c r="F46" s="364">
        <f>F24*15/100</f>
        <v>0</v>
      </c>
      <c r="G46" s="364" t="e">
        <f t="shared" ref="G46:H46" si="5">G24*15/100</f>
        <v>#REF!</v>
      </c>
      <c r="H46" s="364">
        <f t="shared" si="5"/>
        <v>0</v>
      </c>
      <c r="I46" s="376" t="e">
        <f t="shared" si="4"/>
        <v>#REF!</v>
      </c>
    </row>
    <row r="47" spans="1:9" ht="24.6" customHeight="1" x14ac:dyDescent="0.3">
      <c r="A47" s="371">
        <v>8</v>
      </c>
      <c r="B47" s="952" t="s">
        <v>1233</v>
      </c>
      <c r="C47" s="952"/>
      <c r="D47" s="952"/>
      <c r="E47" s="952"/>
      <c r="F47" s="370">
        <f>F24-SUM(F45:F46)</f>
        <v>0</v>
      </c>
      <c r="G47" s="370" t="e">
        <f t="shared" ref="G47:H47" si="6">G24-SUM(G45:G46)</f>
        <v>#REF!</v>
      </c>
      <c r="H47" s="370">
        <f t="shared" si="6"/>
        <v>0</v>
      </c>
      <c r="I47" s="374" t="e">
        <f t="shared" si="4"/>
        <v>#REF!</v>
      </c>
    </row>
    <row r="49" spans="2:9" x14ac:dyDescent="0.25">
      <c r="B49" s="887" t="s">
        <v>1234</v>
      </c>
      <c r="C49" s="887"/>
      <c r="D49" s="887"/>
      <c r="E49" s="887"/>
      <c r="F49" t="e">
        <f>F45/F24%</f>
        <v>#DIV/0!</v>
      </c>
      <c r="G49" t="e">
        <f t="shared" ref="G49:I49" si="7">G45/G24%</f>
        <v>#REF!</v>
      </c>
      <c r="H49" t="e">
        <f t="shared" si="7"/>
        <v>#DIV/0!</v>
      </c>
      <c r="I49" t="e">
        <f t="shared" si="7"/>
        <v>#REF!</v>
      </c>
    </row>
  </sheetData>
  <mergeCells count="53">
    <mergeCell ref="B45:E45"/>
    <mergeCell ref="B46:E46"/>
    <mergeCell ref="B47:E47"/>
    <mergeCell ref="B49:E49"/>
    <mergeCell ref="A2:I2"/>
    <mergeCell ref="A3:I3"/>
    <mergeCell ref="A4:I4"/>
    <mergeCell ref="C39:E39"/>
    <mergeCell ref="C40:E40"/>
    <mergeCell ref="B41:E41"/>
    <mergeCell ref="A42:A44"/>
    <mergeCell ref="C42:E42"/>
    <mergeCell ref="C43:E43"/>
    <mergeCell ref="C44:E44"/>
    <mergeCell ref="D32:E32"/>
    <mergeCell ref="C33:E33"/>
    <mergeCell ref="B24:E24"/>
    <mergeCell ref="A25:F25"/>
    <mergeCell ref="B26:E26"/>
    <mergeCell ref="A27:A38"/>
    <mergeCell ref="B27:B31"/>
    <mergeCell ref="C27:E27"/>
    <mergeCell ref="D28:E28"/>
    <mergeCell ref="D29:E29"/>
    <mergeCell ref="D30:E30"/>
    <mergeCell ref="D31:E31"/>
    <mergeCell ref="C34:E34"/>
    <mergeCell ref="C35:E35"/>
    <mergeCell ref="B36:B38"/>
    <mergeCell ref="C36:E36"/>
    <mergeCell ref="D37:E37"/>
    <mergeCell ref="D38:E38"/>
    <mergeCell ref="B15:E15"/>
    <mergeCell ref="A16:A23"/>
    <mergeCell ref="C16:E16"/>
    <mergeCell ref="C17:E17"/>
    <mergeCell ref="C18:E18"/>
    <mergeCell ref="C19:E19"/>
    <mergeCell ref="C20:E20"/>
    <mergeCell ref="C21:E21"/>
    <mergeCell ref="C22:E22"/>
    <mergeCell ref="C23:E23"/>
    <mergeCell ref="A5:E5"/>
    <mergeCell ref="B6:E6"/>
    <mergeCell ref="A7:E7"/>
    <mergeCell ref="A8:A14"/>
    <mergeCell ref="B8:E8"/>
    <mergeCell ref="C9:E9"/>
    <mergeCell ref="C10:E10"/>
    <mergeCell ref="C11:E11"/>
    <mergeCell ref="B12:E12"/>
    <mergeCell ref="B13:E13"/>
    <mergeCell ref="B14:E14"/>
  </mergeCells>
  <pageMargins left="0.7" right="0.7" top="0.75" bottom="0.75" header="0.3" footer="0.3"/>
  <pageSetup paperSize="9" scale="5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76"/>
  <sheetViews>
    <sheetView view="pageBreakPreview" topLeftCell="A49" zoomScaleSheetLayoutView="100" workbookViewId="0">
      <selection activeCell="C72" sqref="C72"/>
    </sheetView>
  </sheetViews>
  <sheetFormatPr defaultColWidth="9" defaultRowHeight="15" x14ac:dyDescent="0.25"/>
  <cols>
    <col min="1" max="1" width="3.5703125" style="54" customWidth="1"/>
    <col min="2" max="2" width="14.140625" customWidth="1"/>
    <col min="3" max="3" width="12.140625" customWidth="1"/>
    <col min="4" max="4" width="16.42578125" customWidth="1"/>
    <col min="5" max="5" width="12.140625" customWidth="1"/>
    <col min="6" max="6" width="11.5703125" customWidth="1"/>
    <col min="7" max="7" width="14.85546875" customWidth="1"/>
    <col min="8" max="8" width="24.85546875" customWidth="1"/>
  </cols>
  <sheetData>
    <row r="1" spans="1:12" x14ac:dyDescent="0.25">
      <c r="A1" s="71" t="s">
        <v>277</v>
      </c>
    </row>
    <row r="2" spans="1:12" ht="23.25" x14ac:dyDescent="0.25">
      <c r="A2" s="955" t="s">
        <v>278</v>
      </c>
      <c r="B2" s="955"/>
      <c r="C2" s="955"/>
      <c r="D2" s="955"/>
      <c r="E2" s="955"/>
      <c r="F2" s="955"/>
      <c r="G2" s="955"/>
      <c r="H2" s="72"/>
      <c r="I2" s="72"/>
      <c r="J2" s="72"/>
      <c r="K2" s="72"/>
    </row>
    <row r="3" spans="1:12" ht="20.25" x14ac:dyDescent="0.3">
      <c r="A3" s="956" t="str">
        <f>DataSheet!B9</f>
        <v>Name of the  Institution</v>
      </c>
      <c r="B3" s="956"/>
      <c r="C3" s="956"/>
      <c r="D3" s="956"/>
      <c r="E3" s="956"/>
      <c r="F3" s="956"/>
      <c r="G3" s="956"/>
      <c r="H3" s="73"/>
      <c r="I3" s="73"/>
      <c r="J3" s="73"/>
      <c r="K3" s="73"/>
    </row>
    <row r="4" spans="1:12" x14ac:dyDescent="0.25">
      <c r="A4" s="957" t="str">
        <f>DataSheet!A11</f>
        <v>An Institution under         Schedule of   MALANKARA ORTHODOX SYRIAN CHURCH</v>
      </c>
      <c r="B4" s="957"/>
      <c r="C4" s="957"/>
      <c r="D4" s="957"/>
      <c r="E4" s="957"/>
      <c r="F4" s="957"/>
      <c r="G4" s="957"/>
      <c r="H4" s="74"/>
      <c r="I4" s="74"/>
      <c r="J4" s="74"/>
      <c r="K4" s="74"/>
      <c r="L4" s="74"/>
    </row>
    <row r="5" spans="1:12" ht="18.75" x14ac:dyDescent="0.3">
      <c r="A5" s="958" t="s">
        <v>300</v>
      </c>
      <c r="B5" s="958"/>
      <c r="C5" s="958"/>
      <c r="D5" s="958"/>
      <c r="E5" s="958"/>
      <c r="F5" s="958"/>
      <c r="G5" s="958"/>
    </row>
    <row r="7" spans="1:12" ht="29.25" customHeight="1" x14ac:dyDescent="0.25">
      <c r="A7" s="75"/>
      <c r="B7" s="76" t="s">
        <v>279</v>
      </c>
      <c r="C7" s="76" t="s">
        <v>280</v>
      </c>
      <c r="D7" s="76" t="s">
        <v>281</v>
      </c>
      <c r="E7" s="76" t="s">
        <v>282</v>
      </c>
      <c r="F7" s="76" t="s">
        <v>283</v>
      </c>
      <c r="G7" s="76" t="s">
        <v>6</v>
      </c>
    </row>
    <row r="8" spans="1:12" ht="16.5" customHeight="1" x14ac:dyDescent="0.25">
      <c r="A8" s="69"/>
      <c r="B8" s="77" t="s">
        <v>284</v>
      </c>
      <c r="C8" s="78"/>
      <c r="D8" s="77"/>
      <c r="E8" s="77"/>
      <c r="F8" s="77"/>
      <c r="G8" s="77"/>
    </row>
    <row r="9" spans="1:12" x14ac:dyDescent="0.25">
      <c r="A9" s="69" t="s">
        <v>92</v>
      </c>
      <c r="B9" s="79" t="s">
        <v>285</v>
      </c>
    </row>
    <row r="10" spans="1:12" x14ac:dyDescent="0.25">
      <c r="B10" s="80" t="s">
        <v>301</v>
      </c>
      <c r="G10">
        <f>SUM(C10:F10)</f>
        <v>0</v>
      </c>
    </row>
    <row r="11" spans="1:12" x14ac:dyDescent="0.25">
      <c r="B11" s="81" t="s">
        <v>302</v>
      </c>
      <c r="G11">
        <f t="shared" ref="G11:G21" si="0">SUM(C11:F11)</f>
        <v>0</v>
      </c>
    </row>
    <row r="12" spans="1:12" x14ac:dyDescent="0.25">
      <c r="B12" s="80" t="s">
        <v>303</v>
      </c>
      <c r="G12">
        <f t="shared" si="0"/>
        <v>0</v>
      </c>
    </row>
    <row r="13" spans="1:12" x14ac:dyDescent="0.25">
      <c r="B13" s="81" t="s">
        <v>304</v>
      </c>
      <c r="G13">
        <f t="shared" si="0"/>
        <v>0</v>
      </c>
    </row>
    <row r="14" spans="1:12" x14ac:dyDescent="0.25">
      <c r="B14" s="80" t="s">
        <v>305</v>
      </c>
      <c r="G14">
        <f t="shared" si="0"/>
        <v>0</v>
      </c>
    </row>
    <row r="15" spans="1:12" x14ac:dyDescent="0.25">
      <c r="B15" s="81" t="s">
        <v>306</v>
      </c>
      <c r="G15">
        <f t="shared" si="0"/>
        <v>0</v>
      </c>
    </row>
    <row r="16" spans="1:12" x14ac:dyDescent="0.25">
      <c r="B16" s="80" t="s">
        <v>307</v>
      </c>
      <c r="G16">
        <f t="shared" si="0"/>
        <v>0</v>
      </c>
    </row>
    <row r="17" spans="1:7" x14ac:dyDescent="0.25">
      <c r="B17" s="81" t="s">
        <v>308</v>
      </c>
      <c r="G17">
        <f t="shared" si="0"/>
        <v>0</v>
      </c>
    </row>
    <row r="18" spans="1:7" x14ac:dyDescent="0.25">
      <c r="B18" s="80" t="s">
        <v>309</v>
      </c>
      <c r="G18">
        <f t="shared" si="0"/>
        <v>0</v>
      </c>
    </row>
    <row r="19" spans="1:7" x14ac:dyDescent="0.25">
      <c r="B19" s="81" t="s">
        <v>310</v>
      </c>
      <c r="G19">
        <f t="shared" si="0"/>
        <v>0</v>
      </c>
    </row>
    <row r="20" spans="1:7" x14ac:dyDescent="0.25">
      <c r="B20" s="80" t="s">
        <v>311</v>
      </c>
      <c r="G20">
        <f t="shared" si="0"/>
        <v>0</v>
      </c>
    </row>
    <row r="21" spans="1:7" x14ac:dyDescent="0.25">
      <c r="B21" s="81" t="s">
        <v>312</v>
      </c>
      <c r="G21">
        <f t="shared" si="0"/>
        <v>0</v>
      </c>
    </row>
    <row r="22" spans="1:7" x14ac:dyDescent="0.25">
      <c r="A22" s="82"/>
      <c r="B22" s="83" t="s">
        <v>70</v>
      </c>
      <c r="C22" s="34">
        <f>SUM(C10:C21)</f>
        <v>0</v>
      </c>
      <c r="D22" s="34">
        <f t="shared" ref="D22:F22" si="1">SUM(D10:D21)</f>
        <v>0</v>
      </c>
      <c r="E22" s="34">
        <f t="shared" si="1"/>
        <v>0</v>
      </c>
      <c r="F22" s="34">
        <f t="shared" si="1"/>
        <v>0</v>
      </c>
      <c r="G22" s="34">
        <f>SUM(G10:G21)</f>
        <v>0</v>
      </c>
    </row>
    <row r="23" spans="1:7" x14ac:dyDescent="0.25">
      <c r="A23" s="69" t="s">
        <v>94</v>
      </c>
      <c r="B23" s="79" t="s">
        <v>286</v>
      </c>
    </row>
    <row r="24" spans="1:7" x14ac:dyDescent="0.25">
      <c r="B24" s="80" t="s">
        <v>301</v>
      </c>
      <c r="G24">
        <f>SUM(C24:F24)</f>
        <v>0</v>
      </c>
    </row>
    <row r="25" spans="1:7" x14ac:dyDescent="0.25">
      <c r="B25" s="81" t="s">
        <v>302</v>
      </c>
      <c r="G25">
        <f t="shared" ref="G25:G35" si="2">SUM(C25:F25)</f>
        <v>0</v>
      </c>
    </row>
    <row r="26" spans="1:7" x14ac:dyDescent="0.25">
      <c r="B26" s="80" t="s">
        <v>303</v>
      </c>
      <c r="G26">
        <f t="shared" si="2"/>
        <v>0</v>
      </c>
    </row>
    <row r="27" spans="1:7" x14ac:dyDescent="0.25">
      <c r="B27" s="81" t="s">
        <v>304</v>
      </c>
      <c r="G27">
        <f t="shared" si="2"/>
        <v>0</v>
      </c>
    </row>
    <row r="28" spans="1:7" x14ac:dyDescent="0.25">
      <c r="B28" s="80" t="s">
        <v>305</v>
      </c>
      <c r="G28">
        <f t="shared" si="2"/>
        <v>0</v>
      </c>
    </row>
    <row r="29" spans="1:7" x14ac:dyDescent="0.25">
      <c r="B29" s="81" t="s">
        <v>306</v>
      </c>
      <c r="G29">
        <f t="shared" si="2"/>
        <v>0</v>
      </c>
    </row>
    <row r="30" spans="1:7" x14ac:dyDescent="0.25">
      <c r="B30" s="80" t="s">
        <v>307</v>
      </c>
      <c r="G30">
        <f t="shared" si="2"/>
        <v>0</v>
      </c>
    </row>
    <row r="31" spans="1:7" x14ac:dyDescent="0.25">
      <c r="B31" s="81" t="s">
        <v>308</v>
      </c>
      <c r="G31">
        <f t="shared" si="2"/>
        <v>0</v>
      </c>
    </row>
    <row r="32" spans="1:7" x14ac:dyDescent="0.25">
      <c r="B32" s="80" t="s">
        <v>309</v>
      </c>
      <c r="G32">
        <f t="shared" si="2"/>
        <v>0</v>
      </c>
    </row>
    <row r="33" spans="1:7" x14ac:dyDescent="0.25">
      <c r="B33" s="81" t="s">
        <v>310</v>
      </c>
      <c r="G33">
        <f t="shared" si="2"/>
        <v>0</v>
      </c>
    </row>
    <row r="34" spans="1:7" x14ac:dyDescent="0.25">
      <c r="B34" s="80" t="s">
        <v>311</v>
      </c>
      <c r="G34">
        <f t="shared" si="2"/>
        <v>0</v>
      </c>
    </row>
    <row r="35" spans="1:7" x14ac:dyDescent="0.25">
      <c r="B35" s="81" t="s">
        <v>312</v>
      </c>
      <c r="G35">
        <f t="shared" si="2"/>
        <v>0</v>
      </c>
    </row>
    <row r="36" spans="1:7" x14ac:dyDescent="0.25">
      <c r="A36" s="82"/>
      <c r="B36" s="83" t="s">
        <v>70</v>
      </c>
      <c r="C36" s="34">
        <f>SUM(C24:C35)</f>
        <v>0</v>
      </c>
      <c r="D36" s="34">
        <f t="shared" ref="D36:G36" si="3">SUM(D24:D35)</f>
        <v>0</v>
      </c>
      <c r="E36" s="34">
        <f t="shared" si="3"/>
        <v>0</v>
      </c>
      <c r="F36" s="34">
        <f t="shared" si="3"/>
        <v>0</v>
      </c>
      <c r="G36" s="34">
        <f t="shared" si="3"/>
        <v>0</v>
      </c>
    </row>
    <row r="37" spans="1:7" x14ac:dyDescent="0.25">
      <c r="A37" s="69" t="s">
        <v>143</v>
      </c>
      <c r="B37" s="79" t="s">
        <v>287</v>
      </c>
    </row>
    <row r="38" spans="1:7" x14ac:dyDescent="0.25">
      <c r="B38" s="80" t="s">
        <v>301</v>
      </c>
      <c r="G38">
        <f>SUM(C38:F38)</f>
        <v>0</v>
      </c>
    </row>
    <row r="39" spans="1:7" x14ac:dyDescent="0.25">
      <c r="B39" s="81" t="s">
        <v>302</v>
      </c>
      <c r="G39">
        <f t="shared" ref="G39:G49" si="4">SUM(C39:F39)</f>
        <v>0</v>
      </c>
    </row>
    <row r="40" spans="1:7" x14ac:dyDescent="0.25">
      <c r="B40" s="80" t="s">
        <v>303</v>
      </c>
      <c r="G40">
        <f t="shared" si="4"/>
        <v>0</v>
      </c>
    </row>
    <row r="41" spans="1:7" x14ac:dyDescent="0.25">
      <c r="B41" s="81" t="s">
        <v>304</v>
      </c>
      <c r="G41">
        <f t="shared" si="4"/>
        <v>0</v>
      </c>
    </row>
    <row r="42" spans="1:7" x14ac:dyDescent="0.25">
      <c r="B42" s="80" t="s">
        <v>305</v>
      </c>
      <c r="G42">
        <f t="shared" si="4"/>
        <v>0</v>
      </c>
    </row>
    <row r="43" spans="1:7" x14ac:dyDescent="0.25">
      <c r="B43" s="81" t="s">
        <v>306</v>
      </c>
      <c r="G43">
        <f t="shared" si="4"/>
        <v>0</v>
      </c>
    </row>
    <row r="44" spans="1:7" x14ac:dyDescent="0.25">
      <c r="B44" s="80" t="s">
        <v>307</v>
      </c>
      <c r="G44">
        <f t="shared" si="4"/>
        <v>0</v>
      </c>
    </row>
    <row r="45" spans="1:7" x14ac:dyDescent="0.25">
      <c r="B45" s="81" t="s">
        <v>308</v>
      </c>
      <c r="G45">
        <f t="shared" si="4"/>
        <v>0</v>
      </c>
    </row>
    <row r="46" spans="1:7" x14ac:dyDescent="0.25">
      <c r="B46" s="80" t="s">
        <v>309</v>
      </c>
      <c r="G46">
        <f t="shared" si="4"/>
        <v>0</v>
      </c>
    </row>
    <row r="47" spans="1:7" x14ac:dyDescent="0.25">
      <c r="B47" s="81" t="s">
        <v>310</v>
      </c>
      <c r="G47">
        <f t="shared" si="4"/>
        <v>0</v>
      </c>
    </row>
    <row r="48" spans="1:7" x14ac:dyDescent="0.25">
      <c r="B48" s="80" t="s">
        <v>311</v>
      </c>
      <c r="G48">
        <f t="shared" si="4"/>
        <v>0</v>
      </c>
    </row>
    <row r="49" spans="1:7" x14ac:dyDescent="0.25">
      <c r="B49" s="81" t="s">
        <v>312</v>
      </c>
      <c r="G49">
        <f t="shared" si="4"/>
        <v>0</v>
      </c>
    </row>
    <row r="50" spans="1:7" x14ac:dyDescent="0.25">
      <c r="A50" s="82"/>
      <c r="B50" s="83" t="s">
        <v>70</v>
      </c>
      <c r="C50" s="34">
        <f>SUM(C38:C49)</f>
        <v>0</v>
      </c>
      <c r="D50" s="34">
        <f t="shared" ref="D50:G50" si="5">SUM(D38:D49)</f>
        <v>0</v>
      </c>
      <c r="E50" s="34">
        <f t="shared" si="5"/>
        <v>0</v>
      </c>
      <c r="F50" s="34">
        <f t="shared" si="5"/>
        <v>0</v>
      </c>
      <c r="G50" s="34">
        <f t="shared" si="5"/>
        <v>0</v>
      </c>
    </row>
    <row r="51" spans="1:7" ht="28.5" customHeight="1" x14ac:dyDescent="0.25">
      <c r="A51" s="69" t="s">
        <v>176</v>
      </c>
      <c r="B51" s="79" t="s">
        <v>288</v>
      </c>
      <c r="D51" s="84" t="s">
        <v>289</v>
      </c>
      <c r="E51" s="84" t="s">
        <v>290</v>
      </c>
      <c r="F51" s="84" t="s">
        <v>291</v>
      </c>
      <c r="G51" s="84" t="s">
        <v>292</v>
      </c>
    </row>
    <row r="52" spans="1:7" x14ac:dyDescent="0.25">
      <c r="B52" s="80" t="s">
        <v>301</v>
      </c>
      <c r="D52">
        <f>G24-G38</f>
        <v>0</v>
      </c>
    </row>
    <row r="53" spans="1:7" x14ac:dyDescent="0.25">
      <c r="B53" s="81" t="s">
        <v>302</v>
      </c>
      <c r="D53">
        <f t="shared" ref="D53:D63" si="6">G25-G39</f>
        <v>0</v>
      </c>
    </row>
    <row r="54" spans="1:7" x14ac:dyDescent="0.25">
      <c r="B54" s="80" t="s">
        <v>303</v>
      </c>
      <c r="D54">
        <f t="shared" si="6"/>
        <v>0</v>
      </c>
    </row>
    <row r="55" spans="1:7" x14ac:dyDescent="0.25">
      <c r="B55" s="81" t="s">
        <v>304</v>
      </c>
      <c r="D55">
        <f t="shared" si="6"/>
        <v>0</v>
      </c>
    </row>
    <row r="56" spans="1:7" x14ac:dyDescent="0.25">
      <c r="B56" s="80" t="s">
        <v>305</v>
      </c>
      <c r="D56">
        <f t="shared" si="6"/>
        <v>0</v>
      </c>
    </row>
    <row r="57" spans="1:7" x14ac:dyDescent="0.25">
      <c r="B57" s="81" t="s">
        <v>306</v>
      </c>
      <c r="D57">
        <f t="shared" si="6"/>
        <v>0</v>
      </c>
    </row>
    <row r="58" spans="1:7" x14ac:dyDescent="0.25">
      <c r="B58" s="80" t="s">
        <v>307</v>
      </c>
      <c r="D58">
        <f t="shared" si="6"/>
        <v>0</v>
      </c>
    </row>
    <row r="59" spans="1:7" x14ac:dyDescent="0.25">
      <c r="B59" s="81" t="s">
        <v>308</v>
      </c>
      <c r="D59">
        <f t="shared" si="6"/>
        <v>0</v>
      </c>
    </row>
    <row r="60" spans="1:7" x14ac:dyDescent="0.25">
      <c r="B60" s="80" t="s">
        <v>309</v>
      </c>
      <c r="D60">
        <f t="shared" si="6"/>
        <v>0</v>
      </c>
    </row>
    <row r="61" spans="1:7" x14ac:dyDescent="0.25">
      <c r="B61" s="81" t="s">
        <v>310</v>
      </c>
      <c r="D61">
        <f t="shared" si="6"/>
        <v>0</v>
      </c>
    </row>
    <row r="62" spans="1:7" x14ac:dyDescent="0.25">
      <c r="B62" s="80" t="s">
        <v>311</v>
      </c>
      <c r="D62">
        <f t="shared" si="6"/>
        <v>0</v>
      </c>
    </row>
    <row r="63" spans="1:7" x14ac:dyDescent="0.25">
      <c r="B63" s="81" t="s">
        <v>312</v>
      </c>
      <c r="D63">
        <f t="shared" si="6"/>
        <v>0</v>
      </c>
    </row>
    <row r="64" spans="1:7" x14ac:dyDescent="0.25">
      <c r="A64" s="82"/>
      <c r="B64" s="83" t="s">
        <v>70</v>
      </c>
      <c r="C64" s="34"/>
      <c r="D64" s="34">
        <f>SUM(D52:D63)</f>
        <v>0</v>
      </c>
      <c r="E64" s="34">
        <f>SUM(E52:E63)</f>
        <v>0</v>
      </c>
      <c r="F64" s="34"/>
      <c r="G64" s="34"/>
    </row>
    <row r="65" spans="1:7" x14ac:dyDescent="0.25">
      <c r="B65" s="85"/>
    </row>
    <row r="66" spans="1:7" x14ac:dyDescent="0.25">
      <c r="A66" s="69" t="s">
        <v>192</v>
      </c>
      <c r="B66" s="86" t="s">
        <v>293</v>
      </c>
      <c r="E66" s="54" t="s">
        <v>294</v>
      </c>
      <c r="F66" s="875" t="s">
        <v>295</v>
      </c>
      <c r="G66" s="875"/>
    </row>
    <row r="67" spans="1:7" x14ac:dyDescent="0.25">
      <c r="B67" s="85" t="s">
        <v>298</v>
      </c>
      <c r="E67" s="52"/>
      <c r="F67" s="954"/>
      <c r="G67" s="954"/>
    </row>
    <row r="68" spans="1:7" x14ac:dyDescent="0.25">
      <c r="B68" s="85" t="s">
        <v>296</v>
      </c>
      <c r="E68" s="52"/>
      <c r="F68" s="954"/>
      <c r="G68" s="954"/>
    </row>
    <row r="69" spans="1:7" x14ac:dyDescent="0.25">
      <c r="B69" s="85" t="s">
        <v>297</v>
      </c>
      <c r="E69" s="52"/>
      <c r="F69" s="954"/>
      <c r="G69" s="954"/>
    </row>
    <row r="70" spans="1:7" x14ac:dyDescent="0.25">
      <c r="B70" s="88" t="s">
        <v>313</v>
      </c>
      <c r="E70" s="52"/>
      <c r="F70" s="954"/>
      <c r="G70" s="954"/>
    </row>
    <row r="71" spans="1:7" x14ac:dyDescent="0.25">
      <c r="A71" s="89"/>
      <c r="B71" s="89"/>
      <c r="C71" s="90"/>
      <c r="D71" s="90"/>
      <c r="E71" s="90"/>
      <c r="F71" s="90"/>
      <c r="G71" s="90"/>
    </row>
    <row r="72" spans="1:7" x14ac:dyDescent="0.25">
      <c r="C72" s="54" t="s">
        <v>299</v>
      </c>
      <c r="E72" t="str">
        <f>'[2]R&amp;P'!K40</f>
        <v>For ….</v>
      </c>
    </row>
    <row r="75" spans="1:7" x14ac:dyDescent="0.25">
      <c r="A75" s="56" t="str">
        <f>'[3]R&amp;P Account'!A397</f>
        <v>Place</v>
      </c>
    </row>
    <row r="76" spans="1:7" x14ac:dyDescent="0.25">
      <c r="A76" s="56" t="str">
        <f>'[3]R&amp;P Account'!A398</f>
        <v>Date</v>
      </c>
      <c r="C76" s="54" t="s">
        <v>12</v>
      </c>
    </row>
  </sheetData>
  <mergeCells count="9">
    <mergeCell ref="F68:G68"/>
    <mergeCell ref="F69:G69"/>
    <mergeCell ref="F70:G70"/>
    <mergeCell ref="A2:G2"/>
    <mergeCell ref="A3:G3"/>
    <mergeCell ref="A4:G4"/>
    <mergeCell ref="A5:G5"/>
    <mergeCell ref="F66:G66"/>
    <mergeCell ref="F67:G67"/>
  </mergeCells>
  <pageMargins left="0.31496062992126" right="0.28999999999999998" top="0.74803149606299202" bottom="0.74803149606299202" header="0.31496062992126" footer="0.31496062992126"/>
  <pageSetup paperSize="9" scale="90" orientation="portrait" r:id="rId1"/>
  <rowBreaks count="1" manualBreakCount="1">
    <brk id="50" max="6" man="1"/>
  </rowBreaks>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B43"/>
  <sheetViews>
    <sheetView topLeftCell="A28" workbookViewId="0">
      <selection activeCell="B45" sqref="B45"/>
    </sheetView>
  </sheetViews>
  <sheetFormatPr defaultColWidth="9" defaultRowHeight="15" x14ac:dyDescent="0.25"/>
  <cols>
    <col min="1" max="1" width="37.5703125" customWidth="1"/>
    <col min="2" max="2" width="52.42578125" customWidth="1"/>
  </cols>
  <sheetData>
    <row r="4" spans="1:2" x14ac:dyDescent="0.25">
      <c r="A4" s="49"/>
      <c r="B4" s="59"/>
    </row>
    <row r="5" spans="1:2" ht="18.75" x14ac:dyDescent="0.3">
      <c r="A5" s="841" t="s">
        <v>253</v>
      </c>
      <c r="B5" s="842"/>
    </row>
    <row r="6" spans="1:2" ht="18.75" x14ac:dyDescent="0.3">
      <c r="A6" s="64"/>
      <c r="B6" s="65"/>
    </row>
    <row r="7" spans="1:2" ht="18.75" x14ac:dyDescent="0.3">
      <c r="A7" s="66" t="s">
        <v>254</v>
      </c>
      <c r="B7" s="65"/>
    </row>
    <row r="8" spans="1:2" x14ac:dyDescent="0.25">
      <c r="A8" s="48"/>
      <c r="B8" s="60"/>
    </row>
    <row r="9" spans="1:2" x14ac:dyDescent="0.25">
      <c r="A9" s="61" t="s">
        <v>934</v>
      </c>
      <c r="B9" s="700" t="s">
        <v>1483</v>
      </c>
    </row>
    <row r="10" spans="1:2" x14ac:dyDescent="0.25">
      <c r="A10" s="48"/>
      <c r="B10" s="60"/>
    </row>
    <row r="11" spans="1:2" x14ac:dyDescent="0.25">
      <c r="A11" s="48"/>
      <c r="B11" s="60"/>
    </row>
    <row r="12" spans="1:2" x14ac:dyDescent="0.25">
      <c r="A12" s="61" t="s">
        <v>256</v>
      </c>
      <c r="B12" s="58" t="s">
        <v>1493</v>
      </c>
    </row>
    <row r="13" spans="1:2" x14ac:dyDescent="0.25">
      <c r="A13" s="61"/>
      <c r="B13" s="60"/>
    </row>
    <row r="14" spans="1:2" x14ac:dyDescent="0.25">
      <c r="A14" s="61"/>
      <c r="B14" s="60"/>
    </row>
    <row r="15" spans="1:2" x14ac:dyDescent="0.25">
      <c r="A15" s="61" t="s">
        <v>1476</v>
      </c>
      <c r="B15" s="833" t="s">
        <v>1492</v>
      </c>
    </row>
    <row r="16" spans="1:2" x14ac:dyDescent="0.25">
      <c r="A16" s="61"/>
      <c r="B16" s="60"/>
    </row>
    <row r="17" spans="1:2" x14ac:dyDescent="0.25">
      <c r="A17" s="61" t="s">
        <v>1474</v>
      </c>
      <c r="B17" s="833" t="s">
        <v>1484</v>
      </c>
    </row>
    <row r="18" spans="1:2" x14ac:dyDescent="0.25">
      <c r="A18" s="61"/>
      <c r="B18" s="60"/>
    </row>
    <row r="19" spans="1:2" x14ac:dyDescent="0.25">
      <c r="A19" s="61" t="s">
        <v>258</v>
      </c>
      <c r="B19" s="60"/>
    </row>
    <row r="20" spans="1:2" x14ac:dyDescent="0.25">
      <c r="A20" s="61"/>
      <c r="B20" s="60"/>
    </row>
    <row r="21" spans="1:2" x14ac:dyDescent="0.25">
      <c r="A21" s="61" t="s">
        <v>259</v>
      </c>
      <c r="B21" s="60"/>
    </row>
    <row r="22" spans="1:2" x14ac:dyDescent="0.25">
      <c r="A22" s="61"/>
      <c r="B22" s="60"/>
    </row>
    <row r="23" spans="1:2" x14ac:dyDescent="0.25">
      <c r="A23" s="61" t="s">
        <v>262</v>
      </c>
      <c r="B23" s="60"/>
    </row>
    <row r="24" spans="1:2" x14ac:dyDescent="0.25">
      <c r="A24" s="61"/>
      <c r="B24" s="60"/>
    </row>
    <row r="25" spans="1:2" x14ac:dyDescent="0.25">
      <c r="A25" s="61" t="s">
        <v>264</v>
      </c>
      <c r="B25" s="60"/>
    </row>
    <row r="26" spans="1:2" x14ac:dyDescent="0.25">
      <c r="A26" s="61"/>
      <c r="B26" s="60"/>
    </row>
    <row r="27" spans="1:2" x14ac:dyDescent="0.25">
      <c r="A27" s="61" t="s">
        <v>265</v>
      </c>
      <c r="B27" s="60"/>
    </row>
    <row r="28" spans="1:2" x14ac:dyDescent="0.25">
      <c r="A28" s="61"/>
      <c r="B28" s="60"/>
    </row>
    <row r="29" spans="1:2" x14ac:dyDescent="0.25">
      <c r="A29" s="61" t="s">
        <v>270</v>
      </c>
      <c r="B29" s="60"/>
    </row>
    <row r="30" spans="1:2" x14ac:dyDescent="0.25">
      <c r="A30" s="687" t="s">
        <v>1453</v>
      </c>
      <c r="B30" s="60"/>
    </row>
    <row r="31" spans="1:2" x14ac:dyDescent="0.25">
      <c r="A31" s="687" t="s">
        <v>1454</v>
      </c>
      <c r="B31" s="693"/>
    </row>
    <row r="32" spans="1:2" x14ac:dyDescent="0.25">
      <c r="A32" s="687" t="s">
        <v>1455</v>
      </c>
      <c r="B32" s="60"/>
    </row>
    <row r="33" spans="1:2" x14ac:dyDescent="0.25">
      <c r="A33" s="687" t="s">
        <v>1456</v>
      </c>
      <c r="B33" s="60"/>
    </row>
    <row r="34" spans="1:2" x14ac:dyDescent="0.25">
      <c r="A34" s="687" t="s">
        <v>1460</v>
      </c>
      <c r="B34" s="693"/>
    </row>
    <row r="35" spans="1:2" x14ac:dyDescent="0.25">
      <c r="A35" s="687" t="s">
        <v>1457</v>
      </c>
      <c r="B35" s="60"/>
    </row>
    <row r="36" spans="1:2" x14ac:dyDescent="0.25">
      <c r="A36" s="687" t="s">
        <v>1458</v>
      </c>
      <c r="B36" s="60"/>
    </row>
    <row r="37" spans="1:2" x14ac:dyDescent="0.25">
      <c r="A37" s="687" t="s">
        <v>256</v>
      </c>
      <c r="B37" s="60"/>
    </row>
    <row r="38" spans="1:2" x14ac:dyDescent="0.25">
      <c r="B38" s="60"/>
    </row>
    <row r="39" spans="1:2" x14ac:dyDescent="0.25">
      <c r="B39" s="60"/>
    </row>
    <row r="40" spans="1:2" x14ac:dyDescent="0.25">
      <c r="A40" s="688" t="s">
        <v>1459</v>
      </c>
      <c r="B40" s="60" t="s">
        <v>261</v>
      </c>
    </row>
    <row r="41" spans="1:2" x14ac:dyDescent="0.25">
      <c r="B41" s="60"/>
    </row>
    <row r="42" spans="1:2" x14ac:dyDescent="0.25">
      <c r="A42" t="s">
        <v>1486</v>
      </c>
      <c r="B42" s="60" t="s">
        <v>1485</v>
      </c>
    </row>
    <row r="43" spans="1:2" x14ac:dyDescent="0.25">
      <c r="A43" s="62"/>
      <c r="B43" s="63"/>
    </row>
  </sheetData>
  <mergeCells count="1">
    <mergeCell ref="A5:B5"/>
  </mergeCells>
  <pageMargins left="0.7" right="0.7" top="0.75" bottom="0.75" header="0.3" footer="0.3"/>
  <pageSetup orientation="portrait" horizontalDpi="4294967293"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34"/>
  <sheetViews>
    <sheetView view="pageBreakPreview" topLeftCell="A19" zoomScale="142" zoomScaleSheetLayoutView="142" workbookViewId="0">
      <selection activeCell="A6" sqref="A6"/>
    </sheetView>
  </sheetViews>
  <sheetFormatPr defaultColWidth="9" defaultRowHeight="15" x14ac:dyDescent="0.25"/>
  <cols>
    <col min="1" max="1" width="86.42578125" customWidth="1"/>
    <col min="2" max="2" width="12.42578125" bestFit="1" customWidth="1"/>
  </cols>
  <sheetData>
    <row r="1" spans="1:1" ht="20.25" x14ac:dyDescent="0.3">
      <c r="A1" s="91" t="s">
        <v>314</v>
      </c>
    </row>
    <row r="2" spans="1:1" ht="15.75" x14ac:dyDescent="0.25">
      <c r="A2" s="92" t="s">
        <v>315</v>
      </c>
    </row>
    <row r="3" spans="1:1" ht="15.75" x14ac:dyDescent="0.25">
      <c r="A3" s="92"/>
    </row>
    <row r="4" spans="1:1" ht="37.5" customHeight="1" x14ac:dyDescent="0.25">
      <c r="A4" s="93" t="s">
        <v>316</v>
      </c>
    </row>
    <row r="5" spans="1:1" ht="11.25" customHeight="1" x14ac:dyDescent="0.25">
      <c r="A5" s="92"/>
    </row>
    <row r="6" spans="1:1" ht="98.25" customHeight="1" x14ac:dyDescent="0.25">
      <c r="A6" s="94" t="s">
        <v>335</v>
      </c>
    </row>
    <row r="7" spans="1:1" ht="16.5" customHeight="1" x14ac:dyDescent="0.25">
      <c r="A7" s="94"/>
    </row>
    <row r="8" spans="1:1" ht="32.25" customHeight="1" x14ac:dyDescent="0.25">
      <c r="A8" s="95" t="s">
        <v>317</v>
      </c>
    </row>
    <row r="9" spans="1:1" ht="12.75" customHeight="1" x14ac:dyDescent="0.25">
      <c r="A9" s="95"/>
    </row>
    <row r="10" spans="1:1" ht="54" customHeight="1" x14ac:dyDescent="0.25">
      <c r="A10" s="94" t="s">
        <v>318</v>
      </c>
    </row>
    <row r="11" spans="1:1" ht="11.25" customHeight="1" x14ac:dyDescent="0.25">
      <c r="A11" s="94"/>
    </row>
    <row r="12" spans="1:1" ht="45.75" customHeight="1" x14ac:dyDescent="0.25">
      <c r="A12" s="95" t="s">
        <v>319</v>
      </c>
    </row>
    <row r="13" spans="1:1" ht="15.75" x14ac:dyDescent="0.25">
      <c r="A13" s="95">
        <v>1</v>
      </c>
    </row>
    <row r="14" spans="1:1" ht="15.75" x14ac:dyDescent="0.25">
      <c r="A14" s="95">
        <v>2</v>
      </c>
    </row>
    <row r="15" spans="1:1" ht="31.5" x14ac:dyDescent="0.25">
      <c r="A15" s="95" t="s">
        <v>320</v>
      </c>
    </row>
    <row r="16" spans="1:1" ht="12" customHeight="1" x14ac:dyDescent="0.25">
      <c r="A16" s="95"/>
    </row>
    <row r="17" spans="1:9" ht="50.25" x14ac:dyDescent="0.25">
      <c r="A17" s="94" t="s">
        <v>336</v>
      </c>
    </row>
    <row r="18" spans="1:9" ht="15.75" x14ac:dyDescent="0.25">
      <c r="A18" s="95"/>
    </row>
    <row r="19" spans="1:9" ht="34.5" x14ac:dyDescent="0.25">
      <c r="A19" s="94" t="s">
        <v>337</v>
      </c>
    </row>
    <row r="20" spans="1:9" ht="15.75" x14ac:dyDescent="0.25">
      <c r="A20" s="95"/>
    </row>
    <row r="21" spans="1:9" ht="15.75" x14ac:dyDescent="0.25">
      <c r="A21" s="95" t="s">
        <v>321</v>
      </c>
    </row>
    <row r="22" spans="1:9" ht="15.75" x14ac:dyDescent="0.25">
      <c r="A22" s="95">
        <v>1</v>
      </c>
    </row>
    <row r="23" spans="1:9" ht="15.75" x14ac:dyDescent="0.25">
      <c r="A23" s="95"/>
    </row>
    <row r="24" spans="1:9" ht="15.75" x14ac:dyDescent="0.25">
      <c r="A24" s="95" t="s">
        <v>322</v>
      </c>
    </row>
    <row r="25" spans="1:9" x14ac:dyDescent="0.25">
      <c r="A25" s="51" t="s">
        <v>323</v>
      </c>
    </row>
    <row r="26" spans="1:9" ht="13.5" customHeight="1" x14ac:dyDescent="0.25">
      <c r="A26" s="96" t="s">
        <v>324</v>
      </c>
    </row>
    <row r="27" spans="1:9" ht="15.75" x14ac:dyDescent="0.25">
      <c r="A27" s="96" t="s">
        <v>325</v>
      </c>
      <c r="B27" s="97"/>
    </row>
    <row r="28" spans="1:9" ht="15.75" x14ac:dyDescent="0.25">
      <c r="A28" s="96" t="s">
        <v>326</v>
      </c>
      <c r="B28" s="98"/>
    </row>
    <row r="29" spans="1:9" ht="15.75" x14ac:dyDescent="0.25">
      <c r="A29" s="96"/>
    </row>
    <row r="30" spans="1:9" ht="15.75" x14ac:dyDescent="0.25">
      <c r="A30" s="96" t="s">
        <v>327</v>
      </c>
    </row>
    <row r="31" spans="1:9" ht="15.75" x14ac:dyDescent="0.25">
      <c r="A31" s="96" t="s">
        <v>328</v>
      </c>
      <c r="E31" s="99" t="s">
        <v>329</v>
      </c>
      <c r="F31" s="99" t="s">
        <v>330</v>
      </c>
      <c r="G31" s="99" t="s">
        <v>331</v>
      </c>
      <c r="I31" s="99"/>
    </row>
    <row r="32" spans="1:9" ht="15.75" x14ac:dyDescent="0.25">
      <c r="A32" s="96" t="s">
        <v>332</v>
      </c>
      <c r="G32" s="100" t="s">
        <v>331</v>
      </c>
      <c r="I32" s="100"/>
    </row>
    <row r="33" spans="1:10" x14ac:dyDescent="0.25">
      <c r="A33" s="101" t="s">
        <v>333</v>
      </c>
      <c r="H33" s="13" t="s">
        <v>334</v>
      </c>
      <c r="J33" s="13"/>
    </row>
    <row r="34" spans="1:10" ht="15.75" x14ac:dyDescent="0.25">
      <c r="A34" s="102"/>
    </row>
  </sheetData>
  <pageMargins left="0.7" right="0.7" top="0.75" bottom="0.75" header="0.3" footer="0.3"/>
  <pageSetup paperSize="9" scale="96"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23"/>
  <sheetViews>
    <sheetView zoomScale="98" zoomScaleNormal="98" workbookViewId="0">
      <selection activeCell="C20" sqref="C20"/>
    </sheetView>
  </sheetViews>
  <sheetFormatPr defaultColWidth="9" defaultRowHeight="15" x14ac:dyDescent="0.25"/>
  <cols>
    <col min="1" max="1" width="7.85546875" customWidth="1"/>
    <col min="2" max="2" width="54.140625" customWidth="1"/>
    <col min="3" max="3" width="11.140625" customWidth="1"/>
  </cols>
  <sheetData>
    <row r="1" spans="1:3" x14ac:dyDescent="0.25">
      <c r="A1" s="959" t="s">
        <v>338</v>
      </c>
      <c r="B1" s="959"/>
      <c r="C1" s="959"/>
    </row>
    <row r="2" spans="1:3" x14ac:dyDescent="0.25">
      <c r="C2" s="54"/>
    </row>
    <row r="3" spans="1:3" x14ac:dyDescent="0.25">
      <c r="A3" s="87" t="s">
        <v>339</v>
      </c>
      <c r="B3" s="87" t="s">
        <v>0</v>
      </c>
      <c r="C3" s="87" t="s">
        <v>295</v>
      </c>
    </row>
    <row r="4" spans="1:3" ht="16.5" customHeight="1" x14ac:dyDescent="0.25">
      <c r="A4" s="103" t="s">
        <v>340</v>
      </c>
      <c r="B4" s="104" t="s">
        <v>341</v>
      </c>
      <c r="C4" s="87" t="s">
        <v>342</v>
      </c>
    </row>
    <row r="5" spans="1:3" ht="18.95" customHeight="1" x14ac:dyDescent="0.25">
      <c r="A5" s="103" t="s">
        <v>343</v>
      </c>
      <c r="B5" s="104" t="s">
        <v>344</v>
      </c>
      <c r="C5" s="87" t="s">
        <v>342</v>
      </c>
    </row>
    <row r="6" spans="1:3" ht="20.100000000000001" customHeight="1" x14ac:dyDescent="0.25">
      <c r="A6" s="103" t="s">
        <v>345</v>
      </c>
      <c r="B6" s="104" t="s">
        <v>346</v>
      </c>
      <c r="C6" s="87" t="s">
        <v>342</v>
      </c>
    </row>
    <row r="7" spans="1:3" ht="18.600000000000001" customHeight="1" x14ac:dyDescent="0.25">
      <c r="A7" s="103" t="s">
        <v>172</v>
      </c>
      <c r="B7" s="104" t="s">
        <v>347</v>
      </c>
      <c r="C7" s="87" t="s">
        <v>342</v>
      </c>
    </row>
    <row r="8" spans="1:3" x14ac:dyDescent="0.25">
      <c r="A8" s="52" t="s">
        <v>348</v>
      </c>
      <c r="B8" s="52" t="s">
        <v>349</v>
      </c>
      <c r="C8" s="87" t="s">
        <v>342</v>
      </c>
    </row>
    <row r="9" spans="1:3" ht="26.45" customHeight="1" x14ac:dyDescent="0.25">
      <c r="A9" s="103" t="s">
        <v>350</v>
      </c>
      <c r="B9" s="104" t="s">
        <v>351</v>
      </c>
      <c r="C9" s="87" t="s">
        <v>342</v>
      </c>
    </row>
    <row r="10" spans="1:3" ht="47.45" customHeight="1" x14ac:dyDescent="0.25">
      <c r="A10" s="105" t="s">
        <v>352</v>
      </c>
      <c r="B10" s="104" t="s">
        <v>353</v>
      </c>
      <c r="C10" s="87" t="s">
        <v>342</v>
      </c>
    </row>
    <row r="11" spans="1:3" ht="44.1" customHeight="1" x14ac:dyDescent="0.25">
      <c r="A11" s="103" t="s">
        <v>354</v>
      </c>
      <c r="B11" s="104" t="s">
        <v>355</v>
      </c>
      <c r="C11" s="87" t="s">
        <v>342</v>
      </c>
    </row>
    <row r="12" spans="1:3" ht="47.45" customHeight="1" x14ac:dyDescent="0.25">
      <c r="A12" s="103" t="s">
        <v>356</v>
      </c>
      <c r="B12" s="104" t="s">
        <v>357</v>
      </c>
      <c r="C12" s="87" t="s">
        <v>342</v>
      </c>
    </row>
    <row r="13" spans="1:3" ht="45" customHeight="1" x14ac:dyDescent="0.25">
      <c r="A13" s="103" t="s">
        <v>358</v>
      </c>
      <c r="B13" s="104" t="s">
        <v>359</v>
      </c>
      <c r="C13" s="87" t="s">
        <v>342</v>
      </c>
    </row>
    <row r="14" spans="1:3" ht="32.1" customHeight="1" x14ac:dyDescent="0.25">
      <c r="A14" s="103" t="s">
        <v>360</v>
      </c>
      <c r="B14" s="104" t="s">
        <v>361</v>
      </c>
      <c r="C14" s="87" t="s">
        <v>342</v>
      </c>
    </row>
    <row r="15" spans="1:3" ht="59.45" customHeight="1" x14ac:dyDescent="0.25">
      <c r="A15" s="103" t="s">
        <v>362</v>
      </c>
      <c r="B15" s="104" t="s">
        <v>363</v>
      </c>
      <c r="C15" s="87" t="s">
        <v>342</v>
      </c>
    </row>
    <row r="16" spans="1:3" ht="41.45" customHeight="1" x14ac:dyDescent="0.25">
      <c r="A16" s="103" t="s">
        <v>364</v>
      </c>
      <c r="B16" s="104" t="s">
        <v>365</v>
      </c>
      <c r="C16" s="87" t="s">
        <v>342</v>
      </c>
    </row>
    <row r="17" spans="1:3" ht="18" customHeight="1" x14ac:dyDescent="0.25">
      <c r="A17" s="103" t="s">
        <v>366</v>
      </c>
      <c r="B17" s="104" t="s">
        <v>367</v>
      </c>
      <c r="C17" s="87" t="s">
        <v>342</v>
      </c>
    </row>
    <row r="18" spans="1:3" ht="17.100000000000001" customHeight="1" x14ac:dyDescent="0.25">
      <c r="A18" s="103" t="s">
        <v>366</v>
      </c>
      <c r="B18" s="104" t="s">
        <v>368</v>
      </c>
      <c r="C18" s="87" t="s">
        <v>342</v>
      </c>
    </row>
    <row r="19" spans="1:3" ht="14.45" customHeight="1" x14ac:dyDescent="0.25">
      <c r="A19" s="103"/>
      <c r="B19" s="104" t="s">
        <v>369</v>
      </c>
      <c r="C19" s="87" t="s">
        <v>342</v>
      </c>
    </row>
    <row r="20" spans="1:3" ht="29.45" customHeight="1" x14ac:dyDescent="0.25">
      <c r="A20" s="103" t="s">
        <v>370</v>
      </c>
      <c r="B20" s="104" t="s">
        <v>371</v>
      </c>
      <c r="C20" s="87" t="s">
        <v>342</v>
      </c>
    </row>
    <row r="21" spans="1:3" ht="29.1" customHeight="1" x14ac:dyDescent="0.25">
      <c r="A21" s="103" t="s">
        <v>372</v>
      </c>
      <c r="B21" s="104" t="s">
        <v>373</v>
      </c>
      <c r="C21" s="87" t="s">
        <v>342</v>
      </c>
    </row>
    <row r="22" spans="1:3" ht="19.5" customHeight="1" x14ac:dyDescent="0.25">
      <c r="A22" s="103" t="s">
        <v>83</v>
      </c>
      <c r="B22" s="104" t="s">
        <v>374</v>
      </c>
      <c r="C22" s="87" t="s">
        <v>342</v>
      </c>
    </row>
    <row r="23" spans="1:3" ht="27.6" customHeight="1" x14ac:dyDescent="0.25">
      <c r="A23" s="103" t="s">
        <v>375</v>
      </c>
      <c r="B23" s="104" t="s">
        <v>376</v>
      </c>
      <c r="C23" s="87" t="s">
        <v>342</v>
      </c>
    </row>
  </sheetData>
  <mergeCells count="1">
    <mergeCell ref="A1:C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Y22"/>
  <sheetViews>
    <sheetView view="pageBreakPreview" topLeftCell="A16" zoomScale="87" zoomScaleSheetLayoutView="87" workbookViewId="0">
      <selection activeCell="Y4" sqref="Y4"/>
    </sheetView>
  </sheetViews>
  <sheetFormatPr defaultColWidth="9" defaultRowHeight="15" x14ac:dyDescent="0.25"/>
  <cols>
    <col min="1" max="1" width="2.42578125" customWidth="1"/>
    <col min="2" max="2" width="3.42578125" customWidth="1"/>
    <col min="3" max="3" width="1.42578125" customWidth="1"/>
    <col min="5" max="5" width="2.42578125" customWidth="1"/>
    <col min="10" max="10" width="3.85546875" customWidth="1"/>
    <col min="11" max="11" width="7.42578125" customWidth="1"/>
    <col min="12" max="12" width="6.5703125" customWidth="1"/>
    <col min="13" max="13" width="3.140625" customWidth="1"/>
    <col min="14" max="14" width="6.140625" customWidth="1"/>
    <col min="15" max="15" width="2" hidden="1" customWidth="1"/>
    <col min="16" max="16" width="5.42578125" customWidth="1"/>
    <col min="17" max="17" width="1.5703125" customWidth="1"/>
    <col min="18" max="18" width="0.42578125" customWidth="1"/>
    <col min="19" max="19" width="7.42578125" customWidth="1"/>
    <col min="20" max="20" width="6.140625" customWidth="1"/>
    <col min="21" max="21" width="0.42578125" customWidth="1"/>
    <col min="23" max="23" width="0.5703125" customWidth="1"/>
    <col min="25" max="25" width="18.140625" customWidth="1"/>
  </cols>
  <sheetData>
    <row r="2" spans="1:25" x14ac:dyDescent="0.25">
      <c r="Y2" t="s">
        <v>377</v>
      </c>
    </row>
    <row r="3" spans="1:25" ht="33.75" customHeight="1" x14ac:dyDescent="0.25">
      <c r="A3" s="960">
        <v>1</v>
      </c>
      <c r="B3" s="106" t="s">
        <v>378</v>
      </c>
      <c r="C3" s="962" t="s">
        <v>379</v>
      </c>
      <c r="D3" s="963"/>
      <c r="E3" s="963"/>
      <c r="F3" s="963"/>
      <c r="G3" s="963"/>
      <c r="H3" s="963"/>
      <c r="I3" s="963"/>
      <c r="J3" s="963"/>
      <c r="K3" s="963"/>
      <c r="L3" s="963"/>
      <c r="M3" s="963"/>
      <c r="N3" s="963"/>
      <c r="O3" s="963"/>
      <c r="P3" s="964" t="s">
        <v>380</v>
      </c>
      <c r="Q3" s="965"/>
      <c r="R3" s="965"/>
      <c r="S3" s="965"/>
      <c r="T3" s="965"/>
      <c r="U3" s="965"/>
      <c r="V3" s="965"/>
      <c r="W3" s="966"/>
      <c r="Y3" t="s">
        <v>381</v>
      </c>
    </row>
    <row r="4" spans="1:25" x14ac:dyDescent="0.25">
      <c r="A4" s="961"/>
      <c r="B4" s="107" t="s">
        <v>382</v>
      </c>
      <c r="C4" s="967" t="s">
        <v>383</v>
      </c>
      <c r="D4" s="968"/>
      <c r="E4" s="968"/>
      <c r="F4" s="968"/>
      <c r="G4" s="969"/>
      <c r="H4" s="969"/>
      <c r="I4" s="969"/>
      <c r="J4" s="969"/>
      <c r="K4" s="969"/>
      <c r="L4" s="969"/>
      <c r="M4" s="969"/>
      <c r="N4" s="969"/>
      <c r="O4" s="970"/>
      <c r="P4" s="971"/>
      <c r="Q4" s="972"/>
      <c r="R4" s="972"/>
      <c r="S4" s="972"/>
      <c r="T4" s="972"/>
      <c r="U4" s="972"/>
      <c r="V4" s="972"/>
      <c r="W4" s="973"/>
    </row>
    <row r="5" spans="1:25" ht="34.5" customHeight="1" x14ac:dyDescent="0.25">
      <c r="A5" s="961"/>
      <c r="B5" s="974" t="s">
        <v>384</v>
      </c>
      <c r="C5" s="976" t="s">
        <v>385</v>
      </c>
      <c r="D5" s="977"/>
      <c r="E5" s="977"/>
      <c r="F5" s="977"/>
      <c r="G5" s="980" t="s">
        <v>386</v>
      </c>
      <c r="H5" s="980"/>
      <c r="I5" s="980"/>
      <c r="J5" s="980"/>
      <c r="K5" s="981" t="s">
        <v>387</v>
      </c>
      <c r="L5" s="981"/>
      <c r="M5" s="981"/>
      <c r="N5" s="981"/>
      <c r="O5" s="108"/>
      <c r="P5" s="981" t="s">
        <v>388</v>
      </c>
      <c r="Q5" s="981"/>
      <c r="R5" s="981"/>
      <c r="S5" s="981"/>
      <c r="T5" s="981"/>
      <c r="U5" s="981"/>
      <c r="V5" s="981"/>
      <c r="W5" s="981"/>
    </row>
    <row r="6" spans="1:25" ht="30.75" customHeight="1" x14ac:dyDescent="0.25">
      <c r="A6" s="961"/>
      <c r="B6" s="975"/>
      <c r="C6" s="978"/>
      <c r="D6" s="979"/>
      <c r="E6" s="979"/>
      <c r="F6" s="979"/>
      <c r="G6" s="980"/>
      <c r="H6" s="980"/>
      <c r="I6" s="980"/>
      <c r="J6" s="980"/>
      <c r="K6" s="981"/>
      <c r="L6" s="981"/>
      <c r="M6" s="981"/>
      <c r="N6" s="981"/>
      <c r="O6" s="108"/>
      <c r="P6" s="981"/>
      <c r="Q6" s="981"/>
      <c r="R6" s="981"/>
      <c r="S6" s="981"/>
      <c r="T6" s="981"/>
      <c r="U6" s="981"/>
      <c r="V6" s="981"/>
      <c r="W6" s="981"/>
    </row>
    <row r="7" spans="1:25" x14ac:dyDescent="0.25">
      <c r="A7" s="961"/>
      <c r="B7" s="109">
        <v>1</v>
      </c>
      <c r="C7" s="982" t="s">
        <v>389</v>
      </c>
      <c r="D7" s="983"/>
      <c r="E7" s="983"/>
      <c r="F7" s="983"/>
      <c r="G7" s="984"/>
      <c r="H7" s="984"/>
      <c r="I7" s="984"/>
      <c r="J7" s="984"/>
      <c r="K7" s="984"/>
      <c r="L7" s="984"/>
      <c r="M7" s="984"/>
      <c r="N7" s="984"/>
      <c r="O7" s="110"/>
      <c r="P7" s="984" t="s">
        <v>390</v>
      </c>
      <c r="Q7" s="984"/>
      <c r="R7" s="984"/>
      <c r="S7" s="984"/>
      <c r="T7" s="984"/>
      <c r="U7" s="984"/>
      <c r="V7" s="984"/>
      <c r="W7" s="984"/>
    </row>
    <row r="8" spans="1:25" x14ac:dyDescent="0.25">
      <c r="A8" s="961"/>
      <c r="B8" s="109">
        <v>2</v>
      </c>
      <c r="C8" s="982" t="s">
        <v>391</v>
      </c>
      <c r="D8" s="983"/>
      <c r="E8" s="983"/>
      <c r="F8" s="983"/>
      <c r="G8" s="984"/>
      <c r="H8" s="984"/>
      <c r="I8" s="984"/>
      <c r="J8" s="984"/>
      <c r="K8" s="984"/>
      <c r="L8" s="984"/>
      <c r="M8" s="984"/>
      <c r="N8" s="984"/>
      <c r="O8" s="110"/>
      <c r="P8" s="984" t="s">
        <v>390</v>
      </c>
      <c r="Q8" s="984"/>
      <c r="R8" s="984"/>
      <c r="S8" s="984"/>
      <c r="T8" s="984"/>
      <c r="U8" s="984"/>
      <c r="V8" s="984"/>
      <c r="W8" s="984"/>
    </row>
    <row r="9" spans="1:25" x14ac:dyDescent="0.25">
      <c r="A9" s="961"/>
      <c r="B9" s="109">
        <v>3</v>
      </c>
      <c r="C9" s="982" t="s">
        <v>392</v>
      </c>
      <c r="D9" s="983"/>
      <c r="E9" s="983"/>
      <c r="F9" s="983"/>
      <c r="G9" s="984"/>
      <c r="H9" s="984"/>
      <c r="I9" s="984"/>
      <c r="J9" s="984"/>
      <c r="K9" s="984"/>
      <c r="L9" s="984"/>
      <c r="M9" s="984"/>
      <c r="N9" s="984"/>
      <c r="O9" s="110"/>
      <c r="P9" s="984" t="s">
        <v>390</v>
      </c>
      <c r="Q9" s="984"/>
      <c r="R9" s="984"/>
      <c r="S9" s="984"/>
      <c r="T9" s="984"/>
      <c r="U9" s="984"/>
      <c r="V9" s="984"/>
      <c r="W9" s="984"/>
    </row>
    <row r="10" spans="1:25" x14ac:dyDescent="0.25">
      <c r="A10" s="961"/>
      <c r="B10" s="109">
        <v>4</v>
      </c>
      <c r="C10" s="982" t="s">
        <v>54</v>
      </c>
      <c r="D10" s="983"/>
      <c r="E10" s="983"/>
      <c r="F10" s="983"/>
      <c r="G10" s="984"/>
      <c r="H10" s="984"/>
      <c r="I10" s="984"/>
      <c r="J10" s="984"/>
      <c r="K10" s="984"/>
      <c r="L10" s="984"/>
      <c r="M10" s="984"/>
      <c r="N10" s="984"/>
      <c r="O10" s="110"/>
      <c r="P10" s="984" t="s">
        <v>390</v>
      </c>
      <c r="Q10" s="984"/>
      <c r="R10" s="984"/>
      <c r="S10" s="984"/>
      <c r="T10" s="984"/>
      <c r="U10" s="984"/>
      <c r="V10" s="984"/>
      <c r="W10" s="984"/>
    </row>
    <row r="11" spans="1:25" x14ac:dyDescent="0.25">
      <c r="A11" s="961"/>
      <c r="B11" s="109">
        <v>5</v>
      </c>
      <c r="C11" s="982" t="s">
        <v>393</v>
      </c>
      <c r="D11" s="983"/>
      <c r="E11" s="983"/>
      <c r="F11" s="983"/>
      <c r="G11" s="984"/>
      <c r="H11" s="984"/>
      <c r="I11" s="984"/>
      <c r="J11" s="984"/>
      <c r="K11" s="984"/>
      <c r="L11" s="984"/>
      <c r="M11" s="984"/>
      <c r="N11" s="984"/>
      <c r="O11" s="110"/>
      <c r="P11" s="984" t="s">
        <v>390</v>
      </c>
      <c r="Q11" s="984"/>
      <c r="R11" s="984"/>
      <c r="S11" s="984"/>
      <c r="T11" s="984"/>
      <c r="U11" s="984"/>
      <c r="V11" s="984"/>
      <c r="W11" s="984"/>
    </row>
    <row r="12" spans="1:25" x14ac:dyDescent="0.25">
      <c r="A12" s="961"/>
      <c r="B12" s="109">
        <v>6</v>
      </c>
      <c r="C12" s="982" t="s">
        <v>394</v>
      </c>
      <c r="D12" s="983"/>
      <c r="E12" s="983"/>
      <c r="F12" s="983"/>
      <c r="G12" s="984"/>
      <c r="H12" s="984"/>
      <c r="I12" s="984"/>
      <c r="J12" s="984"/>
      <c r="K12" s="984"/>
      <c r="L12" s="984"/>
      <c r="M12" s="984"/>
      <c r="N12" s="984"/>
      <c r="O12" s="110"/>
      <c r="P12" s="984" t="s">
        <v>390</v>
      </c>
      <c r="Q12" s="984"/>
      <c r="R12" s="984"/>
      <c r="S12" s="984"/>
      <c r="T12" s="984"/>
      <c r="U12" s="984"/>
      <c r="V12" s="984"/>
      <c r="W12" s="984"/>
    </row>
    <row r="13" spans="1:25" x14ac:dyDescent="0.25">
      <c r="A13" s="961"/>
      <c r="B13" s="109">
        <v>7</v>
      </c>
      <c r="C13" s="982" t="s">
        <v>395</v>
      </c>
      <c r="D13" s="983"/>
      <c r="E13" s="983"/>
      <c r="F13" s="983"/>
      <c r="G13" s="984"/>
      <c r="H13" s="984"/>
      <c r="I13" s="984"/>
      <c r="J13" s="984"/>
      <c r="K13" s="984"/>
      <c r="L13" s="984"/>
      <c r="M13" s="984"/>
      <c r="N13" s="984"/>
      <c r="O13" s="110"/>
      <c r="P13" s="984" t="s">
        <v>390</v>
      </c>
      <c r="Q13" s="984"/>
      <c r="R13" s="984"/>
      <c r="S13" s="984"/>
      <c r="T13" s="984"/>
      <c r="U13" s="984"/>
      <c r="V13" s="984"/>
      <c r="W13" s="984"/>
    </row>
    <row r="14" spans="1:25" x14ac:dyDescent="0.25">
      <c r="A14" s="961"/>
      <c r="B14" s="109">
        <v>8</v>
      </c>
      <c r="C14" s="982" t="s">
        <v>396</v>
      </c>
      <c r="D14" s="983"/>
      <c r="E14" s="983"/>
      <c r="F14" s="983"/>
      <c r="G14" s="984"/>
      <c r="H14" s="984"/>
      <c r="I14" s="984"/>
      <c r="J14" s="984"/>
      <c r="K14" s="984"/>
      <c r="L14" s="984"/>
      <c r="M14" s="984"/>
      <c r="N14" s="984"/>
      <c r="O14" s="110"/>
      <c r="P14" s="984" t="s">
        <v>390</v>
      </c>
      <c r="Q14" s="984"/>
      <c r="R14" s="984"/>
      <c r="S14" s="984"/>
      <c r="T14" s="984"/>
      <c r="U14" s="984"/>
      <c r="V14" s="984"/>
      <c r="W14" s="984"/>
    </row>
    <row r="15" spans="1:25" x14ac:dyDescent="0.25">
      <c r="A15" s="961"/>
      <c r="B15" s="109">
        <v>9</v>
      </c>
      <c r="C15" s="982" t="s">
        <v>397</v>
      </c>
      <c r="D15" s="983"/>
      <c r="E15" s="983"/>
      <c r="F15" s="983"/>
      <c r="G15" s="984"/>
      <c r="H15" s="984"/>
      <c r="I15" s="984"/>
      <c r="J15" s="984"/>
      <c r="K15" s="984"/>
      <c r="L15" s="984"/>
      <c r="M15" s="984"/>
      <c r="N15" s="984"/>
      <c r="O15" s="110"/>
      <c r="P15" s="984" t="s">
        <v>390</v>
      </c>
      <c r="Q15" s="984"/>
      <c r="R15" s="984"/>
      <c r="S15" s="984"/>
      <c r="T15" s="984"/>
      <c r="U15" s="984"/>
      <c r="V15" s="984"/>
      <c r="W15" s="984"/>
    </row>
    <row r="16" spans="1:25" x14ac:dyDescent="0.25">
      <c r="A16" s="961"/>
      <c r="B16" s="109">
        <v>10</v>
      </c>
      <c r="C16" s="982" t="s">
        <v>87</v>
      </c>
      <c r="D16" s="983"/>
      <c r="E16" s="983"/>
      <c r="F16" s="983"/>
      <c r="G16" s="984"/>
      <c r="H16" s="984"/>
      <c r="I16" s="984"/>
      <c r="J16" s="984"/>
      <c r="K16" s="984"/>
      <c r="L16" s="984"/>
      <c r="M16" s="984"/>
      <c r="N16" s="984"/>
      <c r="O16" s="110"/>
      <c r="P16" s="984" t="s">
        <v>390</v>
      </c>
      <c r="Q16" s="984"/>
      <c r="R16" s="984"/>
      <c r="S16" s="984"/>
      <c r="T16" s="984"/>
      <c r="U16" s="984"/>
      <c r="V16" s="984"/>
      <c r="W16" s="984"/>
    </row>
    <row r="17" spans="1:25" ht="15.75" x14ac:dyDescent="0.25">
      <c r="A17" s="985">
        <v>2</v>
      </c>
      <c r="B17" s="987" t="s">
        <v>398</v>
      </c>
      <c r="C17" s="988"/>
      <c r="D17" s="988"/>
      <c r="E17" s="988"/>
      <c r="F17" s="988"/>
      <c r="G17" s="988"/>
      <c r="H17" s="988"/>
      <c r="I17" s="988"/>
      <c r="J17" s="988"/>
      <c r="K17" s="989"/>
      <c r="L17" s="989"/>
      <c r="M17" s="989"/>
      <c r="N17" s="989"/>
      <c r="O17" s="989"/>
      <c r="P17" s="989"/>
      <c r="Q17" s="989"/>
      <c r="R17" s="989"/>
      <c r="S17" s="988"/>
      <c r="T17" s="988"/>
      <c r="U17" s="988"/>
      <c r="V17" s="988"/>
      <c r="W17" s="990"/>
      <c r="Y17" t="s">
        <v>399</v>
      </c>
    </row>
    <row r="18" spans="1:25" ht="15.75" x14ac:dyDescent="0.25">
      <c r="A18" s="986"/>
      <c r="B18" s="991" t="s">
        <v>400</v>
      </c>
      <c r="C18" s="992"/>
      <c r="D18" s="995" t="s">
        <v>401</v>
      </c>
      <c r="E18" s="992"/>
      <c r="F18" s="997" t="s">
        <v>402</v>
      </c>
      <c r="G18" s="997" t="s">
        <v>403</v>
      </c>
      <c r="H18" s="997" t="s">
        <v>404</v>
      </c>
      <c r="I18" s="999" t="s">
        <v>405</v>
      </c>
      <c r="J18" s="1000"/>
      <c r="K18" s="1003" t="s">
        <v>406</v>
      </c>
      <c r="L18" s="1004"/>
      <c r="M18" s="1004"/>
      <c r="N18" s="1004"/>
      <c r="O18" s="1004"/>
      <c r="P18" s="1004"/>
      <c r="Q18" s="1004"/>
      <c r="R18" s="1005"/>
      <c r="S18" s="1006" t="s">
        <v>407</v>
      </c>
      <c r="T18" s="1007"/>
      <c r="U18" s="1008"/>
      <c r="V18" s="1012" t="s">
        <v>408</v>
      </c>
      <c r="W18" s="1013"/>
    </row>
    <row r="19" spans="1:25" ht="214.5" customHeight="1" x14ac:dyDescent="0.25">
      <c r="A19" s="986"/>
      <c r="B19" s="993"/>
      <c r="C19" s="994"/>
      <c r="D19" s="996"/>
      <c r="E19" s="994"/>
      <c r="F19" s="998"/>
      <c r="G19" s="998"/>
      <c r="H19" s="998"/>
      <c r="I19" s="1001"/>
      <c r="J19" s="1002"/>
      <c r="K19" s="114" t="s">
        <v>409</v>
      </c>
      <c r="L19" s="987" t="s">
        <v>410</v>
      </c>
      <c r="M19" s="990"/>
      <c r="N19" s="987" t="s">
        <v>411</v>
      </c>
      <c r="O19" s="988"/>
      <c r="P19" s="988"/>
      <c r="Q19" s="988"/>
      <c r="R19" s="990"/>
      <c r="S19" s="1009"/>
      <c r="T19" s="1010"/>
      <c r="U19" s="1011"/>
      <c r="V19" s="1014"/>
      <c r="W19" s="1015"/>
    </row>
    <row r="20" spans="1:25" ht="15.75" x14ac:dyDescent="0.25">
      <c r="A20" s="986"/>
      <c r="B20" s="1016">
        <v>-1</v>
      </c>
      <c r="C20" s="1017"/>
      <c r="D20" s="1018">
        <v>-2</v>
      </c>
      <c r="E20" s="1017"/>
      <c r="F20" s="115">
        <v>-3</v>
      </c>
      <c r="G20" s="115">
        <v>-4</v>
      </c>
      <c r="H20" s="115">
        <v>-5</v>
      </c>
      <c r="I20" s="1018">
        <v>-6</v>
      </c>
      <c r="J20" s="1019"/>
      <c r="K20" s="116">
        <v>-7</v>
      </c>
      <c r="L20" s="1020">
        <v>-8</v>
      </c>
      <c r="M20" s="1021"/>
      <c r="N20" s="1020">
        <v>-9</v>
      </c>
      <c r="O20" s="1022"/>
      <c r="P20" s="1022"/>
      <c r="Q20" s="1022"/>
      <c r="R20" s="1021"/>
      <c r="S20" s="1020">
        <v>-10</v>
      </c>
      <c r="T20" s="1022"/>
      <c r="U20" s="1021"/>
      <c r="V20" s="1020">
        <v>-11</v>
      </c>
      <c r="W20" s="1021"/>
    </row>
    <row r="21" spans="1:25" x14ac:dyDescent="0.25">
      <c r="A21" s="117"/>
      <c r="B21" s="1023"/>
      <c r="C21" s="1024"/>
      <c r="D21" s="1023"/>
      <c r="E21" s="1024"/>
      <c r="F21" s="118"/>
      <c r="G21" s="118"/>
      <c r="H21" s="118"/>
      <c r="I21" s="1023"/>
      <c r="J21" s="1024"/>
      <c r="K21" s="118"/>
      <c r="L21" s="1023"/>
      <c r="M21" s="1024"/>
      <c r="N21" s="1023"/>
      <c r="O21" s="1025"/>
      <c r="P21" s="1025"/>
      <c r="Q21" s="1025"/>
      <c r="R21" s="1024"/>
      <c r="S21" s="1023"/>
      <c r="T21" s="1025"/>
      <c r="U21" s="1024"/>
      <c r="V21" s="1023"/>
      <c r="W21" s="1024"/>
    </row>
    <row r="22" spans="1:25" x14ac:dyDescent="0.25">
      <c r="A22" s="117"/>
      <c r="B22" s="1023"/>
      <c r="C22" s="1024"/>
      <c r="D22" s="1023"/>
      <c r="E22" s="1024"/>
      <c r="F22" s="118"/>
      <c r="G22" s="118"/>
      <c r="H22" s="118"/>
      <c r="I22" s="1023"/>
      <c r="J22" s="1024"/>
      <c r="K22" s="118"/>
      <c r="L22" s="1023"/>
      <c r="M22" s="1024"/>
      <c r="N22" s="1023"/>
      <c r="O22" s="1025"/>
      <c r="P22" s="1025"/>
      <c r="Q22" s="1025"/>
      <c r="R22" s="1024"/>
      <c r="S22" s="1023"/>
      <c r="T22" s="1025"/>
      <c r="U22" s="1024"/>
      <c r="V22" s="1023"/>
      <c r="W22" s="1024"/>
    </row>
  </sheetData>
  <mergeCells count="84">
    <mergeCell ref="S20:U20"/>
    <mergeCell ref="V20:W20"/>
    <mergeCell ref="V21:W21"/>
    <mergeCell ref="B22:C22"/>
    <mergeCell ref="D22:E22"/>
    <mergeCell ref="I22:J22"/>
    <mergeCell ref="L22:M22"/>
    <mergeCell ref="N22:R22"/>
    <mergeCell ref="S22:U22"/>
    <mergeCell ref="V22:W22"/>
    <mergeCell ref="B21:C21"/>
    <mergeCell ref="D21:E21"/>
    <mergeCell ref="I21:J21"/>
    <mergeCell ref="L21:M21"/>
    <mergeCell ref="N21:R21"/>
    <mergeCell ref="S21:U21"/>
    <mergeCell ref="N19:R19"/>
    <mergeCell ref="B20:C20"/>
    <mergeCell ref="D20:E20"/>
    <mergeCell ref="I20:J20"/>
    <mergeCell ref="L20:M20"/>
    <mergeCell ref="N20:R20"/>
    <mergeCell ref="C16:F16"/>
    <mergeCell ref="G16:J16"/>
    <mergeCell ref="K16:N16"/>
    <mergeCell ref="P16:W16"/>
    <mergeCell ref="A17:A20"/>
    <mergeCell ref="B17:W17"/>
    <mergeCell ref="B18:C19"/>
    <mergeCell ref="D18:E19"/>
    <mergeCell ref="F18:F19"/>
    <mergeCell ref="G18:G19"/>
    <mergeCell ref="H18:H19"/>
    <mergeCell ref="I18:J19"/>
    <mergeCell ref="K18:R18"/>
    <mergeCell ref="S18:U19"/>
    <mergeCell ref="V18:W19"/>
    <mergeCell ref="L19:M19"/>
    <mergeCell ref="C14:F14"/>
    <mergeCell ref="G14:J14"/>
    <mergeCell ref="K14:N14"/>
    <mergeCell ref="P14:W14"/>
    <mergeCell ref="C15:F15"/>
    <mergeCell ref="G15:J15"/>
    <mergeCell ref="K15:N15"/>
    <mergeCell ref="P15:W15"/>
    <mergeCell ref="C12:F12"/>
    <mergeCell ref="G12:J12"/>
    <mergeCell ref="K12:N12"/>
    <mergeCell ref="P12:W12"/>
    <mergeCell ref="C13:F13"/>
    <mergeCell ref="G13:J13"/>
    <mergeCell ref="K13:N13"/>
    <mergeCell ref="P13:W13"/>
    <mergeCell ref="C10:F10"/>
    <mergeCell ref="G10:J10"/>
    <mergeCell ref="K10:N10"/>
    <mergeCell ref="P10:W10"/>
    <mergeCell ref="C11:F11"/>
    <mergeCell ref="G11:J11"/>
    <mergeCell ref="K11:N11"/>
    <mergeCell ref="P11:W11"/>
    <mergeCell ref="K8:N8"/>
    <mergeCell ref="P8:W8"/>
    <mergeCell ref="C9:F9"/>
    <mergeCell ref="G9:J9"/>
    <mergeCell ref="K9:N9"/>
    <mergeCell ref="P9:W9"/>
    <mergeCell ref="A3:A16"/>
    <mergeCell ref="C3:O3"/>
    <mergeCell ref="P3:W3"/>
    <mergeCell ref="C4:O4"/>
    <mergeCell ref="P4:W4"/>
    <mergeCell ref="B5:B6"/>
    <mergeCell ref="C5:F6"/>
    <mergeCell ref="G5:J6"/>
    <mergeCell ref="K5:N6"/>
    <mergeCell ref="P5:W6"/>
    <mergeCell ref="C7:F7"/>
    <mergeCell ref="G7:J7"/>
    <mergeCell ref="K7:N7"/>
    <mergeCell ref="P7:W7"/>
    <mergeCell ref="C8:F8"/>
    <mergeCell ref="G8:J8"/>
  </mergeCells>
  <pageMargins left="0.19" right="0.05" top="0.75" bottom="0.75" header="0.3" footer="0.3"/>
  <pageSetup paperSize="9" scale="77" orientation="portrait" r:id="rId1"/>
  <colBreaks count="1" manualBreakCount="1">
    <brk id="23" max="1048575" man="1"/>
  </col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J88"/>
  <sheetViews>
    <sheetView topLeftCell="A61" zoomScale="84" zoomScaleNormal="84" zoomScaleSheetLayoutView="100" workbookViewId="0">
      <selection activeCell="H7" sqref="H7"/>
    </sheetView>
  </sheetViews>
  <sheetFormatPr defaultColWidth="9" defaultRowHeight="15" x14ac:dyDescent="0.25"/>
  <cols>
    <col min="1" max="1" width="3.5703125" customWidth="1"/>
    <col min="2" max="2" width="5" customWidth="1"/>
    <col min="3" max="3" width="3.5703125" customWidth="1"/>
    <col min="4" max="4" width="5.140625" customWidth="1"/>
    <col min="5" max="5" width="51.85546875" customWidth="1"/>
    <col min="6" max="6" width="13" customWidth="1"/>
    <col min="7" max="7" width="13.140625" customWidth="1"/>
    <col min="8" max="8" width="16.42578125" customWidth="1"/>
    <col min="9" max="9" width="20.140625" customWidth="1"/>
    <col min="10" max="10" width="36.42578125" customWidth="1"/>
  </cols>
  <sheetData>
    <row r="3" spans="1:10" ht="48.75" customHeight="1" x14ac:dyDescent="0.25">
      <c r="A3" s="1027">
        <v>3</v>
      </c>
      <c r="B3" s="119" t="s">
        <v>412</v>
      </c>
      <c r="C3" s="1028" t="s">
        <v>413</v>
      </c>
      <c r="D3" s="1029"/>
      <c r="E3" s="1029"/>
      <c r="F3" s="1029"/>
      <c r="G3" s="1030"/>
      <c r="H3" s="120">
        <v>0</v>
      </c>
      <c r="I3" s="121" t="s">
        <v>414</v>
      </c>
      <c r="J3" t="s">
        <v>415</v>
      </c>
    </row>
    <row r="4" spans="1:10" ht="48.75" customHeight="1" x14ac:dyDescent="0.25">
      <c r="A4" s="1027"/>
      <c r="B4" s="119" t="s">
        <v>416</v>
      </c>
      <c r="C4" s="1031" t="s">
        <v>417</v>
      </c>
      <c r="D4" s="1031"/>
      <c r="E4" s="1031"/>
      <c r="F4" s="1031"/>
      <c r="G4" s="122" t="s">
        <v>418</v>
      </c>
      <c r="H4" s="123">
        <f>'CONSOLIDATION I&amp;E SCHEDULES'!D60-'10B Annex 2'!H3</f>
        <v>0</v>
      </c>
      <c r="I4" s="121" t="s">
        <v>414</v>
      </c>
    </row>
    <row r="5" spans="1:10" ht="56.25" customHeight="1" x14ac:dyDescent="0.25">
      <c r="A5" s="1027"/>
      <c r="B5" s="124" t="s">
        <v>419</v>
      </c>
      <c r="C5" s="1032" t="s">
        <v>420</v>
      </c>
      <c r="D5" s="1032"/>
      <c r="E5" s="1032"/>
      <c r="F5" s="1032"/>
      <c r="G5" s="1032"/>
      <c r="H5" s="125">
        <f>SUM(H3:H4)</f>
        <v>0</v>
      </c>
      <c r="J5" s="126" t="s">
        <v>421</v>
      </c>
    </row>
    <row r="6" spans="1:10" ht="15.75" customHeight="1" x14ac:dyDescent="0.25">
      <c r="A6" s="127">
        <v>4</v>
      </c>
      <c r="B6" s="1026" t="s">
        <v>422</v>
      </c>
      <c r="C6" s="1026"/>
      <c r="D6" s="1026"/>
      <c r="E6" s="1026"/>
      <c r="F6" s="1026"/>
      <c r="G6" s="1026"/>
      <c r="H6" s="129">
        <f>H5</f>
        <v>0</v>
      </c>
      <c r="J6" t="s">
        <v>423</v>
      </c>
    </row>
    <row r="7" spans="1:10" ht="33" customHeight="1" x14ac:dyDescent="0.25">
      <c r="A7" s="130">
        <v>5</v>
      </c>
      <c r="B7" s="1026" t="s">
        <v>424</v>
      </c>
      <c r="C7" s="1026"/>
      <c r="D7" s="1026"/>
      <c r="E7" s="1026"/>
      <c r="F7" s="1026"/>
      <c r="G7" s="1026"/>
      <c r="H7" s="323" t="e">
        <f>'CONSOLIDATION I&amp;E SCHEDULES'!#REF!</f>
        <v>#REF!</v>
      </c>
      <c r="I7" s="132" t="s">
        <v>425</v>
      </c>
      <c r="J7" t="s">
        <v>426</v>
      </c>
    </row>
    <row r="8" spans="1:10" ht="15.75" customHeight="1" x14ac:dyDescent="0.25">
      <c r="A8" s="1035">
        <v>6</v>
      </c>
      <c r="B8" s="1026" t="s">
        <v>427</v>
      </c>
      <c r="C8" s="1026"/>
      <c r="D8" s="1026"/>
      <c r="E8" s="1026"/>
      <c r="F8" s="1026"/>
      <c r="G8" s="1026"/>
      <c r="H8" s="133"/>
    </row>
    <row r="9" spans="1:10" ht="54" customHeight="1" x14ac:dyDescent="0.25">
      <c r="A9" s="1036"/>
      <c r="B9" s="134" t="s">
        <v>428</v>
      </c>
      <c r="C9" s="1037" t="s">
        <v>429</v>
      </c>
      <c r="D9" s="1037"/>
      <c r="E9" s="1037"/>
      <c r="F9" s="1037"/>
      <c r="G9" s="1037"/>
      <c r="H9" s="131">
        <f>'10B Sch1'!O5</f>
        <v>0</v>
      </c>
      <c r="I9" s="132" t="s">
        <v>430</v>
      </c>
      <c r="J9" t="s">
        <v>431</v>
      </c>
    </row>
    <row r="10" spans="1:10" ht="28.5" customHeight="1" x14ac:dyDescent="0.25">
      <c r="A10" s="130">
        <v>7</v>
      </c>
      <c r="B10" s="1038" t="s">
        <v>432</v>
      </c>
      <c r="C10" s="1038"/>
      <c r="D10" s="1038"/>
      <c r="E10" s="1038"/>
      <c r="F10" s="1038"/>
      <c r="G10" s="1038"/>
      <c r="H10" s="129">
        <f>H6-H9</f>
        <v>0</v>
      </c>
      <c r="J10" t="s">
        <v>433</v>
      </c>
    </row>
    <row r="11" spans="1:10" ht="51" customHeight="1" x14ac:dyDescent="0.25">
      <c r="A11" s="1039">
        <v>8</v>
      </c>
      <c r="B11" s="1026" t="s">
        <v>434</v>
      </c>
      <c r="C11" s="1026"/>
      <c r="D11" s="1026"/>
      <c r="E11" s="1026"/>
      <c r="F11" s="1026"/>
      <c r="G11" s="1026"/>
      <c r="H11" s="129" t="e">
        <f>G20</f>
        <v>#REF!</v>
      </c>
      <c r="J11" t="s">
        <v>435</v>
      </c>
    </row>
    <row r="12" spans="1:10" ht="15.75" customHeight="1" x14ac:dyDescent="0.25">
      <c r="A12" s="1040"/>
      <c r="B12" s="1042" t="s">
        <v>436</v>
      </c>
      <c r="C12" s="1043"/>
      <c r="D12" s="1043"/>
      <c r="E12" s="1043"/>
      <c r="F12" s="1043"/>
      <c r="G12" s="135"/>
      <c r="H12" s="133"/>
    </row>
    <row r="13" spans="1:10" ht="15.75" x14ac:dyDescent="0.25">
      <c r="A13" s="1040"/>
      <c r="B13" s="136"/>
      <c r="C13" s="136"/>
      <c r="D13" s="137" t="s">
        <v>437</v>
      </c>
      <c r="E13" s="138" t="s">
        <v>438</v>
      </c>
      <c r="F13" s="139">
        <f>'CONSOLIDATION I&amp;E 25'!D10</f>
        <v>0</v>
      </c>
      <c r="G13" s="133"/>
      <c r="H13" s="133"/>
    </row>
    <row r="14" spans="1:10" ht="15.75" customHeight="1" x14ac:dyDescent="0.25">
      <c r="A14" s="1040"/>
      <c r="B14" s="136"/>
      <c r="C14" s="136"/>
      <c r="D14" s="140" t="s">
        <v>439</v>
      </c>
      <c r="E14" s="141" t="s">
        <v>440</v>
      </c>
      <c r="F14" s="142">
        <f>'CONSOLIDATION I&amp;E SCHEDULES'!D53</f>
        <v>0</v>
      </c>
      <c r="G14" s="133"/>
      <c r="H14" s="133"/>
    </row>
    <row r="15" spans="1:10" ht="15.75" customHeight="1" x14ac:dyDescent="0.25">
      <c r="A15" s="1040"/>
      <c r="B15" s="136"/>
      <c r="C15" s="136"/>
      <c r="D15" s="140" t="s">
        <v>441</v>
      </c>
      <c r="E15" s="143" t="s">
        <v>442</v>
      </c>
      <c r="F15" s="142">
        <f>'CONSOLIDATION I&amp;E SCHEDULES'!D35</f>
        <v>0</v>
      </c>
      <c r="G15" s="133"/>
      <c r="H15" s="133"/>
    </row>
    <row r="16" spans="1:10" ht="15.75" customHeight="1" x14ac:dyDescent="0.25">
      <c r="A16" s="1040"/>
      <c r="B16" s="136"/>
      <c r="C16" s="136"/>
      <c r="D16" s="140" t="s">
        <v>443</v>
      </c>
      <c r="E16" s="143" t="s">
        <v>444</v>
      </c>
      <c r="F16" s="142">
        <f>'CONSOLIDATION I&amp;E SCHEDULES'!D28</f>
        <v>0</v>
      </c>
      <c r="G16" s="133"/>
      <c r="H16" s="133"/>
    </row>
    <row r="17" spans="1:10" ht="15.75" customHeight="1" x14ac:dyDescent="0.25">
      <c r="A17" s="1040"/>
      <c r="B17" s="136"/>
      <c r="C17" s="136"/>
      <c r="D17" s="140" t="s">
        <v>445</v>
      </c>
      <c r="E17" s="143" t="s">
        <v>446</v>
      </c>
      <c r="F17" s="142" t="e">
        <f>'CONSOLIDATION I&amp;E SCHEDULES'!#REF!</f>
        <v>#REF!</v>
      </c>
      <c r="G17" s="133"/>
      <c r="H17" s="133"/>
    </row>
    <row r="18" spans="1:10" ht="15.75" customHeight="1" x14ac:dyDescent="0.25">
      <c r="A18" s="1040"/>
      <c r="B18" s="144"/>
      <c r="C18" s="112"/>
      <c r="D18" s="140" t="s">
        <v>447</v>
      </c>
      <c r="E18" s="145" t="s">
        <v>105</v>
      </c>
      <c r="F18" s="142">
        <f>'CONSOLIDATION I&amp;E SCHEDULES'!D74</f>
        <v>0</v>
      </c>
      <c r="G18" s="133"/>
      <c r="H18" s="133"/>
    </row>
    <row r="19" spans="1:10" ht="15.75" x14ac:dyDescent="0.25">
      <c r="A19" s="1040"/>
      <c r="B19" s="144"/>
      <c r="C19" s="144"/>
      <c r="D19" s="140" t="s">
        <v>448</v>
      </c>
      <c r="E19" s="143" t="s">
        <v>87</v>
      </c>
      <c r="F19" s="142" t="e">
        <f>'CONSOLIDATION I&amp;E SCHEDULES'!D13+'CONSOLIDATION I&amp;E SCHEDULES'!#REF!+'CONSOLIDATION I&amp;E SCHEDULES'!D68+'CONSOLIDATION I&amp;E SCHEDULES'!D87+'CONSOLIDATION I&amp;E SCHEDULES'!#REF!</f>
        <v>#REF!</v>
      </c>
      <c r="G19" s="133"/>
      <c r="H19" s="133"/>
    </row>
    <row r="20" spans="1:10" ht="31.5" x14ac:dyDescent="0.25">
      <c r="A20" s="1041"/>
      <c r="B20" s="144"/>
      <c r="C20" s="144"/>
      <c r="D20" s="146" t="s">
        <v>449</v>
      </c>
      <c r="E20" s="143" t="s">
        <v>6</v>
      </c>
      <c r="F20" s="324" t="e">
        <f>SUM(F13:F19)</f>
        <v>#REF!</v>
      </c>
      <c r="G20" s="325" t="e">
        <f>F20</f>
        <v>#REF!</v>
      </c>
      <c r="H20" s="133"/>
    </row>
    <row r="21" spans="1:10" ht="30" customHeight="1" x14ac:dyDescent="0.25">
      <c r="A21" s="130">
        <v>9</v>
      </c>
      <c r="B21" s="1042" t="s">
        <v>450</v>
      </c>
      <c r="C21" s="1043"/>
      <c r="D21" s="1043"/>
      <c r="E21" s="1043"/>
      <c r="F21" s="1043"/>
      <c r="G21" s="50"/>
      <c r="H21" s="129" t="e">
        <f>H10+H11</f>
        <v>#REF!</v>
      </c>
      <c r="J21" t="s">
        <v>451</v>
      </c>
    </row>
    <row r="22" spans="1:10" ht="15.75" customHeight="1" x14ac:dyDescent="0.25">
      <c r="A22" s="111">
        <v>10</v>
      </c>
      <c r="B22" s="1042" t="s">
        <v>452</v>
      </c>
      <c r="C22" s="988"/>
      <c r="D22" s="988"/>
      <c r="E22" s="988"/>
      <c r="F22" s="988"/>
      <c r="G22" s="147"/>
      <c r="H22" s="133"/>
      <c r="J22" t="s">
        <v>453</v>
      </c>
    </row>
    <row r="23" spans="1:10" ht="51.75" customHeight="1" x14ac:dyDescent="0.25">
      <c r="A23" s="148"/>
      <c r="B23" s="149" t="s">
        <v>454</v>
      </c>
      <c r="C23" s="1044" t="s">
        <v>455</v>
      </c>
      <c r="D23" s="989"/>
      <c r="E23" s="989"/>
      <c r="F23" s="150" t="s">
        <v>456</v>
      </c>
      <c r="G23" s="150" t="s">
        <v>457</v>
      </c>
      <c r="H23" s="151" t="s">
        <v>6</v>
      </c>
    </row>
    <row r="24" spans="1:10" ht="31.9" customHeight="1" x14ac:dyDescent="0.25">
      <c r="A24" s="148"/>
      <c r="B24" s="152"/>
      <c r="C24" s="128" t="s">
        <v>458</v>
      </c>
      <c r="D24" s="1045" t="s">
        <v>459</v>
      </c>
      <c r="E24" s="1045"/>
      <c r="F24" s="121"/>
      <c r="G24" s="121"/>
      <c r="H24" s="129">
        <f>F24+G24</f>
        <v>0</v>
      </c>
    </row>
    <row r="25" spans="1:10" ht="15.75" customHeight="1" x14ac:dyDescent="0.25">
      <c r="A25" s="136"/>
      <c r="B25" s="136"/>
      <c r="C25" s="136"/>
      <c r="D25" s="1046" t="s">
        <v>460</v>
      </c>
      <c r="E25" s="1047"/>
      <c r="F25" s="153"/>
      <c r="G25" s="153"/>
      <c r="H25" s="133"/>
    </row>
    <row r="26" spans="1:10" ht="15.75" x14ac:dyDescent="0.25">
      <c r="A26" s="136"/>
      <c r="B26" s="136"/>
      <c r="C26" s="136"/>
      <c r="D26" s="154" t="s">
        <v>437</v>
      </c>
      <c r="E26" s="138" t="s">
        <v>461</v>
      </c>
      <c r="F26" s="121"/>
      <c r="G26" s="155" t="e">
        <f>'CONSOLIDATION I&amp;E 25'!D31-'CONSOLIDATION I&amp;E 25'!D30+#REF!+#REF!</f>
        <v>#REF!</v>
      </c>
      <c r="H26" s="324" t="e">
        <f>F26+G26</f>
        <v>#REF!</v>
      </c>
    </row>
    <row r="27" spans="1:10" ht="21" customHeight="1" x14ac:dyDescent="0.25">
      <c r="A27" s="136"/>
      <c r="B27" s="136"/>
      <c r="C27" s="112" t="s">
        <v>462</v>
      </c>
      <c r="D27" s="140" t="s">
        <v>439</v>
      </c>
      <c r="E27" s="143" t="s">
        <v>463</v>
      </c>
      <c r="F27" s="156"/>
      <c r="G27" s="157">
        <v>0</v>
      </c>
      <c r="H27" s="324">
        <f>F27+G27</f>
        <v>0</v>
      </c>
    </row>
    <row r="28" spans="1:10" ht="15.75" customHeight="1" x14ac:dyDescent="0.25">
      <c r="A28" s="136"/>
      <c r="B28" s="136"/>
      <c r="C28" s="136"/>
      <c r="D28" s="140" t="s">
        <v>441</v>
      </c>
      <c r="E28" s="143" t="s">
        <v>464</v>
      </c>
      <c r="F28" s="156"/>
      <c r="G28" s="157">
        <v>0</v>
      </c>
      <c r="H28" s="324">
        <f>F28+G28</f>
        <v>0</v>
      </c>
    </row>
    <row r="29" spans="1:10" ht="15.75" customHeight="1" x14ac:dyDescent="0.25">
      <c r="A29" s="136"/>
      <c r="B29" s="136"/>
      <c r="C29" s="136"/>
      <c r="D29" s="140" t="s">
        <v>443</v>
      </c>
      <c r="E29" s="143" t="s">
        <v>465</v>
      </c>
      <c r="F29" s="156"/>
      <c r="G29" s="157">
        <v>0</v>
      </c>
      <c r="H29" s="324">
        <f>F29+G28</f>
        <v>0</v>
      </c>
    </row>
    <row r="30" spans="1:10" ht="15.75" x14ac:dyDescent="0.25">
      <c r="A30" s="136"/>
      <c r="B30" s="1033"/>
      <c r="C30" s="158"/>
      <c r="D30" s="159" t="s">
        <v>466</v>
      </c>
      <c r="E30" s="138" t="s">
        <v>467</v>
      </c>
      <c r="F30" s="129">
        <f>SUM(F26:F29)</f>
        <v>0</v>
      </c>
      <c r="G30" s="324" t="e">
        <f>SUM(G26:G28)</f>
        <v>#REF!</v>
      </c>
      <c r="H30" s="324" t="e">
        <f>SUM(H26:H29)</f>
        <v>#REF!</v>
      </c>
    </row>
    <row r="31" spans="1:10" ht="32.25" customHeight="1" x14ac:dyDescent="0.25">
      <c r="A31" s="136"/>
      <c r="B31" s="1033"/>
      <c r="C31" s="160" t="s">
        <v>468</v>
      </c>
      <c r="D31" s="995" t="s">
        <v>469</v>
      </c>
      <c r="E31" s="1034"/>
      <c r="F31" s="161">
        <f>F30+F24</f>
        <v>0</v>
      </c>
      <c r="G31" s="161" t="e">
        <f>G30+G24</f>
        <v>#REF!</v>
      </c>
      <c r="H31" s="326" t="e">
        <f>H30+H24</f>
        <v>#REF!</v>
      </c>
      <c r="J31" t="s">
        <v>470</v>
      </c>
    </row>
    <row r="32" spans="1:10" ht="18.75" customHeight="1" x14ac:dyDescent="0.25">
      <c r="A32" s="162"/>
      <c r="B32" s="163" t="s">
        <v>471</v>
      </c>
      <c r="C32" s="1026" t="s">
        <v>472</v>
      </c>
      <c r="D32" s="1026"/>
      <c r="E32" s="1026"/>
      <c r="F32" s="1026"/>
      <c r="G32" s="1026"/>
      <c r="H32" s="121"/>
    </row>
    <row r="33" spans="1:10" ht="15.75" customHeight="1" x14ac:dyDescent="0.25">
      <c r="A33" s="136"/>
      <c r="B33" s="1053" t="s">
        <v>473</v>
      </c>
      <c r="C33" s="1054"/>
      <c r="D33" s="1054"/>
      <c r="E33" s="1034"/>
      <c r="F33" s="164"/>
      <c r="G33" s="164"/>
      <c r="H33" s="121"/>
    </row>
    <row r="34" spans="1:10" ht="15.75" customHeight="1" x14ac:dyDescent="0.25">
      <c r="A34" s="136"/>
      <c r="B34" s="1055" t="s">
        <v>474</v>
      </c>
      <c r="C34" s="1056"/>
      <c r="D34" s="1056"/>
      <c r="E34" s="1057"/>
      <c r="F34" s="121"/>
      <c r="G34" s="121"/>
      <c r="H34" s="121"/>
    </row>
    <row r="35" spans="1:10" ht="15.75" customHeight="1" x14ac:dyDescent="0.25">
      <c r="A35" s="136"/>
      <c r="B35" s="1055" t="s">
        <v>475</v>
      </c>
      <c r="C35" s="1056"/>
      <c r="D35" s="1056"/>
      <c r="E35" s="1057"/>
      <c r="F35" s="121"/>
      <c r="G35" s="121"/>
      <c r="H35" s="121"/>
    </row>
    <row r="36" spans="1:10" ht="15.75" customHeight="1" x14ac:dyDescent="0.25">
      <c r="A36" s="136"/>
      <c r="B36" s="1058" t="s">
        <v>476</v>
      </c>
      <c r="C36" s="1056"/>
      <c r="D36" s="1056"/>
      <c r="E36" s="1057"/>
      <c r="F36" s="121"/>
      <c r="G36" s="121"/>
      <c r="H36" s="121"/>
      <c r="I36" s="121" t="s">
        <v>414</v>
      </c>
    </row>
    <row r="37" spans="1:10" ht="15.75" customHeight="1" x14ac:dyDescent="0.25">
      <c r="A37" s="136"/>
      <c r="B37" s="167" t="s">
        <v>477</v>
      </c>
      <c r="C37" s="165"/>
      <c r="D37" s="165"/>
      <c r="E37" s="166"/>
      <c r="F37" s="121"/>
      <c r="G37" s="121"/>
      <c r="H37" s="121"/>
    </row>
    <row r="38" spans="1:10" ht="15.75" customHeight="1" x14ac:dyDescent="0.25">
      <c r="A38" s="136"/>
      <c r="B38" s="167" t="s">
        <v>478</v>
      </c>
      <c r="C38" s="165"/>
      <c r="D38" s="165"/>
      <c r="E38" s="166"/>
      <c r="F38" s="121"/>
      <c r="G38" s="121"/>
      <c r="H38" s="121"/>
    </row>
    <row r="39" spans="1:10" ht="15.75" customHeight="1" x14ac:dyDescent="0.25">
      <c r="A39" s="136"/>
      <c r="B39" s="167" t="s">
        <v>6</v>
      </c>
      <c r="C39" s="165"/>
      <c r="D39" s="165"/>
      <c r="E39" s="166"/>
      <c r="F39" s="121"/>
      <c r="G39" s="121"/>
      <c r="H39" s="121"/>
    </row>
    <row r="40" spans="1:10" ht="15.75" customHeight="1" x14ac:dyDescent="0.25">
      <c r="A40" s="136"/>
      <c r="B40" s="1058" t="s">
        <v>479</v>
      </c>
      <c r="C40" s="1056"/>
      <c r="D40" s="1056"/>
      <c r="E40" s="1057"/>
      <c r="F40" s="121"/>
      <c r="G40" s="121"/>
      <c r="H40" s="121"/>
    </row>
    <row r="41" spans="1:10" ht="15.75" customHeight="1" x14ac:dyDescent="0.25">
      <c r="A41" s="136"/>
      <c r="B41" s="1058" t="s">
        <v>480</v>
      </c>
      <c r="C41" s="1056"/>
      <c r="D41" s="1056"/>
      <c r="E41" s="1057"/>
      <c r="F41" s="168"/>
      <c r="G41" s="168"/>
      <c r="H41" s="121"/>
    </row>
    <row r="42" spans="1:10" ht="15.75" customHeight="1" x14ac:dyDescent="0.25">
      <c r="A42" s="144"/>
      <c r="B42" s="169" t="s">
        <v>481</v>
      </c>
      <c r="C42" s="1060" t="s">
        <v>482</v>
      </c>
      <c r="D42" s="1060"/>
      <c r="E42" s="1060"/>
      <c r="F42" s="1060"/>
      <c r="G42" s="1060"/>
      <c r="H42" s="139" t="e">
        <f>'CONSOLIDATION I&amp;E SCHEDULES'!#REF!</f>
        <v>#REF!</v>
      </c>
      <c r="I42" s="121" t="s">
        <v>414</v>
      </c>
    </row>
    <row r="43" spans="1:10" ht="33" customHeight="1" x14ac:dyDescent="0.25">
      <c r="A43" s="144"/>
      <c r="B43" s="171" t="s">
        <v>483</v>
      </c>
      <c r="C43" s="1061" t="s">
        <v>484</v>
      </c>
      <c r="D43" s="1062"/>
      <c r="E43" s="1062"/>
      <c r="F43" s="1062"/>
      <c r="G43" s="1062"/>
      <c r="H43" s="121"/>
      <c r="I43" s="121" t="s">
        <v>414</v>
      </c>
    </row>
    <row r="44" spans="1:10" ht="15.75" customHeight="1" x14ac:dyDescent="0.25">
      <c r="A44" s="144"/>
      <c r="B44" s="169" t="s">
        <v>485</v>
      </c>
      <c r="C44" s="1063" t="s">
        <v>486</v>
      </c>
      <c r="D44" s="1064"/>
      <c r="E44" s="1064"/>
      <c r="F44" s="1064"/>
      <c r="G44" s="1064"/>
      <c r="H44" s="324" t="e">
        <f>H31-H42+H43</f>
        <v>#REF!</v>
      </c>
      <c r="J44" t="s">
        <v>487</v>
      </c>
    </row>
    <row r="45" spans="1:10" ht="15.75" customHeight="1" x14ac:dyDescent="0.25">
      <c r="A45" s="1033"/>
      <c r="B45" s="1048" t="s">
        <v>488</v>
      </c>
      <c r="C45" s="1050" t="s">
        <v>489</v>
      </c>
      <c r="D45" s="1051"/>
      <c r="E45" s="1051"/>
      <c r="F45" s="1051"/>
      <c r="G45" s="1051"/>
      <c r="H45" s="133"/>
    </row>
    <row r="46" spans="1:10" ht="18.75" customHeight="1" x14ac:dyDescent="0.25">
      <c r="A46" s="1033"/>
      <c r="B46" s="1049"/>
      <c r="C46" s="138" t="s">
        <v>490</v>
      </c>
      <c r="D46" s="1052" t="s">
        <v>491</v>
      </c>
      <c r="E46" s="1052"/>
      <c r="F46" s="1052"/>
      <c r="G46" s="987"/>
      <c r="H46" s="139" t="e">
        <f>H44-H47</f>
        <v>#REF!</v>
      </c>
      <c r="I46" s="121" t="s">
        <v>414</v>
      </c>
    </row>
    <row r="47" spans="1:10" ht="21" customHeight="1" x14ac:dyDescent="0.25">
      <c r="A47" s="136"/>
      <c r="B47" s="173"/>
      <c r="C47" s="138" t="s">
        <v>462</v>
      </c>
      <c r="D47" s="1065" t="s">
        <v>492</v>
      </c>
      <c r="E47" s="1062"/>
      <c r="F47" s="1062"/>
      <c r="G47" s="1062"/>
      <c r="H47" s="139" t="e">
        <f>#REF!+#REF!</f>
        <v>#REF!</v>
      </c>
      <c r="I47" s="121" t="s">
        <v>414</v>
      </c>
    </row>
    <row r="48" spans="1:10" ht="38.25" customHeight="1" x14ac:dyDescent="0.25">
      <c r="A48" s="144"/>
      <c r="B48" s="174" t="s">
        <v>493</v>
      </c>
      <c r="C48" s="987" t="s">
        <v>494</v>
      </c>
      <c r="D48" s="988"/>
      <c r="E48" s="988"/>
      <c r="F48" s="988"/>
      <c r="G48" s="988"/>
      <c r="H48" s="175">
        <f>'10B Sch1'!O7</f>
        <v>0</v>
      </c>
      <c r="I48" s="176" t="s">
        <v>495</v>
      </c>
    </row>
    <row r="49" spans="1:10" ht="37.5" customHeight="1" x14ac:dyDescent="0.25">
      <c r="A49" s="177"/>
      <c r="B49" s="178" t="s">
        <v>496</v>
      </c>
      <c r="C49" s="1066" t="s">
        <v>497</v>
      </c>
      <c r="D49" s="1067"/>
      <c r="E49" s="1067"/>
      <c r="F49" s="1067"/>
      <c r="G49" s="1067"/>
      <c r="H49" s="179">
        <f>'10B Sch1'!I43</f>
        <v>0</v>
      </c>
      <c r="I49" s="176" t="s">
        <v>498</v>
      </c>
    </row>
    <row r="50" spans="1:10" ht="15.75" customHeight="1" x14ac:dyDescent="0.25">
      <c r="A50" s="162"/>
      <c r="B50" s="1068" t="s">
        <v>499</v>
      </c>
      <c r="C50" s="1069"/>
      <c r="D50" s="1069"/>
      <c r="E50" s="1069"/>
      <c r="F50" s="1069"/>
      <c r="G50" s="1069"/>
      <c r="H50" s="133"/>
    </row>
    <row r="51" spans="1:10" ht="50.25" customHeight="1" x14ac:dyDescent="0.25">
      <c r="A51" s="144"/>
      <c r="B51" s="180" t="s">
        <v>500</v>
      </c>
      <c r="C51" s="1070" t="s">
        <v>501</v>
      </c>
      <c r="D51" s="1071"/>
      <c r="E51" s="1071"/>
      <c r="F51" s="1071"/>
      <c r="G51" s="1071"/>
      <c r="H51" s="181">
        <f>'10B Sch2'!D42*0.3</f>
        <v>0</v>
      </c>
      <c r="I51" s="182" t="s">
        <v>502</v>
      </c>
    </row>
    <row r="52" spans="1:10" ht="51.75" customHeight="1" x14ac:dyDescent="0.25">
      <c r="A52" s="148"/>
      <c r="B52" s="183" t="s">
        <v>503</v>
      </c>
      <c r="C52" s="1059" t="s">
        <v>504</v>
      </c>
      <c r="D52" s="988"/>
      <c r="E52" s="988"/>
      <c r="F52" s="988"/>
      <c r="G52" s="988"/>
      <c r="H52" s="181">
        <f>'10B Sch2'!D63</f>
        <v>0</v>
      </c>
      <c r="I52" s="182" t="s">
        <v>505</v>
      </c>
    </row>
    <row r="53" spans="1:10" ht="51" customHeight="1" x14ac:dyDescent="0.25">
      <c r="A53" s="148"/>
      <c r="B53" s="185" t="s">
        <v>506</v>
      </c>
      <c r="C53" s="987" t="s">
        <v>507</v>
      </c>
      <c r="D53" s="988"/>
      <c r="E53" s="988"/>
      <c r="F53" s="988"/>
      <c r="G53" s="988"/>
      <c r="H53" s="121"/>
      <c r="I53" s="121" t="s">
        <v>414</v>
      </c>
    </row>
    <row r="54" spans="1:10" ht="48.75" customHeight="1" x14ac:dyDescent="0.25">
      <c r="A54" s="186"/>
      <c r="B54" s="169" t="s">
        <v>508</v>
      </c>
      <c r="C54" s="1042" t="s">
        <v>509</v>
      </c>
      <c r="D54" s="1043"/>
      <c r="E54" s="1043"/>
      <c r="F54" s="1043"/>
      <c r="G54" s="1043"/>
      <c r="H54" s="121"/>
      <c r="I54" s="121" t="s">
        <v>414</v>
      </c>
    </row>
    <row r="55" spans="1:10" ht="52.5" customHeight="1" x14ac:dyDescent="0.25">
      <c r="A55" s="1072"/>
      <c r="B55" s="187" t="s">
        <v>510</v>
      </c>
      <c r="C55" s="1042" t="s">
        <v>511</v>
      </c>
      <c r="D55" s="1043"/>
      <c r="E55" s="1043"/>
      <c r="F55" s="1043"/>
      <c r="G55" s="1043"/>
      <c r="H55" s="121"/>
      <c r="I55" s="121" t="s">
        <v>414</v>
      </c>
    </row>
    <row r="56" spans="1:10" ht="31.5" customHeight="1" x14ac:dyDescent="0.25">
      <c r="A56" s="1073"/>
      <c r="B56" s="188" t="s">
        <v>512</v>
      </c>
      <c r="C56" s="1042" t="s">
        <v>513</v>
      </c>
      <c r="D56" s="1043"/>
      <c r="E56" s="1043"/>
      <c r="F56" s="1043"/>
      <c r="G56" s="1043"/>
      <c r="H56" s="121"/>
      <c r="I56" s="121" t="s">
        <v>414</v>
      </c>
    </row>
    <row r="57" spans="1:10" ht="34.5" customHeight="1" x14ac:dyDescent="0.25">
      <c r="A57" s="1073"/>
      <c r="B57" s="189" t="s">
        <v>514</v>
      </c>
      <c r="C57" s="987" t="s">
        <v>515</v>
      </c>
      <c r="D57" s="988"/>
      <c r="E57" s="988"/>
      <c r="F57" s="988"/>
      <c r="G57" s="988"/>
      <c r="H57" s="121"/>
      <c r="I57" s="121" t="s">
        <v>414</v>
      </c>
    </row>
    <row r="58" spans="1:10" ht="15.75" customHeight="1" x14ac:dyDescent="0.25">
      <c r="A58" s="1073"/>
      <c r="B58" s="189" t="s">
        <v>516</v>
      </c>
      <c r="C58" s="987" t="s">
        <v>517</v>
      </c>
      <c r="D58" s="988"/>
      <c r="E58" s="988"/>
      <c r="F58" s="988"/>
      <c r="G58" s="988"/>
      <c r="H58" s="121"/>
      <c r="I58" s="121" t="s">
        <v>414</v>
      </c>
    </row>
    <row r="59" spans="1:10" ht="15.75" customHeight="1" x14ac:dyDescent="0.25">
      <c r="A59" s="1073"/>
      <c r="B59" s="189" t="s">
        <v>518</v>
      </c>
      <c r="C59" s="987" t="s">
        <v>519</v>
      </c>
      <c r="D59" s="988"/>
      <c r="E59" s="988"/>
      <c r="F59" s="988"/>
      <c r="G59" s="988"/>
      <c r="H59" s="121"/>
      <c r="I59" s="121" t="s">
        <v>414</v>
      </c>
    </row>
    <row r="60" spans="1:10" ht="30" customHeight="1" x14ac:dyDescent="0.25">
      <c r="A60" s="1073"/>
      <c r="B60" s="190" t="s">
        <v>520</v>
      </c>
      <c r="C60" s="1075" t="s">
        <v>521</v>
      </c>
      <c r="D60" s="1076"/>
      <c r="E60" s="1076"/>
      <c r="F60" s="1076"/>
      <c r="G60" s="1076"/>
      <c r="H60" s="327" t="e">
        <f>H44+H48+H49-SUM(H51:H59)</f>
        <v>#REF!</v>
      </c>
      <c r="J60" t="s">
        <v>522</v>
      </c>
    </row>
    <row r="61" spans="1:10" ht="35.25" customHeight="1" x14ac:dyDescent="0.25">
      <c r="A61" s="1073"/>
      <c r="B61" s="189" t="s">
        <v>523</v>
      </c>
      <c r="C61" s="987" t="s">
        <v>524</v>
      </c>
      <c r="D61" s="988"/>
      <c r="E61" s="988"/>
      <c r="F61" s="988"/>
      <c r="G61" s="988"/>
      <c r="H61" s="182"/>
      <c r="I61" s="182" t="s">
        <v>525</v>
      </c>
    </row>
    <row r="62" spans="1:10" ht="34.5" customHeight="1" x14ac:dyDescent="0.25">
      <c r="A62" s="1073"/>
      <c r="B62" s="189" t="s">
        <v>526</v>
      </c>
      <c r="C62" s="987" t="s">
        <v>527</v>
      </c>
      <c r="D62" s="988"/>
      <c r="E62" s="988"/>
      <c r="F62" s="988"/>
      <c r="G62" s="988"/>
      <c r="H62" s="182"/>
      <c r="I62" s="182" t="s">
        <v>525</v>
      </c>
    </row>
    <row r="63" spans="1:10" ht="42.95" customHeight="1" x14ac:dyDescent="0.25">
      <c r="A63" s="1074"/>
      <c r="B63" s="189" t="s">
        <v>528</v>
      </c>
      <c r="C63" s="987" t="s">
        <v>529</v>
      </c>
      <c r="D63" s="988"/>
      <c r="E63" s="988"/>
      <c r="F63" s="988"/>
      <c r="G63" s="988"/>
      <c r="H63" s="139" t="e">
        <f>H21-H60</f>
        <v>#REF!</v>
      </c>
      <c r="I63" s="192" t="s">
        <v>530</v>
      </c>
    </row>
    <row r="64" spans="1:10" ht="24.6" customHeight="1" x14ac:dyDescent="0.25">
      <c r="A64" s="193">
        <v>11</v>
      </c>
      <c r="B64" s="1077" t="s">
        <v>531</v>
      </c>
      <c r="C64" s="1078"/>
      <c r="D64" s="1078"/>
      <c r="E64" s="1078"/>
      <c r="F64" s="1078"/>
      <c r="G64" s="1078"/>
      <c r="H64" s="191" t="e">
        <f>H21-SUM(H60:H63)</f>
        <v>#REF!</v>
      </c>
      <c r="I64" s="52"/>
      <c r="J64" t="s">
        <v>532</v>
      </c>
    </row>
    <row r="65" spans="1:10" ht="21.6" customHeight="1" x14ac:dyDescent="0.25">
      <c r="A65" s="194">
        <v>12</v>
      </c>
      <c r="B65" s="988" t="s">
        <v>533</v>
      </c>
      <c r="C65" s="988"/>
      <c r="D65" s="988"/>
      <c r="E65" s="988"/>
      <c r="F65" s="988"/>
      <c r="G65" s="990"/>
      <c r="H65" s="156"/>
      <c r="I65" s="182" t="s">
        <v>525</v>
      </c>
    </row>
    <row r="66" spans="1:10" ht="15.75" customHeight="1" x14ac:dyDescent="0.25">
      <c r="A66" s="195">
        <v>13</v>
      </c>
      <c r="B66" s="987" t="s">
        <v>534</v>
      </c>
      <c r="C66" s="988"/>
      <c r="D66" s="988"/>
      <c r="E66" s="988"/>
      <c r="F66" s="988"/>
      <c r="G66" s="988"/>
      <c r="H66" s="133"/>
      <c r="J66" t="s">
        <v>535</v>
      </c>
    </row>
    <row r="67" spans="1:10" ht="31.5" customHeight="1" x14ac:dyDescent="0.25">
      <c r="A67" s="1085"/>
      <c r="B67" s="197">
        <v>-1</v>
      </c>
      <c r="C67" s="987" t="s">
        <v>536</v>
      </c>
      <c r="D67" s="988"/>
      <c r="E67" s="988"/>
      <c r="F67" s="988"/>
      <c r="G67" s="121" t="s">
        <v>380</v>
      </c>
      <c r="H67" s="198"/>
      <c r="I67" s="182"/>
    </row>
    <row r="68" spans="1:10" ht="31.5" customHeight="1" x14ac:dyDescent="0.25">
      <c r="A68" s="1086"/>
      <c r="B68" s="199">
        <v>-2</v>
      </c>
      <c r="C68" s="987" t="s">
        <v>537</v>
      </c>
      <c r="D68" s="988"/>
      <c r="E68" s="988"/>
      <c r="F68" s="988"/>
      <c r="G68" s="121" t="s">
        <v>380</v>
      </c>
      <c r="H68" s="156"/>
      <c r="I68" s="182"/>
    </row>
    <row r="69" spans="1:10" ht="31.5" customHeight="1" x14ac:dyDescent="0.25">
      <c r="A69" s="1086"/>
      <c r="B69" s="199">
        <v>-3</v>
      </c>
      <c r="C69" s="987" t="s">
        <v>538</v>
      </c>
      <c r="D69" s="988"/>
      <c r="E69" s="988"/>
      <c r="F69" s="988"/>
      <c r="G69" s="121" t="s">
        <v>380</v>
      </c>
      <c r="H69" s="156"/>
      <c r="I69" s="182"/>
    </row>
    <row r="70" spans="1:10" ht="31.5" customHeight="1" x14ac:dyDescent="0.25">
      <c r="A70" s="1087"/>
      <c r="B70" s="199">
        <v>-4</v>
      </c>
      <c r="C70" s="987" t="s">
        <v>539</v>
      </c>
      <c r="D70" s="988"/>
      <c r="E70" s="988"/>
      <c r="F70" s="988"/>
      <c r="G70" s="121" t="s">
        <v>380</v>
      </c>
      <c r="H70" s="156"/>
      <c r="I70" s="182"/>
    </row>
    <row r="71" spans="1:10" ht="46.5" customHeight="1" x14ac:dyDescent="0.25">
      <c r="A71" s="1079">
        <v>14</v>
      </c>
      <c r="B71" s="995" t="s">
        <v>540</v>
      </c>
      <c r="C71" s="1054"/>
      <c r="D71" s="1054"/>
      <c r="E71" s="1054"/>
      <c r="F71" s="200" t="s">
        <v>541</v>
      </c>
      <c r="G71" s="121" t="s">
        <v>542</v>
      </c>
      <c r="H71" s="133"/>
      <c r="J71" t="s">
        <v>543</v>
      </c>
    </row>
    <row r="72" spans="1:10" ht="36" customHeight="1" x14ac:dyDescent="0.25">
      <c r="A72" s="1080"/>
      <c r="B72" s="154" t="s">
        <v>544</v>
      </c>
      <c r="C72" s="987" t="s">
        <v>545</v>
      </c>
      <c r="D72" s="988"/>
      <c r="E72" s="988"/>
      <c r="F72" s="52"/>
      <c r="G72" s="52"/>
      <c r="H72" s="201"/>
      <c r="I72" s="201" t="s">
        <v>546</v>
      </c>
    </row>
    <row r="73" spans="1:10" ht="36.6" customHeight="1" x14ac:dyDescent="0.25">
      <c r="A73" s="1080"/>
      <c r="B73" s="154" t="s">
        <v>547</v>
      </c>
      <c r="C73" s="987" t="s">
        <v>548</v>
      </c>
      <c r="D73" s="988"/>
      <c r="E73" s="988"/>
      <c r="F73" s="121"/>
      <c r="G73" s="200"/>
      <c r="H73" s="202"/>
      <c r="I73" s="202" t="s">
        <v>549</v>
      </c>
    </row>
    <row r="74" spans="1:10" ht="23.45" customHeight="1" x14ac:dyDescent="0.25">
      <c r="A74" s="1080"/>
      <c r="B74" s="154" t="s">
        <v>550</v>
      </c>
      <c r="C74" s="987" t="s">
        <v>551</v>
      </c>
      <c r="D74" s="988"/>
      <c r="E74" s="988"/>
      <c r="F74" s="121"/>
      <c r="G74" s="200"/>
      <c r="H74" s="182"/>
      <c r="I74" s="182" t="s">
        <v>552</v>
      </c>
    </row>
    <row r="75" spans="1:10" ht="30.6" customHeight="1" x14ac:dyDescent="0.25">
      <c r="A75" s="1080"/>
      <c r="B75" s="154" t="s">
        <v>553</v>
      </c>
      <c r="C75" s="987" t="s">
        <v>554</v>
      </c>
      <c r="D75" s="988"/>
      <c r="E75" s="990"/>
      <c r="F75" s="121"/>
      <c r="G75" s="200"/>
      <c r="H75" s="202"/>
      <c r="I75" s="202" t="s">
        <v>555</v>
      </c>
    </row>
    <row r="76" spans="1:10" ht="34.5" customHeight="1" x14ac:dyDescent="0.25">
      <c r="A76" s="1080"/>
      <c r="B76" s="154" t="s">
        <v>556</v>
      </c>
      <c r="C76" s="1042" t="s">
        <v>557</v>
      </c>
      <c r="D76" s="1043"/>
      <c r="E76" s="1082"/>
      <c r="F76" s="121"/>
      <c r="G76" s="200"/>
      <c r="H76" s="202"/>
      <c r="I76" s="202" t="s">
        <v>558</v>
      </c>
    </row>
    <row r="77" spans="1:10" ht="27.6" customHeight="1" x14ac:dyDescent="0.25">
      <c r="A77" s="1081"/>
      <c r="B77" s="203" t="s">
        <v>559</v>
      </c>
      <c r="C77" s="1083" t="s">
        <v>560</v>
      </c>
      <c r="D77" s="989"/>
      <c r="E77" s="1084"/>
      <c r="F77" s="168"/>
      <c r="G77" s="204"/>
      <c r="H77" s="202"/>
      <c r="I77" s="202" t="s">
        <v>558</v>
      </c>
    </row>
    <row r="78" spans="1:10" ht="18.75" customHeight="1" x14ac:dyDescent="0.25">
      <c r="A78" s="205">
        <v>15</v>
      </c>
      <c r="B78" s="1042" t="s">
        <v>561</v>
      </c>
      <c r="C78" s="1043"/>
      <c r="D78" s="1043"/>
      <c r="E78" s="1043"/>
      <c r="F78" s="1043"/>
      <c r="G78" s="1043"/>
      <c r="H78" s="1082"/>
      <c r="J78" t="s">
        <v>562</v>
      </c>
    </row>
    <row r="79" spans="1:10" ht="15.75" x14ac:dyDescent="0.25">
      <c r="A79" s="954"/>
      <c r="B79" s="1088" t="s">
        <v>563</v>
      </c>
      <c r="C79" s="1054"/>
      <c r="D79" s="1054"/>
      <c r="E79" s="1034"/>
      <c r="F79" s="164"/>
      <c r="G79" s="164"/>
      <c r="H79" s="164"/>
    </row>
    <row r="80" spans="1:10" ht="15.75" x14ac:dyDescent="0.25">
      <c r="A80" s="954"/>
      <c r="B80" s="1056" t="s">
        <v>564</v>
      </c>
      <c r="C80" s="1056"/>
      <c r="D80" s="1056"/>
      <c r="E80" s="1057"/>
      <c r="F80" s="121"/>
      <c r="G80" s="121"/>
      <c r="H80" s="121"/>
    </row>
    <row r="81" spans="1:9" ht="15.75" x14ac:dyDescent="0.25">
      <c r="A81" s="954"/>
      <c r="B81" s="1056" t="s">
        <v>565</v>
      </c>
      <c r="C81" s="1056"/>
      <c r="D81" s="1056"/>
      <c r="E81" s="1057"/>
      <c r="F81" s="121"/>
      <c r="G81" s="121"/>
      <c r="H81" s="121"/>
    </row>
    <row r="82" spans="1:9" ht="15.75" x14ac:dyDescent="0.25">
      <c r="A82" s="954"/>
      <c r="B82" s="1056" t="s">
        <v>476</v>
      </c>
      <c r="C82" s="1056"/>
      <c r="D82" s="1056"/>
      <c r="E82" s="1057"/>
      <c r="F82" s="121"/>
      <c r="G82" s="121"/>
      <c r="H82" s="121"/>
      <c r="I82" s="182" t="s">
        <v>525</v>
      </c>
    </row>
    <row r="83" spans="1:9" ht="15.75" x14ac:dyDescent="0.25">
      <c r="A83" s="954"/>
      <c r="B83" s="165" t="s">
        <v>477</v>
      </c>
      <c r="C83" s="165"/>
      <c r="D83" s="165"/>
      <c r="E83" s="166"/>
      <c r="F83" s="121"/>
      <c r="G83" s="121"/>
      <c r="H83" s="121"/>
    </row>
    <row r="84" spans="1:9" ht="15.75" x14ac:dyDescent="0.25">
      <c r="A84" s="954"/>
      <c r="B84" s="165" t="s">
        <v>478</v>
      </c>
      <c r="C84" s="165"/>
      <c r="D84" s="165"/>
      <c r="E84" s="166"/>
      <c r="F84" s="121"/>
      <c r="G84" s="121"/>
      <c r="H84" s="121"/>
    </row>
    <row r="85" spans="1:9" ht="15.75" x14ac:dyDescent="0.25">
      <c r="A85" s="954"/>
      <c r="B85" s="165" t="s">
        <v>6</v>
      </c>
      <c r="C85" s="165"/>
      <c r="D85" s="165"/>
      <c r="E85" s="166"/>
      <c r="F85" s="121"/>
      <c r="G85" s="121"/>
      <c r="H85" s="121"/>
    </row>
    <row r="86" spans="1:9" ht="15.75" x14ac:dyDescent="0.25">
      <c r="A86" s="954"/>
      <c r="B86" s="1056" t="s">
        <v>479</v>
      </c>
      <c r="C86" s="1056"/>
      <c r="D86" s="1056"/>
      <c r="E86" s="1057"/>
      <c r="F86" s="121"/>
      <c r="G86" s="121"/>
      <c r="H86" s="121"/>
    </row>
    <row r="87" spans="1:9" ht="15.75" x14ac:dyDescent="0.25">
      <c r="A87" s="954"/>
      <c r="B87" s="1056" t="s">
        <v>480</v>
      </c>
      <c r="C87" s="1056"/>
      <c r="D87" s="1056"/>
      <c r="E87" s="1057"/>
      <c r="F87" s="121"/>
      <c r="G87" s="121"/>
      <c r="H87" s="121"/>
    </row>
    <row r="88" spans="1:9" ht="15.75" x14ac:dyDescent="0.25">
      <c r="A88" s="954"/>
      <c r="B88" s="1089" t="s">
        <v>566</v>
      </c>
      <c r="C88" s="1089"/>
      <c r="D88" s="1089"/>
      <c r="E88" s="1090"/>
      <c r="F88" s="121"/>
      <c r="G88" s="121"/>
      <c r="H88" s="121"/>
    </row>
  </sheetData>
  <mergeCells count="77">
    <mergeCell ref="B78:H78"/>
    <mergeCell ref="A79:A88"/>
    <mergeCell ref="B79:E79"/>
    <mergeCell ref="B80:E80"/>
    <mergeCell ref="B81:E81"/>
    <mergeCell ref="B82:E82"/>
    <mergeCell ref="B86:E86"/>
    <mergeCell ref="B87:E87"/>
    <mergeCell ref="B88:E88"/>
    <mergeCell ref="B64:G64"/>
    <mergeCell ref="B65:G65"/>
    <mergeCell ref="B66:G66"/>
    <mergeCell ref="A71:A77"/>
    <mergeCell ref="B71:E71"/>
    <mergeCell ref="C72:E72"/>
    <mergeCell ref="C73:E73"/>
    <mergeCell ref="C74:E74"/>
    <mergeCell ref="C75:E75"/>
    <mergeCell ref="C76:E76"/>
    <mergeCell ref="C77:E77"/>
    <mergeCell ref="A67:A70"/>
    <mergeCell ref="C67:F67"/>
    <mergeCell ref="C68:F68"/>
    <mergeCell ref="C69:F69"/>
    <mergeCell ref="C70:F70"/>
    <mergeCell ref="C53:G53"/>
    <mergeCell ref="C54:G54"/>
    <mergeCell ref="A55:A63"/>
    <mergeCell ref="C55:G55"/>
    <mergeCell ref="C56:G56"/>
    <mergeCell ref="C57:G57"/>
    <mergeCell ref="C58:G58"/>
    <mergeCell ref="C59:G59"/>
    <mergeCell ref="C60:G60"/>
    <mergeCell ref="C61:G61"/>
    <mergeCell ref="C62:G62"/>
    <mergeCell ref="C63:G63"/>
    <mergeCell ref="C52:G52"/>
    <mergeCell ref="B41:E41"/>
    <mergeCell ref="C42:G42"/>
    <mergeCell ref="C43:G43"/>
    <mergeCell ref="C44:G44"/>
    <mergeCell ref="D47:G47"/>
    <mergeCell ref="C48:G48"/>
    <mergeCell ref="C49:G49"/>
    <mergeCell ref="B50:G50"/>
    <mergeCell ref="C51:G51"/>
    <mergeCell ref="A45:A46"/>
    <mergeCell ref="B45:B46"/>
    <mergeCell ref="C45:G45"/>
    <mergeCell ref="D46:G46"/>
    <mergeCell ref="C32:G32"/>
    <mergeCell ref="B33:E33"/>
    <mergeCell ref="B34:E34"/>
    <mergeCell ref="B35:E35"/>
    <mergeCell ref="B36:E36"/>
    <mergeCell ref="B40:E40"/>
    <mergeCell ref="B30:B31"/>
    <mergeCell ref="D31:E31"/>
    <mergeCell ref="A8:A9"/>
    <mergeCell ref="B8:G8"/>
    <mergeCell ref="C9:G9"/>
    <mergeCell ref="B10:G10"/>
    <mergeCell ref="A11:A20"/>
    <mergeCell ref="B11:G11"/>
    <mergeCell ref="B12:F12"/>
    <mergeCell ref="B21:F21"/>
    <mergeCell ref="B22:F22"/>
    <mergeCell ref="C23:E23"/>
    <mergeCell ref="D24:E24"/>
    <mergeCell ref="D25:E25"/>
    <mergeCell ref="B7:G7"/>
    <mergeCell ref="A3:A5"/>
    <mergeCell ref="C3:G3"/>
    <mergeCell ref="C4:F4"/>
    <mergeCell ref="C5:G5"/>
    <mergeCell ref="B6:G6"/>
  </mergeCells>
  <pageMargins left="0.7" right="0.7" top="0.75" bottom="0.75" header="0.3" footer="0.3"/>
  <pageSetup paperSize="9" scale="68"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H17"/>
  <sheetViews>
    <sheetView zoomScaleSheetLayoutView="95" workbookViewId="0">
      <selection activeCell="E16" sqref="E16"/>
    </sheetView>
  </sheetViews>
  <sheetFormatPr defaultColWidth="9" defaultRowHeight="15" x14ac:dyDescent="0.25"/>
  <cols>
    <col min="1" max="1" width="3.140625" customWidth="1"/>
    <col min="2" max="2" width="3.85546875" customWidth="1"/>
    <col min="3" max="3" width="70.42578125" customWidth="1"/>
    <col min="5" max="5" width="15" customWidth="1"/>
    <col min="6" max="6" width="16.42578125" customWidth="1"/>
    <col min="8" max="8" width="29" customWidth="1"/>
  </cols>
  <sheetData>
    <row r="1" spans="1:8" ht="32.25" customHeight="1" x14ac:dyDescent="0.25">
      <c r="A1" s="103">
        <v>16</v>
      </c>
      <c r="B1" s="1091" t="s">
        <v>567</v>
      </c>
      <c r="C1" s="1091"/>
      <c r="D1" s="1091"/>
      <c r="E1" s="206" t="s">
        <v>568</v>
      </c>
      <c r="F1" s="207" t="s">
        <v>569</v>
      </c>
    </row>
    <row r="2" spans="1:8" ht="23.1" customHeight="1" x14ac:dyDescent="0.25">
      <c r="A2" s="1092">
        <v>17</v>
      </c>
      <c r="B2" s="1068" t="s">
        <v>570</v>
      </c>
      <c r="C2" s="1069"/>
      <c r="D2" s="1069"/>
      <c r="E2" s="1094"/>
    </row>
    <row r="3" spans="1:8" ht="33" customHeight="1" x14ac:dyDescent="0.25">
      <c r="A3" s="1093"/>
      <c r="B3" s="208" t="s">
        <v>92</v>
      </c>
      <c r="C3" s="1095" t="s">
        <v>571</v>
      </c>
      <c r="D3" s="1096"/>
      <c r="E3" s="206" t="s">
        <v>568</v>
      </c>
      <c r="F3" s="207" t="s">
        <v>572</v>
      </c>
    </row>
    <row r="4" spans="1:8" ht="24.95" customHeight="1" x14ac:dyDescent="0.25">
      <c r="A4" s="986">
        <v>18</v>
      </c>
      <c r="B4" s="1098" t="s">
        <v>573</v>
      </c>
      <c r="C4" s="1099"/>
      <c r="D4" s="209"/>
      <c r="E4" s="210"/>
      <c r="F4" s="211"/>
      <c r="H4" t="s">
        <v>574</v>
      </c>
    </row>
    <row r="5" spans="1:8" ht="54" customHeight="1" x14ac:dyDescent="0.25">
      <c r="A5" s="986"/>
      <c r="B5" s="1100" t="s">
        <v>575</v>
      </c>
      <c r="C5" s="1101"/>
      <c r="D5" s="172"/>
      <c r="E5" s="172" t="s">
        <v>576</v>
      </c>
      <c r="F5" s="170" t="s">
        <v>414</v>
      </c>
    </row>
    <row r="6" spans="1:8" ht="24.95" customHeight="1" x14ac:dyDescent="0.25">
      <c r="A6" s="986"/>
      <c r="B6" s="212" t="s">
        <v>490</v>
      </c>
      <c r="C6" s="213" t="s">
        <v>577</v>
      </c>
      <c r="D6" s="214"/>
      <c r="E6" s="214" t="s">
        <v>576</v>
      </c>
      <c r="F6" s="113" t="s">
        <v>414</v>
      </c>
    </row>
    <row r="7" spans="1:8" ht="52.5" customHeight="1" x14ac:dyDescent="0.25">
      <c r="A7" s="986"/>
      <c r="B7" s="212" t="s">
        <v>462</v>
      </c>
      <c r="C7" s="213" t="s">
        <v>578</v>
      </c>
      <c r="D7" s="212"/>
      <c r="E7" s="212" t="s">
        <v>576</v>
      </c>
      <c r="F7" s="215" t="s">
        <v>414</v>
      </c>
    </row>
    <row r="8" spans="1:8" ht="35.25" customHeight="1" x14ac:dyDescent="0.25">
      <c r="A8" s="986"/>
      <c r="B8" s="216" t="s">
        <v>468</v>
      </c>
      <c r="C8" s="213" t="s">
        <v>579</v>
      </c>
      <c r="D8" s="216"/>
      <c r="E8" s="216" t="s">
        <v>576</v>
      </c>
      <c r="F8" s="217" t="s">
        <v>414</v>
      </c>
    </row>
    <row r="9" spans="1:8" ht="40.5" customHeight="1" x14ac:dyDescent="0.25">
      <c r="A9" s="986"/>
      <c r="B9" s="212" t="s">
        <v>580</v>
      </c>
      <c r="C9" s="218" t="s">
        <v>581</v>
      </c>
      <c r="D9" s="212"/>
      <c r="E9" s="212" t="s">
        <v>576</v>
      </c>
      <c r="F9" s="215" t="s">
        <v>414</v>
      </c>
    </row>
    <row r="10" spans="1:8" ht="48" customHeight="1" x14ac:dyDescent="0.25">
      <c r="A10" s="986"/>
      <c r="B10" s="212" t="s">
        <v>582</v>
      </c>
      <c r="C10" s="213" t="s">
        <v>583</v>
      </c>
      <c r="D10" s="212"/>
      <c r="E10" s="212" t="s">
        <v>576</v>
      </c>
      <c r="F10" s="215" t="s">
        <v>414</v>
      </c>
    </row>
    <row r="11" spans="1:8" ht="61.5" customHeight="1" x14ac:dyDescent="0.25">
      <c r="A11" s="1097"/>
      <c r="B11" s="212" t="s">
        <v>584</v>
      </c>
      <c r="C11" s="213" t="s">
        <v>585</v>
      </c>
      <c r="D11" s="212"/>
      <c r="E11" s="212" t="s">
        <v>576</v>
      </c>
      <c r="F11" s="219" t="s">
        <v>586</v>
      </c>
    </row>
    <row r="12" spans="1:8" ht="72.75" customHeight="1" x14ac:dyDescent="0.25">
      <c r="A12" s="130">
        <v>19</v>
      </c>
      <c r="B12" s="1102" t="s">
        <v>587</v>
      </c>
      <c r="C12" s="1103"/>
      <c r="D12" s="216"/>
      <c r="E12" s="216" t="s">
        <v>576</v>
      </c>
      <c r="F12" s="215" t="s">
        <v>588</v>
      </c>
      <c r="H12" t="s">
        <v>589</v>
      </c>
    </row>
    <row r="13" spans="1:8" ht="69" customHeight="1" x14ac:dyDescent="0.25">
      <c r="A13" s="130">
        <v>20</v>
      </c>
      <c r="B13" s="1102" t="s">
        <v>590</v>
      </c>
      <c r="C13" s="1103"/>
      <c r="D13" s="216"/>
      <c r="E13" s="216" t="s">
        <v>576</v>
      </c>
      <c r="F13" s="217" t="s">
        <v>414</v>
      </c>
      <c r="H13" t="s">
        <v>591</v>
      </c>
    </row>
    <row r="14" spans="1:8" ht="49.5" customHeight="1" x14ac:dyDescent="0.25">
      <c r="A14" s="130">
        <v>21</v>
      </c>
      <c r="B14" s="1102" t="s">
        <v>592</v>
      </c>
      <c r="C14" s="1103"/>
      <c r="D14" s="212" t="s">
        <v>576</v>
      </c>
      <c r="E14" s="220">
        <v>0</v>
      </c>
      <c r="F14" s="221" t="s">
        <v>593</v>
      </c>
      <c r="H14" t="s">
        <v>594</v>
      </c>
    </row>
    <row r="15" spans="1:8" ht="47.25" customHeight="1" x14ac:dyDescent="0.25">
      <c r="A15" s="130">
        <v>22</v>
      </c>
      <c r="B15" s="1100" t="s">
        <v>595</v>
      </c>
      <c r="C15" s="1101"/>
      <c r="D15" s="212" t="s">
        <v>576</v>
      </c>
      <c r="E15" s="220">
        <v>0</v>
      </c>
      <c r="F15" s="221" t="s">
        <v>596</v>
      </c>
      <c r="H15" t="s">
        <v>597</v>
      </c>
    </row>
    <row r="16" spans="1:8" ht="41.25" customHeight="1" x14ac:dyDescent="0.25">
      <c r="A16" s="222">
        <v>23</v>
      </c>
      <c r="B16" s="1104" t="s">
        <v>598</v>
      </c>
      <c r="C16" s="1105"/>
      <c r="D16" s="223" t="s">
        <v>576</v>
      </c>
      <c r="E16" s="196">
        <v>0</v>
      </c>
      <c r="F16" s="224" t="s">
        <v>599</v>
      </c>
      <c r="H16" t="s">
        <v>600</v>
      </c>
    </row>
    <row r="17" spans="1:8" ht="111" customHeight="1" x14ac:dyDescent="0.25">
      <c r="A17" s="225">
        <v>24</v>
      </c>
      <c r="B17" s="1059" t="s">
        <v>601</v>
      </c>
      <c r="C17" s="988"/>
      <c r="D17" s="184" t="s">
        <v>576</v>
      </c>
      <c r="E17" s="226" t="s">
        <v>602</v>
      </c>
      <c r="F17" s="226" t="s">
        <v>603</v>
      </c>
      <c r="H17" t="s">
        <v>604</v>
      </c>
    </row>
  </sheetData>
  <mergeCells count="13">
    <mergeCell ref="B17:C17"/>
    <mergeCell ref="B1:D1"/>
    <mergeCell ref="A2:A3"/>
    <mergeCell ref="B2:E2"/>
    <mergeCell ref="C3:D3"/>
    <mergeCell ref="A4:A11"/>
    <mergeCell ref="B4:C4"/>
    <mergeCell ref="B5:C5"/>
    <mergeCell ref="B12:C12"/>
    <mergeCell ref="B13:C13"/>
    <mergeCell ref="B14:C14"/>
    <mergeCell ref="B15:C15"/>
    <mergeCell ref="B16:C16"/>
  </mergeCells>
  <pageMargins left="0.59" right="0.43" top="0.74803149606299213" bottom="0.74803149606299213" header="0.31496062992125984" footer="0.31496062992125984"/>
  <pageSetup paperSize="9" scale="8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A76"/>
  <sheetViews>
    <sheetView view="pageBreakPreview" topLeftCell="A31" zoomScale="95" zoomScaleSheetLayoutView="95" workbookViewId="0">
      <selection activeCell="O43" sqref="O43"/>
    </sheetView>
  </sheetViews>
  <sheetFormatPr defaultColWidth="7.5703125" defaultRowHeight="12.75" x14ac:dyDescent="0.25"/>
  <cols>
    <col min="1" max="1" width="4.42578125" style="227" customWidth="1"/>
    <col min="2" max="2" width="6.140625" style="227" customWidth="1"/>
    <col min="3" max="3" width="7.5703125" style="227"/>
    <col min="4" max="4" width="6.42578125" style="227" customWidth="1"/>
    <col min="5" max="5" width="3.42578125" style="227" customWidth="1"/>
    <col min="6" max="6" width="13.140625" style="227" customWidth="1"/>
    <col min="7" max="7" width="5.42578125" style="227" customWidth="1"/>
    <col min="8" max="8" width="6.42578125" style="227" customWidth="1"/>
    <col min="9" max="9" width="8.42578125" style="227" customWidth="1"/>
    <col min="10" max="10" width="4.42578125" style="227" customWidth="1"/>
    <col min="11" max="11" width="1.85546875" style="227" hidden="1" customWidth="1"/>
    <col min="12" max="12" width="6.42578125" style="227" hidden="1" customWidth="1"/>
    <col min="13" max="13" width="17.5703125" style="227" customWidth="1"/>
    <col min="14" max="14" width="14" style="227" customWidth="1"/>
    <col min="15" max="15" width="11.42578125" style="227" customWidth="1"/>
    <col min="16" max="16" width="5.42578125" style="227" customWidth="1"/>
    <col min="17" max="16384" width="7.5703125" style="227"/>
  </cols>
  <sheetData>
    <row r="1" spans="1:16" ht="23.1" customHeight="1" x14ac:dyDescent="0.25">
      <c r="A1" s="1108" t="s">
        <v>605</v>
      </c>
      <c r="B1" s="1109"/>
      <c r="C1" s="1109"/>
      <c r="D1" s="1109"/>
      <c r="E1" s="1109"/>
      <c r="F1" s="1109"/>
      <c r="G1" s="1109"/>
      <c r="H1" s="1109"/>
      <c r="I1" s="1109"/>
      <c r="J1" s="1109"/>
      <c r="K1" s="1109"/>
      <c r="L1" s="1109"/>
      <c r="M1" s="1109"/>
      <c r="N1" s="1109"/>
      <c r="O1" s="1109"/>
      <c r="P1" s="1110"/>
    </row>
    <row r="2" spans="1:16" ht="27" customHeight="1" x14ac:dyDescent="0.25">
      <c r="A2" s="1111" t="s">
        <v>606</v>
      </c>
      <c r="B2" s="1112"/>
      <c r="C2" s="1112"/>
      <c r="D2" s="1112"/>
      <c r="E2" s="1112"/>
      <c r="F2" s="1112"/>
      <c r="G2" s="1112"/>
      <c r="H2" s="1112"/>
      <c r="I2" s="1112"/>
      <c r="J2" s="1112"/>
      <c r="K2" s="1112"/>
      <c r="L2" s="1112"/>
      <c r="M2" s="1112"/>
      <c r="N2" s="1112"/>
      <c r="O2" s="1112"/>
      <c r="P2" s="1113"/>
    </row>
    <row r="3" spans="1:16" ht="111" customHeight="1" x14ac:dyDescent="0.25">
      <c r="A3" s="1114" t="s">
        <v>607</v>
      </c>
      <c r="B3" s="1115"/>
      <c r="C3" s="1115"/>
      <c r="D3" s="1115"/>
      <c r="E3" s="1115"/>
      <c r="F3" s="1115"/>
      <c r="G3" s="1115"/>
      <c r="H3" s="1115"/>
      <c r="I3" s="1115"/>
      <c r="J3" s="1115"/>
      <c r="K3" s="228"/>
      <c r="L3" s="228"/>
      <c r="M3" s="229" t="s">
        <v>608</v>
      </c>
      <c r="N3" s="229" t="s">
        <v>609</v>
      </c>
      <c r="O3" s="1116" t="s">
        <v>610</v>
      </c>
      <c r="P3" s="1116"/>
    </row>
    <row r="4" spans="1:16" ht="31.35" customHeight="1" x14ac:dyDescent="0.25">
      <c r="A4" s="1106" t="s">
        <v>611</v>
      </c>
      <c r="B4" s="1107"/>
      <c r="C4" s="1107"/>
      <c r="D4" s="1107"/>
      <c r="E4" s="1107"/>
      <c r="F4" s="1107"/>
      <c r="G4" s="1107"/>
      <c r="H4" s="1107"/>
      <c r="I4" s="1107"/>
      <c r="J4" s="1107"/>
      <c r="K4" s="231"/>
      <c r="L4" s="231"/>
      <c r="M4" s="229"/>
      <c r="N4" s="229"/>
      <c r="O4" s="229"/>
      <c r="P4" s="55"/>
    </row>
    <row r="5" spans="1:16" ht="27" customHeight="1" x14ac:dyDescent="0.25">
      <c r="A5" s="1106" t="s">
        <v>612</v>
      </c>
      <c r="B5" s="1107"/>
      <c r="C5" s="1107"/>
      <c r="D5" s="1107"/>
      <c r="E5" s="1107"/>
      <c r="F5" s="1107"/>
      <c r="G5" s="1107"/>
      <c r="H5" s="1107"/>
      <c r="I5" s="1107"/>
      <c r="J5" s="1107"/>
      <c r="K5" s="231"/>
      <c r="L5" s="231"/>
      <c r="M5" s="229"/>
      <c r="N5" s="229"/>
      <c r="O5" s="229"/>
      <c r="P5" s="133"/>
    </row>
    <row r="6" spans="1:16" ht="27.6" customHeight="1" x14ac:dyDescent="0.25">
      <c r="A6" s="1114" t="s">
        <v>613</v>
      </c>
      <c r="B6" s="1115"/>
      <c r="C6" s="1115"/>
      <c r="D6" s="1115"/>
      <c r="E6" s="1115"/>
      <c r="F6" s="1115"/>
      <c r="G6" s="1115"/>
      <c r="H6" s="1115"/>
      <c r="I6" s="1115"/>
      <c r="J6" s="1115"/>
      <c r="K6" s="228"/>
      <c r="L6" s="228"/>
      <c r="M6" s="232"/>
      <c r="N6" s="232"/>
      <c r="O6" s="232"/>
      <c r="P6" s="133"/>
    </row>
    <row r="7" spans="1:16" ht="34.5" customHeight="1" x14ac:dyDescent="0.25">
      <c r="A7" s="1106" t="s">
        <v>614</v>
      </c>
      <c r="B7" s="1107"/>
      <c r="C7" s="1107"/>
      <c r="D7" s="1107"/>
      <c r="E7" s="1107"/>
      <c r="F7" s="1107"/>
      <c r="G7" s="1107"/>
      <c r="H7" s="1107"/>
      <c r="I7" s="1107"/>
      <c r="J7" s="1107"/>
      <c r="K7" s="233"/>
      <c r="L7" s="233"/>
      <c r="M7" s="234"/>
      <c r="N7" s="234"/>
      <c r="O7" s="232"/>
      <c r="P7" s="55"/>
    </row>
    <row r="8" spans="1:16" ht="24" customHeight="1" x14ac:dyDescent="0.25">
      <c r="A8" s="1106" t="s">
        <v>615</v>
      </c>
      <c r="B8" s="1107"/>
      <c r="C8" s="1107"/>
      <c r="D8" s="1107"/>
      <c r="E8" s="1107"/>
      <c r="F8" s="1107"/>
      <c r="G8" s="1107"/>
      <c r="H8" s="1107"/>
      <c r="I8" s="1107"/>
      <c r="J8" s="1107"/>
      <c r="K8" s="231"/>
      <c r="L8" s="231"/>
      <c r="M8" s="229"/>
      <c r="N8" s="229"/>
      <c r="O8" s="229"/>
      <c r="P8" s="133"/>
    </row>
    <row r="9" spans="1:16" ht="24" customHeight="1" x14ac:dyDescent="0.25">
      <c r="A9" s="1106" t="s">
        <v>616</v>
      </c>
      <c r="B9" s="1107"/>
      <c r="C9" s="1107"/>
      <c r="D9" s="1107"/>
      <c r="E9" s="1107"/>
      <c r="F9" s="1107"/>
      <c r="G9" s="1107"/>
      <c r="H9" s="1107"/>
      <c r="I9" s="1107"/>
      <c r="J9" s="1107"/>
      <c r="K9" s="231"/>
      <c r="L9" s="231"/>
      <c r="M9" s="229"/>
      <c r="N9" s="229"/>
      <c r="O9" s="1117"/>
      <c r="P9" s="1118"/>
    </row>
    <row r="10" spans="1:16" ht="29.1" customHeight="1" x14ac:dyDescent="0.25">
      <c r="A10" s="1106" t="s">
        <v>617</v>
      </c>
      <c r="B10" s="1107"/>
      <c r="C10" s="1107"/>
      <c r="D10" s="1107"/>
      <c r="E10" s="1107"/>
      <c r="F10" s="1107"/>
      <c r="G10" s="1107"/>
      <c r="H10" s="1107"/>
      <c r="I10" s="1107"/>
      <c r="J10" s="1107"/>
      <c r="K10" s="231"/>
      <c r="L10" s="231"/>
      <c r="M10" s="229"/>
      <c r="N10" s="229"/>
      <c r="O10" s="232"/>
      <c r="P10" s="133"/>
    </row>
    <row r="11" spans="1:16" ht="29.45" customHeight="1" x14ac:dyDescent="0.25">
      <c r="A11" s="1106" t="s">
        <v>618</v>
      </c>
      <c r="B11" s="1107"/>
      <c r="C11" s="1107"/>
      <c r="D11" s="1107"/>
      <c r="E11" s="1107"/>
      <c r="F11" s="1107"/>
      <c r="G11" s="1107"/>
      <c r="H11" s="1107"/>
      <c r="I11" s="1107"/>
      <c r="J11" s="1107"/>
      <c r="K11" s="231"/>
      <c r="L11" s="231"/>
      <c r="M11" s="229"/>
      <c r="N11" s="229"/>
      <c r="O11" s="232"/>
      <c r="P11" s="133"/>
    </row>
    <row r="12" spans="1:16" ht="21.6" customHeight="1" x14ac:dyDescent="0.25">
      <c r="A12" s="1114" t="s">
        <v>619</v>
      </c>
      <c r="B12" s="1115"/>
      <c r="C12" s="1115"/>
      <c r="D12" s="1115"/>
      <c r="E12" s="1115"/>
      <c r="F12" s="1115"/>
      <c r="G12" s="1115"/>
      <c r="H12" s="1115"/>
      <c r="I12" s="1115"/>
      <c r="J12" s="1115"/>
      <c r="K12" s="228"/>
      <c r="L12" s="228"/>
      <c r="M12" s="232"/>
      <c r="N12" s="232"/>
      <c r="O12" s="232"/>
      <c r="P12" s="133"/>
    </row>
    <row r="13" spans="1:16" ht="39.75" customHeight="1" x14ac:dyDescent="0.25">
      <c r="A13" s="1119" t="s">
        <v>620</v>
      </c>
      <c r="B13" s="1120"/>
      <c r="C13" s="1120"/>
      <c r="D13" s="1120"/>
      <c r="E13" s="1120"/>
      <c r="F13" s="1120"/>
      <c r="G13" s="1120"/>
      <c r="H13" s="1120"/>
      <c r="I13" s="1120"/>
      <c r="J13" s="1120"/>
      <c r="K13" s="235"/>
      <c r="L13" s="235"/>
      <c r="M13" s="229"/>
      <c r="N13" s="229"/>
      <c r="O13" s="232"/>
      <c r="P13" s="55"/>
    </row>
    <row r="14" spans="1:16" ht="33.6" customHeight="1" x14ac:dyDescent="0.25">
      <c r="A14" s="1121" t="s">
        <v>621</v>
      </c>
      <c r="B14" s="1122"/>
      <c r="C14" s="1122"/>
      <c r="D14" s="1122"/>
      <c r="E14" s="1122"/>
      <c r="F14" s="1122"/>
      <c r="G14" s="1122"/>
      <c r="H14" s="1122"/>
      <c r="I14" s="1122"/>
      <c r="J14" s="1122"/>
      <c r="K14" s="1122"/>
      <c r="L14" s="1122"/>
      <c r="M14" s="1122"/>
      <c r="N14" s="1122"/>
      <c r="O14" s="1122"/>
      <c r="P14" s="1123"/>
    </row>
    <row r="15" spans="1:16" ht="31.35" customHeight="1" x14ac:dyDescent="0.25">
      <c r="A15" s="1114" t="s">
        <v>622</v>
      </c>
      <c r="B15" s="1115"/>
      <c r="C15" s="1115"/>
      <c r="D15" s="1115"/>
      <c r="E15" s="1115"/>
      <c r="F15" s="1115"/>
      <c r="G15" s="1115"/>
      <c r="H15" s="1115"/>
      <c r="I15" s="1115"/>
      <c r="J15" s="1115"/>
      <c r="K15" s="1115"/>
      <c r="L15" s="1115"/>
      <c r="M15" s="1115"/>
      <c r="N15" s="1124"/>
      <c r="O15" s="1125" t="s">
        <v>623</v>
      </c>
      <c r="P15" s="1126"/>
    </row>
    <row r="16" spans="1:16" ht="26.1" customHeight="1" x14ac:dyDescent="0.25">
      <c r="A16" s="1114" t="s">
        <v>624</v>
      </c>
      <c r="B16" s="1115"/>
      <c r="C16" s="1115"/>
      <c r="D16" s="1115"/>
      <c r="E16" s="1115"/>
      <c r="F16" s="1115"/>
      <c r="G16" s="1115"/>
      <c r="H16" s="1115"/>
      <c r="I16" s="1115"/>
      <c r="J16" s="1115"/>
      <c r="K16" s="1115"/>
      <c r="L16" s="1115"/>
      <c r="M16" s="1115"/>
      <c r="N16" s="1124"/>
      <c r="O16" s="1125" t="s">
        <v>261</v>
      </c>
      <c r="P16" s="1126"/>
    </row>
    <row r="17" spans="1:19" ht="24" customHeight="1" x14ac:dyDescent="0.25">
      <c r="A17" s="1114" t="s">
        <v>625</v>
      </c>
      <c r="B17" s="1115"/>
      <c r="C17" s="1115"/>
      <c r="D17" s="1115"/>
      <c r="E17" s="1115"/>
      <c r="F17" s="1115"/>
      <c r="G17" s="1115"/>
      <c r="H17" s="1115"/>
      <c r="I17" s="1115"/>
      <c r="J17" s="1115"/>
      <c r="K17" s="1115"/>
      <c r="L17" s="1115"/>
      <c r="M17" s="1115"/>
      <c r="N17" s="1124"/>
      <c r="O17" s="1125" t="s">
        <v>261</v>
      </c>
      <c r="P17" s="1126"/>
    </row>
    <row r="18" spans="1:19" ht="23.1" customHeight="1" x14ac:dyDescent="0.25">
      <c r="A18" s="1114" t="s">
        <v>626</v>
      </c>
      <c r="B18" s="1115"/>
      <c r="C18" s="1115"/>
      <c r="D18" s="1115"/>
      <c r="E18" s="1115"/>
      <c r="F18" s="1115"/>
      <c r="G18" s="1115"/>
      <c r="H18" s="1115"/>
      <c r="I18" s="1115"/>
      <c r="J18" s="1115"/>
      <c r="K18" s="1115"/>
      <c r="L18" s="1115"/>
      <c r="M18" s="1115"/>
      <c r="N18" s="1124"/>
      <c r="O18" s="1125" t="s">
        <v>261</v>
      </c>
      <c r="P18" s="1126"/>
    </row>
    <row r="19" spans="1:19" ht="24.6" customHeight="1" x14ac:dyDescent="0.25">
      <c r="A19" s="1106" t="s">
        <v>627</v>
      </c>
      <c r="B19" s="1115"/>
      <c r="C19" s="1115"/>
      <c r="D19" s="1115"/>
      <c r="E19" s="1115"/>
      <c r="F19" s="1115"/>
      <c r="G19" s="1115"/>
      <c r="H19" s="1115"/>
      <c r="I19" s="1115"/>
      <c r="J19" s="1115"/>
      <c r="K19" s="1115"/>
      <c r="L19" s="1115"/>
      <c r="M19" s="1115"/>
      <c r="N19" s="1124"/>
      <c r="O19" s="1125"/>
      <c r="P19" s="1126"/>
    </row>
    <row r="20" spans="1:19" ht="24.6" customHeight="1" x14ac:dyDescent="0.25">
      <c r="A20" s="1114" t="s">
        <v>628</v>
      </c>
      <c r="B20" s="1115"/>
      <c r="C20" s="1115"/>
      <c r="D20" s="1115"/>
      <c r="E20" s="1115"/>
      <c r="F20" s="1115"/>
      <c r="G20" s="1115"/>
      <c r="H20" s="1115"/>
      <c r="I20" s="1115"/>
      <c r="J20" s="1115"/>
      <c r="K20" s="1115"/>
      <c r="L20" s="1115"/>
      <c r="M20" s="1115"/>
      <c r="N20" s="1124"/>
      <c r="O20" s="1125"/>
      <c r="P20" s="1126"/>
    </row>
    <row r="21" spans="1:19" ht="13.35" customHeight="1" x14ac:dyDescent="0.25">
      <c r="A21" s="236"/>
      <c r="B21" s="236"/>
      <c r="C21" s="236"/>
      <c r="D21" s="236"/>
      <c r="E21" s="236"/>
      <c r="F21" s="236"/>
      <c r="G21" s="236"/>
      <c r="H21" s="236"/>
      <c r="I21" s="236"/>
      <c r="J21" s="236"/>
      <c r="K21" s="236"/>
      <c r="L21" s="236"/>
      <c r="M21" s="236"/>
      <c r="N21" s="236"/>
      <c r="O21" s="236"/>
      <c r="P21" s="236"/>
    </row>
    <row r="22" spans="1:19" ht="13.35" customHeight="1" x14ac:dyDescent="0.25">
      <c r="A22" s="236"/>
      <c r="B22" s="236"/>
      <c r="C22" s="236"/>
      <c r="D22" s="236"/>
      <c r="E22" s="236"/>
      <c r="F22" s="236"/>
      <c r="G22" s="236"/>
      <c r="H22" s="236"/>
      <c r="I22" s="236"/>
      <c r="J22" s="236"/>
      <c r="K22" s="236"/>
      <c r="L22" s="236"/>
      <c r="M22" s="236"/>
      <c r="N22" s="236"/>
      <c r="O22" s="236"/>
      <c r="P22" s="236"/>
    </row>
    <row r="23" spans="1:19" ht="30.6" customHeight="1" x14ac:dyDescent="0.25">
      <c r="A23" s="236"/>
      <c r="B23" s="236"/>
      <c r="C23" s="236"/>
      <c r="D23" s="236"/>
      <c r="E23" s="236"/>
      <c r="F23" s="236"/>
      <c r="G23" s="236"/>
      <c r="H23" s="236"/>
      <c r="I23" s="236"/>
      <c r="J23" s="236"/>
      <c r="K23" s="236"/>
      <c r="L23" s="236"/>
      <c r="M23" s="236"/>
      <c r="N23" s="236"/>
      <c r="O23" s="236"/>
      <c r="P23" s="236"/>
    </row>
    <row r="24" spans="1:19" ht="29.1" customHeight="1" x14ac:dyDescent="0.25">
      <c r="A24" s="1133" t="s">
        <v>629</v>
      </c>
      <c r="B24" s="1134"/>
      <c r="C24" s="1134"/>
      <c r="D24" s="1134"/>
      <c r="E24" s="1134"/>
      <c r="F24" s="1134"/>
      <c r="G24" s="1134"/>
      <c r="H24" s="1134"/>
      <c r="I24" s="1134"/>
      <c r="J24" s="1134"/>
      <c r="K24" s="1134"/>
      <c r="L24" s="1134"/>
      <c r="M24" s="1134"/>
      <c r="N24" s="1134"/>
      <c r="O24" s="1134"/>
      <c r="P24" s="1134"/>
    </row>
    <row r="25" spans="1:19" ht="63" customHeight="1" x14ac:dyDescent="0.25">
      <c r="A25" s="1127" t="s">
        <v>630</v>
      </c>
      <c r="B25" s="1128"/>
      <c r="C25" s="1128"/>
      <c r="D25" s="1129"/>
      <c r="E25" s="1127" t="s">
        <v>631</v>
      </c>
      <c r="F25" s="1128"/>
      <c r="G25" s="1128"/>
      <c r="H25" s="1128"/>
      <c r="I25" s="1128"/>
      <c r="J25" s="1130" t="s">
        <v>632</v>
      </c>
      <c r="K25" s="1131"/>
      <c r="L25" s="1131"/>
      <c r="M25" s="1131"/>
      <c r="N25" s="1131"/>
      <c r="O25" s="1131"/>
      <c r="P25" s="1132"/>
    </row>
    <row r="26" spans="1:19" ht="33.6" customHeight="1" x14ac:dyDescent="0.25">
      <c r="A26" s="1135" t="s">
        <v>633</v>
      </c>
      <c r="B26" s="1136"/>
      <c r="C26" s="1136"/>
      <c r="D26" s="1137"/>
      <c r="E26" s="133"/>
      <c r="F26" s="237">
        <v>0</v>
      </c>
      <c r="G26" s="133"/>
      <c r="H26" s="133"/>
      <c r="I26" s="133"/>
      <c r="J26" s="133"/>
      <c r="K26" s="238"/>
      <c r="L26" s="238"/>
      <c r="M26" s="238">
        <v>0</v>
      </c>
      <c r="N26" s="133"/>
      <c r="O26" s="133"/>
      <c r="P26" s="133"/>
      <c r="S26" s="133"/>
    </row>
    <row r="27" spans="1:19" ht="35.1" customHeight="1" x14ac:dyDescent="0.25">
      <c r="A27" s="1127" t="s">
        <v>634</v>
      </c>
      <c r="B27" s="1128"/>
      <c r="C27" s="1128"/>
      <c r="D27" s="1129"/>
      <c r="E27" s="133"/>
      <c r="F27" s="239">
        <v>0</v>
      </c>
      <c r="G27" s="133"/>
      <c r="H27" s="133"/>
      <c r="I27" s="133"/>
      <c r="J27" s="133"/>
      <c r="K27" s="240"/>
      <c r="L27" s="240"/>
      <c r="M27" s="240">
        <v>0</v>
      </c>
      <c r="N27" s="133"/>
      <c r="O27" s="133"/>
      <c r="P27" s="133"/>
    </row>
    <row r="28" spans="1:19" ht="15.75" x14ac:dyDescent="0.25">
      <c r="A28" s="1138" t="s">
        <v>467</v>
      </c>
      <c r="B28" s="1139"/>
      <c r="C28" s="1139"/>
      <c r="D28" s="1140"/>
      <c r="E28" s="133"/>
      <c r="F28" s="242">
        <f>SUM(F26:F27)</f>
        <v>0</v>
      </c>
      <c r="G28" s="133"/>
      <c r="H28" s="133"/>
      <c r="I28" s="133"/>
      <c r="J28" s="133"/>
      <c r="K28" s="240"/>
      <c r="L28" s="240"/>
      <c r="M28" s="243">
        <f>SUM(M26:M27)</f>
        <v>0</v>
      </c>
      <c r="N28" s="133"/>
      <c r="O28" s="133"/>
      <c r="P28" s="133"/>
    </row>
    <row r="31" spans="1:19" ht="15.75" x14ac:dyDescent="0.25">
      <c r="A31" s="1141" t="s">
        <v>635</v>
      </c>
      <c r="B31" s="1142"/>
      <c r="C31" s="1142"/>
      <c r="D31" s="1142"/>
      <c r="E31" s="1142"/>
      <c r="F31" s="1142"/>
      <c r="G31" s="1142"/>
      <c r="H31" s="1142"/>
      <c r="I31" s="1142"/>
      <c r="J31" s="1142"/>
      <c r="K31" s="1142"/>
      <c r="L31" s="1142"/>
      <c r="M31" s="1142"/>
      <c r="N31" s="1142"/>
      <c r="O31" s="1142"/>
      <c r="P31" s="1142"/>
    </row>
    <row r="32" spans="1:19" ht="12.75" customHeight="1" x14ac:dyDescent="0.25">
      <c r="A32" s="1143" t="s">
        <v>636</v>
      </c>
      <c r="B32" s="1144"/>
      <c r="C32" s="1147" t="s">
        <v>637</v>
      </c>
      <c r="D32" s="1148"/>
      <c r="E32" s="1149"/>
      <c r="F32" s="1147" t="s">
        <v>638</v>
      </c>
      <c r="G32" s="1149"/>
      <c r="H32" s="1147" t="s">
        <v>639</v>
      </c>
      <c r="I32" s="1148"/>
      <c r="J32" s="1148"/>
      <c r="K32" s="1148"/>
      <c r="L32" s="1153" t="s">
        <v>640</v>
      </c>
      <c r="M32" s="1116" t="s">
        <v>641</v>
      </c>
      <c r="N32" s="1116"/>
      <c r="O32" s="1116" t="s">
        <v>642</v>
      </c>
      <c r="P32" s="1116"/>
    </row>
    <row r="33" spans="1:16" ht="12.75" customHeight="1" x14ac:dyDescent="0.25">
      <c r="A33" s="1143"/>
      <c r="B33" s="1144"/>
      <c r="C33" s="1147"/>
      <c r="D33" s="1148"/>
      <c r="E33" s="1149"/>
      <c r="F33" s="1147"/>
      <c r="G33" s="1149"/>
      <c r="H33" s="1147"/>
      <c r="I33" s="1148"/>
      <c r="J33" s="1148"/>
      <c r="K33" s="1148"/>
      <c r="L33" s="1153"/>
      <c r="M33" s="1116"/>
      <c r="N33" s="1116"/>
      <c r="O33" s="1116"/>
      <c r="P33" s="1116"/>
    </row>
    <row r="34" spans="1:16" ht="12.75" customHeight="1" x14ac:dyDescent="0.25">
      <c r="A34" s="1143"/>
      <c r="B34" s="1144"/>
      <c r="C34" s="1147"/>
      <c r="D34" s="1148"/>
      <c r="E34" s="1149"/>
      <c r="F34" s="1147"/>
      <c r="G34" s="1149"/>
      <c r="H34" s="1147"/>
      <c r="I34" s="1148"/>
      <c r="J34" s="1148"/>
      <c r="K34" s="1148"/>
      <c r="L34" s="1153"/>
      <c r="M34" s="1116"/>
      <c r="N34" s="1116"/>
      <c r="O34" s="1116"/>
      <c r="P34" s="1116"/>
    </row>
    <row r="35" spans="1:16" ht="12.75" customHeight="1" x14ac:dyDescent="0.25">
      <c r="A35" s="1143"/>
      <c r="B35" s="1144"/>
      <c r="C35" s="1147"/>
      <c r="D35" s="1148"/>
      <c r="E35" s="1149"/>
      <c r="F35" s="1147"/>
      <c r="G35" s="1149"/>
      <c r="H35" s="1147"/>
      <c r="I35" s="1148"/>
      <c r="J35" s="1148"/>
      <c r="K35" s="1148"/>
      <c r="L35" s="1153"/>
      <c r="M35" s="1116"/>
      <c r="N35" s="1116"/>
      <c r="O35" s="1116"/>
      <c r="P35" s="1116"/>
    </row>
    <row r="36" spans="1:16" ht="12.75" customHeight="1" x14ac:dyDescent="0.25">
      <c r="A36" s="1143"/>
      <c r="B36" s="1144"/>
      <c r="C36" s="1147"/>
      <c r="D36" s="1148"/>
      <c r="E36" s="1149"/>
      <c r="F36" s="1147"/>
      <c r="G36" s="1149"/>
      <c r="H36" s="1147"/>
      <c r="I36" s="1148"/>
      <c r="J36" s="1148"/>
      <c r="K36" s="1148"/>
      <c r="L36" s="1153"/>
      <c r="M36" s="1116"/>
      <c r="N36" s="1116"/>
      <c r="O36" s="1116"/>
      <c r="P36" s="1116"/>
    </row>
    <row r="37" spans="1:16" ht="12.75" customHeight="1" x14ac:dyDescent="0.25">
      <c r="A37" s="1143"/>
      <c r="B37" s="1144"/>
      <c r="C37" s="1147"/>
      <c r="D37" s="1148"/>
      <c r="E37" s="1149"/>
      <c r="F37" s="1147"/>
      <c r="G37" s="1149"/>
      <c r="H37" s="1147"/>
      <c r="I37" s="1148"/>
      <c r="J37" s="1148"/>
      <c r="K37" s="1148"/>
      <c r="L37" s="1153"/>
      <c r="M37" s="1116"/>
      <c r="N37" s="1116"/>
      <c r="O37" s="1116"/>
      <c r="P37" s="1116"/>
    </row>
    <row r="38" spans="1:16" ht="12.75" customHeight="1" x14ac:dyDescent="0.25">
      <c r="A38" s="1143"/>
      <c r="B38" s="1144"/>
      <c r="C38" s="1147"/>
      <c r="D38" s="1148"/>
      <c r="E38" s="1149"/>
      <c r="F38" s="1147"/>
      <c r="G38" s="1149"/>
      <c r="H38" s="1147"/>
      <c r="I38" s="1148"/>
      <c r="J38" s="1148"/>
      <c r="K38" s="1148"/>
      <c r="L38" s="1153"/>
      <c r="M38" s="1116"/>
      <c r="N38" s="1116"/>
      <c r="O38" s="1116"/>
      <c r="P38" s="1116"/>
    </row>
    <row r="39" spans="1:16" ht="62.25" customHeight="1" x14ac:dyDescent="0.25">
      <c r="A39" s="1145"/>
      <c r="B39" s="1146"/>
      <c r="C39" s="1150"/>
      <c r="D39" s="1151"/>
      <c r="E39" s="1152"/>
      <c r="F39" s="1150"/>
      <c r="G39" s="1152"/>
      <c r="H39" s="1150"/>
      <c r="I39" s="1151"/>
      <c r="J39" s="1151"/>
      <c r="K39" s="1151"/>
      <c r="L39" s="1153"/>
      <c r="M39" s="1116"/>
      <c r="N39" s="1116"/>
      <c r="O39" s="1116"/>
      <c r="P39" s="1116"/>
    </row>
    <row r="40" spans="1:16" ht="15.75" x14ac:dyDescent="0.25">
      <c r="A40" s="1155">
        <v>-1</v>
      </c>
      <c r="B40" s="1156"/>
      <c r="C40" s="1155">
        <v>-2</v>
      </c>
      <c r="D40" s="1157"/>
      <c r="E40" s="1156"/>
      <c r="F40" s="1155">
        <v>-3</v>
      </c>
      <c r="G40" s="1156"/>
      <c r="H40" s="1155">
        <v>-4</v>
      </c>
      <c r="I40" s="1157"/>
      <c r="J40" s="1157"/>
      <c r="K40" s="1157"/>
      <c r="L40" s="245">
        <v>-5</v>
      </c>
      <c r="M40" s="1158">
        <v>-6</v>
      </c>
      <c r="N40" s="1158"/>
      <c r="O40" s="1158">
        <v>-7</v>
      </c>
      <c r="P40" s="1158"/>
    </row>
    <row r="41" spans="1:16" ht="15.75" x14ac:dyDescent="0.25">
      <c r="A41" s="133"/>
      <c r="B41" s="247"/>
      <c r="C41" s="247"/>
      <c r="D41" s="133"/>
      <c r="E41" s="133"/>
      <c r="F41" s="247"/>
      <c r="G41" s="133"/>
      <c r="H41" s="133"/>
      <c r="I41" s="247"/>
      <c r="J41" s="133"/>
      <c r="K41" s="247"/>
      <c r="L41" s="238"/>
      <c r="M41" s="247"/>
      <c r="N41" s="133"/>
      <c r="O41" s="247"/>
      <c r="P41" s="133"/>
    </row>
    <row r="42" spans="1:16" ht="15.75" x14ac:dyDescent="0.25">
      <c r="A42" s="133"/>
      <c r="B42" s="247"/>
      <c r="C42" s="247"/>
      <c r="D42" s="133"/>
      <c r="E42" s="133"/>
      <c r="F42" s="247"/>
      <c r="G42" s="133"/>
      <c r="H42" s="133"/>
      <c r="I42" s="247"/>
      <c r="J42" s="133"/>
      <c r="K42" s="247"/>
      <c r="L42" s="238"/>
      <c r="M42" s="247"/>
      <c r="N42" s="133"/>
      <c r="O42" s="247"/>
      <c r="P42" s="133"/>
    </row>
    <row r="43" spans="1:16" ht="15.75" x14ac:dyDescent="0.25">
      <c r="A43" s="133"/>
      <c r="B43" s="248">
        <f>SUM(B41:B42)</f>
        <v>0</v>
      </c>
      <c r="C43" s="248">
        <f>SUM(C41:C42)</f>
        <v>0</v>
      </c>
      <c r="D43" s="133"/>
      <c r="E43" s="133"/>
      <c r="F43" s="248">
        <f>SUM(F41:F42)</f>
        <v>0</v>
      </c>
      <c r="G43" s="133"/>
      <c r="H43" s="133"/>
      <c r="I43" s="248">
        <f>SUM(I41:I42)</f>
        <v>0</v>
      </c>
      <c r="J43" s="133"/>
      <c r="K43" s="247"/>
      <c r="L43" s="238"/>
      <c r="M43" s="248">
        <f>SUM(M41:M42)</f>
        <v>0</v>
      </c>
      <c r="N43" s="133"/>
      <c r="O43" s="248">
        <f>SUM(O41:O42)</f>
        <v>0</v>
      </c>
      <c r="P43" s="133"/>
    </row>
    <row r="45" spans="1:16" x14ac:dyDescent="0.25">
      <c r="A45" s="1154"/>
      <c r="B45" s="1154"/>
      <c r="C45" s="1154"/>
      <c r="D45" s="1154"/>
      <c r="E45" s="1154"/>
      <c r="F45" s="1154"/>
      <c r="G45" s="1154"/>
      <c r="H45" s="1154"/>
      <c r="I45" s="1154"/>
      <c r="J45" s="1154"/>
      <c r="K45" s="1154"/>
      <c r="L45" s="1154"/>
      <c r="M45" s="1154"/>
      <c r="N45" s="1154"/>
      <c r="O45" s="1154"/>
      <c r="P45" s="1154"/>
    </row>
    <row r="62" spans="1:27" ht="13.35" customHeight="1" x14ac:dyDescent="0.25">
      <c r="A62" s="249" t="s">
        <v>643</v>
      </c>
      <c r="B62" s="249"/>
      <c r="C62" s="249"/>
      <c r="D62" s="249"/>
      <c r="E62" s="249"/>
      <c r="F62" s="249"/>
      <c r="G62" s="249"/>
      <c r="H62" s="249"/>
      <c r="I62" s="249"/>
      <c r="J62" s="249"/>
      <c r="K62" s="249"/>
      <c r="L62" s="249"/>
      <c r="M62" s="249"/>
      <c r="N62" s="249"/>
      <c r="O62" s="249"/>
      <c r="P62" s="249"/>
      <c r="Q62" s="250"/>
      <c r="R62" s="250"/>
      <c r="S62" s="250"/>
      <c r="T62" s="250"/>
      <c r="U62" s="250"/>
      <c r="V62" s="250"/>
      <c r="W62" s="250"/>
      <c r="X62" s="250"/>
      <c r="Y62" s="250"/>
      <c r="Z62" s="250"/>
      <c r="AA62" s="250"/>
    </row>
    <row r="63" spans="1:27" ht="15.75" x14ac:dyDescent="0.25">
      <c r="A63" s="251"/>
      <c r="B63" s="251"/>
      <c r="C63" s="251"/>
      <c r="D63" s="252"/>
      <c r="E63" s="252"/>
      <c r="F63" s="252"/>
      <c r="G63" s="253"/>
      <c r="H63" s="252"/>
      <c r="I63" s="253"/>
      <c r="J63" s="251"/>
      <c r="K63" s="251"/>
      <c r="L63" s="251"/>
      <c r="M63" s="253"/>
      <c r="N63" s="253"/>
      <c r="O63" s="252"/>
      <c r="P63" s="252"/>
      <c r="Q63" s="250"/>
      <c r="R63" s="250"/>
      <c r="S63" s="250"/>
      <c r="T63" s="250"/>
      <c r="U63" s="250"/>
      <c r="V63" s="250"/>
      <c r="W63" s="250"/>
      <c r="X63" s="250"/>
      <c r="Y63" s="250"/>
      <c r="Z63" s="250"/>
      <c r="AA63" s="250"/>
    </row>
    <row r="64" spans="1:27" x14ac:dyDescent="0.25">
      <c r="A64" s="254"/>
      <c r="B64" s="254"/>
      <c r="C64" s="254"/>
      <c r="D64" s="254"/>
      <c r="E64" s="254"/>
      <c r="F64" s="254"/>
      <c r="G64" s="254"/>
      <c r="H64" s="254"/>
      <c r="I64" s="254"/>
      <c r="J64" s="254"/>
      <c r="K64" s="254"/>
      <c r="L64" s="254"/>
      <c r="M64" s="254"/>
      <c r="N64" s="254"/>
      <c r="O64" s="254"/>
      <c r="P64" s="254"/>
      <c r="Q64" s="254"/>
      <c r="R64" s="254"/>
      <c r="S64" s="254"/>
      <c r="T64" s="255"/>
      <c r="U64" s="254"/>
      <c r="V64" s="254"/>
      <c r="W64" s="256"/>
      <c r="X64" s="256"/>
      <c r="Y64" s="256"/>
      <c r="Z64" s="256"/>
      <c r="AA64" s="256"/>
    </row>
    <row r="65" spans="1:27" x14ac:dyDescent="0.25">
      <c r="A65" s="257"/>
      <c r="B65" s="257"/>
      <c r="C65" s="257"/>
      <c r="D65" s="256"/>
      <c r="E65" s="256"/>
      <c r="F65" s="256"/>
      <c r="G65" s="256"/>
      <c r="H65" s="256"/>
      <c r="I65" s="257"/>
      <c r="J65" s="257"/>
      <c r="K65" s="257"/>
      <c r="L65" s="257"/>
      <c r="M65" s="256"/>
      <c r="N65" s="256"/>
      <c r="O65" s="256"/>
      <c r="P65" s="256"/>
      <c r="Q65" s="256"/>
      <c r="R65" s="256"/>
      <c r="S65" s="256"/>
      <c r="T65" s="255"/>
      <c r="U65" s="256"/>
      <c r="V65" s="256"/>
      <c r="W65" s="256"/>
      <c r="X65" s="256"/>
      <c r="Y65" s="256"/>
      <c r="Z65" s="256"/>
      <c r="AA65" s="256"/>
    </row>
    <row r="66" spans="1:27" x14ac:dyDescent="0.25">
      <c r="A66" s="258"/>
      <c r="B66" s="258"/>
      <c r="C66" s="258"/>
      <c r="D66" s="258"/>
      <c r="E66" s="258"/>
      <c r="F66" s="258"/>
      <c r="G66" s="258"/>
      <c r="H66" s="258"/>
      <c r="I66" s="258"/>
      <c r="J66" s="258"/>
      <c r="K66" s="258"/>
      <c r="L66" s="258"/>
      <c r="M66" s="258"/>
      <c r="N66" s="258"/>
      <c r="O66" s="258"/>
      <c r="P66" s="258"/>
      <c r="Q66" s="258"/>
      <c r="R66" s="258"/>
      <c r="S66" s="258"/>
      <c r="T66" s="258"/>
      <c r="U66" s="258"/>
      <c r="V66" s="258"/>
      <c r="W66" s="258"/>
      <c r="X66" s="258"/>
      <c r="Y66" s="258"/>
      <c r="Z66" s="258"/>
      <c r="AA66" s="258"/>
    </row>
    <row r="67" spans="1:27" x14ac:dyDescent="0.25">
      <c r="A67" s="259"/>
      <c r="B67" s="259"/>
      <c r="C67" s="259"/>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row>
    <row r="68" spans="1:27" x14ac:dyDescent="0.25">
      <c r="A68" s="260"/>
      <c r="B68" s="260"/>
      <c r="C68" s="260"/>
      <c r="D68" s="260"/>
      <c r="E68" s="260"/>
      <c r="F68" s="260"/>
      <c r="G68" s="260"/>
      <c r="H68" s="260"/>
      <c r="I68" s="260"/>
      <c r="J68" s="260"/>
      <c r="K68" s="256"/>
      <c r="L68" s="256"/>
      <c r="M68" s="256"/>
      <c r="N68" s="256"/>
      <c r="O68" s="260"/>
      <c r="P68" s="260"/>
      <c r="Q68" s="260"/>
      <c r="R68" s="260"/>
      <c r="S68" s="260"/>
      <c r="T68" s="260"/>
      <c r="U68" s="260"/>
      <c r="V68" s="260"/>
      <c r="W68" s="260"/>
      <c r="X68" s="260"/>
      <c r="Y68" s="260"/>
      <c r="Z68" s="260"/>
      <c r="AA68" s="260"/>
    </row>
    <row r="69" spans="1:27" x14ac:dyDescent="0.25">
      <c r="A69" s="256"/>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row>
    <row r="70" spans="1:27" x14ac:dyDescent="0.2">
      <c r="A70" s="250"/>
      <c r="B70" s="250"/>
      <c r="C70" s="250"/>
      <c r="D70" s="261"/>
      <c r="E70" s="261"/>
      <c r="F70" s="261"/>
      <c r="G70" s="261"/>
      <c r="H70" s="261"/>
      <c r="I70" s="261"/>
      <c r="J70" s="261"/>
      <c r="K70" s="261"/>
      <c r="L70" s="261"/>
      <c r="M70" s="261"/>
      <c r="N70" s="261"/>
      <c r="O70" s="261"/>
      <c r="P70" s="261"/>
      <c r="Q70" s="261"/>
      <c r="R70" s="261"/>
      <c r="S70" s="261"/>
      <c r="T70" s="261"/>
      <c r="U70" s="261"/>
      <c r="V70" s="261"/>
      <c r="W70" s="261"/>
      <c r="X70" s="261"/>
      <c r="Y70" s="261"/>
      <c r="Z70" s="261"/>
      <c r="AA70" s="261"/>
    </row>
    <row r="71" spans="1:27" x14ac:dyDescent="0.25">
      <c r="A71" s="262"/>
      <c r="B71" s="262"/>
      <c r="C71" s="262"/>
      <c r="D71" s="262"/>
      <c r="E71" s="262"/>
      <c r="F71" s="262"/>
      <c r="G71" s="262"/>
      <c r="H71" s="262"/>
      <c r="I71" s="262"/>
      <c r="J71" s="262"/>
      <c r="K71" s="262"/>
      <c r="L71" s="262"/>
      <c r="M71" s="262"/>
      <c r="N71" s="262"/>
      <c r="O71" s="262"/>
      <c r="P71" s="262"/>
      <c r="Q71" s="262"/>
      <c r="R71" s="262"/>
      <c r="S71" s="262"/>
      <c r="T71" s="262"/>
      <c r="U71" s="262"/>
      <c r="V71" s="262"/>
      <c r="W71" s="262"/>
      <c r="X71" s="262"/>
      <c r="Y71" s="262"/>
      <c r="Z71" s="262"/>
      <c r="AA71" s="262"/>
    </row>
    <row r="72" spans="1:27" x14ac:dyDescent="0.25">
      <c r="A72" s="255"/>
      <c r="B72" s="263"/>
      <c r="C72" s="256"/>
      <c r="D72" s="256"/>
      <c r="E72" s="263"/>
      <c r="F72" s="256"/>
      <c r="G72" s="256"/>
      <c r="H72" s="264"/>
      <c r="I72" s="264"/>
      <c r="J72" s="256"/>
      <c r="K72" s="256"/>
      <c r="L72" s="256"/>
      <c r="M72" s="256"/>
      <c r="N72" s="256"/>
      <c r="O72" s="256"/>
      <c r="P72" s="256"/>
      <c r="Q72" s="256"/>
      <c r="R72" s="264"/>
      <c r="S72" s="264"/>
      <c r="T72" s="255"/>
      <c r="U72" s="255"/>
      <c r="V72" s="256"/>
      <c r="W72" s="256"/>
      <c r="X72" s="255"/>
      <c r="Y72" s="264"/>
      <c r="Z72" s="264"/>
      <c r="AA72" s="255"/>
    </row>
    <row r="73" spans="1:27" x14ac:dyDescent="0.2">
      <c r="A73" s="265"/>
      <c r="B73" s="266"/>
      <c r="C73" s="267"/>
      <c r="D73" s="267"/>
      <c r="E73" s="266"/>
      <c r="F73" s="267"/>
      <c r="G73" s="267"/>
      <c r="H73" s="267"/>
      <c r="I73" s="267"/>
      <c r="J73" s="267"/>
      <c r="K73" s="267"/>
      <c r="L73" s="267"/>
      <c r="M73" s="267"/>
      <c r="N73" s="267"/>
      <c r="O73" s="267"/>
      <c r="P73" s="267"/>
      <c r="Q73" s="267"/>
      <c r="R73" s="267"/>
      <c r="S73" s="267"/>
      <c r="T73" s="266"/>
      <c r="U73" s="266"/>
      <c r="V73" s="267"/>
      <c r="W73" s="267"/>
      <c r="X73" s="266"/>
      <c r="Y73" s="267"/>
      <c r="Z73" s="267"/>
      <c r="AA73" s="266"/>
    </row>
    <row r="74" spans="1:27" x14ac:dyDescent="0.25">
      <c r="A74" s="255"/>
      <c r="B74" s="263"/>
      <c r="C74" s="256"/>
      <c r="D74" s="256"/>
      <c r="E74" s="255"/>
      <c r="F74" s="256"/>
      <c r="G74" s="256"/>
      <c r="H74" s="256"/>
      <c r="I74" s="256"/>
      <c r="J74" s="256"/>
      <c r="K74" s="256"/>
      <c r="L74" s="256"/>
      <c r="M74" s="256"/>
      <c r="N74" s="256"/>
      <c r="O74" s="256"/>
      <c r="P74" s="256"/>
      <c r="Q74" s="256"/>
      <c r="R74" s="256"/>
      <c r="S74" s="256"/>
      <c r="T74" s="255"/>
      <c r="U74" s="255"/>
      <c r="V74" s="256"/>
      <c r="W74" s="256"/>
      <c r="X74" s="255"/>
      <c r="Y74" s="256"/>
      <c r="Z74" s="256"/>
      <c r="AA74" s="255"/>
    </row>
    <row r="75" spans="1:27" x14ac:dyDescent="0.25">
      <c r="A75" s="255"/>
      <c r="B75" s="263"/>
      <c r="C75" s="256"/>
      <c r="D75" s="256"/>
      <c r="E75" s="255"/>
      <c r="F75" s="256"/>
      <c r="G75" s="256"/>
      <c r="H75" s="256"/>
      <c r="I75" s="256"/>
      <c r="J75" s="256"/>
      <c r="K75" s="256"/>
      <c r="L75" s="256"/>
      <c r="M75" s="256"/>
      <c r="N75" s="256"/>
      <c r="O75" s="256"/>
      <c r="P75" s="256"/>
      <c r="Q75" s="256"/>
      <c r="R75" s="256"/>
      <c r="S75" s="256"/>
      <c r="T75" s="255"/>
      <c r="U75" s="255"/>
      <c r="V75" s="256"/>
      <c r="W75" s="256"/>
      <c r="X75" s="255"/>
      <c r="Y75" s="256"/>
      <c r="Z75" s="256"/>
      <c r="AA75" s="255"/>
    </row>
    <row r="76" spans="1:27" x14ac:dyDescent="0.2">
      <c r="A76" s="265"/>
      <c r="B76" s="263"/>
      <c r="C76" s="261"/>
      <c r="D76" s="261"/>
      <c r="E76" s="265"/>
      <c r="F76" s="261"/>
      <c r="G76" s="261"/>
      <c r="H76" s="261"/>
      <c r="I76" s="261"/>
      <c r="J76" s="261"/>
      <c r="K76" s="261"/>
      <c r="L76" s="261"/>
      <c r="M76" s="261"/>
      <c r="N76" s="261"/>
      <c r="O76" s="261"/>
      <c r="P76" s="261"/>
      <c r="Q76" s="261"/>
      <c r="R76" s="261"/>
      <c r="S76" s="261"/>
      <c r="T76" s="265"/>
      <c r="U76" s="265"/>
      <c r="V76" s="261"/>
      <c r="W76" s="261"/>
      <c r="X76" s="265"/>
      <c r="Y76" s="261"/>
      <c r="Z76" s="261"/>
      <c r="AA76" s="265"/>
    </row>
  </sheetData>
  <mergeCells count="50">
    <mergeCell ref="A45:P45"/>
    <mergeCell ref="O32:P39"/>
    <mergeCell ref="A40:B40"/>
    <mergeCell ref="C40:E40"/>
    <mergeCell ref="F40:G40"/>
    <mergeCell ref="H40:K40"/>
    <mergeCell ref="M40:N40"/>
    <mergeCell ref="O40:P40"/>
    <mergeCell ref="A26:D26"/>
    <mergeCell ref="A27:D27"/>
    <mergeCell ref="A28:D28"/>
    <mergeCell ref="A31:P31"/>
    <mergeCell ref="A32:B39"/>
    <mergeCell ref="C32:E39"/>
    <mergeCell ref="F32:G39"/>
    <mergeCell ref="H32:K39"/>
    <mergeCell ref="L32:L39"/>
    <mergeCell ref="M32:N39"/>
    <mergeCell ref="A25:D25"/>
    <mergeCell ref="E25:I25"/>
    <mergeCell ref="J25:P25"/>
    <mergeCell ref="A16:N16"/>
    <mergeCell ref="O16:P16"/>
    <mergeCell ref="A17:N17"/>
    <mergeCell ref="O17:P17"/>
    <mergeCell ref="A18:N18"/>
    <mergeCell ref="O18:P18"/>
    <mergeCell ref="A19:N19"/>
    <mergeCell ref="O19:P19"/>
    <mergeCell ref="A20:N20"/>
    <mergeCell ref="O20:P20"/>
    <mergeCell ref="A24:P24"/>
    <mergeCell ref="A11:J11"/>
    <mergeCell ref="A12:J12"/>
    <mergeCell ref="A13:J13"/>
    <mergeCell ref="A14:P14"/>
    <mergeCell ref="A15:N15"/>
    <mergeCell ref="O15:P15"/>
    <mergeCell ref="A10:J10"/>
    <mergeCell ref="A1:P1"/>
    <mergeCell ref="A2:P2"/>
    <mergeCell ref="A3:J3"/>
    <mergeCell ref="O3:P3"/>
    <mergeCell ref="A4:J4"/>
    <mergeCell ref="A5:J5"/>
    <mergeCell ref="A6:J6"/>
    <mergeCell ref="A7:J7"/>
    <mergeCell ref="A8:J8"/>
    <mergeCell ref="A9:J9"/>
    <mergeCell ref="O9:P9"/>
  </mergeCells>
  <pageMargins left="0.7" right="0.7" top="0.75" bottom="0.75" header="0.3" footer="0.3"/>
  <pageSetup paperSize="9" scale="64"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B103"/>
  <sheetViews>
    <sheetView view="pageBreakPreview" topLeftCell="A99" zoomScale="86" zoomScaleSheetLayoutView="86" workbookViewId="0">
      <selection activeCell="A52" sqref="A52:L52"/>
    </sheetView>
  </sheetViews>
  <sheetFormatPr defaultColWidth="7.5703125" defaultRowHeight="12.75" x14ac:dyDescent="0.25"/>
  <cols>
    <col min="1" max="1" width="4.5703125" style="227" customWidth="1"/>
    <col min="2" max="2" width="13.42578125" style="227" customWidth="1"/>
    <col min="3" max="3" width="10.85546875" style="227" customWidth="1"/>
    <col min="4" max="4" width="13.42578125" style="227" customWidth="1"/>
    <col min="5" max="5" width="9.42578125" style="227" customWidth="1"/>
    <col min="6" max="6" width="9.5703125" style="227" customWidth="1"/>
    <col min="7" max="7" width="13.85546875" style="227" customWidth="1"/>
    <col min="8" max="8" width="13.42578125" style="227" customWidth="1"/>
    <col min="9" max="9" width="9.85546875" style="227" customWidth="1"/>
    <col min="10" max="10" width="10.42578125" style="227" customWidth="1"/>
    <col min="11" max="11" width="13.140625" style="227" customWidth="1"/>
    <col min="12" max="12" width="13.42578125" style="227" customWidth="1"/>
    <col min="13" max="13" width="7.85546875" style="227" customWidth="1"/>
    <col min="14" max="14" width="5.42578125" style="227" customWidth="1"/>
    <col min="15" max="16" width="3" style="227" customWidth="1"/>
    <col min="17" max="17" width="4.42578125" style="227" customWidth="1"/>
    <col min="18" max="18" width="6.140625" style="227" customWidth="1"/>
    <col min="19" max="19" width="4.42578125" style="227" customWidth="1"/>
    <col min="20" max="20" width="5.140625" style="227" customWidth="1"/>
    <col min="21" max="21" width="4.5703125" style="227" customWidth="1"/>
    <col min="22" max="22" width="5.42578125" style="227" customWidth="1"/>
    <col min="23" max="23" width="3.140625" style="227" customWidth="1"/>
    <col min="24" max="24" width="1.42578125" style="227" customWidth="1"/>
    <col min="25" max="25" width="2.5703125" style="227" customWidth="1"/>
    <col min="26" max="26" width="3.5703125" style="227" customWidth="1"/>
    <col min="27" max="27" width="6.5703125" style="227" customWidth="1"/>
    <col min="28" max="28" width="3.140625" style="227" hidden="1" customWidth="1"/>
    <col min="29" max="16384" width="7.5703125" style="227"/>
  </cols>
  <sheetData>
    <row r="1" spans="1:12" ht="32.25" customHeight="1" x14ac:dyDescent="0.25">
      <c r="A1" s="1160" t="s">
        <v>644</v>
      </c>
      <c r="B1" s="1161"/>
      <c r="C1" s="1161"/>
      <c r="D1" s="1161"/>
      <c r="E1" s="1161"/>
      <c r="F1" s="1161"/>
      <c r="G1" s="1161"/>
      <c r="H1" s="1161"/>
      <c r="I1" s="1161"/>
      <c r="J1" s="1161"/>
      <c r="K1" s="1161"/>
      <c r="L1" s="1162"/>
    </row>
    <row r="2" spans="1:12" ht="15.6" customHeight="1" x14ac:dyDescent="0.25">
      <c r="A2" s="232" t="s">
        <v>563</v>
      </c>
      <c r="B2" s="230" t="s">
        <v>645</v>
      </c>
      <c r="C2" s="230" t="s">
        <v>646</v>
      </c>
      <c r="D2" s="1117" t="s">
        <v>647</v>
      </c>
      <c r="E2" s="1159"/>
      <c r="F2" s="1118"/>
      <c r="G2" s="230" t="s">
        <v>648</v>
      </c>
      <c r="H2" s="230" t="s">
        <v>649</v>
      </c>
      <c r="I2" s="1125" t="s">
        <v>650</v>
      </c>
      <c r="J2" s="1126"/>
      <c r="K2" s="229" t="s">
        <v>651</v>
      </c>
      <c r="L2" s="229" t="s">
        <v>652</v>
      </c>
    </row>
    <row r="3" spans="1:12" ht="12.95" customHeight="1" x14ac:dyDescent="0.25">
      <c r="A3" s="232"/>
      <c r="B3" s="230"/>
      <c r="C3" s="230"/>
      <c r="D3" s="1117"/>
      <c r="E3" s="1159"/>
      <c r="F3" s="1118"/>
      <c r="G3" s="230"/>
      <c r="H3" s="230"/>
      <c r="I3" s="1117"/>
      <c r="J3" s="1118"/>
      <c r="K3" s="229"/>
      <c r="L3" s="268"/>
    </row>
    <row r="4" spans="1:12" ht="12.95" customHeight="1" x14ac:dyDescent="0.25">
      <c r="A4" s="232"/>
      <c r="B4" s="230"/>
      <c r="C4" s="230"/>
      <c r="D4" s="1117"/>
      <c r="E4" s="1159"/>
      <c r="F4" s="1118"/>
      <c r="G4" s="230"/>
      <c r="H4" s="230"/>
      <c r="I4" s="1117"/>
      <c r="J4" s="1118"/>
      <c r="K4" s="229"/>
      <c r="L4" s="268"/>
    </row>
    <row r="5" spans="1:12" ht="12.95" customHeight="1" x14ac:dyDescent="0.25">
      <c r="A5" s="232"/>
      <c r="B5" s="230"/>
      <c r="C5" s="230"/>
      <c r="D5" s="1117"/>
      <c r="E5" s="1159"/>
      <c r="F5" s="1118"/>
      <c r="G5" s="230"/>
      <c r="H5" s="230"/>
      <c r="I5" s="1117"/>
      <c r="J5" s="1118"/>
      <c r="K5" s="229"/>
      <c r="L5" s="268"/>
    </row>
    <row r="6" spans="1:12" ht="12.95" customHeight="1" x14ac:dyDescent="0.25">
      <c r="A6" s="232"/>
      <c r="B6" s="230"/>
      <c r="C6" s="230"/>
      <c r="D6" s="1117"/>
      <c r="E6" s="1159"/>
      <c r="F6" s="1118"/>
      <c r="G6" s="230"/>
      <c r="H6" s="230"/>
      <c r="I6" s="1117"/>
      <c r="J6" s="1118"/>
      <c r="K6" s="229"/>
      <c r="L6" s="268"/>
    </row>
    <row r="7" spans="1:12" ht="12.95" customHeight="1" x14ac:dyDescent="0.25">
      <c r="A7" s="232"/>
      <c r="B7" s="230"/>
      <c r="C7" s="230"/>
      <c r="D7" s="1117"/>
      <c r="E7" s="1159"/>
      <c r="F7" s="1118"/>
      <c r="G7" s="230"/>
      <c r="H7" s="230"/>
      <c r="I7" s="1117"/>
      <c r="J7" s="1118"/>
      <c r="K7" s="229"/>
      <c r="L7" s="268"/>
    </row>
    <row r="8" spans="1:12" ht="23.45" customHeight="1" x14ac:dyDescent="0.25">
      <c r="A8" s="1163" t="s">
        <v>653</v>
      </c>
      <c r="B8" s="1164"/>
      <c r="C8" s="1164"/>
      <c r="D8" s="1164"/>
      <c r="E8" s="1164"/>
      <c r="F8" s="1164"/>
      <c r="G8" s="1164"/>
      <c r="H8" s="1164"/>
      <c r="I8" s="1164"/>
      <c r="J8" s="1164"/>
      <c r="K8" s="1164"/>
      <c r="L8" s="1165"/>
    </row>
    <row r="9" spans="1:12" ht="47.25" x14ac:dyDescent="0.25">
      <c r="A9" s="232" t="s">
        <v>654</v>
      </c>
      <c r="B9" s="1116" t="s">
        <v>655</v>
      </c>
      <c r="C9" s="1116"/>
      <c r="D9" s="1117" t="s">
        <v>656</v>
      </c>
      <c r="E9" s="1159"/>
      <c r="F9" s="1159"/>
      <c r="G9" s="1118"/>
      <c r="H9" s="230" t="s">
        <v>657</v>
      </c>
      <c r="I9" s="1116" t="s">
        <v>658</v>
      </c>
      <c r="J9" s="1116"/>
      <c r="K9" s="230" t="s">
        <v>659</v>
      </c>
      <c r="L9" s="229" t="s">
        <v>660</v>
      </c>
    </row>
    <row r="10" spans="1:12" ht="15.75" x14ac:dyDescent="0.25">
      <c r="A10" s="269" t="s">
        <v>661</v>
      </c>
      <c r="B10" s="1166" t="s">
        <v>662</v>
      </c>
      <c r="C10" s="1116"/>
      <c r="D10" s="1167" t="s">
        <v>663</v>
      </c>
      <c r="E10" s="1168"/>
      <c r="F10" s="1168"/>
      <c r="G10" s="1169"/>
      <c r="H10" s="270" t="s">
        <v>664</v>
      </c>
      <c r="I10" s="1166" t="s">
        <v>665</v>
      </c>
      <c r="J10" s="1116"/>
      <c r="K10" s="271" t="s">
        <v>666</v>
      </c>
      <c r="L10" s="271" t="s">
        <v>667</v>
      </c>
    </row>
    <row r="11" spans="1:12" ht="25.5" x14ac:dyDescent="0.25">
      <c r="A11" s="232"/>
      <c r="B11" s="1116"/>
      <c r="C11" s="1116"/>
      <c r="D11" s="1117"/>
      <c r="E11" s="1159"/>
      <c r="F11" s="1159"/>
      <c r="G11" s="1118"/>
      <c r="H11" s="229"/>
      <c r="I11" s="1116"/>
      <c r="J11" s="1116"/>
      <c r="K11" s="229"/>
      <c r="L11" s="268" t="s">
        <v>668</v>
      </c>
    </row>
    <row r="12" spans="1:12" ht="18.600000000000001" customHeight="1" x14ac:dyDescent="0.25">
      <c r="A12" s="232"/>
      <c r="B12" s="1116"/>
      <c r="C12" s="1116"/>
      <c r="D12" s="1117"/>
      <c r="E12" s="1159"/>
      <c r="F12" s="1159"/>
      <c r="G12" s="1118"/>
      <c r="H12" s="229"/>
      <c r="I12" s="1116"/>
      <c r="J12" s="1116"/>
      <c r="K12" s="229"/>
      <c r="L12" s="268"/>
    </row>
    <row r="13" spans="1:12" ht="20.100000000000001" customHeight="1" x14ac:dyDescent="0.25">
      <c r="A13" s="232"/>
      <c r="B13" s="1116"/>
      <c r="C13" s="1116"/>
      <c r="D13" s="1117"/>
      <c r="E13" s="1159"/>
      <c r="F13" s="1159"/>
      <c r="G13" s="1118"/>
      <c r="H13" s="229"/>
      <c r="I13" s="1116"/>
      <c r="J13" s="1116"/>
      <c r="K13" s="229"/>
      <c r="L13" s="268"/>
    </row>
    <row r="14" spans="1:12" ht="21" customHeight="1" x14ac:dyDescent="0.25">
      <c r="A14" s="232"/>
      <c r="B14" s="1116"/>
      <c r="C14" s="1116"/>
      <c r="D14" s="1117"/>
      <c r="E14" s="1159"/>
      <c r="F14" s="1159"/>
      <c r="G14" s="1118"/>
      <c r="H14" s="229"/>
      <c r="I14" s="1116"/>
      <c r="J14" s="1116"/>
      <c r="K14" s="229"/>
      <c r="L14" s="268"/>
    </row>
    <row r="15" spans="1:12" ht="2.1" hidden="1" customHeight="1" x14ac:dyDescent="0.25">
      <c r="A15" s="232"/>
      <c r="B15" s="1116"/>
      <c r="C15" s="1116"/>
      <c r="D15" s="1117"/>
      <c r="E15" s="1159"/>
      <c r="F15" s="1159"/>
      <c r="G15" s="1118"/>
      <c r="H15" s="229"/>
      <c r="I15" s="1116"/>
      <c r="J15" s="1116"/>
      <c r="K15" s="229"/>
      <c r="L15" s="268"/>
    </row>
    <row r="16" spans="1:12" ht="9.6" hidden="1" customHeight="1" x14ac:dyDescent="0.25">
      <c r="A16" s="232"/>
      <c r="B16" s="1116"/>
      <c r="C16" s="1116"/>
      <c r="D16" s="1117"/>
      <c r="E16" s="1159"/>
      <c r="F16" s="1159"/>
      <c r="G16" s="1118"/>
      <c r="H16" s="229"/>
      <c r="I16" s="1116"/>
      <c r="J16" s="1116"/>
      <c r="K16" s="229"/>
      <c r="L16" s="268"/>
    </row>
    <row r="17" spans="1:12" ht="9.6" hidden="1" customHeight="1" x14ac:dyDescent="0.25">
      <c r="A17" s="232"/>
      <c r="B17" s="1116"/>
      <c r="C17" s="1116"/>
      <c r="D17" s="1117"/>
      <c r="E17" s="1159"/>
      <c r="F17" s="1159"/>
      <c r="G17" s="1118"/>
      <c r="H17" s="229"/>
      <c r="I17" s="1116"/>
      <c r="J17" s="1116"/>
      <c r="K17" s="229"/>
      <c r="L17" s="268"/>
    </row>
    <row r="18" spans="1:12" ht="23.1" customHeight="1" x14ac:dyDescent="0.25">
      <c r="A18" s="232"/>
      <c r="B18" s="1116"/>
      <c r="C18" s="1116"/>
      <c r="D18" s="1117"/>
      <c r="E18" s="1159"/>
      <c r="F18" s="1159"/>
      <c r="G18" s="1118"/>
      <c r="H18" s="229"/>
      <c r="I18" s="1116"/>
      <c r="J18" s="1116"/>
      <c r="K18" s="229"/>
      <c r="L18" s="268"/>
    </row>
    <row r="19" spans="1:12" ht="23.1" customHeight="1" x14ac:dyDescent="0.25">
      <c r="A19" s="232"/>
      <c r="B19" s="1116"/>
      <c r="C19" s="1116"/>
      <c r="D19" s="1117"/>
      <c r="E19" s="1159"/>
      <c r="F19" s="1159"/>
      <c r="G19" s="1118"/>
      <c r="H19" s="229"/>
      <c r="I19" s="1116"/>
      <c r="J19" s="1116"/>
      <c r="K19" s="229"/>
      <c r="L19" s="268"/>
    </row>
    <row r="20" spans="1:12" ht="23.1" customHeight="1" x14ac:dyDescent="0.25">
      <c r="A20" s="232"/>
      <c r="B20" s="1116"/>
      <c r="C20" s="1116"/>
      <c r="D20" s="1117"/>
      <c r="E20" s="1159"/>
      <c r="F20" s="1159"/>
      <c r="G20" s="1118"/>
      <c r="H20" s="229"/>
      <c r="I20" s="1116"/>
      <c r="J20" s="1116"/>
      <c r="K20" s="229"/>
      <c r="L20" s="268"/>
    </row>
    <row r="21" spans="1:12" ht="23.1" customHeight="1" x14ac:dyDescent="0.25">
      <c r="A21" s="232"/>
      <c r="B21" s="1116"/>
      <c r="C21" s="1116"/>
      <c r="D21" s="1117"/>
      <c r="E21" s="1159"/>
      <c r="F21" s="1159"/>
      <c r="G21" s="1118"/>
      <c r="H21" s="229"/>
      <c r="I21" s="1116"/>
      <c r="J21" s="1116"/>
      <c r="K21" s="229"/>
      <c r="L21" s="229"/>
    </row>
    <row r="22" spans="1:12" ht="32.450000000000003" customHeight="1" x14ac:dyDescent="0.25">
      <c r="A22" s="1170" t="s">
        <v>669</v>
      </c>
      <c r="B22" s="1171"/>
      <c r="C22" s="1171"/>
      <c r="D22" s="1171"/>
      <c r="E22" s="1171"/>
      <c r="F22" s="1171"/>
      <c r="G22" s="1171"/>
      <c r="H22" s="1171"/>
      <c r="I22" s="1171"/>
      <c r="J22" s="1171"/>
      <c r="K22" s="1171"/>
      <c r="L22" s="1172"/>
    </row>
    <row r="23" spans="1:12" ht="65.099999999999994" customHeight="1" x14ac:dyDescent="0.25">
      <c r="A23" s="1173" t="s">
        <v>654</v>
      </c>
      <c r="B23" s="1174"/>
      <c r="C23" s="1179" t="s">
        <v>655</v>
      </c>
      <c r="D23" s="1179" t="s">
        <v>670</v>
      </c>
      <c r="E23" s="1114" t="s">
        <v>671</v>
      </c>
      <c r="F23" s="1124"/>
      <c r="G23" s="1106" t="s">
        <v>672</v>
      </c>
      <c r="H23" s="1182"/>
      <c r="I23" s="1114" t="s">
        <v>673</v>
      </c>
      <c r="J23" s="1115"/>
      <c r="K23" s="1115"/>
      <c r="L23" s="1124"/>
    </row>
    <row r="24" spans="1:12" ht="20.45" hidden="1" customHeight="1" x14ac:dyDescent="0.25">
      <c r="A24" s="1175"/>
      <c r="B24" s="1176"/>
      <c r="C24" s="1180"/>
      <c r="D24" s="1180"/>
      <c r="E24" s="1189" t="s">
        <v>674</v>
      </c>
      <c r="F24" s="1189" t="s">
        <v>675</v>
      </c>
      <c r="G24" s="1189" t="s">
        <v>676</v>
      </c>
      <c r="H24" s="1189" t="s">
        <v>677</v>
      </c>
      <c r="I24" s="1119" t="s">
        <v>678</v>
      </c>
      <c r="J24" s="1192"/>
      <c r="K24" s="1189" t="s">
        <v>679</v>
      </c>
      <c r="L24" s="1189" t="s">
        <v>680</v>
      </c>
    </row>
    <row r="25" spans="1:12" ht="9.6" hidden="1" customHeight="1" x14ac:dyDescent="0.25">
      <c r="A25" s="1175"/>
      <c r="B25" s="1176"/>
      <c r="C25" s="1180"/>
      <c r="D25" s="1180"/>
      <c r="E25" s="1190"/>
      <c r="F25" s="1190"/>
      <c r="G25" s="1190"/>
      <c r="H25" s="1190"/>
      <c r="I25" s="1193"/>
      <c r="J25" s="1194"/>
      <c r="K25" s="1190"/>
      <c r="L25" s="1190"/>
    </row>
    <row r="26" spans="1:12" ht="9.6" hidden="1" customHeight="1" x14ac:dyDescent="0.25">
      <c r="A26" s="1175"/>
      <c r="B26" s="1176"/>
      <c r="C26" s="1180"/>
      <c r="D26" s="1180"/>
      <c r="E26" s="1190"/>
      <c r="F26" s="1190"/>
      <c r="G26" s="1190"/>
      <c r="H26" s="1190"/>
      <c r="I26" s="1193"/>
      <c r="J26" s="1194"/>
      <c r="K26" s="1190"/>
      <c r="L26" s="1190"/>
    </row>
    <row r="27" spans="1:12" ht="21.75" customHeight="1" x14ac:dyDescent="0.25">
      <c r="A27" s="1175"/>
      <c r="B27" s="1176"/>
      <c r="C27" s="1180"/>
      <c r="D27" s="1180"/>
      <c r="E27" s="1190"/>
      <c r="F27" s="1190"/>
      <c r="G27" s="1190"/>
      <c r="H27" s="1190"/>
      <c r="I27" s="1193"/>
      <c r="J27" s="1194"/>
      <c r="K27" s="1190"/>
      <c r="L27" s="1190"/>
    </row>
    <row r="28" spans="1:12" ht="33" customHeight="1" x14ac:dyDescent="0.25">
      <c r="A28" s="1175"/>
      <c r="B28" s="1176"/>
      <c r="C28" s="1180"/>
      <c r="D28" s="1180"/>
      <c r="E28" s="1190"/>
      <c r="F28" s="1190"/>
      <c r="G28" s="1190"/>
      <c r="H28" s="1190"/>
      <c r="I28" s="1193"/>
      <c r="J28" s="1194"/>
      <c r="K28" s="1190"/>
      <c r="L28" s="1190"/>
    </row>
    <row r="29" spans="1:12" ht="34.5" customHeight="1" x14ac:dyDescent="0.25">
      <c r="A29" s="1177"/>
      <c r="B29" s="1178"/>
      <c r="C29" s="1181"/>
      <c r="D29" s="1181"/>
      <c r="E29" s="1191"/>
      <c r="F29" s="1191"/>
      <c r="G29" s="1191"/>
      <c r="H29" s="1191"/>
      <c r="I29" s="1195"/>
      <c r="J29" s="1196"/>
      <c r="K29" s="1191"/>
      <c r="L29" s="1191"/>
    </row>
    <row r="30" spans="1:12" ht="30" customHeight="1" x14ac:dyDescent="0.25">
      <c r="A30" s="1158">
        <v>-1</v>
      </c>
      <c r="B30" s="1158"/>
      <c r="C30" s="246">
        <v>-2</v>
      </c>
      <c r="D30" s="246">
        <v>-3</v>
      </c>
      <c r="E30" s="246">
        <v>-4</v>
      </c>
      <c r="F30" s="246">
        <v>-5</v>
      </c>
      <c r="G30" s="246">
        <v>-6</v>
      </c>
      <c r="H30" s="246">
        <v>-7</v>
      </c>
      <c r="I30" s="1158">
        <v>-8</v>
      </c>
      <c r="J30" s="1158"/>
      <c r="K30" s="246">
        <v>-9</v>
      </c>
      <c r="L30" s="246">
        <v>-10</v>
      </c>
    </row>
    <row r="31" spans="1:12" ht="20.45" customHeight="1" x14ac:dyDescent="0.25">
      <c r="A31" s="1158"/>
      <c r="B31" s="1158"/>
      <c r="C31" s="246"/>
      <c r="D31" s="246"/>
      <c r="E31" s="246"/>
      <c r="F31" s="246"/>
      <c r="G31" s="246"/>
      <c r="H31" s="246"/>
      <c r="I31" s="1158"/>
      <c r="J31" s="1158"/>
      <c r="K31" s="246"/>
      <c r="L31" s="246"/>
    </row>
    <row r="32" spans="1:12" ht="21" customHeight="1" x14ac:dyDescent="0.25">
      <c r="A32" s="1158"/>
      <c r="B32" s="1158"/>
      <c r="C32" s="246"/>
      <c r="D32" s="246"/>
      <c r="E32" s="246"/>
      <c r="F32" s="246"/>
      <c r="G32" s="246"/>
      <c r="H32" s="246"/>
      <c r="I32" s="1158"/>
      <c r="J32" s="1158"/>
      <c r="K32" s="246"/>
      <c r="L32" s="246"/>
    </row>
    <row r="33" spans="1:12" ht="37.35" customHeight="1" x14ac:dyDescent="0.25">
      <c r="A33" s="1183" t="s">
        <v>681</v>
      </c>
      <c r="B33" s="1184"/>
      <c r="C33" s="1184"/>
      <c r="D33" s="1184"/>
      <c r="E33" s="1184"/>
      <c r="F33" s="1184"/>
      <c r="G33" s="1184"/>
      <c r="H33" s="1184"/>
      <c r="I33" s="1184"/>
      <c r="J33" s="1184"/>
      <c r="K33" s="1184"/>
      <c r="L33" s="1184"/>
    </row>
    <row r="34" spans="1:12" ht="35.25" customHeight="1" x14ac:dyDescent="0.25">
      <c r="A34" s="1185" t="s">
        <v>682</v>
      </c>
      <c r="B34" s="1186"/>
      <c r="C34" s="1186"/>
      <c r="D34" s="1186"/>
      <c r="E34" s="1186"/>
      <c r="F34" s="1186"/>
      <c r="G34" s="1186"/>
      <c r="H34" s="1186"/>
      <c r="I34" s="1186"/>
      <c r="J34" s="1186"/>
      <c r="K34" s="1186"/>
      <c r="L34" s="1186"/>
    </row>
    <row r="35" spans="1:12" ht="39.75" customHeight="1" x14ac:dyDescent="0.25">
      <c r="A35" s="1153" t="s">
        <v>683</v>
      </c>
      <c r="B35" s="1153"/>
      <c r="C35" s="1153" t="s">
        <v>684</v>
      </c>
      <c r="D35" s="1153"/>
      <c r="E35" s="1153" t="s">
        <v>685</v>
      </c>
      <c r="F35" s="1153"/>
      <c r="G35" s="1153" t="s">
        <v>686</v>
      </c>
      <c r="H35" s="1153"/>
      <c r="I35" s="1187" t="s">
        <v>687</v>
      </c>
      <c r="J35" s="1188"/>
      <c r="K35" s="1153" t="s">
        <v>688</v>
      </c>
      <c r="L35" s="1188"/>
    </row>
    <row r="36" spans="1:12" ht="21.95" customHeight="1" x14ac:dyDescent="0.25">
      <c r="A36" s="1197"/>
      <c r="B36" s="1197"/>
      <c r="C36" s="1197"/>
      <c r="D36" s="1197"/>
      <c r="E36" s="1197"/>
      <c r="F36" s="1197"/>
      <c r="G36" s="1197"/>
      <c r="H36" s="1197"/>
      <c r="I36" s="273"/>
      <c r="J36" s="52"/>
      <c r="K36" s="52"/>
      <c r="L36" s="52"/>
    </row>
    <row r="37" spans="1:12" ht="18.600000000000001" customHeight="1" x14ac:dyDescent="0.25">
      <c r="A37" s="1198"/>
      <c r="B37" s="1198"/>
      <c r="C37" s="1198"/>
      <c r="D37" s="1198"/>
      <c r="E37" s="1199"/>
      <c r="F37" s="1199"/>
      <c r="G37" s="1199"/>
      <c r="H37" s="1199"/>
      <c r="I37" s="273"/>
      <c r="J37" s="52"/>
      <c r="K37" s="52"/>
      <c r="L37" s="52"/>
    </row>
    <row r="38" spans="1:12" ht="18.95" customHeight="1" x14ac:dyDescent="0.25">
      <c r="A38" s="1198"/>
      <c r="B38" s="1198"/>
      <c r="C38" s="1198"/>
      <c r="D38" s="1198"/>
      <c r="E38" s="1198"/>
      <c r="F38" s="1198"/>
      <c r="G38" s="1198"/>
      <c r="H38" s="1198"/>
      <c r="I38" s="273"/>
      <c r="J38" s="52"/>
      <c r="K38" s="52"/>
      <c r="L38" s="52"/>
    </row>
    <row r="39" spans="1:12" ht="36.75" customHeight="1" x14ac:dyDescent="0.25">
      <c r="A39" s="1158">
        <v>-1</v>
      </c>
      <c r="B39" s="1158"/>
      <c r="C39" s="1158">
        <v>-2</v>
      </c>
      <c r="D39" s="1158"/>
      <c r="E39" s="1158">
        <v>-3</v>
      </c>
      <c r="F39" s="1158"/>
      <c r="G39" s="1158">
        <v>-4</v>
      </c>
      <c r="H39" s="1158"/>
      <c r="I39" s="1158">
        <v>-5</v>
      </c>
      <c r="J39" s="1158"/>
      <c r="K39" s="1158">
        <v>-6</v>
      </c>
      <c r="L39" s="1158"/>
    </row>
    <row r="40" spans="1:12" ht="22.5" customHeight="1" x14ac:dyDescent="0.25">
      <c r="A40" s="1158"/>
      <c r="B40" s="1158"/>
      <c r="C40" s="133"/>
      <c r="D40" s="245"/>
      <c r="E40" s="1158"/>
      <c r="F40" s="1158"/>
      <c r="G40" s="1158"/>
      <c r="H40" s="1158"/>
      <c r="I40" s="1158"/>
      <c r="J40" s="1158"/>
      <c r="K40" s="1158"/>
      <c r="L40" s="1158"/>
    </row>
    <row r="41" spans="1:12" ht="20.100000000000001" customHeight="1" x14ac:dyDescent="0.25">
      <c r="A41" s="1158"/>
      <c r="B41" s="1158"/>
      <c r="C41" s="133"/>
      <c r="D41" s="245"/>
      <c r="E41" s="1158"/>
      <c r="F41" s="1158"/>
      <c r="G41" s="1158"/>
      <c r="H41" s="1158"/>
      <c r="I41" s="1158"/>
      <c r="J41" s="1158"/>
      <c r="K41" s="1158"/>
      <c r="L41" s="1158"/>
    </row>
    <row r="42" spans="1:12" ht="24" customHeight="1" x14ac:dyDescent="0.25">
      <c r="A42" s="1158"/>
      <c r="B42" s="1158"/>
      <c r="C42" s="133"/>
      <c r="D42" s="274">
        <f>SUM(D40:D41)</f>
        <v>0</v>
      </c>
      <c r="E42" s="1158"/>
      <c r="F42" s="1158"/>
      <c r="G42" s="1158"/>
      <c r="H42" s="1158"/>
      <c r="I42" s="1158"/>
      <c r="J42" s="1158"/>
      <c r="K42" s="1158"/>
      <c r="L42" s="1158"/>
    </row>
    <row r="43" spans="1:12" ht="32.450000000000003" customHeight="1" x14ac:dyDescent="0.25">
      <c r="A43" s="1141" t="s">
        <v>689</v>
      </c>
      <c r="B43" s="1142"/>
      <c r="C43" s="1142"/>
      <c r="D43" s="1142"/>
      <c r="E43" s="1142"/>
      <c r="F43" s="1142"/>
      <c r="G43" s="1142"/>
      <c r="H43" s="1142"/>
      <c r="I43" s="1142"/>
      <c r="J43" s="1142"/>
      <c r="K43" s="1142"/>
      <c r="L43" s="1142"/>
    </row>
    <row r="44" spans="1:12" ht="38.25" customHeight="1" x14ac:dyDescent="0.25">
      <c r="A44" s="1153" t="s">
        <v>690</v>
      </c>
      <c r="B44" s="1153"/>
      <c r="C44" s="1153" t="s">
        <v>684</v>
      </c>
      <c r="D44" s="1153"/>
      <c r="E44" s="272" t="s">
        <v>691</v>
      </c>
      <c r="F44" s="244" t="s">
        <v>686</v>
      </c>
      <c r="G44" s="1153" t="s">
        <v>687</v>
      </c>
      <c r="H44" s="1153"/>
      <c r="I44" s="1200" t="s">
        <v>692</v>
      </c>
      <c r="J44" s="1200"/>
      <c r="K44" s="272" t="s">
        <v>693</v>
      </c>
      <c r="L44" s="276" t="s">
        <v>694</v>
      </c>
    </row>
    <row r="45" spans="1:12" ht="19.5" customHeight="1" x14ac:dyDescent="0.25">
      <c r="A45" s="1197"/>
      <c r="B45" s="1197"/>
      <c r="C45" s="1197"/>
      <c r="D45" s="1197"/>
      <c r="E45" s="1197"/>
      <c r="F45" s="1197"/>
      <c r="G45" s="1197"/>
      <c r="H45" s="1197"/>
      <c r="I45" s="277"/>
      <c r="J45" s="277"/>
      <c r="K45" s="277"/>
      <c r="L45" s="277"/>
    </row>
    <row r="46" spans="1:12" ht="20.100000000000001" customHeight="1" x14ac:dyDescent="0.25">
      <c r="A46" s="1198"/>
      <c r="B46" s="1198"/>
      <c r="C46" s="1198"/>
      <c r="D46" s="1198"/>
      <c r="E46" s="1199"/>
      <c r="F46" s="1199"/>
      <c r="G46" s="1199"/>
      <c r="H46" s="1199"/>
      <c r="I46" s="273"/>
      <c r="J46" s="273"/>
      <c r="K46" s="273"/>
      <c r="L46" s="273"/>
    </row>
    <row r="47" spans="1:12" ht="21" customHeight="1" x14ac:dyDescent="0.25">
      <c r="A47" s="1198"/>
      <c r="B47" s="1198"/>
      <c r="C47" s="1198"/>
      <c r="D47" s="1198"/>
      <c r="E47" s="1198"/>
      <c r="F47" s="1198"/>
      <c r="G47" s="1198"/>
      <c r="H47" s="1198"/>
      <c r="I47" s="273"/>
      <c r="J47" s="273"/>
      <c r="K47" s="273"/>
      <c r="L47" s="273"/>
    </row>
    <row r="48" spans="1:12" ht="18" customHeight="1" x14ac:dyDescent="0.25">
      <c r="A48" s="1158">
        <v>-1</v>
      </c>
      <c r="B48" s="1158"/>
      <c r="C48" s="1158">
        <v>-2</v>
      </c>
      <c r="D48" s="1158"/>
      <c r="E48" s="246">
        <v>-3</v>
      </c>
      <c r="F48" s="245">
        <v>-4</v>
      </c>
      <c r="G48" s="1158">
        <v>-5</v>
      </c>
      <c r="H48" s="1158"/>
      <c r="I48" s="1158">
        <v>-6</v>
      </c>
      <c r="J48" s="1158"/>
      <c r="K48" s="246">
        <v>-7</v>
      </c>
      <c r="L48" s="246">
        <v>-8</v>
      </c>
    </row>
    <row r="49" spans="1:12" ht="29.45" customHeight="1" x14ac:dyDescent="0.25">
      <c r="A49" s="1158"/>
      <c r="B49" s="1158"/>
      <c r="C49" s="133"/>
      <c r="D49" s="245"/>
      <c r="E49" s="246"/>
      <c r="F49" s="245"/>
      <c r="G49" s="1158"/>
      <c r="H49" s="1158"/>
      <c r="I49" s="1158"/>
      <c r="J49" s="1158"/>
      <c r="K49" s="246"/>
      <c r="L49" s="246"/>
    </row>
    <row r="50" spans="1:12" ht="24.6" customHeight="1" x14ac:dyDescent="0.25">
      <c r="A50" s="1158"/>
      <c r="B50" s="1158"/>
      <c r="C50" s="133"/>
      <c r="D50" s="245"/>
      <c r="E50" s="246"/>
      <c r="F50" s="245"/>
      <c r="G50" s="1158"/>
      <c r="H50" s="1158"/>
      <c r="I50" s="1158"/>
      <c r="J50" s="1158"/>
      <c r="K50" s="246"/>
      <c r="L50" s="246"/>
    </row>
    <row r="51" spans="1:12" ht="27" customHeight="1" x14ac:dyDescent="0.25">
      <c r="A51" s="1158"/>
      <c r="B51" s="1158"/>
      <c r="C51" s="133"/>
      <c r="D51" s="274">
        <f>SUM(D49:D50)</f>
        <v>0</v>
      </c>
      <c r="E51" s="246"/>
      <c r="F51" s="245"/>
      <c r="G51" s="1158"/>
      <c r="H51" s="1158"/>
      <c r="I51" s="1158"/>
      <c r="J51" s="1158"/>
      <c r="K51" s="246"/>
      <c r="L51" s="246"/>
    </row>
    <row r="52" spans="1:12" ht="36" customHeight="1" x14ac:dyDescent="0.25">
      <c r="A52" s="1183" t="s">
        <v>695</v>
      </c>
      <c r="B52" s="1184"/>
      <c r="C52" s="1184"/>
      <c r="D52" s="1184"/>
      <c r="E52" s="1184"/>
      <c r="F52" s="1184"/>
      <c r="G52" s="1184"/>
      <c r="H52" s="1184"/>
      <c r="I52" s="1184"/>
      <c r="J52" s="1184"/>
      <c r="K52" s="1184"/>
      <c r="L52" s="1184"/>
    </row>
    <row r="53" spans="1:12" ht="32.25" customHeight="1" x14ac:dyDescent="0.25">
      <c r="A53" s="1201" t="s">
        <v>696</v>
      </c>
      <c r="B53" s="1203" t="s">
        <v>697</v>
      </c>
      <c r="C53" s="1204"/>
      <c r="D53" s="1203" t="s">
        <v>698</v>
      </c>
      <c r="E53" s="1204"/>
      <c r="F53" s="1203" t="s">
        <v>699</v>
      </c>
      <c r="G53" s="1204"/>
      <c r="H53" s="1207" t="s">
        <v>700</v>
      </c>
      <c r="I53" s="1208"/>
      <c r="J53" s="1208"/>
      <c r="K53" s="1208"/>
      <c r="L53" s="1208"/>
    </row>
    <row r="54" spans="1:12" ht="33.75" customHeight="1" x14ac:dyDescent="0.25">
      <c r="A54" s="1202"/>
      <c r="B54" s="1205"/>
      <c r="C54" s="1206"/>
      <c r="D54" s="1205"/>
      <c r="E54" s="1206"/>
      <c r="F54" s="1205"/>
      <c r="G54" s="1206"/>
      <c r="H54" s="278" t="s">
        <v>701</v>
      </c>
      <c r="I54" s="1209" t="s">
        <v>702</v>
      </c>
      <c r="J54" s="1210"/>
      <c r="K54" s="1209" t="s">
        <v>703</v>
      </c>
      <c r="L54" s="1210"/>
    </row>
    <row r="55" spans="1:12" ht="25.5" customHeight="1" x14ac:dyDescent="0.25">
      <c r="A55" s="279"/>
      <c r="B55" s="1211"/>
      <c r="C55" s="1211"/>
      <c r="D55" s="1211"/>
      <c r="E55" s="1211"/>
      <c r="F55" s="1211"/>
      <c r="G55" s="1211"/>
      <c r="H55" s="240"/>
      <c r="I55" s="1211"/>
      <c r="J55" s="1211"/>
      <c r="K55" s="1213"/>
      <c r="L55" s="1214"/>
    </row>
    <row r="56" spans="1:12" ht="20.100000000000001" customHeight="1" x14ac:dyDescent="0.25">
      <c r="A56" s="279"/>
      <c r="B56" s="1211"/>
      <c r="C56" s="1211"/>
      <c r="D56" s="1211"/>
      <c r="E56" s="1211"/>
      <c r="F56" s="1211"/>
      <c r="G56" s="1211"/>
      <c r="H56" s="240"/>
      <c r="I56" s="1211"/>
      <c r="J56" s="1211"/>
      <c r="K56" s="1212"/>
      <c r="L56" s="1212"/>
    </row>
    <row r="57" spans="1:12" ht="44.25" customHeight="1" x14ac:dyDescent="0.25">
      <c r="A57" s="1141" t="s">
        <v>704</v>
      </c>
      <c r="B57" s="1142"/>
      <c r="C57" s="1142"/>
      <c r="D57" s="1142"/>
      <c r="E57" s="1142"/>
      <c r="F57" s="1142"/>
      <c r="G57" s="1142"/>
      <c r="H57" s="1142"/>
      <c r="I57" s="1142"/>
      <c r="J57" s="1142"/>
      <c r="K57" s="1142"/>
      <c r="L57" s="1142"/>
    </row>
    <row r="58" spans="1:12" s="282" customFormat="1" ht="33.75" customHeight="1" x14ac:dyDescent="0.25">
      <c r="A58" s="1179" t="s">
        <v>696</v>
      </c>
      <c r="B58" s="1216" t="s">
        <v>697</v>
      </c>
      <c r="C58" s="1217"/>
      <c r="D58" s="1216" t="s">
        <v>705</v>
      </c>
      <c r="E58" s="1217"/>
      <c r="F58" s="1216" t="s">
        <v>706</v>
      </c>
      <c r="G58" s="1217"/>
      <c r="H58" s="1207" t="s">
        <v>707</v>
      </c>
      <c r="I58" s="1208"/>
      <c r="J58" s="1208"/>
      <c r="K58" s="1208"/>
      <c r="L58" s="1208"/>
    </row>
    <row r="59" spans="1:12" ht="15.6" hidden="1" customHeight="1" x14ac:dyDescent="0.25">
      <c r="A59" s="1180"/>
      <c r="B59" s="1218"/>
      <c r="C59" s="1219"/>
      <c r="D59" s="1218"/>
      <c r="E59" s="1219"/>
      <c r="F59" s="1218"/>
      <c r="G59" s="1219"/>
      <c r="H59" s="272" t="s">
        <v>701</v>
      </c>
      <c r="I59" s="1153" t="s">
        <v>708</v>
      </c>
      <c r="J59" s="1153"/>
      <c r="K59" s="1153" t="s">
        <v>703</v>
      </c>
      <c r="L59" s="1153"/>
    </row>
    <row r="60" spans="1:12" ht="45.75" customHeight="1" x14ac:dyDescent="0.25">
      <c r="A60" s="1181"/>
      <c r="B60" s="1220"/>
      <c r="C60" s="1221"/>
      <c r="D60" s="1220"/>
      <c r="E60" s="1221"/>
      <c r="F60" s="1220"/>
      <c r="G60" s="1221"/>
      <c r="H60" s="272" t="s">
        <v>701</v>
      </c>
      <c r="I60" s="1153" t="s">
        <v>702</v>
      </c>
      <c r="J60" s="1153"/>
      <c r="K60" s="1153" t="s">
        <v>703</v>
      </c>
      <c r="L60" s="1153"/>
    </row>
    <row r="61" spans="1:12" ht="36" customHeight="1" x14ac:dyDescent="0.25">
      <c r="A61" s="283"/>
      <c r="B61" s="1211"/>
      <c r="C61" s="1211"/>
      <c r="D61" s="240"/>
      <c r="E61" s="133"/>
      <c r="F61" s="1211"/>
      <c r="G61" s="1211"/>
      <c r="H61" s="284"/>
      <c r="I61" s="1215"/>
      <c r="J61" s="1215"/>
      <c r="K61" s="1215"/>
      <c r="L61" s="1215"/>
    </row>
    <row r="62" spans="1:12" ht="33" customHeight="1" x14ac:dyDescent="0.25">
      <c r="A62" s="283"/>
      <c r="B62" s="1211"/>
      <c r="C62" s="1211"/>
      <c r="D62" s="240"/>
      <c r="E62" s="133"/>
      <c r="F62" s="1211"/>
      <c r="G62" s="1211"/>
      <c r="H62" s="272"/>
      <c r="I62" s="1153"/>
      <c r="J62" s="1153"/>
      <c r="K62" s="1153"/>
      <c r="L62" s="1153"/>
    </row>
    <row r="63" spans="1:12" ht="33" customHeight="1" x14ac:dyDescent="0.25">
      <c r="A63" s="283"/>
      <c r="B63" s="1211" t="s">
        <v>70</v>
      </c>
      <c r="C63" s="1211"/>
      <c r="D63" s="243">
        <f>SUM(D61:D62)</f>
        <v>0</v>
      </c>
      <c r="E63" s="133"/>
      <c r="F63" s="1211"/>
      <c r="G63" s="1211"/>
      <c r="H63" s="272"/>
      <c r="I63" s="1153"/>
      <c r="J63" s="1153"/>
      <c r="K63" s="1153"/>
      <c r="L63" s="1153"/>
    </row>
    <row r="64" spans="1:12" ht="36" customHeight="1" x14ac:dyDescent="0.25">
      <c r="A64" s="1222" t="s">
        <v>709</v>
      </c>
      <c r="B64" s="1223"/>
      <c r="C64" s="1223"/>
      <c r="D64" s="1223"/>
      <c r="E64" s="1223"/>
      <c r="F64" s="1223"/>
      <c r="G64" s="1223"/>
      <c r="H64" s="1223"/>
      <c r="I64" s="1223"/>
      <c r="J64" s="1223"/>
      <c r="K64" s="1223"/>
      <c r="L64" s="1223"/>
    </row>
    <row r="65" spans="1:12" ht="145.5" customHeight="1" x14ac:dyDescent="0.25">
      <c r="A65" s="272" t="s">
        <v>710</v>
      </c>
      <c r="B65" s="1187" t="s">
        <v>711</v>
      </c>
      <c r="C65" s="1187"/>
      <c r="D65" s="272" t="s">
        <v>712</v>
      </c>
      <c r="E65" s="272" t="s">
        <v>713</v>
      </c>
      <c r="F65" s="272" t="s">
        <v>714</v>
      </c>
      <c r="G65" s="272" t="s">
        <v>715</v>
      </c>
      <c r="H65" s="272" t="s">
        <v>716</v>
      </c>
      <c r="I65" s="276" t="s">
        <v>717</v>
      </c>
      <c r="J65" s="1153" t="s">
        <v>718</v>
      </c>
      <c r="K65" s="1153"/>
      <c r="L65" s="285" t="s">
        <v>719</v>
      </c>
    </row>
    <row r="66" spans="1:12" ht="18.600000000000001" customHeight="1" x14ac:dyDescent="0.25">
      <c r="A66" s="281"/>
      <c r="B66" s="1187"/>
      <c r="C66" s="1187"/>
      <c r="D66" s="240"/>
      <c r="E66" s="240"/>
      <c r="F66" s="240"/>
      <c r="G66" s="240"/>
      <c r="H66" s="240"/>
      <c r="I66" s="240"/>
      <c r="J66" s="1211"/>
      <c r="K66" s="1211"/>
      <c r="L66" s="240"/>
    </row>
    <row r="67" spans="1:12" ht="15.75" x14ac:dyDescent="0.25">
      <c r="A67" s="281"/>
      <c r="B67" s="272"/>
      <c r="C67" s="272"/>
      <c r="D67" s="240"/>
      <c r="E67" s="240"/>
      <c r="F67" s="240"/>
      <c r="G67" s="240"/>
      <c r="H67" s="240"/>
      <c r="I67" s="240"/>
      <c r="J67" s="280"/>
      <c r="K67" s="280"/>
      <c r="L67" s="240"/>
    </row>
    <row r="68" spans="1:12" ht="15.75" x14ac:dyDescent="0.25">
      <c r="A68" s="281"/>
      <c r="B68" s="1187"/>
      <c r="C68" s="1187"/>
      <c r="D68" s="281"/>
      <c r="E68" s="281"/>
      <c r="F68" s="281"/>
      <c r="G68" s="286">
        <f>SUM(G66:G67)</f>
        <v>0</v>
      </c>
      <c r="H68" s="281"/>
      <c r="I68" s="281"/>
      <c r="J68" s="1211"/>
      <c r="K68" s="1211"/>
      <c r="L68" s="281"/>
    </row>
    <row r="69" spans="1:12" ht="38.25" customHeight="1" x14ac:dyDescent="0.25">
      <c r="A69" s="1222" t="s">
        <v>720</v>
      </c>
      <c r="B69" s="1223"/>
      <c r="C69" s="1223"/>
      <c r="D69" s="1223"/>
      <c r="E69" s="1223"/>
      <c r="F69" s="1223"/>
      <c r="G69" s="1223"/>
      <c r="H69" s="1223"/>
      <c r="I69" s="1223"/>
      <c r="J69" s="1223"/>
      <c r="K69" s="1223"/>
      <c r="L69" s="1223"/>
    </row>
    <row r="70" spans="1:12" ht="15.75" x14ac:dyDescent="0.25">
      <c r="A70" s="287"/>
      <c r="B70" s="1153" t="s">
        <v>721</v>
      </c>
      <c r="C70" s="1153"/>
      <c r="D70" s="1153"/>
      <c r="E70" s="1153" t="s">
        <v>722</v>
      </c>
      <c r="F70" s="1153"/>
      <c r="G70" s="1153"/>
      <c r="H70" s="1153"/>
      <c r="I70" s="1153"/>
      <c r="J70" s="1153"/>
      <c r="K70" s="1224" t="s">
        <v>723</v>
      </c>
      <c r="L70" s="1225"/>
    </row>
    <row r="71" spans="1:12" ht="159" customHeight="1" x14ac:dyDescent="0.25">
      <c r="A71" s="288" t="s">
        <v>710</v>
      </c>
      <c r="B71" s="289" t="s">
        <v>701</v>
      </c>
      <c r="C71" s="290" t="s">
        <v>724</v>
      </c>
      <c r="D71" s="289" t="s">
        <v>713</v>
      </c>
      <c r="E71" s="272" t="s">
        <v>725</v>
      </c>
      <c r="F71" s="272" t="s">
        <v>705</v>
      </c>
      <c r="G71" s="290" t="s">
        <v>726</v>
      </c>
      <c r="H71" s="272" t="s">
        <v>727</v>
      </c>
      <c r="I71" s="272" t="s">
        <v>728</v>
      </c>
      <c r="J71" s="272" t="s">
        <v>729</v>
      </c>
      <c r="K71" s="291" t="s">
        <v>730</v>
      </c>
      <c r="L71" s="292" t="s">
        <v>731</v>
      </c>
    </row>
    <row r="72" spans="1:12" ht="15" customHeight="1" x14ac:dyDescent="0.25">
      <c r="A72" s="288"/>
      <c r="B72" s="289"/>
      <c r="C72" s="272"/>
      <c r="D72" s="289"/>
      <c r="E72" s="272"/>
      <c r="F72" s="272"/>
      <c r="G72" s="290"/>
      <c r="H72" s="272"/>
      <c r="I72" s="272"/>
      <c r="J72" s="272"/>
      <c r="K72" s="291"/>
      <c r="L72" s="292"/>
    </row>
    <row r="73" spans="1:12" ht="15.75" x14ac:dyDescent="0.25">
      <c r="A73" s="288"/>
      <c r="B73" s="289"/>
      <c r="C73" s="272"/>
      <c r="D73" s="289"/>
      <c r="E73" s="272"/>
      <c r="F73" s="272"/>
      <c r="G73" s="290"/>
      <c r="H73" s="272"/>
      <c r="I73" s="272"/>
      <c r="J73" s="272"/>
      <c r="K73" s="291"/>
      <c r="L73" s="292"/>
    </row>
    <row r="74" spans="1:12" ht="16.5" customHeight="1" x14ac:dyDescent="0.25">
      <c r="A74" s="288"/>
      <c r="B74" s="289"/>
      <c r="C74" s="272"/>
      <c r="D74" s="289"/>
      <c r="E74" s="272"/>
      <c r="F74" s="293">
        <f>SUM(F72:F73)</f>
        <v>0</v>
      </c>
      <c r="G74" s="290"/>
      <c r="H74" s="272"/>
      <c r="I74" s="272"/>
      <c r="J74" s="272"/>
      <c r="K74" s="291"/>
      <c r="L74" s="292"/>
    </row>
    <row r="75" spans="1:12" ht="31.5" customHeight="1" x14ac:dyDescent="0.25">
      <c r="A75" s="1230" t="s">
        <v>732</v>
      </c>
      <c r="B75" s="1230"/>
      <c r="C75" s="1230"/>
      <c r="D75" s="1230"/>
      <c r="E75" s="1230"/>
      <c r="F75" s="1230"/>
      <c r="G75" s="1230"/>
      <c r="H75" s="1230"/>
      <c r="I75" s="1230"/>
      <c r="J75" s="1230"/>
      <c r="K75" s="1230"/>
      <c r="L75" s="1230"/>
    </row>
    <row r="76" spans="1:12" ht="26.25" customHeight="1" x14ac:dyDescent="0.25">
      <c r="A76" s="281"/>
      <c r="B76" s="1153" t="s">
        <v>721</v>
      </c>
      <c r="C76" s="1153"/>
      <c r="D76" s="1153"/>
      <c r="E76" s="1153" t="s">
        <v>722</v>
      </c>
      <c r="F76" s="1153"/>
      <c r="G76" s="1153"/>
      <c r="H76" s="1153"/>
      <c r="I76" s="1153"/>
      <c r="J76" s="1153"/>
      <c r="K76" s="1153" t="s">
        <v>723</v>
      </c>
      <c r="L76" s="1153"/>
    </row>
    <row r="77" spans="1:12" ht="193.5" customHeight="1" x14ac:dyDescent="0.25">
      <c r="A77" s="241" t="s">
        <v>710</v>
      </c>
      <c r="B77" s="290" t="s">
        <v>733</v>
      </c>
      <c r="C77" s="290" t="s">
        <v>724</v>
      </c>
      <c r="D77" s="272" t="s">
        <v>713</v>
      </c>
      <c r="E77" s="272" t="s">
        <v>734</v>
      </c>
      <c r="F77" s="289" t="s">
        <v>705</v>
      </c>
      <c r="G77" s="230" t="s">
        <v>735</v>
      </c>
      <c r="H77" s="272" t="s">
        <v>736</v>
      </c>
      <c r="I77" s="272" t="s">
        <v>737</v>
      </c>
      <c r="J77" s="272" t="s">
        <v>729</v>
      </c>
      <c r="K77" s="275" t="s">
        <v>738</v>
      </c>
      <c r="L77" s="230" t="s">
        <v>739</v>
      </c>
    </row>
    <row r="78" spans="1:12" ht="18.600000000000001" customHeight="1" x14ac:dyDescent="0.25">
      <c r="A78" s="241"/>
      <c r="B78" s="290"/>
      <c r="C78" s="272"/>
      <c r="D78" s="272"/>
      <c r="E78" s="272"/>
      <c r="F78" s="289"/>
      <c r="G78" s="229"/>
      <c r="H78" s="272"/>
      <c r="I78" s="272"/>
      <c r="J78" s="272"/>
      <c r="K78" s="229"/>
      <c r="L78" s="230"/>
    </row>
    <row r="79" spans="1:12" ht="15.75" x14ac:dyDescent="0.25">
      <c r="A79" s="241"/>
      <c r="B79" s="290"/>
      <c r="C79" s="272"/>
      <c r="D79" s="272"/>
      <c r="E79" s="272"/>
      <c r="F79" s="289"/>
      <c r="G79" s="229"/>
      <c r="H79" s="272"/>
      <c r="I79" s="272"/>
      <c r="J79" s="272"/>
      <c r="K79" s="229"/>
      <c r="L79" s="230"/>
    </row>
    <row r="80" spans="1:12" ht="24.6" customHeight="1" x14ac:dyDescent="0.25">
      <c r="A80" s="241"/>
      <c r="B80" s="290"/>
      <c r="C80" s="272"/>
      <c r="D80" s="272"/>
      <c r="E80" s="272"/>
      <c r="F80" s="294">
        <f>SUM(F78:F79)</f>
        <v>0</v>
      </c>
      <c r="G80" s="229"/>
      <c r="H80" s="272"/>
      <c r="I80" s="272"/>
      <c r="J80" s="272"/>
      <c r="K80" s="229"/>
      <c r="L80" s="230"/>
    </row>
    <row r="81" spans="1:12" ht="33" customHeight="1" x14ac:dyDescent="0.25">
      <c r="A81" s="1231" t="s">
        <v>740</v>
      </c>
      <c r="B81" s="1232"/>
      <c r="C81" s="1232"/>
      <c r="D81" s="1232"/>
      <c r="E81" s="1232"/>
      <c r="F81" s="1232"/>
      <c r="G81" s="1232"/>
      <c r="H81" s="1232"/>
      <c r="I81" s="1232"/>
      <c r="J81" s="1232"/>
      <c r="K81" s="1232"/>
      <c r="L81" s="1232"/>
    </row>
    <row r="82" spans="1:12" ht="188.25" customHeight="1" x14ac:dyDescent="0.25">
      <c r="A82" s="1153" t="s">
        <v>741</v>
      </c>
      <c r="B82" s="1153"/>
      <c r="C82" s="272" t="s">
        <v>742</v>
      </c>
      <c r="D82" s="244" t="s">
        <v>685</v>
      </c>
      <c r="E82" s="272" t="s">
        <v>743</v>
      </c>
      <c r="F82" s="244" t="s">
        <v>744</v>
      </c>
      <c r="G82" s="244" t="s">
        <v>745</v>
      </c>
      <c r="H82" s="272" t="s">
        <v>746</v>
      </c>
      <c r="I82" s="272" t="s">
        <v>747</v>
      </c>
      <c r="J82" s="272" t="s">
        <v>748</v>
      </c>
      <c r="K82" s="1116" t="s">
        <v>749</v>
      </c>
      <c r="L82" s="1116"/>
    </row>
    <row r="83" spans="1:12" ht="15.75" x14ac:dyDescent="0.25">
      <c r="A83" s="1226">
        <v>-1</v>
      </c>
      <c r="B83" s="1227"/>
      <c r="C83" s="295">
        <v>-2</v>
      </c>
      <c r="D83" s="296">
        <v>-3</v>
      </c>
      <c r="E83" s="296">
        <v>-4</v>
      </c>
      <c r="F83" s="296">
        <v>-5</v>
      </c>
      <c r="G83" s="296">
        <v>-6</v>
      </c>
      <c r="H83" s="296">
        <v>-7</v>
      </c>
      <c r="I83" s="296">
        <v>-8</v>
      </c>
      <c r="J83" s="296">
        <v>-9</v>
      </c>
      <c r="K83" s="1228">
        <v>-10</v>
      </c>
      <c r="L83" s="1229"/>
    </row>
    <row r="84" spans="1:12" ht="15.75" x14ac:dyDescent="0.25">
      <c r="A84" s="1158"/>
      <c r="B84" s="1158"/>
      <c r="C84" s="245"/>
      <c r="D84" s="245"/>
      <c r="E84" s="245"/>
      <c r="F84" s="245"/>
      <c r="G84" s="245"/>
      <c r="H84" s="245"/>
      <c r="I84" s="245"/>
      <c r="J84" s="245"/>
      <c r="K84" s="1158"/>
      <c r="L84" s="1158"/>
    </row>
    <row r="85" spans="1:12" ht="15.75" x14ac:dyDescent="0.25">
      <c r="A85" s="1158"/>
      <c r="B85" s="1158"/>
      <c r="C85" s="245"/>
      <c r="D85" s="245"/>
      <c r="E85" s="245"/>
      <c r="F85" s="245"/>
      <c r="G85" s="245"/>
      <c r="H85" s="245"/>
      <c r="I85" s="245"/>
      <c r="J85" s="245"/>
      <c r="K85" s="1158"/>
      <c r="L85" s="1158"/>
    </row>
    <row r="86" spans="1:12" ht="15.75" x14ac:dyDescent="0.25">
      <c r="A86" s="1233" t="s">
        <v>750</v>
      </c>
      <c r="B86" s="1234"/>
      <c r="C86" s="1234"/>
      <c r="D86" s="1234"/>
      <c r="E86" s="1235"/>
      <c r="F86" s="1235"/>
      <c r="G86" s="1235"/>
      <c r="H86" s="1235"/>
      <c r="I86" s="1235"/>
      <c r="J86" s="1235"/>
      <c r="K86" s="1235"/>
      <c r="L86" s="1235"/>
    </row>
    <row r="87" spans="1:12" ht="82.5" customHeight="1" x14ac:dyDescent="0.25">
      <c r="A87" s="1236" t="s">
        <v>751</v>
      </c>
      <c r="B87" s="1237"/>
      <c r="C87" s="1237"/>
      <c r="D87" s="1237"/>
      <c r="E87" s="1153" t="s">
        <v>752</v>
      </c>
      <c r="F87" s="1153"/>
      <c r="G87" s="272" t="s">
        <v>753</v>
      </c>
      <c r="H87" s="1153" t="s">
        <v>754</v>
      </c>
      <c r="I87" s="1153"/>
      <c r="J87" s="1153" t="s">
        <v>755</v>
      </c>
      <c r="K87" s="1153"/>
      <c r="L87" s="1153"/>
    </row>
    <row r="88" spans="1:12" ht="15.75" x14ac:dyDescent="0.25">
      <c r="A88" s="1226">
        <v>-1</v>
      </c>
      <c r="B88" s="1227"/>
      <c r="C88" s="1227"/>
      <c r="D88" s="1227"/>
      <c r="E88" s="1158">
        <v>-2</v>
      </c>
      <c r="F88" s="1158"/>
      <c r="G88" s="246">
        <v>-3</v>
      </c>
      <c r="H88" s="1158">
        <v>-4</v>
      </c>
      <c r="I88" s="1158"/>
      <c r="J88" s="1158">
        <v>-5</v>
      </c>
      <c r="K88" s="1158"/>
      <c r="L88" s="1158"/>
    </row>
    <row r="89" spans="1:12" ht="15.75" x14ac:dyDescent="0.25">
      <c r="A89" s="1226"/>
      <c r="B89" s="1227"/>
      <c r="C89" s="1227"/>
      <c r="D89" s="1227"/>
      <c r="E89" s="1158"/>
      <c r="F89" s="1158"/>
      <c r="G89" s="246"/>
      <c r="H89" s="1158"/>
      <c r="I89" s="1158"/>
      <c r="J89" s="1158"/>
      <c r="K89" s="1158"/>
      <c r="L89" s="1158"/>
    </row>
    <row r="90" spans="1:12" ht="15.75" x14ac:dyDescent="0.25">
      <c r="A90" s="1226"/>
      <c r="B90" s="1227"/>
      <c r="C90" s="1227"/>
      <c r="D90" s="1227"/>
      <c r="E90" s="1158"/>
      <c r="F90" s="1158"/>
      <c r="G90" s="246"/>
      <c r="H90" s="1158"/>
      <c r="I90" s="1158"/>
      <c r="J90" s="1158"/>
      <c r="K90" s="1158"/>
      <c r="L90" s="1158"/>
    </row>
    <row r="91" spans="1:12" ht="15.75" x14ac:dyDescent="0.25">
      <c r="A91" s="1226"/>
      <c r="B91" s="1227"/>
      <c r="C91" s="1227"/>
      <c r="D91" s="1227"/>
      <c r="E91" s="1158"/>
      <c r="F91" s="1158"/>
      <c r="G91" s="246"/>
      <c r="H91" s="1158"/>
      <c r="I91" s="1158"/>
      <c r="J91" s="1158"/>
      <c r="K91" s="1158"/>
      <c r="L91" s="1158"/>
    </row>
    <row r="92" spans="1:12" ht="15.75" x14ac:dyDescent="0.25">
      <c r="A92" s="1238" t="s">
        <v>756</v>
      </c>
      <c r="B92" s="1184"/>
      <c r="C92" s="1184"/>
      <c r="D92" s="1184"/>
      <c r="E92" s="1184"/>
      <c r="F92" s="1184"/>
      <c r="G92" s="1223"/>
      <c r="H92" s="1223"/>
      <c r="I92" s="1223"/>
      <c r="J92" s="1223"/>
      <c r="K92" s="1223"/>
      <c r="L92" s="1223"/>
    </row>
    <row r="93" spans="1:12" ht="64.5" customHeight="1" x14ac:dyDescent="0.25">
      <c r="A93" s="1236" t="s">
        <v>751</v>
      </c>
      <c r="B93" s="1237"/>
      <c r="C93" s="1237"/>
      <c r="D93" s="1237"/>
      <c r="E93" s="1237"/>
      <c r="F93" s="1237"/>
      <c r="G93" s="1153" t="s">
        <v>757</v>
      </c>
      <c r="H93" s="1153"/>
      <c r="I93" s="1153" t="s">
        <v>758</v>
      </c>
      <c r="J93" s="1153"/>
      <c r="K93" s="1153" t="s">
        <v>759</v>
      </c>
      <c r="L93" s="1153"/>
    </row>
    <row r="94" spans="1:12" ht="15.75" x14ac:dyDescent="0.25">
      <c r="A94" s="1226">
        <v>-1</v>
      </c>
      <c r="B94" s="1227"/>
      <c r="C94" s="1227"/>
      <c r="D94" s="1227"/>
      <c r="E94" s="1227"/>
      <c r="F94" s="1227"/>
      <c r="G94" s="1158">
        <v>-2</v>
      </c>
      <c r="H94" s="1158"/>
      <c r="I94" s="1158">
        <v>-3</v>
      </c>
      <c r="J94" s="1158"/>
      <c r="K94" s="1158">
        <v>-4</v>
      </c>
      <c r="L94" s="1158"/>
    </row>
    <row r="95" spans="1:12" ht="15.75" x14ac:dyDescent="0.25">
      <c r="A95" s="1226"/>
      <c r="B95" s="1227"/>
      <c r="C95" s="1227"/>
      <c r="D95" s="1227"/>
      <c r="E95" s="1227"/>
      <c r="F95" s="1227"/>
      <c r="G95" s="1158"/>
      <c r="H95" s="1158"/>
      <c r="I95" s="1158"/>
      <c r="J95" s="1158"/>
      <c r="K95" s="1158"/>
      <c r="L95" s="1158"/>
    </row>
    <row r="96" spans="1:12" ht="15.75" x14ac:dyDescent="0.25">
      <c r="A96" s="1226"/>
      <c r="B96" s="1227"/>
      <c r="C96" s="1227"/>
      <c r="D96" s="1227"/>
      <c r="E96" s="1227"/>
      <c r="F96" s="1227"/>
      <c r="G96" s="1158"/>
      <c r="H96" s="1158"/>
      <c r="I96" s="1158"/>
      <c r="J96" s="1158"/>
      <c r="K96" s="1158"/>
      <c r="L96" s="1158"/>
    </row>
    <row r="97" spans="1:12" ht="15.75" x14ac:dyDescent="0.25">
      <c r="A97" s="1226"/>
      <c r="B97" s="1227"/>
      <c r="C97" s="1227"/>
      <c r="D97" s="1227"/>
      <c r="E97" s="1227"/>
      <c r="F97" s="1227"/>
      <c r="G97" s="1158"/>
      <c r="H97" s="1158"/>
      <c r="I97" s="1158"/>
      <c r="J97" s="1158"/>
      <c r="K97" s="1158"/>
      <c r="L97" s="1158"/>
    </row>
    <row r="98" spans="1:12" ht="15.75" x14ac:dyDescent="0.25">
      <c r="A98" s="1230" t="s">
        <v>760</v>
      </c>
      <c r="B98" s="1230"/>
      <c r="C98" s="1230"/>
      <c r="D98" s="1230"/>
      <c r="E98" s="1230"/>
      <c r="F98" s="1230"/>
      <c r="G98" s="1230"/>
      <c r="H98" s="1230"/>
      <c r="I98" s="1230"/>
      <c r="J98" s="1230"/>
      <c r="K98" s="1230"/>
      <c r="L98" s="1230"/>
    </row>
    <row r="99" spans="1:12" ht="77.25" customHeight="1" x14ac:dyDescent="0.25">
      <c r="A99" s="272" t="s">
        <v>761</v>
      </c>
      <c r="B99" s="1153" t="s">
        <v>762</v>
      </c>
      <c r="C99" s="1153"/>
      <c r="D99" s="1153" t="s">
        <v>763</v>
      </c>
      <c r="E99" s="1153"/>
      <c r="F99" s="1153" t="s">
        <v>764</v>
      </c>
      <c r="G99" s="1153"/>
      <c r="H99" s="1153" t="s">
        <v>765</v>
      </c>
      <c r="I99" s="1153"/>
      <c r="J99" s="244" t="s">
        <v>766</v>
      </c>
      <c r="K99" s="1153" t="s">
        <v>767</v>
      </c>
      <c r="L99" s="1153"/>
    </row>
    <row r="100" spans="1:12" ht="15.75" x14ac:dyDescent="0.25">
      <c r="A100" s="245">
        <v>-1</v>
      </c>
      <c r="B100" s="1158">
        <v>-2</v>
      </c>
      <c r="C100" s="1158"/>
      <c r="D100" s="1158">
        <v>-3</v>
      </c>
      <c r="E100" s="1158"/>
      <c r="F100" s="1158">
        <v>-4</v>
      </c>
      <c r="G100" s="1158"/>
      <c r="H100" s="1158">
        <v>-5</v>
      </c>
      <c r="I100" s="1158"/>
      <c r="J100" s="246">
        <v>-6</v>
      </c>
      <c r="K100" s="1158">
        <v>-7</v>
      </c>
      <c r="L100" s="1158"/>
    </row>
    <row r="101" spans="1:12" ht="15.75" x14ac:dyDescent="0.25">
      <c r="A101" s="245"/>
      <c r="B101" s="1158"/>
      <c r="C101" s="1158"/>
      <c r="D101" s="1158"/>
      <c r="E101" s="1158"/>
      <c r="F101" s="1158"/>
      <c r="G101" s="1158"/>
      <c r="H101" s="1158"/>
      <c r="I101" s="1158"/>
      <c r="J101" s="246"/>
      <c r="K101" s="1158"/>
      <c r="L101" s="1158"/>
    </row>
    <row r="102" spans="1:12" ht="15.75" x14ac:dyDescent="0.25">
      <c r="A102" s="245"/>
      <c r="B102" s="1158"/>
      <c r="C102" s="1158"/>
      <c r="D102" s="1158"/>
      <c r="E102" s="1158"/>
      <c r="F102" s="1158"/>
      <c r="G102" s="1158"/>
      <c r="H102" s="1158"/>
      <c r="I102" s="1158"/>
      <c r="J102" s="246"/>
      <c r="K102" s="1158"/>
      <c r="L102" s="1158"/>
    </row>
    <row r="103" spans="1:12" ht="15.75" x14ac:dyDescent="0.25">
      <c r="A103" s="245"/>
      <c r="B103" s="1158"/>
      <c r="C103" s="1158"/>
      <c r="D103" s="1158"/>
      <c r="E103" s="1158"/>
      <c r="F103" s="1158"/>
      <c r="G103" s="1158"/>
      <c r="H103" s="1158"/>
      <c r="I103" s="1158"/>
      <c r="J103" s="246"/>
      <c r="K103" s="1158"/>
      <c r="L103" s="1158"/>
    </row>
  </sheetData>
  <mergeCells count="264">
    <mergeCell ref="B102:C102"/>
    <mergeCell ref="D102:E102"/>
    <mergeCell ref="F102:G102"/>
    <mergeCell ref="H102:I102"/>
    <mergeCell ref="K102:L102"/>
    <mergeCell ref="B103:C103"/>
    <mergeCell ref="D103:E103"/>
    <mergeCell ref="F103:G103"/>
    <mergeCell ref="H103:I103"/>
    <mergeCell ref="K103:L103"/>
    <mergeCell ref="B100:C100"/>
    <mergeCell ref="D100:E100"/>
    <mergeCell ref="F100:G100"/>
    <mergeCell ref="H100:I100"/>
    <mergeCell ref="K100:L100"/>
    <mergeCell ref="B101:C101"/>
    <mergeCell ref="D101:E101"/>
    <mergeCell ref="F101:G101"/>
    <mergeCell ref="H101:I101"/>
    <mergeCell ref="K101:L101"/>
    <mergeCell ref="A98:L98"/>
    <mergeCell ref="B99:C99"/>
    <mergeCell ref="D99:E99"/>
    <mergeCell ref="F99:G99"/>
    <mergeCell ref="H99:I99"/>
    <mergeCell ref="K99:L99"/>
    <mergeCell ref="A96:F96"/>
    <mergeCell ref="G96:H96"/>
    <mergeCell ref="I96:J96"/>
    <mergeCell ref="K96:L96"/>
    <mergeCell ref="A97:F97"/>
    <mergeCell ref="G97:H97"/>
    <mergeCell ref="I97:J97"/>
    <mergeCell ref="K97:L97"/>
    <mergeCell ref="A94:F94"/>
    <mergeCell ref="G94:H94"/>
    <mergeCell ref="I94:J94"/>
    <mergeCell ref="K94:L94"/>
    <mergeCell ref="A95:F95"/>
    <mergeCell ref="G95:H95"/>
    <mergeCell ref="I95:J95"/>
    <mergeCell ref="K95:L95"/>
    <mergeCell ref="A91:D91"/>
    <mergeCell ref="E91:F91"/>
    <mergeCell ref="H91:I91"/>
    <mergeCell ref="J91:L91"/>
    <mergeCell ref="A92:L92"/>
    <mergeCell ref="A93:F93"/>
    <mergeCell ref="G93:H93"/>
    <mergeCell ref="I93:J93"/>
    <mergeCell ref="K93:L93"/>
    <mergeCell ref="A89:D89"/>
    <mergeCell ref="E89:F89"/>
    <mergeCell ref="H89:I89"/>
    <mergeCell ref="J89:L89"/>
    <mergeCell ref="A90:D90"/>
    <mergeCell ref="E90:F90"/>
    <mergeCell ref="H90:I90"/>
    <mergeCell ref="J90:L90"/>
    <mergeCell ref="A86:L86"/>
    <mergeCell ref="A87:D87"/>
    <mergeCell ref="E87:F87"/>
    <mergeCell ref="H87:I87"/>
    <mergeCell ref="J87:L87"/>
    <mergeCell ref="A88:D88"/>
    <mergeCell ref="E88:F88"/>
    <mergeCell ref="H88:I88"/>
    <mergeCell ref="J88:L88"/>
    <mergeCell ref="A83:B83"/>
    <mergeCell ref="K83:L83"/>
    <mergeCell ref="A84:B84"/>
    <mergeCell ref="K84:L84"/>
    <mergeCell ref="A85:B85"/>
    <mergeCell ref="K85:L85"/>
    <mergeCell ref="A75:L75"/>
    <mergeCell ref="B76:D76"/>
    <mergeCell ref="E76:J76"/>
    <mergeCell ref="K76:L76"/>
    <mergeCell ref="A81:L81"/>
    <mergeCell ref="A82:B82"/>
    <mergeCell ref="K82:L82"/>
    <mergeCell ref="B66:C66"/>
    <mergeCell ref="J66:K66"/>
    <mergeCell ref="B68:C68"/>
    <mergeCell ref="J68:K68"/>
    <mergeCell ref="A69:L69"/>
    <mergeCell ref="B70:D70"/>
    <mergeCell ref="E70:J70"/>
    <mergeCell ref="K70:L70"/>
    <mergeCell ref="B63:C63"/>
    <mergeCell ref="F63:G63"/>
    <mergeCell ref="I63:J63"/>
    <mergeCell ref="K63:L63"/>
    <mergeCell ref="A64:L64"/>
    <mergeCell ref="B65:C65"/>
    <mergeCell ref="J65:K65"/>
    <mergeCell ref="B61:C61"/>
    <mergeCell ref="F61:G61"/>
    <mergeCell ref="I61:J61"/>
    <mergeCell ref="K61:L61"/>
    <mergeCell ref="B62:C62"/>
    <mergeCell ref="F62:G62"/>
    <mergeCell ref="I62:J62"/>
    <mergeCell ref="K62:L62"/>
    <mergeCell ref="A58:A60"/>
    <mergeCell ref="B58:C60"/>
    <mergeCell ref="D58:E60"/>
    <mergeCell ref="F58:G60"/>
    <mergeCell ref="H58:L58"/>
    <mergeCell ref="I59:J59"/>
    <mergeCell ref="K59:L59"/>
    <mergeCell ref="I60:J60"/>
    <mergeCell ref="K60:L60"/>
    <mergeCell ref="B56:C56"/>
    <mergeCell ref="D56:E56"/>
    <mergeCell ref="F56:G56"/>
    <mergeCell ref="I56:J56"/>
    <mergeCell ref="K56:L56"/>
    <mergeCell ref="A57:L57"/>
    <mergeCell ref="K54:L54"/>
    <mergeCell ref="B55:C55"/>
    <mergeCell ref="D55:E55"/>
    <mergeCell ref="F55:G55"/>
    <mergeCell ref="I55:J55"/>
    <mergeCell ref="K55:L55"/>
    <mergeCell ref="A51:B51"/>
    <mergeCell ref="G51:H51"/>
    <mergeCell ref="I51:J51"/>
    <mergeCell ref="A52:L52"/>
    <mergeCell ref="A53:A54"/>
    <mergeCell ref="B53:C54"/>
    <mergeCell ref="D53:E54"/>
    <mergeCell ref="F53:G54"/>
    <mergeCell ref="H53:L53"/>
    <mergeCell ref="I54:J54"/>
    <mergeCell ref="I48:J48"/>
    <mergeCell ref="A49:B49"/>
    <mergeCell ref="G49:H49"/>
    <mergeCell ref="I49:J49"/>
    <mergeCell ref="A50:B50"/>
    <mergeCell ref="G50:H50"/>
    <mergeCell ref="I50:J50"/>
    <mergeCell ref="A46:D46"/>
    <mergeCell ref="E46:H46"/>
    <mergeCell ref="A47:D47"/>
    <mergeCell ref="E47:H47"/>
    <mergeCell ref="A48:B48"/>
    <mergeCell ref="C48:D48"/>
    <mergeCell ref="G48:H48"/>
    <mergeCell ref="A44:B44"/>
    <mergeCell ref="C44:D44"/>
    <mergeCell ref="G44:H44"/>
    <mergeCell ref="I44:J44"/>
    <mergeCell ref="A45:D45"/>
    <mergeCell ref="E45:H45"/>
    <mergeCell ref="A42:B42"/>
    <mergeCell ref="E42:F42"/>
    <mergeCell ref="G42:H42"/>
    <mergeCell ref="I42:J42"/>
    <mergeCell ref="K42:L42"/>
    <mergeCell ref="A43:L43"/>
    <mergeCell ref="A40:B40"/>
    <mergeCell ref="E40:F40"/>
    <mergeCell ref="G40:H40"/>
    <mergeCell ref="I40:J40"/>
    <mergeCell ref="K40:L40"/>
    <mergeCell ref="A41:B41"/>
    <mergeCell ref="E41:F41"/>
    <mergeCell ref="G41:H41"/>
    <mergeCell ref="I41:J41"/>
    <mergeCell ref="K41:L41"/>
    <mergeCell ref="A39:B39"/>
    <mergeCell ref="C39:D39"/>
    <mergeCell ref="E39:F39"/>
    <mergeCell ref="G39:H39"/>
    <mergeCell ref="I39:J39"/>
    <mergeCell ref="K39:L39"/>
    <mergeCell ref="A36:D36"/>
    <mergeCell ref="E36:H36"/>
    <mergeCell ref="A37:D37"/>
    <mergeCell ref="E37:H37"/>
    <mergeCell ref="A38:D38"/>
    <mergeCell ref="E38:H38"/>
    <mergeCell ref="A33:L33"/>
    <mergeCell ref="A34:L34"/>
    <mergeCell ref="A35:B35"/>
    <mergeCell ref="C35:D35"/>
    <mergeCell ref="E35:F35"/>
    <mergeCell ref="G35:H35"/>
    <mergeCell ref="I35:J35"/>
    <mergeCell ref="K35:L35"/>
    <mergeCell ref="L24:L29"/>
    <mergeCell ref="A30:B30"/>
    <mergeCell ref="I30:J30"/>
    <mergeCell ref="A31:B31"/>
    <mergeCell ref="I31:J31"/>
    <mergeCell ref="A32:B32"/>
    <mergeCell ref="I32:J32"/>
    <mergeCell ref="E24:E29"/>
    <mergeCell ref="F24:F29"/>
    <mergeCell ref="G24:G29"/>
    <mergeCell ref="H24:H29"/>
    <mergeCell ref="I24:J29"/>
    <mergeCell ref="K24:K29"/>
    <mergeCell ref="B21:C21"/>
    <mergeCell ref="D21:G21"/>
    <mergeCell ref="I21:J21"/>
    <mergeCell ref="A22:L22"/>
    <mergeCell ref="A23:B29"/>
    <mergeCell ref="C23:C29"/>
    <mergeCell ref="D23:D29"/>
    <mergeCell ref="E23:F23"/>
    <mergeCell ref="G23:H23"/>
    <mergeCell ref="I23:L23"/>
    <mergeCell ref="B19:C19"/>
    <mergeCell ref="D19:G19"/>
    <mergeCell ref="I19:J19"/>
    <mergeCell ref="B20:C20"/>
    <mergeCell ref="D20:G20"/>
    <mergeCell ref="I20:J20"/>
    <mergeCell ref="B17:C17"/>
    <mergeCell ref="D17:G17"/>
    <mergeCell ref="I17:J17"/>
    <mergeCell ref="B18:C18"/>
    <mergeCell ref="D18:G18"/>
    <mergeCell ref="I18:J18"/>
    <mergeCell ref="B15:C15"/>
    <mergeCell ref="D15:G15"/>
    <mergeCell ref="I15:J15"/>
    <mergeCell ref="B16:C16"/>
    <mergeCell ref="D16:G16"/>
    <mergeCell ref="I16:J16"/>
    <mergeCell ref="B13:C13"/>
    <mergeCell ref="D13:G13"/>
    <mergeCell ref="I13:J13"/>
    <mergeCell ref="B14:C14"/>
    <mergeCell ref="D14:G14"/>
    <mergeCell ref="I14:J14"/>
    <mergeCell ref="B11:C11"/>
    <mergeCell ref="D11:G11"/>
    <mergeCell ref="I11:J11"/>
    <mergeCell ref="B12:C12"/>
    <mergeCell ref="D12:G12"/>
    <mergeCell ref="I12:J12"/>
    <mergeCell ref="A8:L8"/>
    <mergeCell ref="B9:C9"/>
    <mergeCell ref="D9:G9"/>
    <mergeCell ref="I9:J9"/>
    <mergeCell ref="B10:C10"/>
    <mergeCell ref="D10:G10"/>
    <mergeCell ref="I10:J10"/>
    <mergeCell ref="D5:F5"/>
    <mergeCell ref="I5:J5"/>
    <mergeCell ref="D6:F6"/>
    <mergeCell ref="I6:J6"/>
    <mergeCell ref="D7:F7"/>
    <mergeCell ref="I7:J7"/>
    <mergeCell ref="A1:L1"/>
    <mergeCell ref="D2:F2"/>
    <mergeCell ref="I2:J2"/>
    <mergeCell ref="D3:F3"/>
    <mergeCell ref="I3:J3"/>
    <mergeCell ref="D4:F4"/>
    <mergeCell ref="I4:J4"/>
  </mergeCells>
  <pageMargins left="0.31496062992125984" right="0.31496062992125984" top="0.15748031496062992" bottom="0.15748031496062992" header="0.31496062992125984" footer="0.31496062992125984"/>
  <pageSetup paperSize="9" scale="57" orientation="portrait" r:id="rId1"/>
  <rowBreaks count="1" manualBreakCount="1">
    <brk id="49" max="11"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A62"/>
  <sheetViews>
    <sheetView topLeftCell="A40" zoomScale="68" zoomScaleNormal="68" workbookViewId="0">
      <selection activeCell="A4" sqref="A4:C4"/>
    </sheetView>
  </sheetViews>
  <sheetFormatPr defaultColWidth="7.5703125" defaultRowHeight="12.75" x14ac:dyDescent="0.25"/>
  <cols>
    <col min="1" max="1" width="3.42578125" style="297" customWidth="1"/>
    <col min="2" max="2" width="6.5703125" style="297" customWidth="1"/>
    <col min="3" max="3" width="4.5703125" style="297" customWidth="1"/>
    <col min="4" max="4" width="4.42578125" style="297" customWidth="1"/>
    <col min="5" max="5" width="5.85546875" style="297" customWidth="1"/>
    <col min="6" max="6" width="1.5703125" style="297" customWidth="1"/>
    <col min="7" max="7" width="4.42578125" style="297" customWidth="1"/>
    <col min="8" max="8" width="3.42578125" style="297" customWidth="1"/>
    <col min="9" max="9" width="2.140625" style="297" customWidth="1"/>
    <col min="10" max="10" width="1" style="297" customWidth="1"/>
    <col min="11" max="11" width="3.140625" style="297" customWidth="1"/>
    <col min="12" max="12" width="3.42578125" style="297" customWidth="1"/>
    <col min="13" max="13" width="3" style="297" customWidth="1"/>
    <col min="14" max="14" width="0.5703125" style="297" customWidth="1"/>
    <col min="15" max="15" width="4.140625" style="297" customWidth="1"/>
    <col min="16" max="16" width="2" style="297" customWidth="1"/>
    <col min="17" max="17" width="3.5703125" style="297" customWidth="1"/>
    <col min="18" max="18" width="4.140625" style="297" customWidth="1"/>
    <col min="19" max="19" width="1.42578125" style="297" customWidth="1"/>
    <col min="20" max="20" width="10.140625" style="297" customWidth="1"/>
    <col min="21" max="21" width="4.85546875" style="297" customWidth="1"/>
    <col min="22" max="22" width="4.140625" style="297" customWidth="1"/>
    <col min="23" max="23" width="2.42578125" style="297" customWidth="1"/>
    <col min="24" max="24" width="7.42578125" style="297" customWidth="1"/>
    <col min="25" max="25" width="2.5703125" style="297" customWidth="1"/>
    <col min="26" max="26" width="4.140625" style="297" customWidth="1"/>
    <col min="27" max="27" width="6" style="297" customWidth="1"/>
    <col min="28" max="16384" width="7.5703125" style="297"/>
  </cols>
  <sheetData>
    <row r="1" spans="1:27" ht="42.6" customHeight="1" x14ac:dyDescent="0.25">
      <c r="A1" s="1239" t="s">
        <v>768</v>
      </c>
      <c r="B1" s="1240"/>
      <c r="C1" s="1240"/>
      <c r="D1" s="1240"/>
      <c r="E1" s="1240"/>
      <c r="F1" s="1240"/>
      <c r="G1" s="1240"/>
      <c r="H1" s="1240"/>
      <c r="I1" s="1240"/>
      <c r="J1" s="1240"/>
      <c r="K1" s="1240"/>
      <c r="L1" s="1240"/>
      <c r="M1" s="1240"/>
      <c r="N1" s="1240"/>
      <c r="O1" s="1240"/>
      <c r="P1" s="1240"/>
      <c r="Q1" s="1240"/>
      <c r="R1" s="1240"/>
      <c r="S1" s="1240"/>
      <c r="T1" s="1240"/>
      <c r="U1" s="1240"/>
      <c r="V1" s="1240"/>
      <c r="W1" s="1240"/>
      <c r="X1" s="1240"/>
      <c r="Y1" s="1240"/>
      <c r="Z1" s="1240"/>
      <c r="AA1" s="1241"/>
    </row>
    <row r="2" spans="1:27" ht="266.25" customHeight="1" x14ac:dyDescent="0.25">
      <c r="A2" s="1242" t="s">
        <v>769</v>
      </c>
      <c r="B2" s="1243"/>
      <c r="C2" s="1244"/>
      <c r="D2" s="1245" t="s">
        <v>770</v>
      </c>
      <c r="E2" s="1246"/>
      <c r="F2" s="1247"/>
      <c r="G2" s="1245" t="s">
        <v>771</v>
      </c>
      <c r="H2" s="1247"/>
      <c r="I2" s="1242" t="s">
        <v>772</v>
      </c>
      <c r="J2" s="1243"/>
      <c r="K2" s="1243"/>
      <c r="L2" s="1244"/>
      <c r="M2" s="1245" t="s">
        <v>773</v>
      </c>
      <c r="N2" s="1246"/>
      <c r="O2" s="1246"/>
      <c r="P2" s="1247"/>
      <c r="Q2" s="1242" t="s">
        <v>774</v>
      </c>
      <c r="R2" s="1243"/>
      <c r="S2" s="1244"/>
      <c r="T2" s="298" t="s">
        <v>775</v>
      </c>
      <c r="U2" s="1245" t="s">
        <v>776</v>
      </c>
      <c r="V2" s="1247"/>
      <c r="W2" s="1242" t="s">
        <v>777</v>
      </c>
      <c r="X2" s="1243"/>
      <c r="Y2" s="1244"/>
      <c r="Z2" s="1245" t="s">
        <v>778</v>
      </c>
      <c r="AA2" s="1247"/>
    </row>
    <row r="3" spans="1:27" ht="20.25" customHeight="1" x14ac:dyDescent="0.25">
      <c r="A3" s="1256">
        <v>-1</v>
      </c>
      <c r="B3" s="1257"/>
      <c r="C3" s="1258"/>
      <c r="D3" s="1259">
        <v>-2</v>
      </c>
      <c r="E3" s="1260"/>
      <c r="F3" s="1261"/>
      <c r="G3" s="1248">
        <v>-3</v>
      </c>
      <c r="H3" s="1249"/>
      <c r="I3" s="1256">
        <v>-4</v>
      </c>
      <c r="J3" s="1257"/>
      <c r="K3" s="1257"/>
      <c r="L3" s="1258"/>
      <c r="M3" s="1248">
        <v>-5</v>
      </c>
      <c r="N3" s="1262"/>
      <c r="O3" s="1262"/>
      <c r="P3" s="1249"/>
      <c r="Q3" s="1248">
        <v>-6</v>
      </c>
      <c r="R3" s="1262"/>
      <c r="S3" s="1249"/>
      <c r="T3" s="305" t="s">
        <v>779</v>
      </c>
      <c r="U3" s="1248">
        <v>-8</v>
      </c>
      <c r="V3" s="1249"/>
      <c r="W3" s="1250" t="s">
        <v>780</v>
      </c>
      <c r="X3" s="1251"/>
      <c r="Y3" s="1252"/>
      <c r="Z3" s="1250" t="s">
        <v>781</v>
      </c>
      <c r="AA3" s="1252"/>
    </row>
    <row r="4" spans="1:27" ht="20.25" customHeight="1" x14ac:dyDescent="0.25">
      <c r="A4" s="1253" t="s">
        <v>818</v>
      </c>
      <c r="B4" s="1254"/>
      <c r="C4" s="1255"/>
      <c r="D4" s="300"/>
      <c r="E4" s="300"/>
      <c r="F4" s="301"/>
      <c r="G4" s="302"/>
      <c r="H4" s="304"/>
      <c r="I4" s="321"/>
      <c r="J4" s="322"/>
      <c r="K4" s="322"/>
      <c r="L4" s="318"/>
      <c r="M4" s="304"/>
      <c r="N4" s="304"/>
      <c r="O4" s="304"/>
      <c r="P4" s="303"/>
      <c r="Q4" s="302"/>
      <c r="R4" s="304"/>
      <c r="S4" s="303"/>
      <c r="T4" s="305"/>
      <c r="U4" s="302"/>
      <c r="V4" s="303"/>
      <c r="W4" s="306"/>
      <c r="X4" s="307"/>
      <c r="Y4" s="308"/>
      <c r="Z4" s="306"/>
      <c r="AA4" s="308"/>
    </row>
    <row r="5" spans="1:27" ht="20.25" customHeight="1" x14ac:dyDescent="0.25">
      <c r="A5" s="1253" t="s">
        <v>782</v>
      </c>
      <c r="B5" s="1254"/>
      <c r="C5" s="1255"/>
      <c r="D5" s="300"/>
      <c r="E5" s="300"/>
      <c r="F5" s="301"/>
      <c r="G5" s="302"/>
      <c r="H5" s="304"/>
      <c r="I5" s="1253" t="s">
        <v>782</v>
      </c>
      <c r="J5" s="1254"/>
      <c r="K5" s="1254"/>
      <c r="L5" s="1255"/>
      <c r="M5" s="304"/>
      <c r="N5" s="304"/>
      <c r="O5" s="304"/>
      <c r="P5" s="303"/>
      <c r="Q5" s="302"/>
      <c r="R5" s="304"/>
      <c r="S5" s="303"/>
      <c r="T5" s="305"/>
      <c r="U5" s="302"/>
      <c r="V5" s="303"/>
      <c r="W5" s="306"/>
      <c r="X5" s="307"/>
      <c r="Y5" s="308"/>
      <c r="Z5" s="306"/>
      <c r="AA5" s="308"/>
    </row>
    <row r="6" spans="1:27" ht="20.25" customHeight="1" x14ac:dyDescent="0.25">
      <c r="A6" s="1253" t="s">
        <v>783</v>
      </c>
      <c r="B6" s="1254"/>
      <c r="C6" s="1255"/>
      <c r="D6" s="300"/>
      <c r="E6" s="300"/>
      <c r="F6" s="301"/>
      <c r="G6" s="302"/>
      <c r="H6" s="304"/>
      <c r="I6" s="1253" t="s">
        <v>783</v>
      </c>
      <c r="J6" s="1254"/>
      <c r="K6" s="1254"/>
      <c r="L6" s="1255"/>
      <c r="M6" s="304"/>
      <c r="N6" s="304"/>
      <c r="O6" s="304"/>
      <c r="P6" s="303"/>
      <c r="Q6" s="302"/>
      <c r="R6" s="304"/>
      <c r="S6" s="303"/>
      <c r="T6" s="305"/>
      <c r="U6" s="302"/>
      <c r="V6" s="303"/>
      <c r="W6" s="306"/>
      <c r="X6" s="307"/>
      <c r="Y6" s="308"/>
      <c r="Z6" s="306"/>
      <c r="AA6" s="308"/>
    </row>
    <row r="7" spans="1:27" ht="20.25" customHeight="1" x14ac:dyDescent="0.25">
      <c r="A7" s="1253" t="s">
        <v>784</v>
      </c>
      <c r="B7" s="1254"/>
      <c r="C7" s="1255"/>
      <c r="D7" s="300"/>
      <c r="E7" s="300"/>
      <c r="F7" s="301"/>
      <c r="G7" s="302"/>
      <c r="H7" s="304"/>
      <c r="I7" s="1253" t="s">
        <v>784</v>
      </c>
      <c r="J7" s="1254"/>
      <c r="K7" s="1254"/>
      <c r="L7" s="1255"/>
      <c r="M7" s="304"/>
      <c r="N7" s="304"/>
      <c r="O7" s="304"/>
      <c r="P7" s="303"/>
      <c r="Q7" s="302"/>
      <c r="R7" s="304"/>
      <c r="S7" s="303"/>
      <c r="T7" s="305"/>
      <c r="U7" s="302"/>
      <c r="V7" s="303"/>
      <c r="W7" s="306"/>
      <c r="X7" s="307"/>
      <c r="Y7" s="308"/>
      <c r="Z7" s="306"/>
      <c r="AA7" s="308"/>
    </row>
    <row r="8" spans="1:27" ht="20.25" customHeight="1" x14ac:dyDescent="0.25">
      <c r="A8" s="1253" t="s">
        <v>785</v>
      </c>
      <c r="B8" s="1254"/>
      <c r="C8" s="1255"/>
      <c r="D8" s="300"/>
      <c r="E8" s="300"/>
      <c r="F8" s="301"/>
      <c r="G8" s="302"/>
      <c r="H8" s="304"/>
      <c r="I8" s="1253" t="s">
        <v>785</v>
      </c>
      <c r="J8" s="1254"/>
      <c r="K8" s="1254"/>
      <c r="L8" s="1255"/>
      <c r="M8" s="304"/>
      <c r="N8" s="304"/>
      <c r="O8" s="304"/>
      <c r="P8" s="303"/>
      <c r="Q8" s="302"/>
      <c r="R8" s="304"/>
      <c r="S8" s="303"/>
      <c r="T8" s="305"/>
      <c r="U8" s="302"/>
      <c r="V8" s="303"/>
      <c r="W8" s="306"/>
      <c r="X8" s="307"/>
      <c r="Y8" s="308"/>
      <c r="Z8" s="306"/>
      <c r="AA8" s="308"/>
    </row>
    <row r="9" spans="1:27" ht="30" customHeight="1" x14ac:dyDescent="0.25">
      <c r="A9" s="1263" t="s">
        <v>786</v>
      </c>
      <c r="B9" s="1264"/>
      <c r="C9" s="1265"/>
      <c r="D9" s="1250"/>
      <c r="E9" s="1251"/>
      <c r="F9" s="1252"/>
      <c r="G9" s="1250"/>
      <c r="H9" s="1252"/>
      <c r="I9" s="1263" t="s">
        <v>786</v>
      </c>
      <c r="J9" s="1264"/>
      <c r="K9" s="1264"/>
      <c r="L9" s="1265"/>
      <c r="M9" s="1250"/>
      <c r="N9" s="1251"/>
      <c r="O9" s="1251"/>
      <c r="P9" s="1252"/>
      <c r="Q9" s="1250"/>
      <c r="R9" s="1251"/>
      <c r="S9" s="1252"/>
      <c r="T9" s="305"/>
      <c r="U9" s="1250"/>
      <c r="V9" s="1252"/>
      <c r="W9" s="1250"/>
      <c r="X9" s="1251"/>
      <c r="Y9" s="1252"/>
      <c r="Z9" s="1250"/>
      <c r="AA9" s="1252"/>
    </row>
    <row r="10" spans="1:27" ht="65.25" customHeight="1" x14ac:dyDescent="0.25">
      <c r="A10" s="1239" t="s">
        <v>787</v>
      </c>
      <c r="B10" s="1240"/>
      <c r="C10" s="1240"/>
      <c r="D10" s="1240"/>
      <c r="E10" s="1240"/>
      <c r="F10" s="1240"/>
      <c r="G10" s="1240"/>
      <c r="H10" s="1240"/>
      <c r="I10" s="1240"/>
      <c r="J10" s="1240"/>
      <c r="K10" s="1240"/>
      <c r="L10" s="1240"/>
      <c r="M10" s="1240"/>
      <c r="N10" s="1240"/>
      <c r="O10" s="1240"/>
      <c r="P10" s="1240"/>
      <c r="Q10" s="1240"/>
      <c r="R10" s="1240"/>
      <c r="S10" s="1240"/>
      <c r="T10" s="1240"/>
      <c r="U10" s="1240"/>
      <c r="V10" s="1240"/>
      <c r="W10" s="1240"/>
      <c r="X10" s="1240"/>
      <c r="Y10" s="1240"/>
      <c r="Z10" s="1240"/>
      <c r="AA10" s="1241"/>
    </row>
    <row r="11" spans="1:27" ht="50.45" customHeight="1" x14ac:dyDescent="0.25">
      <c r="A11" s="1272"/>
      <c r="B11" s="1273"/>
      <c r="C11" s="1274"/>
      <c r="D11" s="1250" t="s">
        <v>788</v>
      </c>
      <c r="E11" s="1251"/>
      <c r="F11" s="1251"/>
      <c r="G11" s="1251"/>
      <c r="H11" s="1251"/>
      <c r="I11" s="1251"/>
      <c r="J11" s="1251"/>
      <c r="K11" s="1251"/>
      <c r="L11" s="1251"/>
      <c r="M11" s="1251"/>
      <c r="N11" s="1251"/>
      <c r="O11" s="1251"/>
      <c r="P11" s="1251"/>
      <c r="Q11" s="1251"/>
      <c r="R11" s="1251"/>
      <c r="S11" s="1251"/>
      <c r="T11" s="1251"/>
      <c r="U11" s="1251"/>
      <c r="V11" s="1251"/>
      <c r="W11" s="1251"/>
      <c r="X11" s="1251"/>
      <c r="Y11" s="1251"/>
      <c r="Z11" s="1251"/>
      <c r="AA11" s="1252"/>
    </row>
    <row r="12" spans="1:27" ht="49.35" customHeight="1" x14ac:dyDescent="0.25">
      <c r="A12" s="1275" t="s">
        <v>789</v>
      </c>
      <c r="B12" s="1276"/>
      <c r="C12" s="1277"/>
      <c r="D12" s="1278" t="s">
        <v>790</v>
      </c>
      <c r="E12" s="1279"/>
      <c r="F12" s="1280"/>
      <c r="G12" s="1278" t="s">
        <v>790</v>
      </c>
      <c r="H12" s="1279"/>
      <c r="I12" s="1279"/>
      <c r="J12" s="1280"/>
      <c r="K12" s="1269" t="s">
        <v>791</v>
      </c>
      <c r="L12" s="1270"/>
      <c r="M12" s="1270"/>
      <c r="N12" s="1271"/>
      <c r="O12" s="1281" t="s">
        <v>790</v>
      </c>
      <c r="P12" s="1282"/>
      <c r="Q12" s="1282"/>
      <c r="R12" s="1283"/>
      <c r="S12" s="1266" t="s">
        <v>790</v>
      </c>
      <c r="T12" s="1267"/>
      <c r="U12" s="1267"/>
      <c r="V12" s="1267"/>
      <c r="W12" s="1267"/>
      <c r="X12" s="1267"/>
      <c r="Y12" s="1267"/>
      <c r="Z12" s="1267"/>
      <c r="AA12" s="1268"/>
    </row>
    <row r="13" spans="1:27" ht="18.75" customHeight="1" x14ac:dyDescent="0.25">
      <c r="A13" s="1266" t="s">
        <v>818</v>
      </c>
      <c r="B13" s="1267"/>
      <c r="C13" s="1268"/>
      <c r="D13" s="1266"/>
      <c r="E13" s="1267"/>
      <c r="F13" s="1268"/>
      <c r="G13" s="1266"/>
      <c r="H13" s="1267"/>
      <c r="I13" s="1267"/>
      <c r="J13" s="1268"/>
      <c r="K13" s="1269"/>
      <c r="L13" s="1270"/>
      <c r="M13" s="1270"/>
      <c r="N13" s="1271"/>
      <c r="O13" s="1266"/>
      <c r="P13" s="1267"/>
      <c r="Q13" s="1267"/>
      <c r="R13" s="1268"/>
      <c r="S13" s="1266"/>
      <c r="T13" s="1267"/>
      <c r="U13" s="1267"/>
      <c r="V13" s="1267"/>
      <c r="W13" s="1267"/>
      <c r="X13" s="1267"/>
      <c r="Y13" s="1267"/>
      <c r="Z13" s="1267"/>
      <c r="AA13" s="1268"/>
    </row>
    <row r="14" spans="1:27" ht="26.1" customHeight="1" x14ac:dyDescent="0.25">
      <c r="A14" s="1266" t="s">
        <v>782</v>
      </c>
      <c r="B14" s="1267"/>
      <c r="C14" s="1268"/>
      <c r="D14" s="1266"/>
      <c r="E14" s="1267"/>
      <c r="F14" s="1268"/>
      <c r="G14" s="1266"/>
      <c r="H14" s="1267"/>
      <c r="I14" s="1267"/>
      <c r="J14" s="1268"/>
      <c r="K14" s="1269"/>
      <c r="L14" s="1270"/>
      <c r="M14" s="1270"/>
      <c r="N14" s="1271"/>
      <c r="O14" s="1266"/>
      <c r="P14" s="1267"/>
      <c r="Q14" s="1267"/>
      <c r="R14" s="1268"/>
      <c r="S14" s="1266"/>
      <c r="T14" s="1267"/>
      <c r="U14" s="1267"/>
      <c r="V14" s="1267"/>
      <c r="W14" s="1267"/>
      <c r="X14" s="1267"/>
      <c r="Y14" s="1267"/>
      <c r="Z14" s="1267"/>
      <c r="AA14" s="1268"/>
    </row>
    <row r="15" spans="1:27" ht="26.45" customHeight="1" x14ac:dyDescent="0.25">
      <c r="A15" s="1266" t="s">
        <v>783</v>
      </c>
      <c r="B15" s="1267"/>
      <c r="C15" s="1268"/>
      <c r="D15" s="1266"/>
      <c r="E15" s="1267"/>
      <c r="F15" s="1268"/>
      <c r="G15" s="1266"/>
      <c r="H15" s="1267"/>
      <c r="I15" s="1267"/>
      <c r="J15" s="1268"/>
      <c r="K15" s="1269"/>
      <c r="L15" s="1270"/>
      <c r="M15" s="1270"/>
      <c r="N15" s="1271"/>
      <c r="O15" s="1266"/>
      <c r="P15" s="1267"/>
      <c r="Q15" s="1267"/>
      <c r="R15" s="1268"/>
      <c r="S15" s="1266"/>
      <c r="T15" s="1267"/>
      <c r="U15" s="1267"/>
      <c r="V15" s="1267"/>
      <c r="W15" s="1267"/>
      <c r="X15" s="1267"/>
      <c r="Y15" s="1267"/>
      <c r="Z15" s="1267"/>
      <c r="AA15" s="1268"/>
    </row>
    <row r="16" spans="1:27" ht="24" customHeight="1" x14ac:dyDescent="0.25">
      <c r="A16" s="1266" t="s">
        <v>784</v>
      </c>
      <c r="B16" s="1267"/>
      <c r="C16" s="1268"/>
      <c r="D16" s="1266"/>
      <c r="E16" s="1267"/>
      <c r="F16" s="1268"/>
      <c r="G16" s="1266"/>
      <c r="H16" s="1267"/>
      <c r="I16" s="1267"/>
      <c r="J16" s="1268"/>
      <c r="K16" s="1269"/>
      <c r="L16" s="1270"/>
      <c r="M16" s="1270"/>
      <c r="N16" s="1271"/>
      <c r="O16" s="1266"/>
      <c r="P16" s="1267"/>
      <c r="Q16" s="1267"/>
      <c r="R16" s="1268"/>
      <c r="S16" s="1266"/>
      <c r="T16" s="1267"/>
      <c r="U16" s="1267"/>
      <c r="V16" s="1267"/>
      <c r="W16" s="1267"/>
      <c r="X16" s="1267"/>
      <c r="Y16" s="1267"/>
      <c r="Z16" s="1267"/>
      <c r="AA16" s="1268"/>
    </row>
    <row r="17" spans="1:27" ht="22.35" customHeight="1" x14ac:dyDescent="0.25">
      <c r="A17" s="1266" t="s">
        <v>785</v>
      </c>
      <c r="B17" s="1267"/>
      <c r="C17" s="1268"/>
      <c r="D17" s="1266"/>
      <c r="E17" s="1267"/>
      <c r="F17" s="1268"/>
      <c r="G17" s="1266"/>
      <c r="H17" s="1267"/>
      <c r="I17" s="1267"/>
      <c r="J17" s="1268"/>
      <c r="K17" s="1269"/>
      <c r="L17" s="1270"/>
      <c r="M17" s="1270"/>
      <c r="N17" s="1271"/>
      <c r="O17" s="1266"/>
      <c r="P17" s="1267"/>
      <c r="Q17" s="1267"/>
      <c r="R17" s="1268"/>
      <c r="S17" s="1266"/>
      <c r="T17" s="1267"/>
      <c r="U17" s="1267"/>
      <c r="V17" s="1267"/>
      <c r="W17" s="1267"/>
      <c r="X17" s="1267"/>
      <c r="Y17" s="1267"/>
      <c r="Z17" s="1267"/>
      <c r="AA17" s="1268"/>
    </row>
    <row r="18" spans="1:27" ht="18" customHeight="1" x14ac:dyDescent="0.25">
      <c r="A18" s="1266" t="s">
        <v>786</v>
      </c>
      <c r="B18" s="1267"/>
      <c r="C18" s="1268"/>
      <c r="D18" s="1266"/>
      <c r="E18" s="1267"/>
      <c r="F18" s="1268"/>
      <c r="G18" s="1266"/>
      <c r="H18" s="1267"/>
      <c r="I18" s="1267"/>
      <c r="J18" s="1268"/>
      <c r="K18" s="1269"/>
      <c r="L18" s="1270"/>
      <c r="M18" s="1270"/>
      <c r="N18" s="1271"/>
      <c r="O18" s="1266"/>
      <c r="P18" s="1267"/>
      <c r="Q18" s="1267"/>
      <c r="R18" s="1268"/>
      <c r="S18" s="1266"/>
      <c r="T18" s="1267"/>
      <c r="U18" s="1267"/>
      <c r="V18" s="1267"/>
      <c r="W18" s="1267"/>
      <c r="X18" s="1267"/>
      <c r="Y18" s="1267"/>
      <c r="Z18" s="1267"/>
      <c r="AA18" s="1268"/>
    </row>
    <row r="19" spans="1:27" ht="21.6" customHeight="1" x14ac:dyDescent="0.25">
      <c r="A19" s="1355" t="s">
        <v>792</v>
      </c>
      <c r="B19" s="1356"/>
      <c r="C19" s="1357"/>
      <c r="D19" s="1358"/>
      <c r="E19" s="1359"/>
      <c r="F19" s="1360"/>
      <c r="G19" s="1358"/>
      <c r="H19" s="1359"/>
      <c r="I19" s="1359"/>
      <c r="J19" s="1360"/>
      <c r="K19" s="1358"/>
      <c r="L19" s="1359"/>
      <c r="M19" s="1359"/>
      <c r="N19" s="1360"/>
      <c r="O19" s="1358"/>
      <c r="P19" s="1359"/>
      <c r="Q19" s="1359"/>
      <c r="R19" s="1360"/>
      <c r="S19" s="1358"/>
      <c r="T19" s="1359"/>
      <c r="U19" s="1359"/>
      <c r="V19" s="1359"/>
      <c r="W19" s="1359"/>
      <c r="X19" s="1359"/>
      <c r="Y19" s="1359"/>
      <c r="Z19" s="1359"/>
      <c r="AA19" s="1360"/>
    </row>
    <row r="20" spans="1:27" ht="20.100000000000001" customHeight="1" x14ac:dyDescent="0.25">
      <c r="A20" s="1239" t="s">
        <v>793</v>
      </c>
      <c r="B20" s="1240"/>
      <c r="C20" s="1240"/>
      <c r="D20" s="1240"/>
      <c r="E20" s="1240"/>
      <c r="F20" s="1240"/>
      <c r="G20" s="1240"/>
      <c r="H20" s="1240"/>
      <c r="I20" s="1240"/>
      <c r="J20" s="1240"/>
      <c r="K20" s="1240"/>
      <c r="L20" s="1240"/>
      <c r="M20" s="1240"/>
      <c r="N20" s="1240"/>
      <c r="O20" s="1240"/>
      <c r="P20" s="1240"/>
      <c r="Q20" s="1240"/>
      <c r="R20" s="1240"/>
      <c r="S20" s="1240"/>
      <c r="T20" s="1240"/>
      <c r="U20" s="1240"/>
      <c r="V20" s="1240"/>
      <c r="W20" s="1240"/>
      <c r="X20" s="1240"/>
      <c r="Y20" s="1240"/>
      <c r="Z20" s="1240"/>
      <c r="AA20" s="1241"/>
    </row>
    <row r="21" spans="1:27" ht="408.75" customHeight="1" x14ac:dyDescent="0.25">
      <c r="A21" s="305" t="s">
        <v>794</v>
      </c>
      <c r="B21" s="309" t="s">
        <v>795</v>
      </c>
      <c r="C21" s="1250" t="s">
        <v>796</v>
      </c>
      <c r="D21" s="1252"/>
      <c r="E21" s="309" t="s">
        <v>797</v>
      </c>
      <c r="F21" s="1250" t="s">
        <v>798</v>
      </c>
      <c r="G21" s="1252"/>
      <c r="H21" s="1275" t="s">
        <v>799</v>
      </c>
      <c r="I21" s="1277"/>
      <c r="J21" s="1250" t="s">
        <v>800</v>
      </c>
      <c r="K21" s="1252"/>
      <c r="L21" s="1290" t="s">
        <v>801</v>
      </c>
      <c r="M21" s="1252"/>
      <c r="N21" s="1250" t="s">
        <v>802</v>
      </c>
      <c r="O21" s="1252"/>
      <c r="P21" s="1250" t="s">
        <v>803</v>
      </c>
      <c r="Q21" s="1252"/>
      <c r="R21" s="1291" t="s">
        <v>804</v>
      </c>
      <c r="S21" s="1292"/>
      <c r="T21" s="305" t="s">
        <v>805</v>
      </c>
      <c r="U21" s="305" t="s">
        <v>806</v>
      </c>
      <c r="V21" s="1250" t="s">
        <v>807</v>
      </c>
      <c r="W21" s="1252"/>
      <c r="X21" s="305" t="s">
        <v>808</v>
      </c>
      <c r="Y21" s="1275" t="s">
        <v>809</v>
      </c>
      <c r="Z21" s="1277"/>
      <c r="AA21" s="305" t="s">
        <v>810</v>
      </c>
    </row>
    <row r="22" spans="1:27" ht="30.6" customHeight="1" x14ac:dyDescent="0.25">
      <c r="A22" s="320"/>
      <c r="B22" s="311">
        <v>-1</v>
      </c>
      <c r="C22" s="1256">
        <v>-2</v>
      </c>
      <c r="D22" s="1258"/>
      <c r="E22" s="311">
        <v>-3</v>
      </c>
      <c r="F22" s="1256">
        <v>-4</v>
      </c>
      <c r="G22" s="1258"/>
      <c r="H22" s="1256">
        <v>-5</v>
      </c>
      <c r="I22" s="1258"/>
      <c r="J22" s="1256">
        <v>-6</v>
      </c>
      <c r="K22" s="1258"/>
      <c r="L22" s="1256">
        <v>-7</v>
      </c>
      <c r="M22" s="1258"/>
      <c r="N22" s="1256">
        <v>-8</v>
      </c>
      <c r="O22" s="1258"/>
      <c r="P22" s="1256">
        <v>-9</v>
      </c>
      <c r="Q22" s="1257"/>
      <c r="R22" s="1288">
        <v>-10</v>
      </c>
      <c r="S22" s="1289"/>
      <c r="T22" s="299">
        <v>-11</v>
      </c>
      <c r="U22" s="311">
        <v>-12</v>
      </c>
      <c r="V22" s="1256">
        <v>-13</v>
      </c>
      <c r="W22" s="1258"/>
      <c r="X22" s="311">
        <v>-14</v>
      </c>
      <c r="Y22" s="1256">
        <v>-15</v>
      </c>
      <c r="Z22" s="1258"/>
      <c r="AA22" s="311">
        <v>-16</v>
      </c>
    </row>
    <row r="23" spans="1:27" ht="30.6" customHeight="1" x14ac:dyDescent="0.25">
      <c r="A23" s="319"/>
      <c r="B23" s="318" t="s">
        <v>818</v>
      </c>
      <c r="C23" s="1293"/>
      <c r="D23" s="1293"/>
      <c r="E23" s="317"/>
      <c r="F23" s="1293"/>
      <c r="G23" s="1293"/>
      <c r="H23" s="1293"/>
      <c r="I23" s="1293"/>
      <c r="J23" s="1293"/>
      <c r="K23" s="1293"/>
      <c r="L23" s="1293"/>
      <c r="M23" s="1293"/>
      <c r="N23" s="1293"/>
      <c r="O23" s="1293"/>
      <c r="P23" s="1293"/>
      <c r="Q23" s="1293"/>
      <c r="R23" s="1293"/>
      <c r="S23" s="1293"/>
      <c r="T23" s="317"/>
      <c r="U23" s="317"/>
      <c r="V23" s="1293"/>
      <c r="W23" s="1293"/>
      <c r="X23" s="317"/>
      <c r="Y23" s="1293"/>
      <c r="Z23" s="1293"/>
      <c r="AA23" s="317"/>
    </row>
    <row r="24" spans="1:27" ht="14.45" customHeight="1" x14ac:dyDescent="0.25">
      <c r="A24" s="312"/>
      <c r="B24" s="1307" t="s">
        <v>782</v>
      </c>
      <c r="C24" s="1308"/>
      <c r="D24" s="1309"/>
      <c r="E24" s="1294"/>
      <c r="F24" s="1284"/>
      <c r="G24" s="1306"/>
      <c r="H24" s="1284"/>
      <c r="I24" s="1306"/>
      <c r="J24" s="1284"/>
      <c r="K24" s="1306"/>
      <c r="L24" s="1284"/>
      <c r="M24" s="1306"/>
      <c r="N24" s="1284"/>
      <c r="O24" s="1306"/>
      <c r="P24" s="1284"/>
      <c r="Q24" s="1285"/>
      <c r="R24" s="1284"/>
      <c r="S24" s="1306"/>
      <c r="T24" s="1294"/>
      <c r="U24" s="1294"/>
      <c r="V24" s="1284"/>
      <c r="W24" s="1306"/>
      <c r="X24" s="1294"/>
      <c r="Y24" s="1284"/>
      <c r="Z24" s="1306"/>
      <c r="AA24" s="1294"/>
    </row>
    <row r="25" spans="1:27" ht="14.45" customHeight="1" x14ac:dyDescent="0.25">
      <c r="A25" s="312"/>
      <c r="B25" s="1287"/>
      <c r="C25" s="1299"/>
      <c r="D25" s="1300"/>
      <c r="E25" s="1295"/>
      <c r="F25" s="1286"/>
      <c r="G25" s="1305"/>
      <c r="H25" s="1286"/>
      <c r="I25" s="1305"/>
      <c r="J25" s="1284"/>
      <c r="K25" s="1306"/>
      <c r="L25" s="1286"/>
      <c r="M25" s="1305"/>
      <c r="N25" s="1286"/>
      <c r="O25" s="1305"/>
      <c r="P25" s="1286"/>
      <c r="Q25" s="1287"/>
      <c r="R25" s="1286"/>
      <c r="S25" s="1305"/>
      <c r="T25" s="1295"/>
      <c r="U25" s="1295"/>
      <c r="V25" s="1286"/>
      <c r="W25" s="1305"/>
      <c r="X25" s="1295"/>
      <c r="Y25" s="1286"/>
      <c r="Z25" s="1305"/>
      <c r="AA25" s="1295"/>
    </row>
    <row r="26" spans="1:27" ht="14.45" customHeight="1" x14ac:dyDescent="0.25">
      <c r="A26" s="312"/>
      <c r="B26" s="1296" t="s">
        <v>783</v>
      </c>
      <c r="C26" s="1297"/>
      <c r="D26" s="1298"/>
      <c r="E26" s="1301"/>
      <c r="F26" s="1303"/>
      <c r="G26" s="1304"/>
      <c r="H26" s="1303"/>
      <c r="I26" s="1304"/>
      <c r="J26" s="1303"/>
      <c r="K26" s="1304"/>
      <c r="L26" s="1303"/>
      <c r="M26" s="1304"/>
      <c r="N26" s="1303"/>
      <c r="O26" s="1304"/>
      <c r="P26" s="1284"/>
      <c r="Q26" s="1306"/>
      <c r="R26" s="1303"/>
      <c r="S26" s="1304"/>
      <c r="T26" s="1310"/>
      <c r="U26" s="1310"/>
      <c r="V26" s="1303"/>
      <c r="W26" s="1304"/>
      <c r="X26" s="1310"/>
      <c r="Y26" s="1303"/>
      <c r="Z26" s="1304"/>
      <c r="AA26" s="1301"/>
    </row>
    <row r="27" spans="1:27" ht="14.45" customHeight="1" x14ac:dyDescent="0.25">
      <c r="A27" s="312"/>
      <c r="B27" s="1287"/>
      <c r="C27" s="1299"/>
      <c r="D27" s="1300"/>
      <c r="E27" s="1302"/>
      <c r="F27" s="1286"/>
      <c r="G27" s="1305"/>
      <c r="H27" s="1286"/>
      <c r="I27" s="1305"/>
      <c r="J27" s="1286"/>
      <c r="K27" s="1305"/>
      <c r="L27" s="1286"/>
      <c r="M27" s="1305"/>
      <c r="N27" s="1286"/>
      <c r="O27" s="1305"/>
      <c r="P27" s="1284"/>
      <c r="Q27" s="1306"/>
      <c r="R27" s="1286"/>
      <c r="S27" s="1305"/>
      <c r="T27" s="1295"/>
      <c r="U27" s="1295"/>
      <c r="V27" s="1286"/>
      <c r="W27" s="1305"/>
      <c r="X27" s="1295"/>
      <c r="Y27" s="1286"/>
      <c r="Z27" s="1305"/>
      <c r="AA27" s="1302"/>
    </row>
    <row r="28" spans="1:27" ht="14.45" customHeight="1" x14ac:dyDescent="0.25">
      <c r="A28" s="312"/>
      <c r="B28" s="1296" t="s">
        <v>784</v>
      </c>
      <c r="C28" s="1303"/>
      <c r="D28" s="1304"/>
      <c r="E28" s="1310"/>
      <c r="F28" s="1303"/>
      <c r="G28" s="1304"/>
      <c r="H28" s="1303"/>
      <c r="I28" s="1304"/>
      <c r="J28" s="1303"/>
      <c r="K28" s="1304"/>
      <c r="L28" s="1303"/>
      <c r="M28" s="1304"/>
      <c r="N28" s="1303"/>
      <c r="O28" s="1304"/>
      <c r="P28" s="1303"/>
      <c r="Q28" s="1304"/>
      <c r="R28" s="1303"/>
      <c r="S28" s="1304"/>
      <c r="T28" s="1310"/>
      <c r="U28" s="1310"/>
      <c r="V28" s="1303"/>
      <c r="W28" s="1304"/>
      <c r="X28" s="1310"/>
      <c r="Y28" s="1303"/>
      <c r="Z28" s="1304"/>
      <c r="AA28" s="1310"/>
    </row>
    <row r="29" spans="1:27" ht="14.45" customHeight="1" x14ac:dyDescent="0.25">
      <c r="A29" s="312"/>
      <c r="B29" s="1287"/>
      <c r="C29" s="1286"/>
      <c r="D29" s="1305"/>
      <c r="E29" s="1295"/>
      <c r="F29" s="1286"/>
      <c r="G29" s="1305"/>
      <c r="H29" s="1286"/>
      <c r="I29" s="1305"/>
      <c r="J29" s="1286"/>
      <c r="K29" s="1305"/>
      <c r="L29" s="1286"/>
      <c r="M29" s="1305"/>
      <c r="N29" s="1286"/>
      <c r="O29" s="1305"/>
      <c r="P29" s="1286"/>
      <c r="Q29" s="1305"/>
      <c r="R29" s="1286"/>
      <c r="S29" s="1305"/>
      <c r="T29" s="1295"/>
      <c r="U29" s="1295"/>
      <c r="V29" s="1286"/>
      <c r="W29" s="1305"/>
      <c r="X29" s="1295"/>
      <c r="Y29" s="1286"/>
      <c r="Z29" s="1305"/>
      <c r="AA29" s="1295"/>
    </row>
    <row r="30" spans="1:27" ht="14.45" customHeight="1" x14ac:dyDescent="0.25">
      <c r="A30" s="312"/>
      <c r="B30" s="1296" t="s">
        <v>785</v>
      </c>
      <c r="C30" s="1303"/>
      <c r="D30" s="1304"/>
      <c r="E30" s="1310"/>
      <c r="F30" s="1303"/>
      <c r="G30" s="1304"/>
      <c r="H30" s="1303"/>
      <c r="I30" s="1304"/>
      <c r="J30" s="1303"/>
      <c r="K30" s="1304"/>
      <c r="L30" s="1303"/>
      <c r="M30" s="1304"/>
      <c r="N30" s="1303"/>
      <c r="O30" s="1304"/>
      <c r="P30" s="1303"/>
      <c r="Q30" s="1304"/>
      <c r="R30" s="1303"/>
      <c r="S30" s="1304"/>
      <c r="T30" s="1310"/>
      <c r="U30" s="1310"/>
      <c r="V30" s="1303"/>
      <c r="W30" s="1304"/>
      <c r="X30" s="1310"/>
      <c r="Y30" s="1297"/>
      <c r="Z30" s="1298"/>
      <c r="AA30" s="1310"/>
    </row>
    <row r="31" spans="1:27" ht="14.45" customHeight="1" x14ac:dyDescent="0.25">
      <c r="A31" s="312"/>
      <c r="B31" s="1287"/>
      <c r="C31" s="1286"/>
      <c r="D31" s="1305"/>
      <c r="E31" s="1295"/>
      <c r="F31" s="1286"/>
      <c r="G31" s="1305"/>
      <c r="H31" s="1286"/>
      <c r="I31" s="1305"/>
      <c r="J31" s="1284"/>
      <c r="K31" s="1306"/>
      <c r="L31" s="1286"/>
      <c r="M31" s="1305"/>
      <c r="N31" s="1286"/>
      <c r="O31" s="1305"/>
      <c r="P31" s="1286"/>
      <c r="Q31" s="1305"/>
      <c r="R31" s="1286"/>
      <c r="S31" s="1305"/>
      <c r="T31" s="1295"/>
      <c r="U31" s="1295"/>
      <c r="V31" s="1286"/>
      <c r="W31" s="1305"/>
      <c r="X31" s="1295"/>
      <c r="Y31" s="1299"/>
      <c r="Z31" s="1300"/>
      <c r="AA31" s="1295"/>
    </row>
    <row r="32" spans="1:27" ht="14.45" customHeight="1" x14ac:dyDescent="0.25">
      <c r="A32" s="312"/>
      <c r="B32" s="1296" t="s">
        <v>786</v>
      </c>
      <c r="C32" s="1303"/>
      <c r="D32" s="1304"/>
      <c r="E32" s="1310"/>
      <c r="F32" s="1303"/>
      <c r="G32" s="1304"/>
      <c r="H32" s="1303"/>
      <c r="I32" s="1304"/>
      <c r="J32" s="1303"/>
      <c r="K32" s="1304"/>
      <c r="L32" s="1303"/>
      <c r="M32" s="1304"/>
      <c r="N32" s="1303"/>
      <c r="O32" s="1304"/>
      <c r="P32" s="1303"/>
      <c r="Q32" s="1304"/>
      <c r="R32" s="1303"/>
      <c r="S32" s="1304"/>
      <c r="T32" s="1310"/>
      <c r="U32" s="1310"/>
      <c r="V32" s="1303"/>
      <c r="W32" s="1304"/>
      <c r="X32" s="1310"/>
      <c r="Y32" s="1303"/>
      <c r="Z32" s="1304"/>
      <c r="AA32" s="1310"/>
    </row>
    <row r="33" spans="1:27" ht="14.45" customHeight="1" x14ac:dyDescent="0.25">
      <c r="A33" s="312"/>
      <c r="B33" s="1287"/>
      <c r="C33" s="1286"/>
      <c r="D33" s="1305"/>
      <c r="E33" s="1295"/>
      <c r="F33" s="1286"/>
      <c r="G33" s="1305"/>
      <c r="H33" s="1286"/>
      <c r="I33" s="1305"/>
      <c r="J33" s="1286"/>
      <c r="K33" s="1305"/>
      <c r="L33" s="1286"/>
      <c r="M33" s="1305"/>
      <c r="N33" s="1286"/>
      <c r="O33" s="1305"/>
      <c r="P33" s="1286"/>
      <c r="Q33" s="1305"/>
      <c r="R33" s="1286"/>
      <c r="S33" s="1305"/>
      <c r="T33" s="1295"/>
      <c r="U33" s="1295"/>
      <c r="V33" s="1286"/>
      <c r="W33" s="1305"/>
      <c r="X33" s="1295"/>
      <c r="Y33" s="1286"/>
      <c r="Z33" s="1305"/>
      <c r="AA33" s="1295"/>
    </row>
    <row r="34" spans="1:27" ht="14.45" customHeight="1" x14ac:dyDescent="0.25">
      <c r="A34" s="312"/>
      <c r="B34" s="1296" t="s">
        <v>811</v>
      </c>
      <c r="C34" s="1284"/>
      <c r="D34" s="1306"/>
      <c r="E34" s="1310"/>
      <c r="F34" s="1303"/>
      <c r="G34" s="1304"/>
      <c r="H34" s="1303"/>
      <c r="I34" s="1304"/>
      <c r="J34" s="1303"/>
      <c r="K34" s="1304"/>
      <c r="L34" s="1303"/>
      <c r="M34" s="1304"/>
      <c r="N34" s="1303"/>
      <c r="O34" s="1304"/>
      <c r="P34" s="1303"/>
      <c r="Q34" s="1304"/>
      <c r="R34" s="1303"/>
      <c r="S34" s="1304"/>
      <c r="T34" s="1310"/>
      <c r="U34" s="1301"/>
      <c r="V34" s="1303"/>
      <c r="W34" s="1304"/>
      <c r="X34" s="1310"/>
      <c r="Y34" s="1303"/>
      <c r="Z34" s="1304"/>
      <c r="AA34" s="1310"/>
    </row>
    <row r="35" spans="1:27" ht="14.45" customHeight="1" x14ac:dyDescent="0.25">
      <c r="A35" s="312"/>
      <c r="B35" s="1287"/>
      <c r="C35" s="1284"/>
      <c r="D35" s="1306"/>
      <c r="E35" s="1295"/>
      <c r="F35" s="1286"/>
      <c r="G35" s="1305"/>
      <c r="H35" s="1286"/>
      <c r="I35" s="1305"/>
      <c r="J35" s="1286"/>
      <c r="K35" s="1305"/>
      <c r="L35" s="1286"/>
      <c r="M35" s="1305"/>
      <c r="N35" s="1286"/>
      <c r="O35" s="1305"/>
      <c r="P35" s="1286"/>
      <c r="Q35" s="1305"/>
      <c r="R35" s="1286"/>
      <c r="S35" s="1305"/>
      <c r="T35" s="1295"/>
      <c r="U35" s="1302"/>
      <c r="V35" s="1286"/>
      <c r="W35" s="1305"/>
      <c r="X35" s="1295"/>
      <c r="Y35" s="1286"/>
      <c r="Z35" s="1305"/>
      <c r="AA35" s="1295"/>
    </row>
    <row r="36" spans="1:27" ht="14.45" customHeight="1" x14ac:dyDescent="0.25">
      <c r="A36" s="312"/>
      <c r="B36" s="1296" t="s">
        <v>812</v>
      </c>
      <c r="C36" s="1303"/>
      <c r="D36" s="1304"/>
      <c r="E36" s="1310"/>
      <c r="F36" s="1303"/>
      <c r="G36" s="1304"/>
      <c r="H36" s="1303"/>
      <c r="I36" s="1304"/>
      <c r="J36" s="1303"/>
      <c r="K36" s="1304"/>
      <c r="L36" s="1303"/>
      <c r="M36" s="1304"/>
      <c r="N36" s="1303"/>
      <c r="O36" s="1304"/>
      <c r="P36" s="1303"/>
      <c r="Q36" s="1304"/>
      <c r="R36" s="1303"/>
      <c r="S36" s="1304"/>
      <c r="T36" s="1310"/>
      <c r="U36" s="1310"/>
      <c r="V36" s="1303"/>
      <c r="W36" s="1304"/>
      <c r="X36" s="1310"/>
      <c r="Y36" s="1303"/>
      <c r="Z36" s="1304"/>
      <c r="AA36" s="1310"/>
    </row>
    <row r="37" spans="1:27" ht="14.45" customHeight="1" x14ac:dyDescent="0.25">
      <c r="A37" s="312"/>
      <c r="B37" s="1287"/>
      <c r="C37" s="1286"/>
      <c r="D37" s="1305"/>
      <c r="E37" s="1295"/>
      <c r="F37" s="1286"/>
      <c r="G37" s="1305"/>
      <c r="H37" s="1286"/>
      <c r="I37" s="1305"/>
      <c r="J37" s="1286"/>
      <c r="K37" s="1305"/>
      <c r="L37" s="1286"/>
      <c r="M37" s="1305"/>
      <c r="N37" s="1286"/>
      <c r="O37" s="1305"/>
      <c r="P37" s="1286"/>
      <c r="Q37" s="1305"/>
      <c r="R37" s="1286"/>
      <c r="S37" s="1305"/>
      <c r="T37" s="1295"/>
      <c r="U37" s="1295"/>
      <c r="V37" s="1286"/>
      <c r="W37" s="1305"/>
      <c r="X37" s="1295"/>
      <c r="Y37" s="1286"/>
      <c r="Z37" s="1305"/>
      <c r="AA37" s="1295"/>
    </row>
    <row r="38" spans="1:27" ht="33.6" customHeight="1" x14ac:dyDescent="0.25">
      <c r="A38" s="310"/>
      <c r="B38" s="309" t="s">
        <v>467</v>
      </c>
      <c r="C38" s="1344"/>
      <c r="D38" s="1345"/>
      <c r="E38" s="313"/>
      <c r="F38" s="1344"/>
      <c r="G38" s="1345"/>
      <c r="H38" s="1344"/>
      <c r="I38" s="1345"/>
      <c r="J38" s="1344"/>
      <c r="K38" s="1345"/>
      <c r="L38" s="1344"/>
      <c r="M38" s="1345"/>
      <c r="N38" s="1344"/>
      <c r="O38" s="1345"/>
      <c r="P38" s="1344"/>
      <c r="Q38" s="1345"/>
      <c r="R38" s="1344"/>
      <c r="S38" s="1345"/>
      <c r="T38" s="313"/>
      <c r="U38" s="313"/>
      <c r="V38" s="1344"/>
      <c r="W38" s="1345"/>
      <c r="X38" s="313"/>
      <c r="Y38" s="1344"/>
      <c r="Z38" s="1345"/>
      <c r="AA38" s="313"/>
    </row>
    <row r="39" spans="1:27" ht="23.1" customHeight="1" x14ac:dyDescent="0.25">
      <c r="A39" s="1346" t="s">
        <v>813</v>
      </c>
      <c r="B39" s="1347"/>
      <c r="C39" s="1347"/>
      <c r="D39" s="1347"/>
      <c r="E39" s="1347"/>
      <c r="F39" s="1347"/>
      <c r="G39" s="1347"/>
      <c r="H39" s="1347"/>
      <c r="I39" s="1347"/>
      <c r="J39" s="1347"/>
      <c r="K39" s="1347"/>
      <c r="L39" s="1347"/>
      <c r="M39" s="1347"/>
      <c r="N39" s="1347"/>
      <c r="O39" s="1347"/>
      <c r="P39" s="1347"/>
      <c r="Q39" s="1347"/>
      <c r="R39" s="1347"/>
      <c r="S39" s="1347"/>
      <c r="T39" s="1347"/>
      <c r="U39" s="1347"/>
      <c r="V39" s="1347"/>
      <c r="W39" s="1347"/>
      <c r="X39" s="1347"/>
      <c r="Y39" s="1347"/>
      <c r="Z39" s="1347"/>
      <c r="AA39" s="1348"/>
    </row>
    <row r="40" spans="1:27" ht="21.6" customHeight="1" x14ac:dyDescent="0.25">
      <c r="A40" s="1317"/>
      <c r="B40" s="1318"/>
      <c r="C40" s="1319"/>
      <c r="D40" s="1349" t="s">
        <v>814</v>
      </c>
      <c r="E40" s="1350"/>
      <c r="F40" s="1350"/>
      <c r="G40" s="1350"/>
      <c r="H40" s="1350"/>
      <c r="I40" s="1350"/>
      <c r="J40" s="1350"/>
      <c r="K40" s="1350"/>
      <c r="L40" s="1350"/>
      <c r="M40" s="1350"/>
      <c r="N40" s="1350"/>
      <c r="O40" s="1350"/>
      <c r="P40" s="1350"/>
      <c r="Q40" s="1350"/>
      <c r="R40" s="1350"/>
      <c r="S40" s="1350"/>
      <c r="T40" s="1350"/>
      <c r="U40" s="1350"/>
      <c r="V40" s="1350"/>
      <c r="W40" s="1350"/>
      <c r="X40" s="1350"/>
      <c r="Y40" s="1350"/>
      <c r="Z40" s="1350"/>
      <c r="AA40" s="1351"/>
    </row>
    <row r="41" spans="1:27" ht="13.35" customHeight="1" x14ac:dyDescent="0.25">
      <c r="A41" s="1323"/>
      <c r="B41" s="1324"/>
      <c r="C41" s="1325"/>
      <c r="D41" s="1352" t="s">
        <v>815</v>
      </c>
      <c r="E41" s="1353"/>
      <c r="F41" s="1353"/>
      <c r="G41" s="1353"/>
      <c r="H41" s="1353"/>
      <c r="I41" s="1353"/>
      <c r="J41" s="1353"/>
      <c r="K41" s="1353"/>
      <c r="L41" s="1353"/>
      <c r="M41" s="1353"/>
      <c r="N41" s="1353"/>
      <c r="O41" s="1353"/>
      <c r="P41" s="1353"/>
      <c r="Q41" s="1353"/>
      <c r="R41" s="1353"/>
      <c r="S41" s="1353"/>
      <c r="T41" s="1353"/>
      <c r="U41" s="1353"/>
      <c r="V41" s="1353"/>
      <c r="W41" s="1353"/>
      <c r="X41" s="1353"/>
      <c r="Y41" s="1353"/>
      <c r="Z41" s="1353"/>
      <c r="AA41" s="1354"/>
    </row>
    <row r="42" spans="1:27" ht="13.35" customHeight="1" x14ac:dyDescent="0.25">
      <c r="A42" s="1323"/>
      <c r="B42" s="1324"/>
      <c r="C42" s="1325"/>
      <c r="D42" s="1352"/>
      <c r="E42" s="1353"/>
      <c r="F42" s="1353"/>
      <c r="G42" s="1353"/>
      <c r="H42" s="1353"/>
      <c r="I42" s="1353"/>
      <c r="J42" s="1353"/>
      <c r="K42" s="1353"/>
      <c r="L42" s="1353"/>
      <c r="M42" s="1353"/>
      <c r="N42" s="1353"/>
      <c r="O42" s="1353"/>
      <c r="P42" s="1353"/>
      <c r="Q42" s="1353"/>
      <c r="R42" s="1353"/>
      <c r="S42" s="1353"/>
      <c r="T42" s="1353"/>
      <c r="U42" s="1353"/>
      <c r="V42" s="1353"/>
      <c r="W42" s="1353"/>
      <c r="X42" s="1353"/>
      <c r="Y42" s="1353"/>
      <c r="Z42" s="1353"/>
      <c r="AA42" s="1354"/>
    </row>
    <row r="43" spans="1:27" ht="13.35" customHeight="1" x14ac:dyDescent="0.25">
      <c r="A43" s="1323"/>
      <c r="B43" s="1324"/>
      <c r="C43" s="1325"/>
      <c r="D43" s="1352"/>
      <c r="E43" s="1353"/>
      <c r="F43" s="1353"/>
      <c r="G43" s="1353"/>
      <c r="H43" s="1353"/>
      <c r="I43" s="1353"/>
      <c r="J43" s="1353"/>
      <c r="K43" s="1353"/>
      <c r="L43" s="1353"/>
      <c r="M43" s="1353"/>
      <c r="N43" s="1353"/>
      <c r="O43" s="1353"/>
      <c r="P43" s="1353"/>
      <c r="Q43" s="1353"/>
      <c r="R43" s="1353"/>
      <c r="S43" s="1353"/>
      <c r="T43" s="1353"/>
      <c r="U43" s="1353"/>
      <c r="V43" s="1353"/>
      <c r="W43" s="1353"/>
      <c r="X43" s="1353"/>
      <c r="Y43" s="1353"/>
      <c r="Z43" s="1353"/>
      <c r="AA43" s="1354"/>
    </row>
    <row r="44" spans="1:27" ht="13.35" customHeight="1" x14ac:dyDescent="0.25">
      <c r="A44" s="1323"/>
      <c r="B44" s="1324"/>
      <c r="C44" s="1325"/>
      <c r="D44" s="1352"/>
      <c r="E44" s="1353"/>
      <c r="F44" s="1353"/>
      <c r="G44" s="1353"/>
      <c r="H44" s="1353"/>
      <c r="I44" s="1353"/>
      <c r="J44" s="1353"/>
      <c r="K44" s="1353"/>
      <c r="L44" s="1353"/>
      <c r="M44" s="1353"/>
      <c r="N44" s="1353"/>
      <c r="O44" s="1353"/>
      <c r="P44" s="1353"/>
      <c r="Q44" s="1353"/>
      <c r="R44" s="1353"/>
      <c r="S44" s="1353"/>
      <c r="T44" s="1353"/>
      <c r="U44" s="1353"/>
      <c r="V44" s="1353"/>
      <c r="W44" s="1353"/>
      <c r="X44" s="1353"/>
      <c r="Y44" s="1353"/>
      <c r="Z44" s="1353"/>
      <c r="AA44" s="1354"/>
    </row>
    <row r="45" spans="1:27" ht="1.35" customHeight="1" x14ac:dyDescent="0.25">
      <c r="A45" s="1320"/>
      <c r="B45" s="1321"/>
      <c r="C45" s="1322"/>
      <c r="D45" s="314"/>
      <c r="E45" s="315"/>
      <c r="F45" s="315"/>
      <c r="G45" s="315"/>
      <c r="H45" s="315"/>
      <c r="I45" s="315"/>
      <c r="J45" s="315"/>
      <c r="K45" s="315"/>
      <c r="L45" s="315"/>
      <c r="M45" s="315"/>
      <c r="N45" s="315"/>
      <c r="O45" s="315"/>
      <c r="P45" s="315"/>
      <c r="Q45" s="315"/>
      <c r="R45" s="315"/>
      <c r="S45" s="315"/>
      <c r="T45" s="315"/>
      <c r="U45" s="315"/>
      <c r="V45" s="315"/>
      <c r="W45" s="315"/>
      <c r="X45" s="315"/>
      <c r="Y45" s="315"/>
      <c r="Z45" s="315"/>
      <c r="AA45" s="316"/>
    </row>
    <row r="46" spans="1:27" x14ac:dyDescent="0.25">
      <c r="A46" s="1332" t="s">
        <v>816</v>
      </c>
      <c r="B46" s="1333"/>
      <c r="C46" s="1334"/>
      <c r="D46" s="1317" t="s">
        <v>817</v>
      </c>
      <c r="E46" s="1318"/>
      <c r="F46" s="1318"/>
      <c r="G46" s="1319"/>
      <c r="H46" s="1317" t="s">
        <v>817</v>
      </c>
      <c r="I46" s="1318"/>
      <c r="J46" s="1318"/>
      <c r="K46" s="1318"/>
      <c r="L46" s="1318"/>
      <c r="M46" s="1318"/>
      <c r="N46" s="1319"/>
      <c r="O46" s="1317" t="s">
        <v>817</v>
      </c>
      <c r="P46" s="1318"/>
      <c r="Q46" s="1318"/>
      <c r="R46" s="1318"/>
      <c r="S46" s="1319"/>
      <c r="T46" s="1317" t="s">
        <v>817</v>
      </c>
      <c r="U46" s="1318"/>
      <c r="V46" s="1318"/>
      <c r="W46" s="1319"/>
      <c r="X46" s="1317" t="s">
        <v>817</v>
      </c>
      <c r="Y46" s="1318"/>
      <c r="Z46" s="1318"/>
      <c r="AA46" s="1319"/>
    </row>
    <row r="47" spans="1:27" x14ac:dyDescent="0.25">
      <c r="A47" s="1335"/>
      <c r="B47" s="1336"/>
      <c r="C47" s="1337"/>
      <c r="D47" s="1323"/>
      <c r="E47" s="1324"/>
      <c r="F47" s="1324"/>
      <c r="G47" s="1325"/>
      <c r="H47" s="1323"/>
      <c r="I47" s="1324"/>
      <c r="J47" s="1324"/>
      <c r="K47" s="1324"/>
      <c r="L47" s="1324"/>
      <c r="M47" s="1324"/>
      <c r="N47" s="1325"/>
      <c r="O47" s="1323"/>
      <c r="P47" s="1324"/>
      <c r="Q47" s="1324"/>
      <c r="R47" s="1324"/>
      <c r="S47" s="1325"/>
      <c r="T47" s="1323"/>
      <c r="U47" s="1324"/>
      <c r="V47" s="1324"/>
      <c r="W47" s="1325"/>
      <c r="X47" s="1323"/>
      <c r="Y47" s="1324"/>
      <c r="Z47" s="1324"/>
      <c r="AA47" s="1325"/>
    </row>
    <row r="48" spans="1:27" x14ac:dyDescent="0.25">
      <c r="A48" s="1335"/>
      <c r="B48" s="1336"/>
      <c r="C48" s="1337"/>
      <c r="D48" s="1323"/>
      <c r="E48" s="1324"/>
      <c r="F48" s="1324"/>
      <c r="G48" s="1325"/>
      <c r="H48" s="1323"/>
      <c r="I48" s="1324"/>
      <c r="J48" s="1324"/>
      <c r="K48" s="1324"/>
      <c r="L48" s="1324"/>
      <c r="M48" s="1324"/>
      <c r="N48" s="1325"/>
      <c r="O48" s="1323"/>
      <c r="P48" s="1324"/>
      <c r="Q48" s="1324"/>
      <c r="R48" s="1324"/>
      <c r="S48" s="1325"/>
      <c r="T48" s="1323"/>
      <c r="U48" s="1324"/>
      <c r="V48" s="1324"/>
      <c r="W48" s="1325"/>
      <c r="X48" s="1323"/>
      <c r="Y48" s="1324"/>
      <c r="Z48" s="1324"/>
      <c r="AA48" s="1325"/>
    </row>
    <row r="49" spans="1:27" ht="12.6" customHeight="1" x14ac:dyDescent="0.25">
      <c r="A49" s="1335"/>
      <c r="B49" s="1336"/>
      <c r="C49" s="1337"/>
      <c r="D49" s="1323"/>
      <c r="E49" s="1324"/>
      <c r="F49" s="1324"/>
      <c r="G49" s="1325"/>
      <c r="H49" s="1323"/>
      <c r="I49" s="1324"/>
      <c r="J49" s="1324"/>
      <c r="K49" s="1324"/>
      <c r="L49" s="1324"/>
      <c r="M49" s="1324"/>
      <c r="N49" s="1325"/>
      <c r="O49" s="1323"/>
      <c r="P49" s="1324"/>
      <c r="Q49" s="1324"/>
      <c r="R49" s="1324"/>
      <c r="S49" s="1325"/>
      <c r="T49" s="1323"/>
      <c r="U49" s="1324"/>
      <c r="V49" s="1324"/>
      <c r="W49" s="1325"/>
      <c r="X49" s="1323"/>
      <c r="Y49" s="1324"/>
      <c r="Z49" s="1324"/>
      <c r="AA49" s="1325"/>
    </row>
    <row r="50" spans="1:27" hidden="1" x14ac:dyDescent="0.25">
      <c r="A50" s="1338"/>
      <c r="B50" s="1339"/>
      <c r="C50" s="1340"/>
      <c r="D50" s="1320"/>
      <c r="E50" s="1321"/>
      <c r="F50" s="1321"/>
      <c r="G50" s="1322"/>
      <c r="H50" s="1320"/>
      <c r="I50" s="1321"/>
      <c r="J50" s="1321"/>
      <c r="K50" s="1321"/>
      <c r="L50" s="1321"/>
      <c r="M50" s="1321"/>
      <c r="N50" s="1322"/>
      <c r="O50" s="1320"/>
      <c r="P50" s="1321"/>
      <c r="Q50" s="1321"/>
      <c r="R50" s="1321"/>
      <c r="S50" s="1322"/>
      <c r="T50" s="1320"/>
      <c r="U50" s="1321"/>
      <c r="V50" s="1321"/>
      <c r="W50" s="1322"/>
      <c r="X50" s="1320"/>
      <c r="Y50" s="1321"/>
      <c r="Z50" s="1321"/>
      <c r="AA50" s="1322"/>
    </row>
    <row r="51" spans="1:27" ht="25.5" customHeight="1" x14ac:dyDescent="0.25">
      <c r="A51" s="1326" t="s">
        <v>818</v>
      </c>
      <c r="B51" s="1327"/>
      <c r="C51" s="1328"/>
      <c r="D51" s="1329"/>
      <c r="E51" s="1330"/>
      <c r="F51" s="1330"/>
      <c r="G51" s="1331"/>
      <c r="H51" s="1329"/>
      <c r="I51" s="1330"/>
      <c r="J51" s="1330"/>
      <c r="K51" s="1330"/>
      <c r="L51" s="1330"/>
      <c r="M51" s="1330"/>
      <c r="N51" s="1331"/>
      <c r="O51" s="1329"/>
      <c r="P51" s="1330"/>
      <c r="Q51" s="1330"/>
      <c r="R51" s="1330"/>
      <c r="S51" s="1331"/>
      <c r="T51" s="1329"/>
      <c r="U51" s="1330"/>
      <c r="V51" s="1330"/>
      <c r="W51" s="1331"/>
      <c r="X51" s="1329"/>
      <c r="Y51" s="1330"/>
      <c r="Z51" s="1330"/>
      <c r="AA51" s="1331"/>
    </row>
    <row r="52" spans="1:27" ht="13.35" customHeight="1" x14ac:dyDescent="0.25">
      <c r="A52" s="1311" t="s">
        <v>782</v>
      </c>
      <c r="B52" s="1312"/>
      <c r="C52" s="1313"/>
      <c r="D52" s="1317"/>
      <c r="E52" s="1318"/>
      <c r="F52" s="1318"/>
      <c r="G52" s="1319"/>
      <c r="H52" s="1317"/>
      <c r="I52" s="1318"/>
      <c r="J52" s="1318"/>
      <c r="K52" s="1318"/>
      <c r="L52" s="1318"/>
      <c r="M52" s="1318"/>
      <c r="N52" s="1319"/>
      <c r="O52" s="1317"/>
      <c r="P52" s="1318"/>
      <c r="Q52" s="1318"/>
      <c r="R52" s="1318"/>
      <c r="S52" s="1319"/>
      <c r="T52" s="1317"/>
      <c r="U52" s="1318"/>
      <c r="V52" s="1318"/>
      <c r="W52" s="1319"/>
      <c r="X52" s="1317"/>
      <c r="Y52" s="1318"/>
      <c r="Z52" s="1318"/>
      <c r="AA52" s="1319"/>
    </row>
    <row r="53" spans="1:27" ht="13.35" customHeight="1" x14ac:dyDescent="0.25">
      <c r="A53" s="1314"/>
      <c r="B53" s="1315"/>
      <c r="C53" s="1316"/>
      <c r="D53" s="1320"/>
      <c r="E53" s="1321"/>
      <c r="F53" s="1321"/>
      <c r="G53" s="1322"/>
      <c r="H53" s="1320"/>
      <c r="I53" s="1321"/>
      <c r="J53" s="1321"/>
      <c r="K53" s="1321"/>
      <c r="L53" s="1321"/>
      <c r="M53" s="1321"/>
      <c r="N53" s="1322"/>
      <c r="O53" s="1320"/>
      <c r="P53" s="1321"/>
      <c r="Q53" s="1321"/>
      <c r="R53" s="1321"/>
      <c r="S53" s="1322"/>
      <c r="T53" s="1320"/>
      <c r="U53" s="1321"/>
      <c r="V53" s="1321"/>
      <c r="W53" s="1322"/>
      <c r="X53" s="1320"/>
      <c r="Y53" s="1321"/>
      <c r="Z53" s="1321"/>
      <c r="AA53" s="1322"/>
    </row>
    <row r="54" spans="1:27" ht="13.35" customHeight="1" x14ac:dyDescent="0.25">
      <c r="A54" s="1311" t="s">
        <v>783</v>
      </c>
      <c r="B54" s="1312"/>
      <c r="C54" s="1313"/>
      <c r="D54" s="1317"/>
      <c r="E54" s="1318"/>
      <c r="F54" s="1318"/>
      <c r="G54" s="1319"/>
      <c r="H54" s="1317"/>
      <c r="I54" s="1318"/>
      <c r="J54" s="1318"/>
      <c r="K54" s="1318"/>
      <c r="L54" s="1318"/>
      <c r="M54" s="1318"/>
      <c r="N54" s="1319"/>
      <c r="O54" s="1317"/>
      <c r="P54" s="1318"/>
      <c r="Q54" s="1318"/>
      <c r="R54" s="1318"/>
      <c r="S54" s="1319"/>
      <c r="T54" s="1317"/>
      <c r="U54" s="1318"/>
      <c r="V54" s="1318"/>
      <c r="W54" s="1319"/>
      <c r="X54" s="1317"/>
      <c r="Y54" s="1318"/>
      <c r="Z54" s="1318"/>
      <c r="AA54" s="1319"/>
    </row>
    <row r="55" spans="1:27" ht="13.35" customHeight="1" x14ac:dyDescent="0.25">
      <c r="A55" s="1314"/>
      <c r="B55" s="1315"/>
      <c r="C55" s="1316"/>
      <c r="D55" s="1320"/>
      <c r="E55" s="1321"/>
      <c r="F55" s="1321"/>
      <c r="G55" s="1322"/>
      <c r="H55" s="1320"/>
      <c r="I55" s="1321"/>
      <c r="J55" s="1321"/>
      <c r="K55" s="1321"/>
      <c r="L55" s="1321"/>
      <c r="M55" s="1321"/>
      <c r="N55" s="1322"/>
      <c r="O55" s="1320"/>
      <c r="P55" s="1321"/>
      <c r="Q55" s="1321"/>
      <c r="R55" s="1321"/>
      <c r="S55" s="1322"/>
      <c r="T55" s="1320"/>
      <c r="U55" s="1321"/>
      <c r="V55" s="1321"/>
      <c r="W55" s="1322"/>
      <c r="X55" s="1320"/>
      <c r="Y55" s="1321"/>
      <c r="Z55" s="1321"/>
      <c r="AA55" s="1322"/>
    </row>
    <row r="56" spans="1:27" ht="15" customHeight="1" x14ac:dyDescent="0.25">
      <c r="A56" s="1311" t="s">
        <v>784</v>
      </c>
      <c r="B56" s="1312"/>
      <c r="C56" s="1313"/>
      <c r="D56" s="1317"/>
      <c r="E56" s="1318"/>
      <c r="F56" s="1318"/>
      <c r="G56" s="1319"/>
      <c r="H56" s="1317"/>
      <c r="I56" s="1318"/>
      <c r="J56" s="1318"/>
      <c r="K56" s="1318"/>
      <c r="L56" s="1318"/>
      <c r="M56" s="1318"/>
      <c r="N56" s="1319"/>
      <c r="O56" s="1317"/>
      <c r="P56" s="1318"/>
      <c r="Q56" s="1318"/>
      <c r="R56" s="1318"/>
      <c r="S56" s="1319"/>
      <c r="T56" s="1317"/>
      <c r="U56" s="1318"/>
      <c r="V56" s="1318"/>
      <c r="W56" s="1319"/>
      <c r="X56" s="1317"/>
      <c r="Y56" s="1318"/>
      <c r="Z56" s="1318"/>
      <c r="AA56" s="1319"/>
    </row>
    <row r="57" spans="1:27" ht="15" customHeight="1" x14ac:dyDescent="0.25">
      <c r="A57" s="1314"/>
      <c r="B57" s="1315"/>
      <c r="C57" s="1316"/>
      <c r="D57" s="1320"/>
      <c r="E57" s="1321"/>
      <c r="F57" s="1321"/>
      <c r="G57" s="1322"/>
      <c r="H57" s="1320"/>
      <c r="I57" s="1321"/>
      <c r="J57" s="1321"/>
      <c r="K57" s="1321"/>
      <c r="L57" s="1321"/>
      <c r="M57" s="1321"/>
      <c r="N57" s="1322"/>
      <c r="O57" s="1320"/>
      <c r="P57" s="1321"/>
      <c r="Q57" s="1321"/>
      <c r="R57" s="1321"/>
      <c r="S57" s="1322"/>
      <c r="T57" s="1320"/>
      <c r="U57" s="1321"/>
      <c r="V57" s="1321"/>
      <c r="W57" s="1322"/>
      <c r="X57" s="1320"/>
      <c r="Y57" s="1321"/>
      <c r="Z57" s="1321"/>
      <c r="AA57" s="1322"/>
    </row>
    <row r="58" spans="1:27" ht="15" customHeight="1" x14ac:dyDescent="0.25">
      <c r="A58" s="1311" t="s">
        <v>785</v>
      </c>
      <c r="B58" s="1312"/>
      <c r="C58" s="1313"/>
      <c r="D58" s="1317"/>
      <c r="E58" s="1318"/>
      <c r="F58" s="1318"/>
      <c r="G58" s="1319"/>
      <c r="H58" s="1317"/>
      <c r="I58" s="1318"/>
      <c r="J58" s="1318"/>
      <c r="K58" s="1318"/>
      <c r="L58" s="1318"/>
      <c r="M58" s="1318"/>
      <c r="N58" s="1319"/>
      <c r="O58" s="1317"/>
      <c r="P58" s="1318"/>
      <c r="Q58" s="1318"/>
      <c r="R58" s="1318"/>
      <c r="S58" s="1319"/>
      <c r="T58" s="1317"/>
      <c r="U58" s="1318"/>
      <c r="V58" s="1318"/>
      <c r="W58" s="1319"/>
      <c r="X58" s="1317"/>
      <c r="Y58" s="1318"/>
      <c r="Z58" s="1318"/>
      <c r="AA58" s="1319"/>
    </row>
    <row r="59" spans="1:27" ht="15" customHeight="1" x14ac:dyDescent="0.25">
      <c r="A59" s="1314"/>
      <c r="B59" s="1315"/>
      <c r="C59" s="1316"/>
      <c r="D59" s="1320"/>
      <c r="E59" s="1321"/>
      <c r="F59" s="1321"/>
      <c r="G59" s="1322"/>
      <c r="H59" s="1320"/>
      <c r="I59" s="1321"/>
      <c r="J59" s="1321"/>
      <c r="K59" s="1321"/>
      <c r="L59" s="1321"/>
      <c r="M59" s="1321"/>
      <c r="N59" s="1322"/>
      <c r="O59" s="1320"/>
      <c r="P59" s="1321"/>
      <c r="Q59" s="1321"/>
      <c r="R59" s="1321"/>
      <c r="S59" s="1322"/>
      <c r="T59" s="1320"/>
      <c r="U59" s="1321"/>
      <c r="V59" s="1321"/>
      <c r="W59" s="1322"/>
      <c r="X59" s="1320"/>
      <c r="Y59" s="1321"/>
      <c r="Z59" s="1321"/>
      <c r="AA59" s="1322"/>
    </row>
    <row r="60" spans="1:27" ht="15" customHeight="1" x14ac:dyDescent="0.25">
      <c r="A60" s="1311" t="s">
        <v>786</v>
      </c>
      <c r="B60" s="1312"/>
      <c r="C60" s="1313"/>
      <c r="D60" s="1317"/>
      <c r="E60" s="1318"/>
      <c r="F60" s="1318"/>
      <c r="G60" s="1319"/>
      <c r="H60" s="1317"/>
      <c r="I60" s="1318"/>
      <c r="J60" s="1318"/>
      <c r="K60" s="1318"/>
      <c r="L60" s="1318"/>
      <c r="M60" s="1318"/>
      <c r="N60" s="1319"/>
      <c r="O60" s="1317"/>
      <c r="P60" s="1318"/>
      <c r="Q60" s="1318"/>
      <c r="R60" s="1318"/>
      <c r="S60" s="1319"/>
      <c r="T60" s="1317"/>
      <c r="U60" s="1318"/>
      <c r="V60" s="1318"/>
      <c r="W60" s="1319"/>
      <c r="X60" s="1317"/>
      <c r="Y60" s="1318"/>
      <c r="Z60" s="1318"/>
      <c r="AA60" s="1319"/>
    </row>
    <row r="61" spans="1:27" ht="11.45" customHeight="1" x14ac:dyDescent="0.25">
      <c r="A61" s="1314"/>
      <c r="B61" s="1315"/>
      <c r="C61" s="1316"/>
      <c r="D61" s="1320"/>
      <c r="E61" s="1321"/>
      <c r="F61" s="1321"/>
      <c r="G61" s="1322"/>
      <c r="H61" s="1320"/>
      <c r="I61" s="1321"/>
      <c r="J61" s="1321"/>
      <c r="K61" s="1321"/>
      <c r="L61" s="1321"/>
      <c r="M61" s="1321"/>
      <c r="N61" s="1322"/>
      <c r="O61" s="1320"/>
      <c r="P61" s="1321"/>
      <c r="Q61" s="1321"/>
      <c r="R61" s="1321"/>
      <c r="S61" s="1322"/>
      <c r="T61" s="1320"/>
      <c r="U61" s="1321"/>
      <c r="V61" s="1321"/>
      <c r="W61" s="1322"/>
      <c r="X61" s="1320"/>
      <c r="Y61" s="1321"/>
      <c r="Z61" s="1321"/>
      <c r="AA61" s="1322"/>
    </row>
    <row r="62" spans="1:27" ht="19.350000000000001" customHeight="1" x14ac:dyDescent="0.25">
      <c r="A62" s="1341" t="s">
        <v>6</v>
      </c>
      <c r="B62" s="1342"/>
      <c r="C62" s="1343"/>
      <c r="D62" s="1329"/>
      <c r="E62" s="1330"/>
      <c r="F62" s="1330"/>
      <c r="G62" s="1331"/>
      <c r="H62" s="1329"/>
      <c r="I62" s="1330"/>
      <c r="J62" s="1330"/>
      <c r="K62" s="1330"/>
      <c r="L62" s="1330"/>
      <c r="M62" s="1330"/>
      <c r="N62" s="1331"/>
      <c r="O62" s="1329"/>
      <c r="P62" s="1330"/>
      <c r="Q62" s="1330"/>
      <c r="R62" s="1330"/>
      <c r="S62" s="1331"/>
      <c r="T62" s="1329"/>
      <c r="U62" s="1330"/>
      <c r="V62" s="1330"/>
      <c r="W62" s="1331"/>
      <c r="X62" s="1329"/>
      <c r="Y62" s="1330"/>
      <c r="Z62" s="1330"/>
      <c r="AA62" s="1331"/>
    </row>
  </sheetData>
  <mergeCells count="293">
    <mergeCell ref="Y22:Z22"/>
    <mergeCell ref="A20:AA20"/>
    <mergeCell ref="A19:C19"/>
    <mergeCell ref="D19:F19"/>
    <mergeCell ref="G19:J19"/>
    <mergeCell ref="K19:N19"/>
    <mergeCell ref="O19:R19"/>
    <mergeCell ref="S19:AA19"/>
    <mergeCell ref="A18:C18"/>
    <mergeCell ref="D18:F18"/>
    <mergeCell ref="G18:J18"/>
    <mergeCell ref="K18:N18"/>
    <mergeCell ref="O18:R18"/>
    <mergeCell ref="S18:AA18"/>
    <mergeCell ref="L23:M23"/>
    <mergeCell ref="N23:O23"/>
    <mergeCell ref="Y38:Z38"/>
    <mergeCell ref="A39:AA39"/>
    <mergeCell ref="A40:C45"/>
    <mergeCell ref="D40:AA40"/>
    <mergeCell ref="D41:AA44"/>
    <mergeCell ref="AA36:AA37"/>
    <mergeCell ref="C38:D38"/>
    <mergeCell ref="F38:G38"/>
    <mergeCell ref="H38:I38"/>
    <mergeCell ref="J38:K38"/>
    <mergeCell ref="L38:M38"/>
    <mergeCell ref="N38:O38"/>
    <mergeCell ref="P38:Q38"/>
    <mergeCell ref="R38:S38"/>
    <mergeCell ref="P23:Q23"/>
    <mergeCell ref="R23:S23"/>
    <mergeCell ref="V23:W23"/>
    <mergeCell ref="Y23:Z23"/>
    <mergeCell ref="V38:W38"/>
    <mergeCell ref="R36:S37"/>
    <mergeCell ref="T36:T37"/>
    <mergeCell ref="U36:U37"/>
    <mergeCell ref="A62:C62"/>
    <mergeCell ref="D62:G62"/>
    <mergeCell ref="H62:N62"/>
    <mergeCell ref="O62:S62"/>
    <mergeCell ref="T62:W62"/>
    <mergeCell ref="X62:AA62"/>
    <mergeCell ref="A60:C61"/>
    <mergeCell ref="D60:G61"/>
    <mergeCell ref="H60:N61"/>
    <mergeCell ref="O60:S61"/>
    <mergeCell ref="T60:W61"/>
    <mergeCell ref="X60:AA61"/>
    <mergeCell ref="A58:C59"/>
    <mergeCell ref="D58:G59"/>
    <mergeCell ref="H58:N59"/>
    <mergeCell ref="O58:S59"/>
    <mergeCell ref="T58:W59"/>
    <mergeCell ref="X58:AA59"/>
    <mergeCell ref="A56:C57"/>
    <mergeCell ref="D56:G57"/>
    <mergeCell ref="H56:N57"/>
    <mergeCell ref="O56:S57"/>
    <mergeCell ref="T56:W57"/>
    <mergeCell ref="X56:AA57"/>
    <mergeCell ref="A54:C55"/>
    <mergeCell ref="D54:G55"/>
    <mergeCell ref="H54:N55"/>
    <mergeCell ref="O54:S55"/>
    <mergeCell ref="T54:W55"/>
    <mergeCell ref="X54:AA55"/>
    <mergeCell ref="X46:AA50"/>
    <mergeCell ref="A52:C53"/>
    <mergeCell ref="D52:G53"/>
    <mergeCell ref="H52:N53"/>
    <mergeCell ref="O52:S53"/>
    <mergeCell ref="T52:W53"/>
    <mergeCell ref="X52:AA53"/>
    <mergeCell ref="A51:C51"/>
    <mergeCell ref="D51:G51"/>
    <mergeCell ref="A46:C50"/>
    <mergeCell ref="D46:G50"/>
    <mergeCell ref="H46:N50"/>
    <mergeCell ref="O46:S50"/>
    <mergeCell ref="T46:W50"/>
    <mergeCell ref="H51:N51"/>
    <mergeCell ref="O51:S51"/>
    <mergeCell ref="T51:W51"/>
    <mergeCell ref="X51:AA51"/>
    <mergeCell ref="V36:W37"/>
    <mergeCell ref="X36:X37"/>
    <mergeCell ref="Y36:Z37"/>
    <mergeCell ref="AA34:AA35"/>
    <mergeCell ref="B36:B37"/>
    <mergeCell ref="C36:D37"/>
    <mergeCell ref="E36:E37"/>
    <mergeCell ref="F36:G37"/>
    <mergeCell ref="H36:I37"/>
    <mergeCell ref="J36:K37"/>
    <mergeCell ref="L36:M37"/>
    <mergeCell ref="N36:O37"/>
    <mergeCell ref="P36:Q37"/>
    <mergeCell ref="R34:S35"/>
    <mergeCell ref="T34:T35"/>
    <mergeCell ref="U34:U35"/>
    <mergeCell ref="V34:W35"/>
    <mergeCell ref="X34:X35"/>
    <mergeCell ref="Y34:Z35"/>
    <mergeCell ref="B34:B35"/>
    <mergeCell ref="C34:D35"/>
    <mergeCell ref="E34:E35"/>
    <mergeCell ref="F34:G35"/>
    <mergeCell ref="H34:I35"/>
    <mergeCell ref="J34:K35"/>
    <mergeCell ref="L34:M35"/>
    <mergeCell ref="N34:O35"/>
    <mergeCell ref="P34:Q35"/>
    <mergeCell ref="AA30:AA31"/>
    <mergeCell ref="B32:B33"/>
    <mergeCell ref="C32:D33"/>
    <mergeCell ref="E32:E33"/>
    <mergeCell ref="F32:G33"/>
    <mergeCell ref="H32:I33"/>
    <mergeCell ref="J32:K33"/>
    <mergeCell ref="L32:M33"/>
    <mergeCell ref="N32:O33"/>
    <mergeCell ref="P32:Q33"/>
    <mergeCell ref="R30:S31"/>
    <mergeCell ref="T30:T31"/>
    <mergeCell ref="U30:U31"/>
    <mergeCell ref="V30:W31"/>
    <mergeCell ref="X30:X31"/>
    <mergeCell ref="Y30:Z31"/>
    <mergeCell ref="AA32:AA33"/>
    <mergeCell ref="R32:S33"/>
    <mergeCell ref="T32:T33"/>
    <mergeCell ref="U32:U33"/>
    <mergeCell ref="V32:W33"/>
    <mergeCell ref="X32:X33"/>
    <mergeCell ref="Y32:Z33"/>
    <mergeCell ref="B30:B31"/>
    <mergeCell ref="C30:D31"/>
    <mergeCell ref="E30:E31"/>
    <mergeCell ref="F30:G31"/>
    <mergeCell ref="H30:I31"/>
    <mergeCell ref="J30:K31"/>
    <mergeCell ref="L30:M31"/>
    <mergeCell ref="N30:O31"/>
    <mergeCell ref="P30:Q31"/>
    <mergeCell ref="AA26:AA27"/>
    <mergeCell ref="B28:B29"/>
    <mergeCell ref="C28:D29"/>
    <mergeCell ref="E28:E29"/>
    <mergeCell ref="F28:G29"/>
    <mergeCell ref="H28:I29"/>
    <mergeCell ref="J28:K29"/>
    <mergeCell ref="L28:M29"/>
    <mergeCell ref="N28:O29"/>
    <mergeCell ref="P28:Q29"/>
    <mergeCell ref="R26:S27"/>
    <mergeCell ref="T26:T27"/>
    <mergeCell ref="U26:U27"/>
    <mergeCell ref="V26:W27"/>
    <mergeCell ref="X26:X27"/>
    <mergeCell ref="Y26:Z27"/>
    <mergeCell ref="AA28:AA29"/>
    <mergeCell ref="R28:S29"/>
    <mergeCell ref="T28:T29"/>
    <mergeCell ref="U28:U29"/>
    <mergeCell ref="V28:W29"/>
    <mergeCell ref="X28:X29"/>
    <mergeCell ref="Y28:Z29"/>
    <mergeCell ref="AA24:AA25"/>
    <mergeCell ref="B26:B27"/>
    <mergeCell ref="C26:D27"/>
    <mergeCell ref="E26:E27"/>
    <mergeCell ref="F26:G27"/>
    <mergeCell ref="H26:I27"/>
    <mergeCell ref="J26:K27"/>
    <mergeCell ref="L26:M27"/>
    <mergeCell ref="N26:O27"/>
    <mergeCell ref="P26:Q27"/>
    <mergeCell ref="R24:S25"/>
    <mergeCell ref="T24:T25"/>
    <mergeCell ref="U24:U25"/>
    <mergeCell ref="V24:W25"/>
    <mergeCell ref="X24:X25"/>
    <mergeCell ref="Y24:Z25"/>
    <mergeCell ref="B24:B25"/>
    <mergeCell ref="C24:D25"/>
    <mergeCell ref="E24:E25"/>
    <mergeCell ref="F24:G25"/>
    <mergeCell ref="H24:I25"/>
    <mergeCell ref="J24:K25"/>
    <mergeCell ref="L24:M25"/>
    <mergeCell ref="N24:O25"/>
    <mergeCell ref="P24:Q25"/>
    <mergeCell ref="Y21:Z21"/>
    <mergeCell ref="C22:D22"/>
    <mergeCell ref="F22:G22"/>
    <mergeCell ref="H22:I22"/>
    <mergeCell ref="J22:K22"/>
    <mergeCell ref="L22:M22"/>
    <mergeCell ref="N22:O22"/>
    <mergeCell ref="P22:Q22"/>
    <mergeCell ref="R22:S22"/>
    <mergeCell ref="V22:W22"/>
    <mergeCell ref="C21:D21"/>
    <mergeCell ref="F21:G21"/>
    <mergeCell ref="H21:I21"/>
    <mergeCell ref="J21:K21"/>
    <mergeCell ref="L21:M21"/>
    <mergeCell ref="N21:O21"/>
    <mergeCell ref="P21:Q21"/>
    <mergeCell ref="R21:S21"/>
    <mergeCell ref="V21:W21"/>
    <mergeCell ref="C23:D23"/>
    <mergeCell ref="F23:G23"/>
    <mergeCell ref="H23:I23"/>
    <mergeCell ref="J23:K23"/>
    <mergeCell ref="O17:R17"/>
    <mergeCell ref="S17:AA17"/>
    <mergeCell ref="A16:C16"/>
    <mergeCell ref="D16:F16"/>
    <mergeCell ref="G16:J16"/>
    <mergeCell ref="K16:N16"/>
    <mergeCell ref="O16:R16"/>
    <mergeCell ref="S16:AA16"/>
    <mergeCell ref="A15:C15"/>
    <mergeCell ref="D15:F15"/>
    <mergeCell ref="G15:J15"/>
    <mergeCell ref="K15:N15"/>
    <mergeCell ref="O15:R15"/>
    <mergeCell ref="S15:AA15"/>
    <mergeCell ref="A17:C17"/>
    <mergeCell ref="D17:F17"/>
    <mergeCell ref="G17:J17"/>
    <mergeCell ref="K17:N17"/>
    <mergeCell ref="A14:C14"/>
    <mergeCell ref="D14:F14"/>
    <mergeCell ref="G14:J14"/>
    <mergeCell ref="K14:N14"/>
    <mergeCell ref="O14:R14"/>
    <mergeCell ref="S14:AA14"/>
    <mergeCell ref="A11:C11"/>
    <mergeCell ref="D11:AA11"/>
    <mergeCell ref="A12:C12"/>
    <mergeCell ref="D12:F12"/>
    <mergeCell ref="G12:J12"/>
    <mergeCell ref="K12:N12"/>
    <mergeCell ref="O12:R12"/>
    <mergeCell ref="S12:AA12"/>
    <mergeCell ref="A13:C13"/>
    <mergeCell ref="D13:F13"/>
    <mergeCell ref="G13:J13"/>
    <mergeCell ref="K13:N13"/>
    <mergeCell ref="O13:R13"/>
    <mergeCell ref="S13:AA13"/>
    <mergeCell ref="M9:P9"/>
    <mergeCell ref="Q9:S9"/>
    <mergeCell ref="U9:V9"/>
    <mergeCell ref="W9:Y9"/>
    <mergeCell ref="Z9:AA9"/>
    <mergeCell ref="A10:AA10"/>
    <mergeCell ref="A7:C7"/>
    <mergeCell ref="I7:L7"/>
    <mergeCell ref="A8:C8"/>
    <mergeCell ref="I8:L8"/>
    <mergeCell ref="A9:C9"/>
    <mergeCell ref="D9:F9"/>
    <mergeCell ref="G9:H9"/>
    <mergeCell ref="I9:L9"/>
    <mergeCell ref="U3:V3"/>
    <mergeCell ref="W3:Y3"/>
    <mergeCell ref="Z3:AA3"/>
    <mergeCell ref="A5:C5"/>
    <mergeCell ref="I5:L5"/>
    <mergeCell ref="A6:C6"/>
    <mergeCell ref="I6:L6"/>
    <mergeCell ref="A4:C4"/>
    <mergeCell ref="A3:C3"/>
    <mergeCell ref="D3:F3"/>
    <mergeCell ref="G3:H3"/>
    <mergeCell ref="I3:L3"/>
    <mergeCell ref="M3:P3"/>
    <mergeCell ref="Q3:S3"/>
    <mergeCell ref="A1:AA1"/>
    <mergeCell ref="A2:C2"/>
    <mergeCell ref="D2:F2"/>
    <mergeCell ref="G2:H2"/>
    <mergeCell ref="I2:L2"/>
    <mergeCell ref="M2:P2"/>
    <mergeCell ref="Q2:S2"/>
    <mergeCell ref="U2:V2"/>
    <mergeCell ref="W2:Y2"/>
    <mergeCell ref="Z2:AA2"/>
  </mergeCells>
  <pageMargins left="0.7" right="0.7" top="0.75" bottom="0.75" header="0.3" footer="0.3"/>
  <pageSetup orientation="portrait" verticalDpi="3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
  <sheetViews>
    <sheetView workbookViewId="0">
      <selection activeCell="K33" sqref="K33"/>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27"/>
  <sheetViews>
    <sheetView topLeftCell="A4" workbookViewId="0">
      <selection activeCell="G2" sqref="G2"/>
    </sheetView>
  </sheetViews>
  <sheetFormatPr defaultRowHeight="15" x14ac:dyDescent="0.25"/>
  <cols>
    <col min="2" max="2" width="4.42578125" bestFit="1" customWidth="1"/>
    <col min="3" max="3" width="25.5703125" customWidth="1"/>
    <col min="4" max="4" width="13.28515625" customWidth="1"/>
    <col min="5" max="5" width="12.28515625" customWidth="1"/>
    <col min="6" max="6" width="19.42578125" customWidth="1"/>
    <col min="7" max="7" width="16.28515625" customWidth="1"/>
  </cols>
  <sheetData>
    <row r="1" spans="2:7" ht="15.75" x14ac:dyDescent="0.25">
      <c r="B1" s="845" t="s">
        <v>1316</v>
      </c>
      <c r="C1" s="845"/>
      <c r="D1" s="845"/>
    </row>
    <row r="2" spans="2:7" x14ac:dyDescent="0.25">
      <c r="B2" s="457" t="s">
        <v>563</v>
      </c>
      <c r="C2" s="457" t="s">
        <v>1317</v>
      </c>
      <c r="D2" s="457" t="s">
        <v>257</v>
      </c>
      <c r="E2" s="457" t="s">
        <v>1439</v>
      </c>
      <c r="F2" s="457" t="s">
        <v>1445</v>
      </c>
      <c r="G2" s="457" t="s">
        <v>1444</v>
      </c>
    </row>
    <row r="3" spans="2:7" x14ac:dyDescent="0.25">
      <c r="B3" s="87">
        <v>1</v>
      </c>
      <c r="C3" s="52"/>
      <c r="D3" s="52"/>
      <c r="E3" s="52"/>
      <c r="F3" s="52"/>
      <c r="G3" s="52"/>
    </row>
    <row r="4" spans="2:7" x14ac:dyDescent="0.25">
      <c r="B4" s="87">
        <v>2</v>
      </c>
      <c r="C4" s="52"/>
      <c r="D4" s="52"/>
      <c r="E4" s="52"/>
      <c r="F4" s="52"/>
      <c r="G4" s="52"/>
    </row>
    <row r="5" spans="2:7" x14ac:dyDescent="0.25">
      <c r="B5" s="87">
        <v>3</v>
      </c>
      <c r="C5" s="52"/>
      <c r="D5" s="52"/>
      <c r="E5" s="52"/>
      <c r="F5" s="52"/>
      <c r="G5" s="52"/>
    </row>
    <row r="6" spans="2:7" x14ac:dyDescent="0.25">
      <c r="B6" s="87">
        <v>4</v>
      </c>
      <c r="C6" s="52"/>
      <c r="D6" s="52"/>
      <c r="E6" s="52"/>
      <c r="F6" s="52"/>
      <c r="G6" s="52"/>
    </row>
    <row r="7" spans="2:7" x14ac:dyDescent="0.25">
      <c r="B7" s="87">
        <v>5</v>
      </c>
      <c r="C7" s="52"/>
      <c r="D7" s="52"/>
      <c r="E7" s="52"/>
      <c r="F7" s="52"/>
      <c r="G7" s="52"/>
    </row>
    <row r="8" spans="2:7" x14ac:dyDescent="0.25">
      <c r="B8" s="87">
        <v>6</v>
      </c>
      <c r="C8" s="52"/>
      <c r="D8" s="52"/>
      <c r="E8" s="52"/>
      <c r="F8" s="52"/>
      <c r="G8" s="52"/>
    </row>
    <row r="9" spans="2:7" x14ac:dyDescent="0.25">
      <c r="B9" s="87">
        <v>7</v>
      </c>
      <c r="C9" s="52"/>
      <c r="D9" s="52"/>
      <c r="E9" s="52"/>
      <c r="F9" s="52"/>
      <c r="G9" s="52"/>
    </row>
    <row r="10" spans="2:7" x14ac:dyDescent="0.25">
      <c r="B10" s="87">
        <v>8</v>
      </c>
      <c r="C10" s="52"/>
      <c r="D10" s="52"/>
      <c r="E10" s="52"/>
      <c r="F10" s="52"/>
      <c r="G10" s="52"/>
    </row>
    <row r="11" spans="2:7" x14ac:dyDescent="0.25">
      <c r="B11" s="87">
        <v>9</v>
      </c>
      <c r="C11" s="52"/>
      <c r="D11" s="52"/>
      <c r="E11" s="52"/>
      <c r="F11" s="52"/>
      <c r="G11" s="52"/>
    </row>
    <row r="12" spans="2:7" x14ac:dyDescent="0.25">
      <c r="B12" s="87">
        <v>10</v>
      </c>
      <c r="C12" s="52"/>
      <c r="D12" s="52"/>
      <c r="E12" s="52"/>
      <c r="F12" s="52"/>
      <c r="G12" s="52"/>
    </row>
    <row r="13" spans="2:7" x14ac:dyDescent="0.25">
      <c r="B13" s="87">
        <v>11</v>
      </c>
      <c r="C13" s="52"/>
      <c r="D13" s="52"/>
      <c r="E13" s="52"/>
      <c r="F13" s="52"/>
      <c r="G13" s="52"/>
    </row>
    <row r="14" spans="2:7" x14ac:dyDescent="0.25">
      <c r="B14" s="87">
        <v>12</v>
      </c>
      <c r="C14" s="52"/>
      <c r="D14" s="52"/>
      <c r="E14" s="52"/>
      <c r="F14" s="52"/>
      <c r="G14" s="52"/>
    </row>
    <row r="15" spans="2:7" x14ac:dyDescent="0.25">
      <c r="B15" s="87">
        <v>13</v>
      </c>
      <c r="C15" s="52"/>
      <c r="D15" s="52"/>
      <c r="E15" s="52"/>
      <c r="F15" s="52"/>
      <c r="G15" s="52"/>
    </row>
    <row r="16" spans="2:7" x14ac:dyDescent="0.25">
      <c r="B16" s="87">
        <v>14</v>
      </c>
      <c r="C16" s="52"/>
      <c r="D16" s="52"/>
      <c r="E16" s="52"/>
      <c r="F16" s="52"/>
      <c r="G16" s="52"/>
    </row>
    <row r="17" spans="2:7" x14ac:dyDescent="0.25">
      <c r="B17" s="87">
        <v>15</v>
      </c>
      <c r="C17" s="52"/>
      <c r="D17" s="52"/>
      <c r="E17" s="52"/>
      <c r="F17" s="52"/>
      <c r="G17" s="52"/>
    </row>
    <row r="18" spans="2:7" x14ac:dyDescent="0.25">
      <c r="B18" s="87">
        <v>16</v>
      </c>
      <c r="C18" s="52"/>
      <c r="D18" s="52"/>
      <c r="E18" s="52"/>
      <c r="F18" s="52"/>
      <c r="G18" s="52"/>
    </row>
    <row r="19" spans="2:7" x14ac:dyDescent="0.25">
      <c r="B19" s="87">
        <v>17</v>
      </c>
      <c r="C19" s="52"/>
      <c r="D19" s="52"/>
      <c r="E19" s="52"/>
      <c r="F19" s="52"/>
      <c r="G19" s="52"/>
    </row>
    <row r="20" spans="2:7" x14ac:dyDescent="0.25">
      <c r="B20" s="87">
        <v>18</v>
      </c>
      <c r="C20" s="52"/>
      <c r="D20" s="52"/>
      <c r="E20" s="52"/>
      <c r="F20" s="52"/>
      <c r="G20" s="52"/>
    </row>
    <row r="21" spans="2:7" x14ac:dyDescent="0.25">
      <c r="B21" s="87">
        <v>19</v>
      </c>
      <c r="C21" s="52"/>
      <c r="D21" s="52"/>
      <c r="E21" s="52"/>
      <c r="F21" s="52"/>
      <c r="G21" s="52"/>
    </row>
    <row r="22" spans="2:7" x14ac:dyDescent="0.25">
      <c r="B22" s="87">
        <v>20</v>
      </c>
      <c r="C22" s="52"/>
      <c r="D22" s="52"/>
      <c r="E22" s="52"/>
      <c r="F22" s="52"/>
      <c r="G22" s="52"/>
    </row>
    <row r="23" spans="2:7" x14ac:dyDescent="0.25">
      <c r="B23" s="87">
        <v>21</v>
      </c>
      <c r="C23" s="52"/>
      <c r="D23" s="52"/>
      <c r="E23" s="52"/>
      <c r="F23" s="52"/>
      <c r="G23" s="52"/>
    </row>
    <row r="24" spans="2:7" x14ac:dyDescent="0.25">
      <c r="B24" s="87">
        <v>22</v>
      </c>
      <c r="C24" s="52"/>
      <c r="D24" s="52"/>
      <c r="E24" s="52"/>
      <c r="F24" s="52"/>
      <c r="G24" s="52"/>
    </row>
    <row r="25" spans="2:7" x14ac:dyDescent="0.25">
      <c r="B25" s="87">
        <v>23</v>
      </c>
      <c r="C25" s="52"/>
      <c r="D25" s="52"/>
      <c r="E25" s="52"/>
      <c r="F25" s="52"/>
      <c r="G25" s="52"/>
    </row>
    <row r="26" spans="2:7" x14ac:dyDescent="0.25">
      <c r="B26" s="87">
        <v>24</v>
      </c>
      <c r="C26" s="52"/>
      <c r="D26" s="52"/>
      <c r="E26" s="52"/>
      <c r="F26" s="52"/>
      <c r="G26" s="52"/>
    </row>
    <row r="27" spans="2:7" x14ac:dyDescent="0.25">
      <c r="B27" s="87">
        <v>25</v>
      </c>
      <c r="C27" s="52"/>
      <c r="D27" s="52"/>
      <c r="E27" s="52"/>
      <c r="F27" s="52"/>
      <c r="G27" s="52"/>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L39"/>
  <sheetViews>
    <sheetView topLeftCell="A10" workbookViewId="0">
      <selection activeCell="J25" sqref="J25"/>
    </sheetView>
  </sheetViews>
  <sheetFormatPr defaultRowHeight="15" x14ac:dyDescent="0.25"/>
  <sheetData>
    <row r="2" spans="1:12" x14ac:dyDescent="0.25">
      <c r="A2" s="674" t="s">
        <v>1436</v>
      </c>
      <c r="B2" s="53"/>
      <c r="C2" s="53"/>
      <c r="D2" s="53"/>
      <c r="E2" s="53"/>
      <c r="F2" s="53"/>
      <c r="G2" s="53"/>
    </row>
    <row r="3" spans="1:12" x14ac:dyDescent="0.25">
      <c r="A3" s="671"/>
    </row>
    <row r="4" spans="1:12" ht="18" x14ac:dyDescent="0.3">
      <c r="A4" s="670" t="s">
        <v>1422</v>
      </c>
    </row>
    <row r="5" spans="1:12" x14ac:dyDescent="0.25">
      <c r="A5" s="683" t="s">
        <v>1482</v>
      </c>
    </row>
    <row r="6" spans="1:12" x14ac:dyDescent="0.25">
      <c r="A6" s="683" t="s">
        <v>1469</v>
      </c>
    </row>
    <row r="7" spans="1:12" x14ac:dyDescent="0.25">
      <c r="A7" s="683" t="s">
        <v>1491</v>
      </c>
    </row>
    <row r="8" spans="1:12" x14ac:dyDescent="0.25">
      <c r="A8" t="s">
        <v>1420</v>
      </c>
    </row>
    <row r="9" spans="1:12" x14ac:dyDescent="0.25">
      <c r="A9" s="671" t="s">
        <v>1478</v>
      </c>
    </row>
    <row r="10" spans="1:12" x14ac:dyDescent="0.25">
      <c r="A10" s="671" t="s">
        <v>1479</v>
      </c>
      <c r="B10" s="673"/>
      <c r="C10" s="673"/>
      <c r="D10" s="673"/>
      <c r="E10" s="673"/>
      <c r="F10" s="673"/>
      <c r="G10" s="673"/>
      <c r="H10" s="673"/>
      <c r="I10" s="673"/>
      <c r="J10" s="673"/>
      <c r="K10" s="673"/>
      <c r="L10" s="673"/>
    </row>
    <row r="11" spans="1:12" x14ac:dyDescent="0.25">
      <c r="A11" s="672" t="s">
        <v>1434</v>
      </c>
    </row>
    <row r="12" spans="1:12" x14ac:dyDescent="0.25">
      <c r="A12" s="671" t="s">
        <v>1480</v>
      </c>
    </row>
    <row r="13" spans="1:12" x14ac:dyDescent="0.25">
      <c r="A13" s="671" t="s">
        <v>1437</v>
      </c>
    </row>
    <row r="14" spans="1:12" x14ac:dyDescent="0.25">
      <c r="A14" s="671" t="s">
        <v>1428</v>
      </c>
    </row>
    <row r="16" spans="1:12" ht="18" x14ac:dyDescent="0.3">
      <c r="A16" s="670" t="s">
        <v>1423</v>
      </c>
    </row>
    <row r="17" spans="1:12" ht="15" customHeight="1" x14ac:dyDescent="0.25">
      <c r="A17" t="s">
        <v>1425</v>
      </c>
      <c r="G17" s="53"/>
      <c r="H17" s="53"/>
      <c r="I17" s="53"/>
      <c r="J17" s="53"/>
      <c r="K17" s="53"/>
      <c r="L17" s="53"/>
    </row>
    <row r="18" spans="1:12" x14ac:dyDescent="0.25">
      <c r="A18" s="671" t="s">
        <v>1440</v>
      </c>
      <c r="G18" s="53" t="s">
        <v>1424</v>
      </c>
      <c r="H18" s="53"/>
      <c r="I18" s="53"/>
      <c r="J18" s="53"/>
      <c r="K18" s="53"/>
      <c r="L18" s="53"/>
    </row>
    <row r="19" spans="1:12" x14ac:dyDescent="0.25">
      <c r="A19" s="671" t="s">
        <v>1441</v>
      </c>
      <c r="G19" s="53" t="s">
        <v>1424</v>
      </c>
      <c r="H19" s="53"/>
      <c r="I19" s="53"/>
      <c r="J19" s="53"/>
      <c r="K19" s="53"/>
      <c r="L19" s="53"/>
    </row>
    <row r="20" spans="1:12" x14ac:dyDescent="0.25">
      <c r="A20" s="672" t="s">
        <v>1443</v>
      </c>
    </row>
    <row r="21" spans="1:12" x14ac:dyDescent="0.25">
      <c r="A21" s="671" t="s">
        <v>1442</v>
      </c>
    </row>
    <row r="22" spans="1:12" x14ac:dyDescent="0.25">
      <c r="A22" s="671" t="s">
        <v>1481</v>
      </c>
    </row>
    <row r="23" spans="1:12" x14ac:dyDescent="0.25">
      <c r="A23" s="671" t="s">
        <v>1490</v>
      </c>
    </row>
    <row r="24" spans="1:12" x14ac:dyDescent="0.25">
      <c r="A24" s="671" t="s">
        <v>1487</v>
      </c>
    </row>
    <row r="25" spans="1:12" x14ac:dyDescent="0.25">
      <c r="A25" s="671" t="s">
        <v>1438</v>
      </c>
    </row>
    <row r="27" spans="1:12" ht="18" x14ac:dyDescent="0.3">
      <c r="A27" s="670" t="s">
        <v>1421</v>
      </c>
    </row>
    <row r="28" spans="1:12" x14ac:dyDescent="0.25">
      <c r="A28" t="s">
        <v>1435</v>
      </c>
    </row>
    <row r="29" spans="1:12" x14ac:dyDescent="0.25">
      <c r="A29" s="671" t="s">
        <v>1488</v>
      </c>
    </row>
    <row r="30" spans="1:12" x14ac:dyDescent="0.25">
      <c r="A30" s="671" t="s">
        <v>1489</v>
      </c>
    </row>
    <row r="31" spans="1:12" x14ac:dyDescent="0.25">
      <c r="A31" s="671" t="s">
        <v>1426</v>
      </c>
    </row>
    <row r="32" spans="1:12" x14ac:dyDescent="0.25">
      <c r="A32" s="671" t="s">
        <v>1427</v>
      </c>
    </row>
    <row r="36" spans="1:1" x14ac:dyDescent="0.25">
      <c r="A36" s="671"/>
    </row>
    <row r="37" spans="1:1" x14ac:dyDescent="0.25">
      <c r="A37" s="671"/>
    </row>
    <row r="38" spans="1:1" x14ac:dyDescent="0.25">
      <c r="A38" s="671"/>
    </row>
    <row r="39" spans="1:1" x14ac:dyDescent="0.25">
      <c r="A39" s="671"/>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J156"/>
  <sheetViews>
    <sheetView zoomScale="90" zoomScaleNormal="90" workbookViewId="0">
      <pane xSplit="5" ySplit="6" topLeftCell="F118" activePane="bottomRight" state="frozen"/>
      <selection pane="topRight" activeCell="F1" sqref="F1"/>
      <selection pane="bottomLeft" activeCell="A7" sqref="A7"/>
      <selection pane="bottomRight" activeCell="I7" sqref="I7"/>
    </sheetView>
  </sheetViews>
  <sheetFormatPr defaultColWidth="9" defaultRowHeight="15" x14ac:dyDescent="0.25"/>
  <cols>
    <col min="2" max="2" width="2.85546875" customWidth="1"/>
    <col min="3" max="3" width="4" customWidth="1"/>
    <col min="4" max="4" width="20.7109375" customWidth="1"/>
    <col min="5" max="5" width="32.5703125" customWidth="1"/>
    <col min="6" max="6" width="15.85546875" customWidth="1"/>
    <col min="7" max="7" width="18.42578125" customWidth="1"/>
    <col min="8" max="8" width="14.28515625" customWidth="1"/>
    <col min="9" max="9" width="16.28515625" customWidth="1"/>
  </cols>
  <sheetData>
    <row r="1" spans="1:9" ht="17.25" x14ac:dyDescent="0.3">
      <c r="A1" s="54"/>
      <c r="F1" s="331"/>
      <c r="G1" s="331"/>
      <c r="H1" s="331"/>
      <c r="I1" s="331"/>
    </row>
    <row r="2" spans="1:9" ht="20.25" customHeight="1" x14ac:dyDescent="0.3">
      <c r="A2" s="690" t="str">
        <f>'DataSheet '!B9</f>
        <v>Name of Diocese</v>
      </c>
      <c r="B2" s="690"/>
      <c r="C2" s="690"/>
      <c r="D2" s="690"/>
      <c r="E2" s="690"/>
      <c r="F2" s="690"/>
      <c r="G2" s="690"/>
      <c r="H2" s="690"/>
      <c r="I2" s="690"/>
    </row>
    <row r="3" spans="1:9" ht="20.25" customHeight="1" x14ac:dyDescent="0.3">
      <c r="A3" s="690" t="str">
        <f>'DataSheet '!B12</f>
        <v>Address of Diocese</v>
      </c>
      <c r="B3" s="690"/>
      <c r="C3" s="690"/>
      <c r="D3" s="690"/>
      <c r="E3" s="690"/>
      <c r="F3" s="690"/>
      <c r="G3" s="690"/>
      <c r="H3" s="690"/>
      <c r="I3" s="690"/>
    </row>
    <row r="4" spans="1:9" ht="21.75" customHeight="1" x14ac:dyDescent="0.25">
      <c r="A4" s="686" t="s">
        <v>956</v>
      </c>
      <c r="B4" s="686"/>
      <c r="C4" s="686"/>
      <c r="D4" s="686"/>
      <c r="E4" s="686"/>
      <c r="F4" s="686"/>
      <c r="G4" s="686"/>
      <c r="H4" s="686"/>
      <c r="I4" s="686"/>
    </row>
    <row r="5" spans="1:9" ht="16.5" x14ac:dyDescent="0.25">
      <c r="A5" s="603" t="s">
        <v>957</v>
      </c>
      <c r="B5" s="846" t="s">
        <v>67</v>
      </c>
      <c r="C5" s="846"/>
      <c r="D5" s="846"/>
      <c r="E5" s="847"/>
      <c r="F5" s="681" t="s">
        <v>1494</v>
      </c>
      <c r="G5" s="681" t="s">
        <v>1470</v>
      </c>
      <c r="H5" s="681" t="s">
        <v>1495</v>
      </c>
      <c r="I5" s="401" t="s">
        <v>6</v>
      </c>
    </row>
    <row r="6" spans="1:9" ht="16.5" x14ac:dyDescent="0.25">
      <c r="A6" s="596"/>
      <c r="B6" s="534"/>
      <c r="C6" s="534"/>
      <c r="D6" s="534"/>
      <c r="E6" s="597" t="s">
        <v>958</v>
      </c>
      <c r="F6" s="401">
        <v>1</v>
      </c>
      <c r="G6" s="401">
        <v>2</v>
      </c>
      <c r="H6" s="402"/>
      <c r="I6" s="402"/>
    </row>
    <row r="7" spans="1:9" ht="16.5" x14ac:dyDescent="0.25">
      <c r="A7" s="549" t="s">
        <v>959</v>
      </c>
      <c r="B7" s="604" t="s">
        <v>960</v>
      </c>
      <c r="C7" s="462"/>
      <c r="D7" s="462"/>
      <c r="E7" s="462"/>
      <c r="F7" s="605"/>
      <c r="G7" s="605"/>
      <c r="H7" s="605"/>
      <c r="I7" s="605"/>
    </row>
    <row r="8" spans="1:9" ht="16.5" x14ac:dyDescent="0.25">
      <c r="A8" s="606">
        <v>1000</v>
      </c>
      <c r="B8" s="607"/>
      <c r="C8" s="409" t="s">
        <v>961</v>
      </c>
      <c r="D8" s="462"/>
      <c r="E8" s="462"/>
      <c r="F8" s="608">
        <v>0</v>
      </c>
      <c r="G8" s="608">
        <v>0</v>
      </c>
      <c r="H8" s="608"/>
      <c r="I8" s="608">
        <f>SUM(F8:H8)</f>
        <v>0</v>
      </c>
    </row>
    <row r="9" spans="1:9" ht="16.5" x14ac:dyDescent="0.25">
      <c r="A9" s="606">
        <v>1100</v>
      </c>
      <c r="B9" s="607"/>
      <c r="C9" s="409" t="s">
        <v>962</v>
      </c>
      <c r="D9" s="462"/>
      <c r="E9" s="462"/>
      <c r="F9" s="608">
        <v>0</v>
      </c>
      <c r="G9" s="608">
        <v>0</v>
      </c>
      <c r="H9" s="608"/>
      <c r="I9" s="608">
        <f>SUM(F9:H9)</f>
        <v>0</v>
      </c>
    </row>
    <row r="10" spans="1:9" ht="16.5" x14ac:dyDescent="0.25">
      <c r="A10" s="606">
        <v>1200</v>
      </c>
      <c r="B10" s="607"/>
      <c r="C10" s="409" t="s">
        <v>963</v>
      </c>
      <c r="D10" s="462"/>
      <c r="E10" s="462"/>
      <c r="F10" s="608">
        <v>0</v>
      </c>
      <c r="G10" s="608">
        <v>0</v>
      </c>
      <c r="H10" s="608"/>
      <c r="I10" s="608">
        <f>SUM(F10:H10)</f>
        <v>0</v>
      </c>
    </row>
    <row r="11" spans="1:9" ht="16.5" x14ac:dyDescent="0.25">
      <c r="A11" s="606">
        <v>1300</v>
      </c>
      <c r="B11" s="607"/>
      <c r="C11" s="409" t="s">
        <v>964</v>
      </c>
      <c r="D11" s="462"/>
      <c r="E11" s="462"/>
      <c r="F11" s="608">
        <v>0</v>
      </c>
      <c r="G11" s="608">
        <v>0</v>
      </c>
      <c r="H11" s="608"/>
      <c r="I11" s="608">
        <f>SUM(F11:H11)</f>
        <v>0</v>
      </c>
    </row>
    <row r="12" spans="1:9" ht="17.25" x14ac:dyDescent="0.3">
      <c r="A12" s="606"/>
      <c r="B12" s="610"/>
      <c r="C12" s="611"/>
      <c r="D12" s="611" t="s">
        <v>965</v>
      </c>
      <c r="E12" s="409"/>
      <c r="F12" s="612">
        <f>SUM(F8:F11)</f>
        <v>0</v>
      </c>
      <c r="G12" s="612">
        <f>SUM(G8:G11)</f>
        <v>0</v>
      </c>
      <c r="H12" s="612">
        <f t="shared" ref="H12" si="0">SUM(H8:H11)</f>
        <v>0</v>
      </c>
      <c r="I12" s="612">
        <f>SUM(I8:I11)</f>
        <v>0</v>
      </c>
    </row>
    <row r="13" spans="1:9" ht="16.5" x14ac:dyDescent="0.25">
      <c r="A13" s="549" t="s">
        <v>966</v>
      </c>
      <c r="B13" s="604" t="s">
        <v>967</v>
      </c>
      <c r="C13" s="462"/>
      <c r="D13" s="462"/>
      <c r="E13" s="462"/>
      <c r="F13" s="613"/>
      <c r="G13" s="613"/>
      <c r="H13" s="613"/>
      <c r="I13" s="613"/>
    </row>
    <row r="14" spans="1:9" ht="16.5" x14ac:dyDescent="0.25">
      <c r="A14" s="411">
        <v>2000</v>
      </c>
      <c r="B14" s="614" t="s">
        <v>92</v>
      </c>
      <c r="C14" s="536" t="s">
        <v>968</v>
      </c>
      <c r="D14" s="536"/>
      <c r="E14" s="409"/>
      <c r="F14" s="613"/>
      <c r="G14" s="613"/>
      <c r="H14" s="613"/>
      <c r="I14" s="613"/>
    </row>
    <row r="15" spans="1:9" ht="16.5" x14ac:dyDescent="0.25">
      <c r="A15" s="411">
        <v>2100</v>
      </c>
      <c r="B15" s="607"/>
      <c r="C15" s="408"/>
      <c r="D15" s="536" t="s">
        <v>969</v>
      </c>
      <c r="E15" s="409"/>
      <c r="F15" s="608">
        <v>0</v>
      </c>
      <c r="G15" s="608">
        <v>0</v>
      </c>
      <c r="H15" s="608"/>
      <c r="I15" s="608">
        <f t="shared" ref="I15:I21" si="1">SUM(F15:H15)</f>
        <v>0</v>
      </c>
    </row>
    <row r="16" spans="1:9" ht="16.5" x14ac:dyDescent="0.25">
      <c r="A16" s="406">
        <v>2110</v>
      </c>
      <c r="B16" s="607"/>
      <c r="C16" s="408"/>
      <c r="D16" s="536" t="s">
        <v>970</v>
      </c>
      <c r="E16" s="409"/>
      <c r="F16" s="608">
        <v>0</v>
      </c>
      <c r="G16" s="608">
        <v>0</v>
      </c>
      <c r="H16" s="608"/>
      <c r="I16" s="608">
        <f t="shared" si="1"/>
        <v>0</v>
      </c>
    </row>
    <row r="17" spans="1:9" ht="16.5" x14ac:dyDescent="0.25">
      <c r="A17" s="406">
        <v>2120</v>
      </c>
      <c r="B17" s="607"/>
      <c r="C17" s="408"/>
      <c r="D17" s="536" t="s">
        <v>971</v>
      </c>
      <c r="E17" s="409"/>
      <c r="F17" s="608">
        <v>0</v>
      </c>
      <c r="G17" s="608">
        <v>0</v>
      </c>
      <c r="H17" s="608"/>
      <c r="I17" s="608">
        <f t="shared" si="1"/>
        <v>0</v>
      </c>
    </row>
    <row r="18" spans="1:9" ht="16.5" x14ac:dyDescent="0.25">
      <c r="A18" s="406">
        <v>2160</v>
      </c>
      <c r="B18" s="607"/>
      <c r="C18" s="408"/>
      <c r="D18" s="536" t="s">
        <v>972</v>
      </c>
      <c r="E18" s="409"/>
      <c r="F18" s="608">
        <v>0</v>
      </c>
      <c r="G18" s="608">
        <v>0</v>
      </c>
      <c r="H18" s="608"/>
      <c r="I18" s="608">
        <f t="shared" si="1"/>
        <v>0</v>
      </c>
    </row>
    <row r="19" spans="1:9" ht="16.5" x14ac:dyDescent="0.25">
      <c r="A19" s="406">
        <v>2170</v>
      </c>
      <c r="B19" s="607"/>
      <c r="C19" s="408"/>
      <c r="D19" s="536" t="s">
        <v>973</v>
      </c>
      <c r="E19" s="615"/>
      <c r="F19" s="608">
        <v>0</v>
      </c>
      <c r="G19" s="608">
        <v>0</v>
      </c>
      <c r="H19" s="608"/>
      <c r="I19" s="608">
        <f t="shared" si="1"/>
        <v>0</v>
      </c>
    </row>
    <row r="20" spans="1:9" ht="16.5" x14ac:dyDescent="0.25">
      <c r="A20" s="406">
        <v>2180</v>
      </c>
      <c r="B20" s="607"/>
      <c r="C20" s="408"/>
      <c r="D20" s="536" t="s">
        <v>974</v>
      </c>
      <c r="E20" s="615"/>
      <c r="F20" s="608">
        <v>0</v>
      </c>
      <c r="G20" s="608">
        <v>0</v>
      </c>
      <c r="H20" s="608"/>
      <c r="I20" s="608">
        <f t="shared" si="1"/>
        <v>0</v>
      </c>
    </row>
    <row r="21" spans="1:9" ht="16.5" x14ac:dyDescent="0.25">
      <c r="A21" s="406">
        <v>2210</v>
      </c>
      <c r="B21" s="607"/>
      <c r="C21" s="408"/>
      <c r="D21" s="536" t="s">
        <v>975</v>
      </c>
      <c r="E21" s="409"/>
      <c r="F21" s="608">
        <v>0</v>
      </c>
      <c r="G21" s="608">
        <v>0</v>
      </c>
      <c r="H21" s="608"/>
      <c r="I21" s="608">
        <f t="shared" si="1"/>
        <v>0</v>
      </c>
    </row>
    <row r="22" spans="1:9" ht="16.5" x14ac:dyDescent="0.25">
      <c r="A22" s="406">
        <v>2220</v>
      </c>
      <c r="B22" s="607"/>
      <c r="C22" s="408"/>
      <c r="D22" s="536" t="s">
        <v>976</v>
      </c>
      <c r="E22" s="409"/>
      <c r="F22" s="613"/>
      <c r="G22" s="613"/>
      <c r="H22" s="613"/>
      <c r="I22" s="613"/>
    </row>
    <row r="23" spans="1:9" ht="16.5" x14ac:dyDescent="0.25">
      <c r="A23" s="406"/>
      <c r="B23" s="607"/>
      <c r="C23" s="408"/>
      <c r="D23" s="616" t="s">
        <v>1311</v>
      </c>
      <c r="E23" s="409"/>
      <c r="F23" s="613"/>
      <c r="G23" s="613"/>
      <c r="H23" s="613"/>
      <c r="I23" s="613"/>
    </row>
    <row r="24" spans="1:9" ht="16.5" x14ac:dyDescent="0.25">
      <c r="A24" s="406"/>
      <c r="B24" s="607"/>
      <c r="C24" s="408"/>
      <c r="D24" s="616" t="s">
        <v>1167</v>
      </c>
      <c r="E24" s="409"/>
      <c r="F24" s="608"/>
      <c r="G24" s="608">
        <v>0</v>
      </c>
      <c r="H24" s="608"/>
      <c r="I24" s="608">
        <f>SUM(F24:H24)</f>
        <v>0</v>
      </c>
    </row>
    <row r="25" spans="1:9" ht="16.5" x14ac:dyDescent="0.25">
      <c r="A25" s="406"/>
      <c r="B25" s="607"/>
      <c r="C25" s="408"/>
      <c r="D25" s="616" t="s">
        <v>1168</v>
      </c>
      <c r="E25" s="409"/>
      <c r="F25" s="609">
        <v>0</v>
      </c>
      <c r="G25" s="609">
        <v>0</v>
      </c>
      <c r="H25" s="608"/>
      <c r="I25" s="608">
        <f>SUM(F25:H25)</f>
        <v>0</v>
      </c>
    </row>
    <row r="26" spans="1:9" ht="16.5" x14ac:dyDescent="0.25">
      <c r="A26" s="406">
        <v>2230</v>
      </c>
      <c r="B26" s="607"/>
      <c r="C26" s="408"/>
      <c r="D26" s="536" t="s">
        <v>977</v>
      </c>
      <c r="E26" s="409"/>
      <c r="F26" s="608">
        <v>0</v>
      </c>
      <c r="G26" s="608">
        <v>0</v>
      </c>
      <c r="H26" s="608"/>
      <c r="I26" s="608">
        <f>SUM(F26:H26)</f>
        <v>0</v>
      </c>
    </row>
    <row r="27" spans="1:9" ht="17.25" x14ac:dyDescent="0.3">
      <c r="A27" s="406"/>
      <c r="B27" s="610"/>
      <c r="C27" s="611" t="s">
        <v>978</v>
      </c>
      <c r="D27" s="408"/>
      <c r="E27" s="617"/>
      <c r="F27" s="612">
        <f>SUM(F15:F26)</f>
        <v>0</v>
      </c>
      <c r="G27" s="612">
        <f>SUM(G15:G26)</f>
        <v>0</v>
      </c>
      <c r="H27" s="612">
        <f t="shared" ref="H27" si="2">SUM(H15:H26)</f>
        <v>0</v>
      </c>
      <c r="I27" s="612">
        <f>SUM(I15:I26)</f>
        <v>0</v>
      </c>
    </row>
    <row r="28" spans="1:9" ht="17.25" x14ac:dyDescent="0.3">
      <c r="A28" s="446">
        <v>2250</v>
      </c>
      <c r="B28" s="536" t="s">
        <v>94</v>
      </c>
      <c r="C28" s="536" t="s">
        <v>979</v>
      </c>
      <c r="D28" s="419"/>
      <c r="E28" s="618"/>
      <c r="F28" s="613"/>
      <c r="G28" s="613"/>
      <c r="H28" s="613"/>
      <c r="I28" s="613"/>
    </row>
    <row r="29" spans="1:9" ht="16.5" x14ac:dyDescent="0.25">
      <c r="A29" s="406">
        <v>2300</v>
      </c>
      <c r="B29" s="536" t="s">
        <v>143</v>
      </c>
      <c r="C29" s="536" t="s">
        <v>980</v>
      </c>
      <c r="D29" s="408"/>
      <c r="E29" s="409"/>
      <c r="F29" s="608">
        <v>0</v>
      </c>
      <c r="G29" s="608">
        <v>0</v>
      </c>
      <c r="H29" s="608"/>
      <c r="I29" s="608">
        <f t="shared" ref="I29:I31" si="3">SUM(F29:H29)</f>
        <v>0</v>
      </c>
    </row>
    <row r="30" spans="1:9" ht="16.5" x14ac:dyDescent="0.25">
      <c r="A30" s="406">
        <v>2400</v>
      </c>
      <c r="B30" s="536" t="s">
        <v>176</v>
      </c>
      <c r="C30" s="536" t="s">
        <v>1169</v>
      </c>
      <c r="D30" s="536"/>
      <c r="E30" s="409"/>
      <c r="F30" s="608">
        <v>0</v>
      </c>
      <c r="G30" s="608">
        <v>0</v>
      </c>
      <c r="H30" s="608"/>
      <c r="I30" s="608">
        <f t="shared" si="3"/>
        <v>0</v>
      </c>
    </row>
    <row r="31" spans="1:9" ht="16.5" x14ac:dyDescent="0.25">
      <c r="A31" s="406">
        <v>2450</v>
      </c>
      <c r="B31" s="536" t="s">
        <v>192</v>
      </c>
      <c r="C31" s="536" t="s">
        <v>105</v>
      </c>
      <c r="D31" s="530"/>
      <c r="E31" s="531"/>
      <c r="F31" s="608">
        <v>0</v>
      </c>
      <c r="G31" s="608">
        <v>0</v>
      </c>
      <c r="H31" s="608"/>
      <c r="I31" s="608">
        <f t="shared" si="3"/>
        <v>0</v>
      </c>
    </row>
    <row r="32" spans="1:9" ht="16.5" x14ac:dyDescent="0.25">
      <c r="A32" s="406">
        <v>2500</v>
      </c>
      <c r="B32" s="536" t="s">
        <v>193</v>
      </c>
      <c r="C32" s="536" t="s">
        <v>976</v>
      </c>
      <c r="D32" s="408"/>
      <c r="E32" s="409"/>
      <c r="F32" s="613"/>
      <c r="G32" s="613"/>
      <c r="H32" s="613"/>
      <c r="I32" s="613"/>
    </row>
    <row r="33" spans="1:9" ht="16.5" x14ac:dyDescent="0.25">
      <c r="A33" s="406"/>
      <c r="B33" s="536"/>
      <c r="C33" s="616" t="s">
        <v>1312</v>
      </c>
      <c r="D33" s="408"/>
      <c r="E33" s="409"/>
      <c r="F33" s="613"/>
      <c r="G33" s="613"/>
      <c r="H33" s="613"/>
      <c r="I33" s="613"/>
    </row>
    <row r="34" spans="1:9" ht="16.5" x14ac:dyDescent="0.25">
      <c r="A34" s="406"/>
      <c r="B34" s="536"/>
      <c r="C34" s="536"/>
      <c r="D34" s="616" t="s">
        <v>1179</v>
      </c>
      <c r="E34" s="409"/>
      <c r="F34" s="608"/>
      <c r="G34" s="608">
        <v>0</v>
      </c>
      <c r="H34" s="608"/>
      <c r="I34" s="608">
        <f>SUM(F34:H34)</f>
        <v>0</v>
      </c>
    </row>
    <row r="35" spans="1:9" ht="16.5" x14ac:dyDescent="0.25">
      <c r="A35" s="406"/>
      <c r="B35" s="536"/>
      <c r="C35" s="536"/>
      <c r="D35" s="616" t="s">
        <v>1180</v>
      </c>
      <c r="E35" s="409"/>
      <c r="F35" s="608">
        <v>0</v>
      </c>
      <c r="G35" s="608">
        <v>0</v>
      </c>
      <c r="H35" s="608"/>
      <c r="I35" s="608">
        <f>SUM(F35:H35)</f>
        <v>0</v>
      </c>
    </row>
    <row r="36" spans="1:9" ht="16.5" x14ac:dyDescent="0.25">
      <c r="A36" s="406">
        <v>2600</v>
      </c>
      <c r="B36" s="536" t="s">
        <v>981</v>
      </c>
      <c r="C36" s="536" t="s">
        <v>982</v>
      </c>
      <c r="D36" s="530"/>
      <c r="E36" s="531"/>
      <c r="F36" s="608"/>
      <c r="G36" s="608">
        <v>0</v>
      </c>
      <c r="H36" s="608"/>
      <c r="I36" s="608">
        <f>SUM(F36:H36)</f>
        <v>0</v>
      </c>
    </row>
    <row r="37" spans="1:9" ht="16.5" x14ac:dyDescent="0.25">
      <c r="A37" s="406">
        <v>2700</v>
      </c>
      <c r="B37" s="536" t="s">
        <v>983</v>
      </c>
      <c r="C37" s="536" t="s">
        <v>984</v>
      </c>
      <c r="D37" s="530"/>
      <c r="E37" s="531"/>
      <c r="F37" s="608"/>
      <c r="G37" s="608">
        <v>0</v>
      </c>
      <c r="H37" s="608"/>
      <c r="I37" s="608">
        <f>SUM(F37:H37)</f>
        <v>0</v>
      </c>
    </row>
    <row r="38" spans="1:9" ht="16.5" x14ac:dyDescent="0.25">
      <c r="A38" s="406">
        <v>2750</v>
      </c>
      <c r="B38" s="536" t="s">
        <v>959</v>
      </c>
      <c r="C38" s="536" t="s">
        <v>985</v>
      </c>
      <c r="D38" s="530"/>
      <c r="E38" s="531"/>
      <c r="F38" s="608"/>
      <c r="G38" s="608"/>
      <c r="H38" s="608"/>
      <c r="I38" s="608">
        <f>SUM(F38:H38)</f>
        <v>0</v>
      </c>
    </row>
    <row r="39" spans="1:9" ht="17.25" x14ac:dyDescent="0.3">
      <c r="A39" s="406"/>
      <c r="B39" s="610"/>
      <c r="C39" s="611" t="s">
        <v>986</v>
      </c>
      <c r="D39" s="530"/>
      <c r="E39" s="531"/>
      <c r="F39" s="612">
        <f>SUM(F27:F38)</f>
        <v>0</v>
      </c>
      <c r="G39" s="612">
        <f>SUM(G27:G38)</f>
        <v>0</v>
      </c>
      <c r="H39" s="612">
        <f t="shared" ref="H39" si="4">SUM(H27:H38)</f>
        <v>0</v>
      </c>
      <c r="I39" s="612">
        <f>SUM(I27:I38)</f>
        <v>0</v>
      </c>
    </row>
    <row r="40" spans="1:9" ht="16.5" x14ac:dyDescent="0.25">
      <c r="A40" s="473" t="s">
        <v>987</v>
      </c>
      <c r="B40" s="536" t="s">
        <v>988</v>
      </c>
      <c r="C40" s="536"/>
      <c r="D40" s="536"/>
      <c r="E40" s="531"/>
      <c r="F40" s="415"/>
      <c r="G40" s="415"/>
      <c r="H40" s="415"/>
      <c r="I40" s="415"/>
    </row>
    <row r="41" spans="1:9" ht="16.5" x14ac:dyDescent="0.25">
      <c r="A41" s="406">
        <v>2800</v>
      </c>
      <c r="B41" s="536"/>
      <c r="C41" s="536" t="s">
        <v>989</v>
      </c>
      <c r="D41" s="536"/>
      <c r="E41" s="409"/>
      <c r="F41" s="608">
        <v>0</v>
      </c>
      <c r="G41" s="608">
        <v>0</v>
      </c>
      <c r="H41" s="608"/>
      <c r="I41" s="608">
        <f>SUM(F41:H41)</f>
        <v>0</v>
      </c>
    </row>
    <row r="42" spans="1:9" ht="16.5" x14ac:dyDescent="0.25">
      <c r="A42" s="429">
        <v>2900</v>
      </c>
      <c r="B42" s="536"/>
      <c r="C42" s="536" t="s">
        <v>990</v>
      </c>
      <c r="D42" s="536"/>
      <c r="E42" s="619"/>
      <c r="F42" s="415"/>
      <c r="G42" s="415"/>
      <c r="H42" s="415"/>
      <c r="I42" s="415"/>
    </row>
    <row r="43" spans="1:9" ht="16.5" x14ac:dyDescent="0.25">
      <c r="A43" s="429">
        <v>2910</v>
      </c>
      <c r="B43" s="620"/>
      <c r="C43" s="540"/>
      <c r="D43" s="621" t="s">
        <v>1177</v>
      </c>
      <c r="E43" s="619"/>
      <c r="F43" s="608">
        <v>0</v>
      </c>
      <c r="G43" s="608">
        <v>0</v>
      </c>
      <c r="H43" s="608"/>
      <c r="I43" s="608">
        <f>SUM(F43:H43)</f>
        <v>0</v>
      </c>
    </row>
    <row r="44" spans="1:9" ht="16.5" x14ac:dyDescent="0.25">
      <c r="A44" s="429">
        <v>2920</v>
      </c>
      <c r="B44" s="620"/>
      <c r="C44" s="540"/>
      <c r="D44" s="621" t="s">
        <v>1178</v>
      </c>
      <c r="E44" s="619"/>
      <c r="F44" s="609">
        <v>0</v>
      </c>
      <c r="G44" s="608">
        <v>0</v>
      </c>
      <c r="H44" s="608"/>
      <c r="I44" s="608">
        <f>SUM(F44:H44)</f>
        <v>0</v>
      </c>
    </row>
    <row r="45" spans="1:9" ht="17.25" x14ac:dyDescent="0.3">
      <c r="A45" s="406"/>
      <c r="B45" s="610"/>
      <c r="C45" s="611" t="s">
        <v>991</v>
      </c>
      <c r="D45" s="408"/>
      <c r="E45" s="409"/>
      <c r="F45" s="612">
        <f>SUM(F41:F44)</f>
        <v>0</v>
      </c>
      <c r="G45" s="612">
        <f>SUM(G41:G44)</f>
        <v>0</v>
      </c>
      <c r="H45" s="612">
        <f t="shared" ref="H45" si="5">SUM(H41:H44)</f>
        <v>0</v>
      </c>
      <c r="I45" s="612">
        <f>SUM(I41:I44)</f>
        <v>0</v>
      </c>
    </row>
    <row r="46" spans="1:9" ht="16.5" x14ac:dyDescent="0.25">
      <c r="A46" s="473" t="s">
        <v>992</v>
      </c>
      <c r="B46" s="536" t="s">
        <v>993</v>
      </c>
      <c r="C46" s="408"/>
      <c r="D46" s="408"/>
      <c r="E46" s="409"/>
      <c r="F46" s="415"/>
      <c r="G46" s="415"/>
      <c r="H46" s="415"/>
      <c r="I46" s="415"/>
    </row>
    <row r="47" spans="1:9" ht="16.5" x14ac:dyDescent="0.25">
      <c r="A47" s="406">
        <v>3000</v>
      </c>
      <c r="B47" s="614" t="s">
        <v>92</v>
      </c>
      <c r="C47" s="536" t="s">
        <v>101</v>
      </c>
      <c r="D47" s="536"/>
      <c r="E47" s="409"/>
      <c r="F47" s="608"/>
      <c r="G47" s="608"/>
      <c r="H47" s="608"/>
      <c r="I47" s="608">
        <f>SUM(F47:H47)</f>
        <v>0</v>
      </c>
    </row>
    <row r="48" spans="1:9" ht="16.5" x14ac:dyDescent="0.25">
      <c r="A48" s="406">
        <v>3100</v>
      </c>
      <c r="B48" s="622" t="s">
        <v>94</v>
      </c>
      <c r="C48" s="542" t="s">
        <v>994</v>
      </c>
      <c r="D48" s="542"/>
      <c r="E48" s="547"/>
      <c r="F48" s="415"/>
      <c r="G48" s="415"/>
      <c r="H48" s="415"/>
      <c r="I48" s="415"/>
    </row>
    <row r="49" spans="1:9" ht="16.5" x14ac:dyDescent="0.25">
      <c r="A49" s="411"/>
      <c r="B49" s="607"/>
      <c r="C49" s="536" t="s">
        <v>959</v>
      </c>
      <c r="D49" s="536" t="s">
        <v>947</v>
      </c>
      <c r="E49" s="409"/>
      <c r="F49" s="608">
        <v>0</v>
      </c>
      <c r="G49" s="608">
        <v>0</v>
      </c>
      <c r="H49" s="608">
        <v>0</v>
      </c>
      <c r="I49" s="608">
        <f>SUM(F49:H49)</f>
        <v>0</v>
      </c>
    </row>
    <row r="50" spans="1:9" ht="16.5" x14ac:dyDescent="0.25">
      <c r="A50" s="411"/>
      <c r="B50" s="607"/>
      <c r="C50" s="530" t="s">
        <v>966</v>
      </c>
      <c r="D50" s="530" t="s">
        <v>1170</v>
      </c>
      <c r="E50" s="409"/>
      <c r="F50" s="608">
        <v>0</v>
      </c>
      <c r="G50" s="608">
        <v>0</v>
      </c>
      <c r="H50" s="608">
        <v>0</v>
      </c>
      <c r="I50" s="608">
        <f>SUM(F50:H50)</f>
        <v>0</v>
      </c>
    </row>
    <row r="51" spans="1:9" ht="16.5" x14ac:dyDescent="0.25">
      <c r="A51" s="411"/>
      <c r="B51" s="607"/>
      <c r="C51" s="530" t="s">
        <v>987</v>
      </c>
      <c r="D51" s="530" t="s">
        <v>1171</v>
      </c>
      <c r="E51" s="409"/>
      <c r="F51" s="608">
        <v>0</v>
      </c>
      <c r="G51" s="608">
        <v>0</v>
      </c>
      <c r="H51" s="608">
        <v>0</v>
      </c>
      <c r="I51" s="608">
        <f>SUM(F51:H51)</f>
        <v>0</v>
      </c>
    </row>
    <row r="52" spans="1:9" ht="16.5" x14ac:dyDescent="0.25">
      <c r="A52" s="411">
        <v>3200</v>
      </c>
      <c r="B52" s="614" t="s">
        <v>143</v>
      </c>
      <c r="C52" s="536" t="s">
        <v>995</v>
      </c>
      <c r="D52" s="536"/>
      <c r="E52" s="409"/>
      <c r="F52" s="415"/>
      <c r="G52" s="415"/>
      <c r="H52" s="415"/>
      <c r="I52" s="415"/>
    </row>
    <row r="53" spans="1:9" ht="16.5" x14ac:dyDescent="0.25">
      <c r="A53" s="411">
        <v>3201</v>
      </c>
      <c r="B53" s="614"/>
      <c r="C53" s="536"/>
      <c r="D53" s="422" t="s">
        <v>1172</v>
      </c>
      <c r="E53" s="536"/>
      <c r="F53" s="608">
        <v>0</v>
      </c>
      <c r="G53" s="608">
        <v>0</v>
      </c>
      <c r="H53" s="608">
        <v>0</v>
      </c>
      <c r="I53" s="608">
        <f t="shared" ref="I53:I58" si="6">SUM(F53:H53)</f>
        <v>0</v>
      </c>
    </row>
    <row r="54" spans="1:9" ht="16.5" x14ac:dyDescent="0.25">
      <c r="A54" s="411">
        <v>3202</v>
      </c>
      <c r="B54" s="614"/>
      <c r="C54" s="536"/>
      <c r="D54" s="422" t="s">
        <v>1173</v>
      </c>
      <c r="E54" s="536"/>
      <c r="F54" s="608">
        <v>0</v>
      </c>
      <c r="G54" s="608">
        <v>0</v>
      </c>
      <c r="H54" s="608">
        <v>0</v>
      </c>
      <c r="I54" s="608">
        <f t="shared" si="6"/>
        <v>0</v>
      </c>
    </row>
    <row r="55" spans="1:9" ht="16.5" x14ac:dyDescent="0.25">
      <c r="A55" s="411">
        <v>3203</v>
      </c>
      <c r="B55" s="614"/>
      <c r="C55" s="536"/>
      <c r="D55" s="416" t="s">
        <v>1174</v>
      </c>
      <c r="E55" s="536"/>
      <c r="F55" s="608">
        <v>0</v>
      </c>
      <c r="G55" s="608">
        <v>0</v>
      </c>
      <c r="H55" s="608">
        <v>0</v>
      </c>
      <c r="I55" s="608">
        <f t="shared" si="6"/>
        <v>0</v>
      </c>
    </row>
    <row r="56" spans="1:9" ht="16.5" x14ac:dyDescent="0.25">
      <c r="A56" s="411">
        <v>3204</v>
      </c>
      <c r="B56" s="614"/>
      <c r="C56" s="536"/>
      <c r="D56" s="422" t="s">
        <v>1175</v>
      </c>
      <c r="E56" s="536"/>
      <c r="F56" s="608">
        <v>0</v>
      </c>
      <c r="G56" s="608">
        <v>0</v>
      </c>
      <c r="H56" s="608">
        <v>0</v>
      </c>
      <c r="I56" s="608">
        <f t="shared" si="6"/>
        <v>0</v>
      </c>
    </row>
    <row r="57" spans="1:9" ht="16.5" x14ac:dyDescent="0.25">
      <c r="A57" s="411">
        <v>3205</v>
      </c>
      <c r="B57" s="614"/>
      <c r="C57" s="536"/>
      <c r="D57" s="623" t="s">
        <v>1176</v>
      </c>
      <c r="E57" s="536"/>
      <c r="F57" s="608">
        <v>0</v>
      </c>
      <c r="G57" s="608">
        <v>0</v>
      </c>
      <c r="H57" s="608">
        <v>0</v>
      </c>
      <c r="I57" s="608">
        <f t="shared" si="6"/>
        <v>0</v>
      </c>
    </row>
    <row r="58" spans="1:9" ht="16.5" x14ac:dyDescent="0.25">
      <c r="A58" s="411">
        <v>3300</v>
      </c>
      <c r="B58" s="614" t="s">
        <v>176</v>
      </c>
      <c r="C58" s="536" t="s">
        <v>996</v>
      </c>
      <c r="D58" s="536"/>
      <c r="E58" s="409"/>
      <c r="F58" s="608">
        <v>0</v>
      </c>
      <c r="G58" s="608">
        <v>0</v>
      </c>
      <c r="H58" s="608">
        <v>0</v>
      </c>
      <c r="I58" s="608">
        <f t="shared" si="6"/>
        <v>0</v>
      </c>
    </row>
    <row r="59" spans="1:9" ht="16.5" x14ac:dyDescent="0.25">
      <c r="A59" s="411">
        <v>3350</v>
      </c>
      <c r="B59" s="614" t="s">
        <v>192</v>
      </c>
      <c r="C59" s="536" t="s">
        <v>997</v>
      </c>
      <c r="D59" s="536"/>
      <c r="E59" s="409"/>
      <c r="F59" s="608">
        <v>0</v>
      </c>
      <c r="G59" s="608">
        <v>0</v>
      </c>
      <c r="H59" s="608">
        <v>0</v>
      </c>
      <c r="I59" s="608">
        <f t="shared" ref="I59:I63" si="7">SUM(F59:H59)</f>
        <v>0</v>
      </c>
    </row>
    <row r="60" spans="1:9" ht="16.5" x14ac:dyDescent="0.25">
      <c r="A60" s="624">
        <v>3400</v>
      </c>
      <c r="B60" s="542" t="s">
        <v>193</v>
      </c>
      <c r="C60" s="542" t="s">
        <v>998</v>
      </c>
      <c r="D60" s="542"/>
      <c r="E60" s="625"/>
      <c r="F60" s="608">
        <v>0</v>
      </c>
      <c r="G60" s="608">
        <v>0</v>
      </c>
      <c r="H60" s="608">
        <v>0</v>
      </c>
      <c r="I60" s="608">
        <f t="shared" si="7"/>
        <v>0</v>
      </c>
    </row>
    <row r="61" spans="1:9" ht="16.5" x14ac:dyDescent="0.25">
      <c r="A61" s="411">
        <v>3500</v>
      </c>
      <c r="B61" s="614" t="s">
        <v>981</v>
      </c>
      <c r="C61" s="536" t="s">
        <v>97</v>
      </c>
      <c r="D61" s="536"/>
      <c r="E61" s="409"/>
      <c r="F61" s="608">
        <v>0</v>
      </c>
      <c r="G61" s="608">
        <v>0</v>
      </c>
      <c r="H61" s="608">
        <v>0</v>
      </c>
      <c r="I61" s="608">
        <f t="shared" si="7"/>
        <v>0</v>
      </c>
    </row>
    <row r="62" spans="1:9" ht="16.5" x14ac:dyDescent="0.25">
      <c r="A62" s="406">
        <v>3650</v>
      </c>
      <c r="B62" s="622" t="s">
        <v>983</v>
      </c>
      <c r="C62" s="542" t="s">
        <v>999</v>
      </c>
      <c r="D62" s="542"/>
      <c r="E62" s="547"/>
      <c r="F62" s="608">
        <v>0</v>
      </c>
      <c r="G62" s="608">
        <v>0</v>
      </c>
      <c r="H62" s="608">
        <v>0</v>
      </c>
      <c r="I62" s="608">
        <f t="shared" si="7"/>
        <v>0</v>
      </c>
    </row>
    <row r="63" spans="1:9" ht="16.5" x14ac:dyDescent="0.25">
      <c r="A63" s="406">
        <v>3700</v>
      </c>
      <c r="B63" s="614" t="s">
        <v>959</v>
      </c>
      <c r="C63" s="536" t="s">
        <v>103</v>
      </c>
      <c r="D63" s="536"/>
      <c r="E63" s="409"/>
      <c r="F63" s="608">
        <v>0</v>
      </c>
      <c r="G63" s="608">
        <v>0</v>
      </c>
      <c r="H63" s="608">
        <v>0</v>
      </c>
      <c r="I63" s="608">
        <f t="shared" si="7"/>
        <v>0</v>
      </c>
    </row>
    <row r="64" spans="1:9" ht="17.25" x14ac:dyDescent="0.3">
      <c r="A64" s="406"/>
      <c r="B64" s="408"/>
      <c r="C64" s="611" t="s">
        <v>1000</v>
      </c>
      <c r="D64" s="408"/>
      <c r="E64" s="626"/>
      <c r="F64" s="627">
        <f t="shared" ref="F64:I64" si="8">SUM(F47:F63)</f>
        <v>0</v>
      </c>
      <c r="G64" s="627">
        <f t="shared" si="8"/>
        <v>0</v>
      </c>
      <c r="H64" s="627">
        <f t="shared" si="8"/>
        <v>0</v>
      </c>
      <c r="I64" s="627">
        <f t="shared" si="8"/>
        <v>0</v>
      </c>
    </row>
    <row r="65" spans="1:9" ht="16.5" x14ac:dyDescent="0.25">
      <c r="A65" s="406"/>
      <c r="B65" s="614" t="s">
        <v>1001</v>
      </c>
      <c r="C65" s="408"/>
      <c r="D65" s="408"/>
      <c r="E65" s="409"/>
      <c r="F65" s="612">
        <f>F12+F39+F45+F64</f>
        <v>0</v>
      </c>
      <c r="G65" s="612">
        <f>G12+G39+G45+G64</f>
        <v>0</v>
      </c>
      <c r="H65" s="612">
        <f t="shared" ref="H65" si="9">H12+H39+H45+H64</f>
        <v>0</v>
      </c>
      <c r="I65" s="612">
        <f>I12+I39+I45+I64</f>
        <v>0</v>
      </c>
    </row>
    <row r="66" spans="1:9" ht="16.5" x14ac:dyDescent="0.25">
      <c r="A66" s="403"/>
      <c r="B66" s="848" t="s">
        <v>108</v>
      </c>
      <c r="C66" s="849"/>
      <c r="D66" s="849"/>
      <c r="E66" s="850"/>
      <c r="F66" s="681" t="str">
        <f>F5</f>
        <v>First Church</v>
      </c>
      <c r="G66" s="681" t="str">
        <f t="shared" ref="G66" si="10">G5</f>
        <v>Second Church</v>
      </c>
      <c r="H66" s="681" t="str">
        <f>H5</f>
        <v>Last Church</v>
      </c>
      <c r="I66" s="835" t="s">
        <v>6</v>
      </c>
    </row>
    <row r="67" spans="1:9" ht="16.5" x14ac:dyDescent="0.25">
      <c r="A67" s="473" t="s">
        <v>1002</v>
      </c>
      <c r="B67" s="542" t="s">
        <v>988</v>
      </c>
      <c r="C67" s="542"/>
      <c r="D67" s="542"/>
      <c r="E67" s="445"/>
      <c r="F67" s="415"/>
      <c r="G67" s="415"/>
      <c r="H67" s="415"/>
      <c r="I67" s="415"/>
    </row>
    <row r="68" spans="1:9" ht="16.5" x14ac:dyDescent="0.25">
      <c r="A68" s="411">
        <v>4000</v>
      </c>
      <c r="B68" s="628"/>
      <c r="C68" s="540" t="s">
        <v>1003</v>
      </c>
      <c r="D68" s="540"/>
      <c r="E68" s="541"/>
      <c r="F68" s="415"/>
      <c r="G68" s="415"/>
      <c r="H68" s="415"/>
      <c r="I68" s="415"/>
    </row>
    <row r="69" spans="1:9" ht="16.5" x14ac:dyDescent="0.25">
      <c r="A69" s="411"/>
      <c r="B69" s="629"/>
      <c r="C69" s="536" t="s">
        <v>1004</v>
      </c>
      <c r="D69" s="536"/>
      <c r="E69" s="409"/>
      <c r="F69" s="412">
        <v>0</v>
      </c>
      <c r="G69" s="412">
        <v>0</v>
      </c>
      <c r="H69" s="412">
        <v>0</v>
      </c>
      <c r="I69" s="608">
        <f t="shared" ref="I69:I71" si="11">SUM(F69:H69)</f>
        <v>0</v>
      </c>
    </row>
    <row r="70" spans="1:9" ht="16.5" x14ac:dyDescent="0.25">
      <c r="A70" s="406"/>
      <c r="B70" s="607"/>
      <c r="C70" s="530" t="s">
        <v>1005</v>
      </c>
      <c r="D70" s="408"/>
      <c r="E70" s="409"/>
      <c r="F70" s="412">
        <v>0</v>
      </c>
      <c r="G70" s="412">
        <v>0</v>
      </c>
      <c r="H70" s="412">
        <v>0</v>
      </c>
      <c r="I70" s="608">
        <f t="shared" si="11"/>
        <v>0</v>
      </c>
    </row>
    <row r="71" spans="1:9" ht="16.5" x14ac:dyDescent="0.25">
      <c r="A71" s="406"/>
      <c r="B71" s="630"/>
      <c r="C71" s="631" t="s">
        <v>1006</v>
      </c>
      <c r="D71" s="453"/>
      <c r="E71" s="632"/>
      <c r="F71" s="412">
        <v>0</v>
      </c>
      <c r="G71" s="412">
        <v>0</v>
      </c>
      <c r="H71" s="412">
        <v>0</v>
      </c>
      <c r="I71" s="608">
        <f t="shared" si="11"/>
        <v>0</v>
      </c>
    </row>
    <row r="72" spans="1:9" ht="16.5" x14ac:dyDescent="0.25">
      <c r="A72" s="406">
        <v>4030</v>
      </c>
      <c r="B72" s="607"/>
      <c r="C72" s="536" t="s">
        <v>1181</v>
      </c>
      <c r="D72" s="536"/>
      <c r="E72" s="408"/>
      <c r="F72" s="415"/>
      <c r="G72" s="415"/>
      <c r="H72" s="415"/>
      <c r="I72" s="462"/>
    </row>
    <row r="73" spans="1:9" ht="16.5" x14ac:dyDescent="0.25">
      <c r="A73" s="406">
        <v>4031</v>
      </c>
      <c r="B73" s="607"/>
      <c r="C73" s="536"/>
      <c r="D73" s="616" t="s">
        <v>1182</v>
      </c>
      <c r="E73" s="408"/>
      <c r="F73" s="412">
        <v>0</v>
      </c>
      <c r="G73" s="412">
        <v>0</v>
      </c>
      <c r="H73" s="412">
        <v>0</v>
      </c>
      <c r="I73" s="608">
        <f>SUM(F73:H73)</f>
        <v>0</v>
      </c>
    </row>
    <row r="74" spans="1:9" ht="16.5" x14ac:dyDescent="0.25">
      <c r="A74" s="406">
        <v>4032</v>
      </c>
      <c r="B74" s="607"/>
      <c r="C74" s="536"/>
      <c r="D74" s="616" t="s">
        <v>1183</v>
      </c>
      <c r="E74" s="408"/>
      <c r="F74" s="412">
        <v>0</v>
      </c>
      <c r="G74" s="412">
        <v>0</v>
      </c>
      <c r="H74" s="412">
        <v>0</v>
      </c>
      <c r="I74" s="608">
        <f>SUM(F74:H74)</f>
        <v>0</v>
      </c>
    </row>
    <row r="75" spans="1:9" ht="16.5" x14ac:dyDescent="0.25">
      <c r="A75" s="406">
        <v>4100</v>
      </c>
      <c r="B75" s="607"/>
      <c r="C75" s="536" t="s">
        <v>1007</v>
      </c>
      <c r="D75" s="536"/>
      <c r="E75" s="408"/>
      <c r="F75" s="412"/>
      <c r="G75" s="412"/>
      <c r="H75" s="412"/>
      <c r="I75" s="608">
        <f>SUM(F75:H75)</f>
        <v>0</v>
      </c>
    </row>
    <row r="76" spans="1:9" ht="17.25" x14ac:dyDescent="0.3">
      <c r="A76" s="406"/>
      <c r="B76" s="607"/>
      <c r="C76" s="408"/>
      <c r="D76" s="611" t="s">
        <v>1008</v>
      </c>
      <c r="E76" s="409"/>
      <c r="F76" s="439">
        <f>SUM(F69:F75)</f>
        <v>0</v>
      </c>
      <c r="G76" s="439">
        <f>SUM(G69:G75)</f>
        <v>0</v>
      </c>
      <c r="H76" s="439">
        <f t="shared" ref="H76" si="12">SUM(H69:H75)</f>
        <v>0</v>
      </c>
      <c r="I76" s="439">
        <f>SUM(I69:I75)</f>
        <v>0</v>
      </c>
    </row>
    <row r="77" spans="1:9" ht="16.5" x14ac:dyDescent="0.25">
      <c r="A77" s="473" t="s">
        <v>1009</v>
      </c>
      <c r="B77" s="614" t="s">
        <v>1010</v>
      </c>
      <c r="C77" s="408"/>
      <c r="D77" s="408"/>
      <c r="E77" s="409"/>
      <c r="F77" s="410"/>
      <c r="G77" s="410"/>
      <c r="H77" s="410"/>
      <c r="I77" s="410"/>
    </row>
    <row r="78" spans="1:9" ht="18" customHeight="1" x14ac:dyDescent="0.25">
      <c r="A78" s="406">
        <v>4200</v>
      </c>
      <c r="B78" s="614" t="s">
        <v>92</v>
      </c>
      <c r="C78" s="530" t="s">
        <v>169</v>
      </c>
      <c r="D78" s="408"/>
      <c r="E78" s="409"/>
      <c r="F78" s="410"/>
      <c r="G78" s="410"/>
      <c r="H78" s="410"/>
      <c r="I78" s="410"/>
    </row>
    <row r="79" spans="1:9" ht="16.5" x14ac:dyDescent="0.25">
      <c r="A79" s="406">
        <v>4201</v>
      </c>
      <c r="B79" s="607"/>
      <c r="C79" s="408"/>
      <c r="D79" s="530" t="s">
        <v>1011</v>
      </c>
      <c r="E79" s="408"/>
      <c r="F79" s="412">
        <v>0</v>
      </c>
      <c r="G79" s="412">
        <v>0</v>
      </c>
      <c r="H79" s="412">
        <v>0</v>
      </c>
      <c r="I79" s="608">
        <f t="shared" ref="I79:I92" si="13">SUM(F79:H79)</f>
        <v>0</v>
      </c>
    </row>
    <row r="80" spans="1:9" ht="16.5" x14ac:dyDescent="0.25">
      <c r="A80" s="406">
        <v>4230</v>
      </c>
      <c r="B80" s="630"/>
      <c r="C80" s="453"/>
      <c r="D80" s="631" t="s">
        <v>1012</v>
      </c>
      <c r="E80" s="453"/>
      <c r="F80" s="412">
        <v>0</v>
      </c>
      <c r="G80" s="412">
        <v>0</v>
      </c>
      <c r="H80" s="412">
        <v>0</v>
      </c>
      <c r="I80" s="608">
        <f t="shared" si="13"/>
        <v>0</v>
      </c>
    </row>
    <row r="81" spans="1:10" ht="16.5" x14ac:dyDescent="0.25">
      <c r="A81" s="406">
        <v>4250</v>
      </c>
      <c r="B81" s="607"/>
      <c r="C81" s="408"/>
      <c r="D81" s="530" t="s">
        <v>1013</v>
      </c>
      <c r="E81" s="408"/>
      <c r="F81" s="412">
        <v>0</v>
      </c>
      <c r="G81" s="412">
        <v>0</v>
      </c>
      <c r="H81" s="412">
        <v>0</v>
      </c>
      <c r="I81" s="608">
        <f t="shared" si="13"/>
        <v>0</v>
      </c>
    </row>
    <row r="82" spans="1:10" ht="16.5" x14ac:dyDescent="0.25">
      <c r="A82" s="406">
        <v>4260</v>
      </c>
      <c r="B82" s="607"/>
      <c r="C82" s="408"/>
      <c r="D82" s="530" t="s">
        <v>1014</v>
      </c>
      <c r="E82" s="408"/>
      <c r="F82" s="412">
        <v>0</v>
      </c>
      <c r="G82" s="412">
        <v>0</v>
      </c>
      <c r="H82" s="412">
        <v>0</v>
      </c>
      <c r="I82" s="608">
        <f t="shared" si="13"/>
        <v>0</v>
      </c>
    </row>
    <row r="83" spans="1:10" ht="16.5" x14ac:dyDescent="0.25">
      <c r="A83" s="429">
        <v>4270</v>
      </c>
      <c r="B83" s="445"/>
      <c r="C83" s="445"/>
      <c r="D83" s="622" t="s">
        <v>1015</v>
      </c>
      <c r="E83" s="445"/>
      <c r="F83" s="412">
        <v>0</v>
      </c>
      <c r="G83" s="412">
        <v>0</v>
      </c>
      <c r="H83" s="412">
        <v>0</v>
      </c>
      <c r="I83" s="608">
        <f t="shared" si="13"/>
        <v>0</v>
      </c>
    </row>
    <row r="84" spans="1:10" ht="16.5" x14ac:dyDescent="0.25">
      <c r="A84" s="406">
        <v>4280</v>
      </c>
      <c r="B84" s="607"/>
      <c r="C84" s="408"/>
      <c r="D84" s="530" t="s">
        <v>144</v>
      </c>
      <c r="E84" s="408"/>
      <c r="F84" s="412">
        <v>0</v>
      </c>
      <c r="G84" s="412">
        <v>0</v>
      </c>
      <c r="H84" s="412">
        <v>0</v>
      </c>
      <c r="I84" s="608">
        <f t="shared" si="13"/>
        <v>0</v>
      </c>
    </row>
    <row r="85" spans="1:10" ht="17.25" x14ac:dyDescent="0.3">
      <c r="A85" s="406"/>
      <c r="B85" s="607"/>
      <c r="C85" s="408"/>
      <c r="D85" s="611" t="s">
        <v>1016</v>
      </c>
      <c r="E85" s="409"/>
      <c r="F85" s="612">
        <f>SUM(F79:F84)</f>
        <v>0</v>
      </c>
      <c r="G85" s="612">
        <f>SUM(G79:G84)</f>
        <v>0</v>
      </c>
      <c r="H85" s="612">
        <f t="shared" ref="H85" si="14">SUM(H79:H84)</f>
        <v>0</v>
      </c>
      <c r="I85" s="612">
        <f>SUM(I79:I84)</f>
        <v>0</v>
      </c>
    </row>
    <row r="86" spans="1:10" ht="17.25" x14ac:dyDescent="0.3">
      <c r="A86" s="406">
        <v>4300</v>
      </c>
      <c r="B86" s="614" t="s">
        <v>94</v>
      </c>
      <c r="C86" s="530" t="s">
        <v>1017</v>
      </c>
      <c r="D86" s="611"/>
      <c r="E86" s="409"/>
      <c r="F86" s="412">
        <v>0</v>
      </c>
      <c r="G86" s="412">
        <v>0</v>
      </c>
      <c r="H86" s="1">
        <v>0</v>
      </c>
      <c r="I86" s="412">
        <f>SUM(F86:H86)</f>
        <v>0</v>
      </c>
      <c r="J86" s="333"/>
    </row>
    <row r="87" spans="1:10" ht="16.5" x14ac:dyDescent="0.25">
      <c r="A87" s="406">
        <v>4330</v>
      </c>
      <c r="B87" s="614" t="s">
        <v>143</v>
      </c>
      <c r="C87" s="530" t="s">
        <v>1018</v>
      </c>
      <c r="D87" s="408"/>
      <c r="E87" s="409"/>
      <c r="F87" s="412">
        <v>0</v>
      </c>
      <c r="G87" s="412">
        <v>0</v>
      </c>
      <c r="H87" s="412">
        <v>0</v>
      </c>
      <c r="I87" s="608">
        <f t="shared" si="13"/>
        <v>0</v>
      </c>
    </row>
    <row r="88" spans="1:10" ht="16.5" x14ac:dyDescent="0.25">
      <c r="A88" s="406">
        <v>4340</v>
      </c>
      <c r="B88" s="614" t="s">
        <v>176</v>
      </c>
      <c r="C88" s="530" t="s">
        <v>1019</v>
      </c>
      <c r="D88" s="408"/>
      <c r="E88" s="409"/>
      <c r="F88" s="412">
        <v>0</v>
      </c>
      <c r="G88" s="412">
        <v>0</v>
      </c>
      <c r="H88" s="412">
        <v>0</v>
      </c>
      <c r="I88" s="608">
        <f t="shared" si="13"/>
        <v>0</v>
      </c>
    </row>
    <row r="89" spans="1:10" ht="16.5" x14ac:dyDescent="0.25">
      <c r="A89" s="406">
        <v>4350</v>
      </c>
      <c r="B89" s="614" t="s">
        <v>192</v>
      </c>
      <c r="C89" s="530" t="s">
        <v>1020</v>
      </c>
      <c r="D89" s="408"/>
      <c r="E89" s="409"/>
      <c r="F89" s="412">
        <v>0</v>
      </c>
      <c r="G89" s="412">
        <v>0</v>
      </c>
      <c r="H89" s="412">
        <v>0</v>
      </c>
      <c r="I89" s="608">
        <f t="shared" si="13"/>
        <v>0</v>
      </c>
    </row>
    <row r="90" spans="1:10" ht="16.5" x14ac:dyDescent="0.25">
      <c r="A90" s="406">
        <v>4400</v>
      </c>
      <c r="B90" s="614" t="s">
        <v>193</v>
      </c>
      <c r="C90" s="530" t="s">
        <v>1021</v>
      </c>
      <c r="D90" s="408"/>
      <c r="E90" s="409"/>
      <c r="F90" s="412">
        <v>0</v>
      </c>
      <c r="G90" s="412">
        <v>0</v>
      </c>
      <c r="H90" s="412">
        <v>0</v>
      </c>
      <c r="I90" s="608">
        <f t="shared" si="13"/>
        <v>0</v>
      </c>
    </row>
    <row r="91" spans="1:10" ht="16.5" x14ac:dyDescent="0.25">
      <c r="A91" s="406">
        <v>4500</v>
      </c>
      <c r="B91" s="633" t="s">
        <v>981</v>
      </c>
      <c r="C91" s="542" t="s">
        <v>1022</v>
      </c>
      <c r="D91" s="542"/>
      <c r="E91" s="445"/>
      <c r="F91" s="412">
        <v>0</v>
      </c>
      <c r="G91" s="412">
        <v>0</v>
      </c>
      <c r="H91" s="412">
        <v>0</v>
      </c>
      <c r="I91" s="608">
        <f t="shared" si="13"/>
        <v>0</v>
      </c>
    </row>
    <row r="92" spans="1:10" ht="16.5" x14ac:dyDescent="0.25">
      <c r="A92" s="406">
        <v>4550</v>
      </c>
      <c r="B92" s="634" t="s">
        <v>983</v>
      </c>
      <c r="C92" s="555" t="s">
        <v>1023</v>
      </c>
      <c r="D92" s="555"/>
      <c r="E92" s="453"/>
      <c r="F92" s="412">
        <v>0</v>
      </c>
      <c r="G92" s="412">
        <v>0</v>
      </c>
      <c r="H92" s="412">
        <v>0</v>
      </c>
      <c r="I92" s="608">
        <f t="shared" si="13"/>
        <v>0</v>
      </c>
    </row>
    <row r="93" spans="1:10" ht="17.25" x14ac:dyDescent="0.3">
      <c r="A93" s="406"/>
      <c r="B93" s="607"/>
      <c r="C93" s="611" t="s">
        <v>1024</v>
      </c>
      <c r="D93" s="408"/>
      <c r="E93" s="408"/>
      <c r="F93" s="439">
        <f>SUM(F85:F92)</f>
        <v>0</v>
      </c>
      <c r="G93" s="439">
        <f>SUM(G85:G92)</f>
        <v>0</v>
      </c>
      <c r="H93" s="439">
        <f t="shared" ref="H93" si="15">SUM(H85:H92)</f>
        <v>0</v>
      </c>
      <c r="I93" s="439">
        <f>SUM(I85:I92)</f>
        <v>0</v>
      </c>
    </row>
    <row r="94" spans="1:10" ht="16.5" x14ac:dyDescent="0.25">
      <c r="A94" s="473" t="s">
        <v>1025</v>
      </c>
      <c r="B94" s="629" t="s">
        <v>59</v>
      </c>
      <c r="C94" s="408"/>
      <c r="D94" s="408"/>
      <c r="E94" s="408"/>
      <c r="F94" s="410"/>
      <c r="G94" s="410"/>
      <c r="H94" s="410"/>
      <c r="I94" s="410"/>
    </row>
    <row r="95" spans="1:10" ht="16.5" x14ac:dyDescent="0.25">
      <c r="A95" s="406">
        <v>4600</v>
      </c>
      <c r="B95" s="622" t="s">
        <v>92</v>
      </c>
      <c r="C95" s="542" t="s">
        <v>1026</v>
      </c>
      <c r="D95" s="542"/>
      <c r="E95" s="445"/>
      <c r="F95" s="410"/>
      <c r="G95" s="410"/>
      <c r="H95" s="410"/>
      <c r="I95" s="410"/>
    </row>
    <row r="96" spans="1:10" ht="16.5" x14ac:dyDescent="0.25">
      <c r="A96" s="406">
        <v>4601</v>
      </c>
      <c r="B96" s="607"/>
      <c r="C96" s="408"/>
      <c r="D96" s="408" t="s">
        <v>128</v>
      </c>
      <c r="E96" s="408"/>
      <c r="F96" s="393">
        <v>0</v>
      </c>
      <c r="G96" s="412">
        <v>0</v>
      </c>
      <c r="H96" s="412">
        <v>0</v>
      </c>
      <c r="I96" s="608">
        <f t="shared" ref="I96:I141" si="16">SUM(F96:H96)</f>
        <v>0</v>
      </c>
    </row>
    <row r="97" spans="1:9" ht="16.5" x14ac:dyDescent="0.25">
      <c r="A97" s="406">
        <v>4602</v>
      </c>
      <c r="B97" s="607"/>
      <c r="C97" s="408"/>
      <c r="D97" s="408" t="s">
        <v>129</v>
      </c>
      <c r="E97" s="408"/>
      <c r="F97" s="393">
        <v>0</v>
      </c>
      <c r="G97" s="412">
        <v>0</v>
      </c>
      <c r="H97" s="412">
        <v>0</v>
      </c>
      <c r="I97" s="608">
        <f t="shared" si="16"/>
        <v>0</v>
      </c>
    </row>
    <row r="98" spans="1:9" ht="16.5" x14ac:dyDescent="0.25">
      <c r="A98" s="406">
        <v>4603</v>
      </c>
      <c r="B98" s="607"/>
      <c r="C98" s="408"/>
      <c r="D98" s="408" t="s">
        <v>1027</v>
      </c>
      <c r="E98" s="408"/>
      <c r="F98" s="393">
        <v>0</v>
      </c>
      <c r="G98" s="412">
        <v>0</v>
      </c>
      <c r="H98" s="412">
        <v>0</v>
      </c>
      <c r="I98" s="608">
        <f t="shared" si="16"/>
        <v>0</v>
      </c>
    </row>
    <row r="99" spans="1:9" ht="16.5" x14ac:dyDescent="0.25">
      <c r="A99" s="406">
        <v>4604</v>
      </c>
      <c r="B99" s="607"/>
      <c r="C99" s="408"/>
      <c r="D99" s="408" t="s">
        <v>1028</v>
      </c>
      <c r="E99" s="409"/>
      <c r="F99" s="393">
        <v>0</v>
      </c>
      <c r="G99" s="412">
        <v>0</v>
      </c>
      <c r="H99" s="412">
        <v>0</v>
      </c>
      <c r="I99" s="608">
        <f t="shared" si="16"/>
        <v>0</v>
      </c>
    </row>
    <row r="100" spans="1:9" ht="16.5" x14ac:dyDescent="0.25">
      <c r="A100" s="406">
        <v>4605</v>
      </c>
      <c r="B100" s="630"/>
      <c r="C100" s="453"/>
      <c r="D100" s="445" t="s">
        <v>131</v>
      </c>
      <c r="E100" s="445"/>
      <c r="F100" s="393">
        <v>0</v>
      </c>
      <c r="G100" s="412">
        <v>0</v>
      </c>
      <c r="H100" s="412">
        <v>0</v>
      </c>
      <c r="I100" s="608">
        <f t="shared" si="16"/>
        <v>0</v>
      </c>
    </row>
    <row r="101" spans="1:9" ht="16.5" x14ac:dyDescent="0.25">
      <c r="A101" s="406">
        <v>4606</v>
      </c>
      <c r="B101" s="607"/>
      <c r="C101" s="408"/>
      <c r="D101" s="408" t="s">
        <v>1029</v>
      </c>
      <c r="E101" s="408"/>
      <c r="F101" s="393">
        <v>0</v>
      </c>
      <c r="G101" s="412">
        <v>0</v>
      </c>
      <c r="H101" s="412">
        <v>0</v>
      </c>
      <c r="I101" s="608">
        <f t="shared" si="16"/>
        <v>0</v>
      </c>
    </row>
    <row r="102" spans="1:9" ht="16.5" x14ac:dyDescent="0.25">
      <c r="A102" s="406">
        <v>4607</v>
      </c>
      <c r="B102" s="607"/>
      <c r="C102" s="408"/>
      <c r="D102" s="408" t="s">
        <v>1030</v>
      </c>
      <c r="E102" s="408"/>
      <c r="F102" s="393">
        <v>0</v>
      </c>
      <c r="G102" s="412">
        <v>0</v>
      </c>
      <c r="H102" s="412">
        <v>0</v>
      </c>
      <c r="I102" s="608">
        <f t="shared" si="16"/>
        <v>0</v>
      </c>
    </row>
    <row r="103" spans="1:9" ht="16.5" x14ac:dyDescent="0.25">
      <c r="A103" s="406">
        <v>4608</v>
      </c>
      <c r="B103" s="607"/>
      <c r="C103" s="408"/>
      <c r="D103" s="408" t="s">
        <v>1031</v>
      </c>
      <c r="E103" s="408"/>
      <c r="F103" s="393">
        <v>0</v>
      </c>
      <c r="G103" s="412">
        <v>0</v>
      </c>
      <c r="H103" s="412">
        <v>0</v>
      </c>
      <c r="I103" s="608">
        <f t="shared" si="16"/>
        <v>0</v>
      </c>
    </row>
    <row r="104" spans="1:9" ht="16.5" x14ac:dyDescent="0.25">
      <c r="A104" s="406">
        <v>4609</v>
      </c>
      <c r="B104" s="607"/>
      <c r="C104" s="408"/>
      <c r="D104" s="408" t="s">
        <v>1032</v>
      </c>
      <c r="E104" s="408"/>
      <c r="F104" s="393">
        <v>0</v>
      </c>
      <c r="G104" s="412">
        <v>0</v>
      </c>
      <c r="H104" s="412">
        <v>0</v>
      </c>
      <c r="I104" s="608">
        <f t="shared" si="16"/>
        <v>0</v>
      </c>
    </row>
    <row r="105" spans="1:9" ht="16.5" x14ac:dyDescent="0.25">
      <c r="A105" s="406">
        <v>4610</v>
      </c>
      <c r="B105" s="607"/>
      <c r="C105" s="408"/>
      <c r="D105" s="408" t="s">
        <v>1033</v>
      </c>
      <c r="E105" s="408"/>
      <c r="F105" s="393">
        <v>0</v>
      </c>
      <c r="G105" s="412">
        <v>0</v>
      </c>
      <c r="H105" s="412">
        <v>0</v>
      </c>
      <c r="I105" s="608">
        <f t="shared" si="16"/>
        <v>0</v>
      </c>
    </row>
    <row r="106" spans="1:9" ht="16.5" x14ac:dyDescent="0.25">
      <c r="A106" s="406">
        <v>4611</v>
      </c>
      <c r="B106" s="607"/>
      <c r="C106" s="408"/>
      <c r="D106" s="408" t="s">
        <v>1034</v>
      </c>
      <c r="E106" s="408"/>
      <c r="F106" s="393">
        <v>0</v>
      </c>
      <c r="G106" s="412">
        <v>0</v>
      </c>
      <c r="H106" s="412">
        <v>0</v>
      </c>
      <c r="I106" s="608">
        <f t="shared" si="16"/>
        <v>0</v>
      </c>
    </row>
    <row r="107" spans="1:9" ht="16.5" x14ac:dyDescent="0.25">
      <c r="A107" s="406">
        <v>4612</v>
      </c>
      <c r="B107" s="607"/>
      <c r="C107" s="408"/>
      <c r="D107" s="408" t="s">
        <v>1035</v>
      </c>
      <c r="E107" s="408"/>
      <c r="F107" s="393">
        <v>0</v>
      </c>
      <c r="G107" s="412">
        <v>0</v>
      </c>
      <c r="H107" s="412">
        <v>0</v>
      </c>
      <c r="I107" s="608">
        <f t="shared" si="16"/>
        <v>0</v>
      </c>
    </row>
    <row r="108" spans="1:9" ht="16.5" x14ac:dyDescent="0.25">
      <c r="A108" s="406">
        <v>4613</v>
      </c>
      <c r="B108" s="607"/>
      <c r="C108" s="408"/>
      <c r="D108" s="408" t="s">
        <v>1036</v>
      </c>
      <c r="E108" s="408"/>
      <c r="F108" s="393">
        <v>0</v>
      </c>
      <c r="G108" s="412">
        <v>0</v>
      </c>
      <c r="H108" s="412">
        <v>0</v>
      </c>
      <c r="I108" s="608">
        <f t="shared" si="16"/>
        <v>0</v>
      </c>
    </row>
    <row r="109" spans="1:9" ht="16.5" x14ac:dyDescent="0.25">
      <c r="A109" s="406">
        <v>4614</v>
      </c>
      <c r="B109" s="607"/>
      <c r="C109" s="408"/>
      <c r="D109" s="408" t="s">
        <v>134</v>
      </c>
      <c r="E109" s="408"/>
      <c r="F109" s="393">
        <v>0</v>
      </c>
      <c r="G109" s="412">
        <v>0</v>
      </c>
      <c r="H109" s="412">
        <v>0</v>
      </c>
      <c r="I109" s="608">
        <f t="shared" si="16"/>
        <v>0</v>
      </c>
    </row>
    <row r="110" spans="1:9" ht="16.5" x14ac:dyDescent="0.25">
      <c r="A110" s="406">
        <v>4615</v>
      </c>
      <c r="B110" s="635"/>
      <c r="C110" s="636"/>
      <c r="D110" s="408" t="s">
        <v>1037</v>
      </c>
      <c r="E110" s="636"/>
      <c r="F110" s="393">
        <v>0</v>
      </c>
      <c r="G110" s="412">
        <v>0</v>
      </c>
      <c r="H110" s="412">
        <v>0</v>
      </c>
      <c r="I110" s="608">
        <f t="shared" si="16"/>
        <v>0</v>
      </c>
    </row>
    <row r="111" spans="1:9" ht="16.5" x14ac:dyDescent="0.25">
      <c r="A111" s="406">
        <v>4616</v>
      </c>
      <c r="B111" s="635"/>
      <c r="C111" s="636"/>
      <c r="D111" s="408" t="s">
        <v>1038</v>
      </c>
      <c r="E111" s="636"/>
      <c r="F111" s="393">
        <v>0</v>
      </c>
      <c r="G111" s="412">
        <v>0</v>
      </c>
      <c r="H111" s="412">
        <v>0</v>
      </c>
      <c r="I111" s="608">
        <f t="shared" si="16"/>
        <v>0</v>
      </c>
    </row>
    <row r="112" spans="1:9" ht="16.5" x14ac:dyDescent="0.25">
      <c r="A112" s="406">
        <v>4617</v>
      </c>
      <c r="B112" s="635"/>
      <c r="C112" s="636"/>
      <c r="D112" s="408" t="s">
        <v>1039</v>
      </c>
      <c r="E112" s="636"/>
      <c r="F112" s="393">
        <v>0</v>
      </c>
      <c r="G112" s="412">
        <v>0</v>
      </c>
      <c r="H112" s="412">
        <v>0</v>
      </c>
      <c r="I112" s="608">
        <f t="shared" si="16"/>
        <v>0</v>
      </c>
    </row>
    <row r="113" spans="1:9" ht="16.5" x14ac:dyDescent="0.25">
      <c r="A113" s="406">
        <v>4618</v>
      </c>
      <c r="B113" s="635"/>
      <c r="C113" s="636"/>
      <c r="D113" s="408" t="s">
        <v>1040</v>
      </c>
      <c r="E113" s="636"/>
      <c r="F113" s="393">
        <v>0</v>
      </c>
      <c r="G113" s="412">
        <v>0</v>
      </c>
      <c r="H113" s="412">
        <v>0</v>
      </c>
      <c r="I113" s="608">
        <f t="shared" si="16"/>
        <v>0</v>
      </c>
    </row>
    <row r="114" spans="1:9" ht="16.5" x14ac:dyDescent="0.25">
      <c r="A114" s="406">
        <v>4619</v>
      </c>
      <c r="B114" s="607"/>
      <c r="C114" s="408"/>
      <c r="D114" s="408" t="s">
        <v>139</v>
      </c>
      <c r="E114" s="408"/>
      <c r="F114" s="393">
        <v>0</v>
      </c>
      <c r="G114" s="412">
        <v>0</v>
      </c>
      <c r="H114" s="412">
        <v>0</v>
      </c>
      <c r="I114" s="608">
        <f t="shared" si="16"/>
        <v>0</v>
      </c>
    </row>
    <row r="115" spans="1:9" ht="16.5" x14ac:dyDescent="0.25">
      <c r="A115" s="406">
        <v>4620</v>
      </c>
      <c r="B115" s="607"/>
      <c r="C115" s="408"/>
      <c r="D115" s="408" t="s">
        <v>1184</v>
      </c>
      <c r="E115" s="408"/>
      <c r="F115" s="393">
        <v>0</v>
      </c>
      <c r="G115" s="412">
        <v>0</v>
      </c>
      <c r="H115" s="412">
        <v>0</v>
      </c>
      <c r="I115" s="608">
        <f t="shared" si="16"/>
        <v>0</v>
      </c>
    </row>
    <row r="116" spans="1:9" ht="16.5" x14ac:dyDescent="0.25">
      <c r="A116" s="406">
        <v>4621</v>
      </c>
      <c r="B116" s="607"/>
      <c r="C116" s="408"/>
      <c r="D116" s="408" t="s">
        <v>1041</v>
      </c>
      <c r="E116" s="408"/>
      <c r="F116" s="393">
        <v>0</v>
      </c>
      <c r="G116" s="412">
        <v>0</v>
      </c>
      <c r="H116" s="412">
        <v>0</v>
      </c>
      <c r="I116" s="608">
        <f t="shared" si="16"/>
        <v>0</v>
      </c>
    </row>
    <row r="117" spans="1:9" ht="16.5" x14ac:dyDescent="0.25">
      <c r="A117" s="406">
        <v>4622</v>
      </c>
      <c r="B117" s="607"/>
      <c r="C117" s="408"/>
      <c r="D117" s="408" t="s">
        <v>1042</v>
      </c>
      <c r="E117" s="409"/>
      <c r="F117" s="393">
        <v>0</v>
      </c>
      <c r="G117" s="412">
        <v>0</v>
      </c>
      <c r="H117" s="412">
        <v>0</v>
      </c>
      <c r="I117" s="608">
        <f t="shared" si="16"/>
        <v>0</v>
      </c>
    </row>
    <row r="118" spans="1:9" ht="16.5" x14ac:dyDescent="0.25">
      <c r="A118" s="406">
        <v>4623</v>
      </c>
      <c r="B118" s="607"/>
      <c r="C118" s="408"/>
      <c r="D118" s="408" t="s">
        <v>1043</v>
      </c>
      <c r="E118" s="409"/>
      <c r="F118" s="393">
        <v>0</v>
      </c>
      <c r="G118" s="412">
        <v>0</v>
      </c>
      <c r="H118" s="412">
        <v>0</v>
      </c>
      <c r="I118" s="608">
        <f t="shared" si="16"/>
        <v>0</v>
      </c>
    </row>
    <row r="119" spans="1:9" ht="16.5" x14ac:dyDescent="0.25">
      <c r="A119" s="406">
        <v>4624</v>
      </c>
      <c r="B119" s="607"/>
      <c r="C119" s="408"/>
      <c r="D119" s="408" t="s">
        <v>137</v>
      </c>
      <c r="E119" s="408"/>
      <c r="F119" s="393">
        <v>0</v>
      </c>
      <c r="G119" s="412">
        <v>0</v>
      </c>
      <c r="H119" s="412">
        <v>0</v>
      </c>
      <c r="I119" s="608">
        <f t="shared" si="16"/>
        <v>0</v>
      </c>
    </row>
    <row r="120" spans="1:9" ht="16.5" x14ac:dyDescent="0.25">
      <c r="A120" s="406">
        <v>4625</v>
      </c>
      <c r="B120" s="607"/>
      <c r="C120" s="408"/>
      <c r="D120" s="408" t="s">
        <v>1044</v>
      </c>
      <c r="E120" s="408"/>
      <c r="F120" s="393">
        <v>0</v>
      </c>
      <c r="G120" s="412">
        <v>0</v>
      </c>
      <c r="H120" s="412">
        <v>0</v>
      </c>
      <c r="I120" s="608">
        <f t="shared" si="16"/>
        <v>0</v>
      </c>
    </row>
    <row r="121" spans="1:9" ht="16.5" x14ac:dyDescent="0.25">
      <c r="A121" s="406">
        <v>4626</v>
      </c>
      <c r="B121" s="607"/>
      <c r="C121" s="408"/>
      <c r="D121" s="408" t="s">
        <v>142</v>
      </c>
      <c r="E121" s="408"/>
      <c r="F121" s="393">
        <v>0</v>
      </c>
      <c r="G121" s="412">
        <v>0</v>
      </c>
      <c r="H121" s="412">
        <v>0</v>
      </c>
      <c r="I121" s="608">
        <f t="shared" si="16"/>
        <v>0</v>
      </c>
    </row>
    <row r="122" spans="1:9" ht="16.5" x14ac:dyDescent="0.25">
      <c r="A122" s="406">
        <v>4627</v>
      </c>
      <c r="B122" s="607"/>
      <c r="C122" s="408"/>
      <c r="D122" s="408" t="s">
        <v>135</v>
      </c>
      <c r="E122" s="408"/>
      <c r="F122" s="393">
        <v>0</v>
      </c>
      <c r="G122" s="412">
        <v>0</v>
      </c>
      <c r="H122" s="412">
        <v>0</v>
      </c>
      <c r="I122" s="608">
        <f t="shared" si="16"/>
        <v>0</v>
      </c>
    </row>
    <row r="123" spans="1:9" ht="17.25" x14ac:dyDescent="0.3">
      <c r="A123" s="406"/>
      <c r="B123" s="607"/>
      <c r="C123" s="445"/>
      <c r="D123" s="611" t="s">
        <v>1045</v>
      </c>
      <c r="E123" s="408"/>
      <c r="F123" s="694">
        <f>SUM(F96:F122)</f>
        <v>0</v>
      </c>
      <c r="G123" s="694">
        <f t="shared" ref="G123:H123" si="17">SUM(G96:G122)</f>
        <v>0</v>
      </c>
      <c r="H123" s="694">
        <f t="shared" si="17"/>
        <v>0</v>
      </c>
      <c r="I123" s="694">
        <f>SUM(I96:I122)</f>
        <v>0</v>
      </c>
    </row>
    <row r="124" spans="1:9" ht="16.5" x14ac:dyDescent="0.25">
      <c r="A124" s="406">
        <v>4700</v>
      </c>
      <c r="B124" s="614" t="s">
        <v>94</v>
      </c>
      <c r="C124" s="536" t="s">
        <v>37</v>
      </c>
      <c r="D124" s="536"/>
      <c r="E124" s="408"/>
      <c r="F124" s="412"/>
      <c r="G124" s="412"/>
      <c r="H124" s="412"/>
      <c r="I124" s="608">
        <f t="shared" si="16"/>
        <v>0</v>
      </c>
    </row>
    <row r="125" spans="1:9" ht="16.5" x14ac:dyDescent="0.25">
      <c r="A125" s="406">
        <v>4750</v>
      </c>
      <c r="B125" s="622" t="s">
        <v>143</v>
      </c>
      <c r="C125" s="542" t="s">
        <v>36</v>
      </c>
      <c r="D125" s="542"/>
      <c r="E125" s="445"/>
      <c r="F125" s="410"/>
      <c r="G125" s="410"/>
      <c r="H125" s="410"/>
      <c r="I125" s="410"/>
    </row>
    <row r="126" spans="1:9" ht="16.5" x14ac:dyDescent="0.25">
      <c r="A126" s="406">
        <v>4751</v>
      </c>
      <c r="B126" s="614"/>
      <c r="C126" s="536"/>
      <c r="D126" s="408" t="s">
        <v>1185</v>
      </c>
      <c r="E126" s="560"/>
      <c r="F126" s="393">
        <v>0</v>
      </c>
      <c r="G126" s="412">
        <v>0</v>
      </c>
      <c r="H126" s="412">
        <v>0</v>
      </c>
      <c r="I126" s="608">
        <f t="shared" si="16"/>
        <v>0</v>
      </c>
    </row>
    <row r="127" spans="1:9" ht="16.5" x14ac:dyDescent="0.25">
      <c r="A127" s="406">
        <v>4752</v>
      </c>
      <c r="B127" s="614"/>
      <c r="C127" s="536"/>
      <c r="D127" s="408" t="s">
        <v>1186</v>
      </c>
      <c r="E127" s="560"/>
      <c r="F127" s="393">
        <v>0</v>
      </c>
      <c r="G127" s="412">
        <v>0</v>
      </c>
      <c r="H127" s="412">
        <v>0</v>
      </c>
      <c r="I127" s="608">
        <f t="shared" si="16"/>
        <v>0</v>
      </c>
    </row>
    <row r="128" spans="1:9" ht="16.5" x14ac:dyDescent="0.25">
      <c r="A128" s="406">
        <v>4753</v>
      </c>
      <c r="B128" s="614"/>
      <c r="C128" s="536"/>
      <c r="D128" s="408" t="s">
        <v>1143</v>
      </c>
      <c r="E128" s="560"/>
      <c r="F128" s="393">
        <v>0</v>
      </c>
      <c r="G128" s="412">
        <v>0</v>
      </c>
      <c r="H128" s="412">
        <v>0</v>
      </c>
      <c r="I128" s="608">
        <f t="shared" si="16"/>
        <v>0</v>
      </c>
    </row>
    <row r="129" spans="1:9" ht="16.5" x14ac:dyDescent="0.25">
      <c r="A129" s="406">
        <v>4754</v>
      </c>
      <c r="B129" s="614"/>
      <c r="C129" s="536"/>
      <c r="D129" s="408" t="s">
        <v>1187</v>
      </c>
      <c r="E129" s="560"/>
      <c r="F129" s="393">
        <v>0</v>
      </c>
      <c r="G129" s="412">
        <v>0</v>
      </c>
      <c r="H129" s="412">
        <v>0</v>
      </c>
      <c r="I129" s="608">
        <f t="shared" si="16"/>
        <v>0</v>
      </c>
    </row>
    <row r="130" spans="1:9" ht="16.5" x14ac:dyDescent="0.25">
      <c r="A130" s="406">
        <v>4755</v>
      </c>
      <c r="B130" s="614"/>
      <c r="C130" s="536"/>
      <c r="D130" s="541" t="s">
        <v>1188</v>
      </c>
      <c r="E130" s="1"/>
      <c r="F130" s="393">
        <v>0</v>
      </c>
      <c r="G130" s="412">
        <v>0</v>
      </c>
      <c r="H130" s="412">
        <v>0</v>
      </c>
      <c r="I130" s="608">
        <f t="shared" si="16"/>
        <v>0</v>
      </c>
    </row>
    <row r="131" spans="1:9" ht="16.5" x14ac:dyDescent="0.25">
      <c r="A131" s="406">
        <v>4800</v>
      </c>
      <c r="B131" s="530" t="s">
        <v>176</v>
      </c>
      <c r="C131" s="536" t="s">
        <v>1046</v>
      </c>
      <c r="D131" s="536"/>
      <c r="E131" s="408"/>
      <c r="F131" s="393">
        <v>0</v>
      </c>
      <c r="G131" s="412">
        <v>0</v>
      </c>
      <c r="H131" s="412">
        <v>0</v>
      </c>
      <c r="I131" s="608">
        <f t="shared" si="16"/>
        <v>0</v>
      </c>
    </row>
    <row r="132" spans="1:9" ht="16.5" x14ac:dyDescent="0.25">
      <c r="A132" s="406">
        <v>4850</v>
      </c>
      <c r="B132" s="530" t="s">
        <v>192</v>
      </c>
      <c r="C132" s="536" t="s">
        <v>1047</v>
      </c>
      <c r="D132" s="536"/>
      <c r="E132" s="408"/>
      <c r="F132" s="410"/>
      <c r="G132" s="410"/>
      <c r="H132" s="410"/>
      <c r="I132" s="410"/>
    </row>
    <row r="133" spans="1:9" ht="16.5" x14ac:dyDescent="0.25">
      <c r="A133" s="411">
        <v>4851</v>
      </c>
      <c r="B133" s="614"/>
      <c r="C133" s="555"/>
      <c r="D133" s="408" t="s">
        <v>947</v>
      </c>
      <c r="E133" s="453"/>
      <c r="F133" s="393">
        <v>0</v>
      </c>
      <c r="G133" s="412">
        <v>0</v>
      </c>
      <c r="H133" s="412">
        <v>0</v>
      </c>
      <c r="I133" s="608">
        <f t="shared" si="16"/>
        <v>0</v>
      </c>
    </row>
    <row r="134" spans="1:9" ht="16.5" x14ac:dyDescent="0.25">
      <c r="A134" s="411">
        <v>4852</v>
      </c>
      <c r="B134" s="634"/>
      <c r="C134" s="555"/>
      <c r="D134" s="408" t="s">
        <v>948</v>
      </c>
      <c r="E134" s="453"/>
      <c r="F134" s="393">
        <v>0</v>
      </c>
      <c r="G134" s="412">
        <v>0</v>
      </c>
      <c r="H134" s="412">
        <v>0</v>
      </c>
      <c r="I134" s="608">
        <f t="shared" si="16"/>
        <v>0</v>
      </c>
    </row>
    <row r="135" spans="1:9" ht="16.5" x14ac:dyDescent="0.25">
      <c r="A135" s="411">
        <v>4854</v>
      </c>
      <c r="B135" s="634"/>
      <c r="C135" s="555"/>
      <c r="D135" s="445" t="s">
        <v>1189</v>
      </c>
      <c r="E135" s="453"/>
      <c r="F135" s="393">
        <v>0</v>
      </c>
      <c r="G135" s="412">
        <v>0</v>
      </c>
      <c r="H135" s="412">
        <v>0</v>
      </c>
      <c r="I135" s="608">
        <f t="shared" si="16"/>
        <v>0</v>
      </c>
    </row>
    <row r="136" spans="1:9" ht="16.5" x14ac:dyDescent="0.25">
      <c r="A136" s="411">
        <v>4855</v>
      </c>
      <c r="B136" s="634"/>
      <c r="C136" s="555"/>
      <c r="D136" s="408" t="s">
        <v>1190</v>
      </c>
      <c r="E136" s="453"/>
      <c r="F136" s="393">
        <v>0</v>
      </c>
      <c r="G136" s="412">
        <v>0</v>
      </c>
      <c r="H136" s="412">
        <v>0</v>
      </c>
      <c r="I136" s="608">
        <f t="shared" si="16"/>
        <v>0</v>
      </c>
    </row>
    <row r="137" spans="1:9" ht="16.5" x14ac:dyDescent="0.25">
      <c r="A137" s="411">
        <v>4857</v>
      </c>
      <c r="B137" s="634"/>
      <c r="C137" s="555"/>
      <c r="D137" s="453" t="s">
        <v>1191</v>
      </c>
      <c r="E137" s="453"/>
      <c r="F137" s="393">
        <v>0</v>
      </c>
      <c r="G137" s="412">
        <v>0</v>
      </c>
      <c r="H137" s="412">
        <v>0</v>
      </c>
      <c r="I137" s="608">
        <f t="shared" si="16"/>
        <v>0</v>
      </c>
    </row>
    <row r="138" spans="1:9" ht="16.5" x14ac:dyDescent="0.25">
      <c r="A138" s="406">
        <v>4900</v>
      </c>
      <c r="B138" s="634" t="s">
        <v>193</v>
      </c>
      <c r="C138" s="555" t="s">
        <v>1019</v>
      </c>
      <c r="D138" s="555"/>
      <c r="E138" s="453"/>
      <c r="F138" s="393">
        <v>0</v>
      </c>
      <c r="G138" s="412">
        <v>0</v>
      </c>
      <c r="H138" s="412">
        <v>0</v>
      </c>
      <c r="I138" s="608">
        <f t="shared" si="16"/>
        <v>0</v>
      </c>
    </row>
    <row r="139" spans="1:9" ht="16.5" x14ac:dyDescent="0.25">
      <c r="A139" s="406">
        <v>4940</v>
      </c>
      <c r="B139" s="614" t="s">
        <v>981</v>
      </c>
      <c r="C139" s="536" t="s">
        <v>1048</v>
      </c>
      <c r="D139" s="536"/>
      <c r="E139" s="408"/>
      <c r="F139" s="393">
        <v>0</v>
      </c>
      <c r="G139" s="412">
        <v>0</v>
      </c>
      <c r="H139" s="412">
        <v>0</v>
      </c>
      <c r="I139" s="608">
        <f t="shared" si="16"/>
        <v>0</v>
      </c>
    </row>
    <row r="140" spans="1:9" ht="16.5" x14ac:dyDescent="0.25">
      <c r="A140" s="406">
        <v>4950</v>
      </c>
      <c r="B140" s="622" t="s">
        <v>983</v>
      </c>
      <c r="C140" s="542" t="s">
        <v>1049</v>
      </c>
      <c r="D140" s="542"/>
      <c r="E140" s="445"/>
      <c r="F140" s="393">
        <v>0</v>
      </c>
      <c r="G140" s="412">
        <v>0</v>
      </c>
      <c r="H140" s="412">
        <v>0</v>
      </c>
      <c r="I140" s="608">
        <f t="shared" si="16"/>
        <v>0</v>
      </c>
    </row>
    <row r="141" spans="1:9" ht="16.5" x14ac:dyDescent="0.25">
      <c r="A141" s="406">
        <v>4955</v>
      </c>
      <c r="B141" s="614" t="s">
        <v>959</v>
      </c>
      <c r="C141" s="536" t="s">
        <v>1050</v>
      </c>
      <c r="D141" s="536"/>
      <c r="E141" s="408"/>
      <c r="F141" s="393">
        <v>0</v>
      </c>
      <c r="G141" s="412">
        <v>0</v>
      </c>
      <c r="H141" s="412">
        <v>0</v>
      </c>
      <c r="I141" s="608">
        <f t="shared" si="16"/>
        <v>0</v>
      </c>
    </row>
    <row r="142" spans="1:9" ht="17.25" x14ac:dyDescent="0.3">
      <c r="A142" s="406"/>
      <c r="B142" s="614"/>
      <c r="C142" s="637" t="s">
        <v>1051</v>
      </c>
      <c r="D142" s="536"/>
      <c r="E142" s="409"/>
      <c r="F142" s="439">
        <f>SUM(F123:F141)</f>
        <v>0</v>
      </c>
      <c r="G142" s="439">
        <f>SUM(G123:G141)</f>
        <v>0</v>
      </c>
      <c r="H142" s="439">
        <f t="shared" ref="H142" si="18">SUM(H123:H141)</f>
        <v>0</v>
      </c>
      <c r="I142" s="439">
        <f>SUM(I123:I141)</f>
        <v>0</v>
      </c>
    </row>
    <row r="143" spans="1:9" ht="16.5" x14ac:dyDescent="0.25">
      <c r="A143" s="473" t="s">
        <v>1052</v>
      </c>
      <c r="B143" s="542" t="s">
        <v>181</v>
      </c>
      <c r="C143" s="445"/>
      <c r="D143" s="445"/>
      <c r="E143" s="445"/>
      <c r="F143" s="410"/>
      <c r="G143" s="410"/>
      <c r="H143" s="410"/>
      <c r="I143" s="410"/>
    </row>
    <row r="144" spans="1:9" ht="16.5" x14ac:dyDescent="0.25">
      <c r="A144" s="406">
        <v>6100</v>
      </c>
      <c r="B144" s="607"/>
      <c r="C144" s="408" t="s">
        <v>1053</v>
      </c>
      <c r="D144" s="408"/>
      <c r="E144" s="408"/>
      <c r="F144" s="393">
        <v>0</v>
      </c>
      <c r="G144" s="412">
        <v>0</v>
      </c>
      <c r="H144" s="412">
        <v>0</v>
      </c>
      <c r="I144" s="608">
        <f>SUM(F144:H144)</f>
        <v>0</v>
      </c>
    </row>
    <row r="145" spans="1:9" ht="16.5" x14ac:dyDescent="0.25">
      <c r="A145" s="406">
        <v>6200</v>
      </c>
      <c r="B145" s="445"/>
      <c r="C145" s="445" t="s">
        <v>1054</v>
      </c>
      <c r="D145" s="445"/>
      <c r="E145" s="445"/>
      <c r="F145" s="393">
        <v>0</v>
      </c>
      <c r="G145" s="412">
        <v>0</v>
      </c>
      <c r="H145" s="412">
        <v>0</v>
      </c>
      <c r="I145" s="608">
        <f>SUM(F145:H145)</f>
        <v>0</v>
      </c>
    </row>
    <row r="146" spans="1:9" ht="16.5" x14ac:dyDescent="0.25">
      <c r="A146" s="406">
        <v>6300</v>
      </c>
      <c r="B146" s="607"/>
      <c r="C146" s="408" t="s">
        <v>1055</v>
      </c>
      <c r="D146" s="408"/>
      <c r="E146" s="408"/>
      <c r="F146" s="393">
        <v>0</v>
      </c>
      <c r="G146" s="412">
        <v>0</v>
      </c>
      <c r="H146" s="412">
        <v>0</v>
      </c>
      <c r="I146" s="608">
        <f>SUM(F146:H146)</f>
        <v>0</v>
      </c>
    </row>
    <row r="147" spans="1:9" ht="16.5" x14ac:dyDescent="0.25">
      <c r="A147" s="406">
        <v>6400</v>
      </c>
      <c r="B147" s="607"/>
      <c r="C147" s="408" t="s">
        <v>1056</v>
      </c>
      <c r="D147" s="408"/>
      <c r="E147" s="409"/>
      <c r="F147" s="393">
        <v>0</v>
      </c>
      <c r="G147" s="412">
        <v>0</v>
      </c>
      <c r="H147" s="412">
        <v>0</v>
      </c>
      <c r="I147" s="608">
        <f>SUM(F147:H147)</f>
        <v>0</v>
      </c>
    </row>
    <row r="148" spans="1:9" ht="17.25" x14ac:dyDescent="0.3">
      <c r="A148" s="406"/>
      <c r="B148" s="445"/>
      <c r="C148" s="611" t="s">
        <v>1057</v>
      </c>
      <c r="D148" s="408"/>
      <c r="E148" s="409"/>
      <c r="F148" s="439">
        <f>SUM(F144:F147)</f>
        <v>0</v>
      </c>
      <c r="G148" s="439">
        <f>SUM(G144:G147)</f>
        <v>0</v>
      </c>
      <c r="H148" s="439">
        <f t="shared" ref="H148" si="19">SUM(H144:H147)</f>
        <v>0</v>
      </c>
      <c r="I148" s="439">
        <f>SUM(I144:I147)</f>
        <v>0</v>
      </c>
    </row>
    <row r="149" spans="1:9" ht="16.5" x14ac:dyDescent="0.25">
      <c r="A149" s="406"/>
      <c r="B149" s="638" t="s">
        <v>1058</v>
      </c>
      <c r="C149" s="408"/>
      <c r="D149" s="408"/>
      <c r="E149" s="409"/>
      <c r="F149" s="439">
        <f>F76+F93+F142+F148</f>
        <v>0</v>
      </c>
      <c r="G149" s="439">
        <f>G76+G93+G142+G148</f>
        <v>0</v>
      </c>
      <c r="H149" s="439">
        <f t="shared" ref="H149" si="20">H76+H93+H142+H148</f>
        <v>0</v>
      </c>
      <c r="I149" s="439">
        <f>I76+I93+I142+I148</f>
        <v>0</v>
      </c>
    </row>
    <row r="150" spans="1:9" ht="18.75" x14ac:dyDescent="0.3">
      <c r="A150" s="639"/>
      <c r="B150" s="640"/>
      <c r="C150" s="640"/>
      <c r="D150" s="640"/>
      <c r="E150" s="640"/>
      <c r="F150" s="641">
        <f>F149-F65</f>
        <v>0</v>
      </c>
      <c r="G150" s="641">
        <f>G149-G65</f>
        <v>0</v>
      </c>
      <c r="H150" s="445"/>
      <c r="I150" s="445"/>
    </row>
    <row r="151" spans="1:9" ht="18.75" x14ac:dyDescent="0.3">
      <c r="A151" s="336"/>
      <c r="B151" s="335"/>
      <c r="C151" s="335"/>
      <c r="D151" s="335"/>
      <c r="E151" s="335"/>
      <c r="F151" s="335"/>
      <c r="G151" s="335"/>
      <c r="H151" s="331"/>
      <c r="I151" s="331"/>
    </row>
    <row r="152" spans="1:9" ht="18.75" x14ac:dyDescent="0.3">
      <c r="A152" s="334"/>
      <c r="B152" s="335"/>
      <c r="C152" s="335"/>
      <c r="D152" s="335"/>
      <c r="E152" s="335"/>
      <c r="F152" s="652">
        <f>F65-F149</f>
        <v>0</v>
      </c>
      <c r="G152" s="652">
        <f t="shared" ref="G152:I152" si="21">G65-G149</f>
        <v>0</v>
      </c>
      <c r="H152" s="652">
        <f t="shared" si="21"/>
        <v>0</v>
      </c>
      <c r="I152" s="652">
        <f t="shared" si="21"/>
        <v>0</v>
      </c>
    </row>
    <row r="153" spans="1:9" ht="18.75" x14ac:dyDescent="0.3">
      <c r="A153" s="336"/>
      <c r="B153" s="335"/>
      <c r="C153" s="335"/>
      <c r="D153" s="335"/>
      <c r="E153" s="335"/>
      <c r="F153" s="335"/>
      <c r="G153" s="335"/>
      <c r="H153" s="331"/>
      <c r="I153" s="331"/>
    </row>
    <row r="154" spans="1:9" ht="18.75" x14ac:dyDescent="0.3">
      <c r="A154" s="336"/>
      <c r="B154" s="335"/>
      <c r="C154" s="335"/>
      <c r="D154" s="335"/>
      <c r="E154" s="335"/>
      <c r="F154" s="335"/>
      <c r="G154" s="335"/>
      <c r="H154" s="331"/>
      <c r="I154" s="331"/>
    </row>
    <row r="155" spans="1:9" ht="18.75" x14ac:dyDescent="0.3">
      <c r="A155" s="334"/>
      <c r="B155" s="335"/>
      <c r="C155" s="335"/>
      <c r="D155" s="335"/>
      <c r="E155" s="335"/>
      <c r="F155" s="331"/>
      <c r="G155" s="331"/>
      <c r="H155" s="331"/>
      <c r="I155" s="331"/>
    </row>
    <row r="156" spans="1:9" ht="18.75" x14ac:dyDescent="0.3">
      <c r="A156" s="334"/>
      <c r="F156" s="331"/>
      <c r="G156" s="331"/>
      <c r="H156" s="331"/>
      <c r="I156" s="331"/>
    </row>
  </sheetData>
  <mergeCells count="2">
    <mergeCell ref="B5:E5"/>
    <mergeCell ref="B66:E66"/>
  </mergeCells>
  <pageMargins left="0.7" right="0.7" top="0.33" bottom="0.31" header="0.3" footer="0.3"/>
  <pageSetup paperSize="9" orientation="portrait" r:id="rId1"/>
  <ignoredErrors>
    <ignoredError sqref="I85 I123"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L68"/>
  <sheetViews>
    <sheetView zoomScale="85" zoomScaleNormal="85" workbookViewId="0">
      <pane xSplit="5" ySplit="5" topLeftCell="F6" activePane="bottomRight" state="frozen"/>
      <selection pane="topRight" activeCell="F1" sqref="F1"/>
      <selection pane="bottomLeft" activeCell="A6" sqref="A6"/>
      <selection pane="bottomRight" activeCell="L50" sqref="L50"/>
    </sheetView>
  </sheetViews>
  <sheetFormatPr defaultColWidth="9" defaultRowHeight="15" x14ac:dyDescent="0.25"/>
  <cols>
    <col min="2" max="3" width="3.140625" customWidth="1"/>
    <col min="5" max="5" width="37" customWidth="1"/>
    <col min="6" max="6" width="17.42578125" customWidth="1"/>
    <col min="7" max="7" width="18.85546875" customWidth="1"/>
    <col min="8" max="8" width="14.140625" customWidth="1"/>
    <col min="9" max="9" width="16.7109375" customWidth="1"/>
    <col min="11" max="12" width="9.7109375" bestFit="1" customWidth="1"/>
  </cols>
  <sheetData>
    <row r="1" spans="1:9" ht="20.25" x14ac:dyDescent="0.3">
      <c r="A1" s="689" t="str">
        <f>'Church  R &amp; P '!A2:I2</f>
        <v>Name of Diocese</v>
      </c>
      <c r="B1" s="689"/>
      <c r="C1" s="689"/>
      <c r="D1" s="689"/>
      <c r="E1" s="689"/>
      <c r="F1" s="689"/>
      <c r="G1" s="689"/>
      <c r="H1" s="689"/>
      <c r="I1" s="689"/>
    </row>
    <row r="2" spans="1:9" ht="20.25" x14ac:dyDescent="0.3">
      <c r="A2" s="689" t="str">
        <f>'Church  R &amp; P '!A3:I3</f>
        <v>Address of Diocese</v>
      </c>
      <c r="B2" s="689"/>
      <c r="C2" s="689"/>
      <c r="D2" s="689"/>
      <c r="E2" s="689"/>
      <c r="F2" s="689"/>
      <c r="G2" s="689"/>
      <c r="H2" s="689"/>
      <c r="I2" s="689"/>
    </row>
    <row r="3" spans="1:9" x14ac:dyDescent="0.25">
      <c r="A3" s="686" t="s">
        <v>1192</v>
      </c>
      <c r="B3" s="686"/>
      <c r="C3" s="686"/>
      <c r="D3" s="686"/>
      <c r="E3" s="686"/>
      <c r="F3" s="686"/>
      <c r="G3" s="686"/>
      <c r="H3" s="686"/>
      <c r="I3" s="686"/>
    </row>
    <row r="4" spans="1:9" ht="16.5" x14ac:dyDescent="0.25">
      <c r="A4" s="401" t="s">
        <v>957</v>
      </c>
      <c r="B4" s="851" t="s">
        <v>235</v>
      </c>
      <c r="C4" s="851"/>
      <c r="D4" s="851"/>
      <c r="E4" s="851"/>
      <c r="F4" s="684" t="str">
        <f>'Church  R &amp; P '!F5</f>
        <v>First Church</v>
      </c>
      <c r="G4" s="684" t="str">
        <f>'Church  R &amp; P '!G5</f>
        <v>Second Church</v>
      </c>
      <c r="H4" s="684" t="str">
        <f>'Church  R &amp; P '!H5</f>
        <v>Last Church</v>
      </c>
      <c r="I4" s="401" t="s">
        <v>6</v>
      </c>
    </row>
    <row r="5" spans="1:9" ht="16.5" x14ac:dyDescent="0.25">
      <c r="A5" s="401"/>
      <c r="B5" s="403"/>
      <c r="C5" s="404"/>
      <c r="D5" s="404"/>
      <c r="E5" s="404" t="s">
        <v>958</v>
      </c>
      <c r="F5" s="401">
        <f>'Church  R &amp; P '!F6</f>
        <v>1</v>
      </c>
      <c r="G5" s="401">
        <f>'Church  R &amp; P '!G6</f>
        <v>2</v>
      </c>
      <c r="H5" s="401">
        <f>'Church  R &amp; P '!H6</f>
        <v>0</v>
      </c>
      <c r="I5" s="401">
        <f>'Church  R &amp; P '!I6</f>
        <v>0</v>
      </c>
    </row>
    <row r="6" spans="1:9" ht="16.5" x14ac:dyDescent="0.25">
      <c r="A6" s="406">
        <v>2000</v>
      </c>
      <c r="B6" s="413" t="s">
        <v>92</v>
      </c>
      <c r="C6" s="414" t="s">
        <v>1059</v>
      </c>
      <c r="D6" s="414"/>
      <c r="E6" s="414"/>
      <c r="F6" s="415"/>
      <c r="G6" s="415"/>
      <c r="H6" s="415"/>
      <c r="I6" s="415"/>
    </row>
    <row r="7" spans="1:9" ht="16.5" x14ac:dyDescent="0.25">
      <c r="A7" s="406">
        <v>2100</v>
      </c>
      <c r="B7" s="416"/>
      <c r="C7" s="416"/>
      <c r="D7" s="417" t="s">
        <v>1060</v>
      </c>
      <c r="E7" s="416"/>
      <c r="F7" s="412">
        <v>0</v>
      </c>
      <c r="G7" s="412">
        <v>0</v>
      </c>
      <c r="H7" s="412">
        <v>0</v>
      </c>
      <c r="I7" s="412">
        <f t="shared" ref="I7:I15" si="0">SUM(F7:H7)</f>
        <v>0</v>
      </c>
    </row>
    <row r="8" spans="1:9" ht="16.5" x14ac:dyDescent="0.25">
      <c r="A8" s="406">
        <v>2110</v>
      </c>
      <c r="B8" s="418"/>
      <c r="C8" s="419"/>
      <c r="D8" s="420" t="s">
        <v>1061</v>
      </c>
      <c r="E8" s="421"/>
      <c r="F8" s="412">
        <v>0</v>
      </c>
      <c r="G8" s="412">
        <v>0</v>
      </c>
      <c r="H8" s="412">
        <v>0</v>
      </c>
      <c r="I8" s="412">
        <f t="shared" si="0"/>
        <v>0</v>
      </c>
    </row>
    <row r="9" spans="1:9" ht="16.5" x14ac:dyDescent="0.25">
      <c r="A9" s="406">
        <v>2120</v>
      </c>
      <c r="B9" s="413"/>
      <c r="C9" s="422"/>
      <c r="D9" s="420" t="s">
        <v>1062</v>
      </c>
      <c r="E9" s="421"/>
      <c r="F9" s="412">
        <v>0</v>
      </c>
      <c r="G9" s="412">
        <v>0</v>
      </c>
      <c r="H9" s="412">
        <v>0</v>
      </c>
      <c r="I9" s="412">
        <f t="shared" si="0"/>
        <v>0</v>
      </c>
    </row>
    <row r="10" spans="1:9" ht="16.5" x14ac:dyDescent="0.25">
      <c r="A10" s="406">
        <v>2160</v>
      </c>
      <c r="B10" s="423"/>
      <c r="C10" s="424"/>
      <c r="D10" s="420" t="s">
        <v>972</v>
      </c>
      <c r="E10" s="421"/>
      <c r="F10" s="412">
        <v>0</v>
      </c>
      <c r="G10" s="412">
        <v>0</v>
      </c>
      <c r="H10" s="412">
        <v>0</v>
      </c>
      <c r="I10" s="412">
        <f t="shared" si="0"/>
        <v>0</v>
      </c>
    </row>
    <row r="11" spans="1:9" ht="16.5" x14ac:dyDescent="0.25">
      <c r="A11" s="406">
        <v>2170</v>
      </c>
      <c r="B11" s="425"/>
      <c r="C11" s="416"/>
      <c r="D11" s="417" t="s">
        <v>973</v>
      </c>
      <c r="E11" s="416"/>
      <c r="F11" s="412">
        <v>0</v>
      </c>
      <c r="G11" s="412">
        <v>0</v>
      </c>
      <c r="H11" s="412">
        <v>0</v>
      </c>
      <c r="I11" s="412">
        <f t="shared" si="0"/>
        <v>0</v>
      </c>
    </row>
    <row r="12" spans="1:9" ht="16.5" x14ac:dyDescent="0.25">
      <c r="A12" s="406">
        <v>2180</v>
      </c>
      <c r="B12" s="413"/>
      <c r="C12" s="422"/>
      <c r="D12" s="420" t="s">
        <v>974</v>
      </c>
      <c r="E12" s="421"/>
      <c r="F12" s="412">
        <v>0</v>
      </c>
      <c r="G12" s="412">
        <v>0</v>
      </c>
      <c r="H12" s="412">
        <v>0</v>
      </c>
      <c r="I12" s="412">
        <f t="shared" si="0"/>
        <v>0</v>
      </c>
    </row>
    <row r="13" spans="1:9" ht="17.25" x14ac:dyDescent="0.3">
      <c r="A13" s="406">
        <v>2210</v>
      </c>
      <c r="B13" s="425"/>
      <c r="C13" s="416"/>
      <c r="D13" s="665" t="s">
        <v>975</v>
      </c>
      <c r="E13" s="416"/>
      <c r="F13" s="412">
        <v>0</v>
      </c>
      <c r="G13" s="412">
        <v>0</v>
      </c>
      <c r="H13" s="412">
        <v>0</v>
      </c>
      <c r="I13" s="412">
        <f t="shared" si="0"/>
        <v>0</v>
      </c>
    </row>
    <row r="14" spans="1:9" ht="16.5" x14ac:dyDescent="0.25">
      <c r="A14" s="406">
        <v>2220</v>
      </c>
      <c r="B14" s="413"/>
      <c r="C14" s="422"/>
      <c r="D14" s="414" t="s">
        <v>976</v>
      </c>
      <c r="E14" s="421"/>
      <c r="F14" s="412">
        <v>0</v>
      </c>
      <c r="G14" s="412">
        <v>0</v>
      </c>
      <c r="H14" s="412">
        <v>0</v>
      </c>
      <c r="I14" s="412">
        <f t="shared" si="0"/>
        <v>0</v>
      </c>
    </row>
    <row r="15" spans="1:9" ht="17.25" x14ac:dyDescent="0.3">
      <c r="A15" s="406">
        <v>2230</v>
      </c>
      <c r="B15" s="425"/>
      <c r="C15" s="416"/>
      <c r="D15" s="666" t="s">
        <v>977</v>
      </c>
      <c r="E15" s="416"/>
      <c r="F15" s="412">
        <v>0</v>
      </c>
      <c r="G15" s="412">
        <v>0</v>
      </c>
      <c r="H15" s="412">
        <v>0</v>
      </c>
      <c r="I15" s="412">
        <f t="shared" si="0"/>
        <v>0</v>
      </c>
    </row>
    <row r="16" spans="1:9" ht="17.25" x14ac:dyDescent="0.3">
      <c r="A16" s="406"/>
      <c r="B16" s="413"/>
      <c r="C16" s="427" t="s">
        <v>1063</v>
      </c>
      <c r="D16" s="422"/>
      <c r="E16" s="421"/>
      <c r="F16" s="643">
        <f>SUM(F7:F15)</f>
        <v>0</v>
      </c>
      <c r="G16" s="643">
        <f>SUM(G7:G15)</f>
        <v>0</v>
      </c>
      <c r="H16" s="643">
        <f t="shared" ref="H16" si="1">SUM(H7:H15)</f>
        <v>0</v>
      </c>
      <c r="I16" s="643">
        <f>SUM(I7:I15)</f>
        <v>0</v>
      </c>
    </row>
    <row r="17" spans="1:9" ht="17.25" x14ac:dyDescent="0.3">
      <c r="A17" s="406">
        <v>2300</v>
      </c>
      <c r="B17" s="413" t="s">
        <v>94</v>
      </c>
      <c r="C17" s="669" t="s">
        <v>980</v>
      </c>
      <c r="D17" s="414"/>
      <c r="E17" s="421"/>
      <c r="F17" s="412">
        <v>0</v>
      </c>
      <c r="G17" s="412">
        <v>0</v>
      </c>
      <c r="H17" s="412">
        <v>0</v>
      </c>
      <c r="I17" s="412">
        <f t="shared" ref="I17:I22" si="2">SUM(F17:H17)</f>
        <v>0</v>
      </c>
    </row>
    <row r="18" spans="1:9" ht="16.5" x14ac:dyDescent="0.25">
      <c r="A18" s="429">
        <v>2400</v>
      </c>
      <c r="B18" s="423" t="s">
        <v>143</v>
      </c>
      <c r="C18" s="430" t="s">
        <v>1193</v>
      </c>
      <c r="D18" s="430"/>
      <c r="E18" s="430"/>
      <c r="F18" s="412">
        <v>0</v>
      </c>
      <c r="G18" s="412">
        <v>0</v>
      </c>
      <c r="H18" s="412">
        <v>0</v>
      </c>
      <c r="I18" s="412">
        <f t="shared" si="2"/>
        <v>0</v>
      </c>
    </row>
    <row r="19" spans="1:9" ht="16.5" x14ac:dyDescent="0.25">
      <c r="A19" s="406">
        <v>2450</v>
      </c>
      <c r="B19" s="413" t="s">
        <v>176</v>
      </c>
      <c r="C19" s="420" t="s">
        <v>105</v>
      </c>
      <c r="D19" s="420"/>
      <c r="E19" s="420"/>
      <c r="F19" s="412">
        <v>0</v>
      </c>
      <c r="G19" s="412">
        <v>0</v>
      </c>
      <c r="H19" s="412">
        <v>0</v>
      </c>
      <c r="I19" s="412">
        <f t="shared" si="2"/>
        <v>0</v>
      </c>
    </row>
    <row r="20" spans="1:9" ht="17.25" x14ac:dyDescent="0.3">
      <c r="A20" s="431">
        <v>2500</v>
      </c>
      <c r="B20" s="413" t="s">
        <v>192</v>
      </c>
      <c r="C20" s="427" t="s">
        <v>1194</v>
      </c>
      <c r="D20" s="420"/>
      <c r="E20" s="421"/>
      <c r="F20" s="412">
        <v>0</v>
      </c>
      <c r="G20" s="412">
        <v>0</v>
      </c>
      <c r="H20" s="412">
        <v>0</v>
      </c>
      <c r="I20" s="412">
        <f t="shared" si="2"/>
        <v>0</v>
      </c>
    </row>
    <row r="21" spans="1:9" ht="16.5" x14ac:dyDescent="0.25">
      <c r="A21" s="429">
        <v>2600</v>
      </c>
      <c r="B21" s="416" t="s">
        <v>193</v>
      </c>
      <c r="C21" s="417" t="s">
        <v>982</v>
      </c>
      <c r="D21" s="417"/>
      <c r="E21" s="417"/>
      <c r="F21" s="412">
        <v>0</v>
      </c>
      <c r="G21" s="412">
        <v>0</v>
      </c>
      <c r="H21" s="412">
        <v>0</v>
      </c>
      <c r="I21" s="412">
        <f t="shared" si="2"/>
        <v>0</v>
      </c>
    </row>
    <row r="22" spans="1:9" ht="16.5" x14ac:dyDescent="0.25">
      <c r="A22" s="429">
        <v>2700</v>
      </c>
      <c r="B22" s="413" t="s">
        <v>981</v>
      </c>
      <c r="C22" s="420" t="s">
        <v>984</v>
      </c>
      <c r="D22" s="420"/>
      <c r="E22" s="420"/>
      <c r="F22" s="412">
        <v>0</v>
      </c>
      <c r="G22" s="412">
        <v>0</v>
      </c>
      <c r="H22" s="412">
        <v>0</v>
      </c>
      <c r="I22" s="412">
        <f t="shared" si="2"/>
        <v>0</v>
      </c>
    </row>
    <row r="23" spans="1:9" ht="16.5" x14ac:dyDescent="0.25">
      <c r="A23" s="429"/>
      <c r="B23" s="413" t="s">
        <v>983</v>
      </c>
      <c r="C23" s="420" t="s">
        <v>988</v>
      </c>
      <c r="D23" s="420"/>
      <c r="E23" s="420"/>
      <c r="F23" s="432"/>
      <c r="G23" s="432"/>
      <c r="H23" s="432"/>
      <c r="I23" s="432"/>
    </row>
    <row r="24" spans="1:9" ht="16.5" x14ac:dyDescent="0.25">
      <c r="A24" s="433">
        <v>2800</v>
      </c>
      <c r="B24" s="413"/>
      <c r="C24" s="420" t="s">
        <v>1195</v>
      </c>
      <c r="D24" s="420"/>
      <c r="E24" s="420"/>
      <c r="F24" s="434"/>
      <c r="G24" s="434"/>
      <c r="H24" s="434"/>
      <c r="I24" s="434"/>
    </row>
    <row r="25" spans="1:9" ht="16.5" x14ac:dyDescent="0.25">
      <c r="A25" s="429">
        <v>2910</v>
      </c>
      <c r="B25" s="413"/>
      <c r="C25" s="420" t="s">
        <v>1196</v>
      </c>
      <c r="D25" s="420"/>
      <c r="E25" s="420"/>
      <c r="F25" s="412">
        <v>0</v>
      </c>
      <c r="G25" s="412">
        <v>0</v>
      </c>
      <c r="H25" s="412">
        <v>0</v>
      </c>
      <c r="I25" s="412">
        <f>SUM(F25:H25)</f>
        <v>0</v>
      </c>
    </row>
    <row r="26" spans="1:9" ht="16.5" x14ac:dyDescent="0.25">
      <c r="A26" s="429">
        <v>2920</v>
      </c>
      <c r="B26" s="413"/>
      <c r="C26" s="420" t="s">
        <v>1065</v>
      </c>
      <c r="D26" s="420"/>
      <c r="E26" s="420"/>
      <c r="F26" s="412">
        <v>0</v>
      </c>
      <c r="G26" s="412">
        <v>0</v>
      </c>
      <c r="H26" s="412">
        <v>0</v>
      </c>
      <c r="I26" s="412">
        <f>SUM(F26:H26)</f>
        <v>0</v>
      </c>
    </row>
    <row r="27" spans="1:9" ht="16.5" x14ac:dyDescent="0.25">
      <c r="A27" s="406">
        <v>5820</v>
      </c>
      <c r="B27" s="413" t="s">
        <v>959</v>
      </c>
      <c r="C27" s="420" t="s">
        <v>1067</v>
      </c>
      <c r="D27" s="420"/>
      <c r="E27" s="435"/>
      <c r="F27" s="412">
        <v>0</v>
      </c>
      <c r="G27" s="412">
        <v>0</v>
      </c>
      <c r="H27" s="412">
        <v>0</v>
      </c>
      <c r="I27" s="412">
        <f>SUM(F27:H27)</f>
        <v>0</v>
      </c>
    </row>
    <row r="28" spans="1:9" ht="16.5" x14ac:dyDescent="0.25">
      <c r="A28" s="429">
        <v>2980</v>
      </c>
      <c r="B28" s="423" t="s">
        <v>1064</v>
      </c>
      <c r="C28" s="430" t="s">
        <v>1069</v>
      </c>
      <c r="D28" s="436"/>
      <c r="E28" s="437"/>
      <c r="F28" s="412">
        <v>0</v>
      </c>
      <c r="G28" s="412">
        <v>0</v>
      </c>
      <c r="H28" s="412">
        <v>0</v>
      </c>
      <c r="I28" s="412">
        <f>SUM(F28:H28)</f>
        <v>0</v>
      </c>
    </row>
    <row r="29" spans="1:9" ht="16.5" x14ac:dyDescent="0.25">
      <c r="A29" s="429">
        <v>2981</v>
      </c>
      <c r="B29" s="413" t="s">
        <v>1066</v>
      </c>
      <c r="C29" s="430" t="s">
        <v>1070</v>
      </c>
      <c r="D29" s="436"/>
      <c r="E29" s="437"/>
      <c r="F29" s="412">
        <v>0</v>
      </c>
      <c r="G29" s="412">
        <v>0</v>
      </c>
      <c r="H29" s="412">
        <v>0</v>
      </c>
      <c r="I29" s="412">
        <f>SUM(F29:H29)</f>
        <v>0</v>
      </c>
    </row>
    <row r="30" spans="1:9" ht="16.5" x14ac:dyDescent="0.25">
      <c r="A30" s="429"/>
      <c r="B30" s="418"/>
      <c r="C30" s="438" t="s">
        <v>1071</v>
      </c>
      <c r="D30" s="420"/>
      <c r="E30" s="435"/>
      <c r="F30" s="643">
        <f>SUM(F16:F29)</f>
        <v>0</v>
      </c>
      <c r="G30" s="643">
        <f>SUM(G16:G29)</f>
        <v>0</v>
      </c>
      <c r="H30" s="643">
        <f t="shared" ref="H30" si="3">SUM(H16:H29)</f>
        <v>0</v>
      </c>
      <c r="I30" s="643">
        <f>SUM(I16:I29)</f>
        <v>0</v>
      </c>
    </row>
    <row r="31" spans="1:9" ht="16.5" x14ac:dyDescent="0.25">
      <c r="A31" s="406">
        <v>2999</v>
      </c>
      <c r="B31" s="440" t="s">
        <v>1197</v>
      </c>
      <c r="C31" s="414" t="s">
        <v>1073</v>
      </c>
      <c r="D31" s="430"/>
      <c r="E31" s="441"/>
      <c r="F31" s="412">
        <v>0</v>
      </c>
      <c r="G31" s="412">
        <v>0</v>
      </c>
      <c r="H31" s="412">
        <v>0</v>
      </c>
      <c r="I31" s="412">
        <f>SUM(F31:H31)</f>
        <v>0</v>
      </c>
    </row>
    <row r="32" spans="1:9" ht="16.5" x14ac:dyDescent="0.25">
      <c r="A32" s="406"/>
      <c r="B32" s="424"/>
      <c r="C32" s="424"/>
      <c r="D32" s="422"/>
      <c r="E32" s="442" t="s">
        <v>70</v>
      </c>
      <c r="F32" s="644">
        <f>F30+F31</f>
        <v>0</v>
      </c>
      <c r="G32" s="644">
        <f>G30+G31</f>
        <v>0</v>
      </c>
      <c r="H32" s="644">
        <f t="shared" ref="H32" si="4">H30+H31</f>
        <v>0</v>
      </c>
      <c r="I32" s="644">
        <f>I30+I31</f>
        <v>0</v>
      </c>
    </row>
    <row r="33" spans="1:9" ht="16.5" x14ac:dyDescent="0.25">
      <c r="A33" s="443"/>
      <c r="B33" s="416"/>
      <c r="C33" s="416"/>
      <c r="D33" s="416"/>
      <c r="E33" s="416"/>
      <c r="F33" s="412"/>
      <c r="G33" s="412"/>
      <c r="H33" s="412"/>
      <c r="I33" s="412"/>
    </row>
    <row r="34" spans="1:9" ht="16.5" x14ac:dyDescent="0.25">
      <c r="A34" s="401" t="s">
        <v>957</v>
      </c>
      <c r="B34" s="852" t="s">
        <v>1074</v>
      </c>
      <c r="C34" s="852"/>
      <c r="D34" s="852"/>
      <c r="E34" s="852"/>
      <c r="F34" s="684" t="str">
        <f>F4</f>
        <v>First Church</v>
      </c>
      <c r="G34" s="684" t="str">
        <f t="shared" ref="G34:I34" si="5">G4</f>
        <v>Second Church</v>
      </c>
      <c r="H34" s="684" t="str">
        <f t="shared" si="5"/>
        <v>Last Church</v>
      </c>
      <c r="I34" s="444" t="str">
        <f t="shared" si="5"/>
        <v>Total</v>
      </c>
    </row>
    <row r="35" spans="1:9" ht="16.5" x14ac:dyDescent="0.25">
      <c r="A35" s="406"/>
      <c r="B35" s="445" t="s">
        <v>1072</v>
      </c>
      <c r="C35" s="426" t="s">
        <v>1076</v>
      </c>
      <c r="D35" s="426"/>
      <c r="E35" s="426"/>
      <c r="F35" s="415"/>
      <c r="G35" s="415"/>
      <c r="H35" s="415"/>
      <c r="I35" s="415"/>
    </row>
    <row r="36" spans="1:9" ht="17.25" x14ac:dyDescent="0.3">
      <c r="A36" s="446">
        <v>4000</v>
      </c>
      <c r="B36" s="447"/>
      <c r="C36" s="668" t="s">
        <v>1198</v>
      </c>
      <c r="D36" s="448"/>
      <c r="E36" s="448"/>
      <c r="F36" s="412">
        <v>0</v>
      </c>
      <c r="G36" s="412">
        <v>0</v>
      </c>
      <c r="H36" s="412">
        <v>0</v>
      </c>
      <c r="I36" s="412">
        <f>SUM(F36:H36)</f>
        <v>0</v>
      </c>
    </row>
    <row r="37" spans="1:9" ht="16.5" x14ac:dyDescent="0.25">
      <c r="A37" s="406">
        <v>4030</v>
      </c>
      <c r="B37" s="447"/>
      <c r="C37" s="414" t="s">
        <v>1199</v>
      </c>
      <c r="D37" s="448"/>
      <c r="E37" s="448"/>
      <c r="F37" s="412">
        <v>0</v>
      </c>
      <c r="G37" s="412">
        <v>0</v>
      </c>
      <c r="H37" s="412">
        <v>0</v>
      </c>
      <c r="I37" s="412">
        <f>SUM(F37:H37)</f>
        <v>0</v>
      </c>
    </row>
    <row r="38" spans="1:9" ht="16.5" x14ac:dyDescent="0.25">
      <c r="A38" s="406">
        <v>4100</v>
      </c>
      <c r="B38" s="413"/>
      <c r="C38" s="414" t="s">
        <v>1007</v>
      </c>
      <c r="D38" s="408"/>
      <c r="E38" s="421"/>
      <c r="F38" s="412">
        <v>0</v>
      </c>
      <c r="G38" s="412">
        <v>0</v>
      </c>
      <c r="H38" s="412">
        <v>0</v>
      </c>
      <c r="I38" s="412">
        <f>SUM(F38:H38)</f>
        <v>0</v>
      </c>
    </row>
    <row r="39" spans="1:9" ht="17.25" x14ac:dyDescent="0.3">
      <c r="A39" s="406"/>
      <c r="B39" s="413"/>
      <c r="C39" s="427" t="s">
        <v>1077</v>
      </c>
      <c r="D39" s="422"/>
      <c r="E39" s="421"/>
      <c r="F39" s="695">
        <f>SUM(F36:F38)</f>
        <v>0</v>
      </c>
      <c r="G39" s="695">
        <f t="shared" ref="G39:H39" si="6">SUM(G36:G38)</f>
        <v>0</v>
      </c>
      <c r="H39" s="695">
        <f t="shared" si="6"/>
        <v>0</v>
      </c>
      <c r="I39" s="695">
        <f>SUM(I36:I38)</f>
        <v>0</v>
      </c>
    </row>
    <row r="40" spans="1:9" ht="16.5" x14ac:dyDescent="0.25">
      <c r="A40" s="406">
        <v>4200</v>
      </c>
      <c r="B40" s="413" t="s">
        <v>1075</v>
      </c>
      <c r="C40" s="420" t="s">
        <v>1079</v>
      </c>
      <c r="D40" s="420"/>
      <c r="E40" s="421"/>
      <c r="F40" s="415"/>
      <c r="G40" s="415"/>
      <c r="H40" s="415"/>
      <c r="I40" s="415"/>
    </row>
    <row r="41" spans="1:9" ht="17.25" x14ac:dyDescent="0.3">
      <c r="A41" s="406">
        <v>4201</v>
      </c>
      <c r="B41" s="413"/>
      <c r="C41" s="422"/>
      <c r="D41" s="667" t="s">
        <v>1011</v>
      </c>
      <c r="E41" s="421"/>
      <c r="F41" s="412">
        <v>0</v>
      </c>
      <c r="G41" s="412">
        <v>0</v>
      </c>
      <c r="H41" s="412">
        <v>0</v>
      </c>
      <c r="I41" s="412">
        <f t="shared" ref="I41:I46" si="7">SUM(F41:H41)</f>
        <v>0</v>
      </c>
    </row>
    <row r="42" spans="1:9" ht="16.5" x14ac:dyDescent="0.25">
      <c r="A42" s="406">
        <v>4230</v>
      </c>
      <c r="B42" s="413"/>
      <c r="C42" s="422"/>
      <c r="D42" s="420" t="s">
        <v>1012</v>
      </c>
      <c r="E42" s="421"/>
      <c r="F42" s="412">
        <v>0</v>
      </c>
      <c r="G42" s="412">
        <v>0</v>
      </c>
      <c r="H42" s="412">
        <v>0</v>
      </c>
      <c r="I42" s="412">
        <f t="shared" si="7"/>
        <v>0</v>
      </c>
    </row>
    <row r="43" spans="1:9" ht="16.5" x14ac:dyDescent="0.25">
      <c r="A43" s="406">
        <v>4250</v>
      </c>
      <c r="B43" s="413"/>
      <c r="C43" s="422"/>
      <c r="D43" s="420" t="s">
        <v>111</v>
      </c>
      <c r="E43" s="421"/>
      <c r="F43" s="412">
        <v>0</v>
      </c>
      <c r="G43" s="412">
        <v>0</v>
      </c>
      <c r="H43" s="412">
        <v>0</v>
      </c>
      <c r="I43" s="412">
        <f t="shared" si="7"/>
        <v>0</v>
      </c>
    </row>
    <row r="44" spans="1:9" ht="16.5" x14ac:dyDescent="0.25">
      <c r="A44" s="406">
        <v>4260</v>
      </c>
      <c r="B44" s="413"/>
      <c r="C44" s="422"/>
      <c r="D44" s="420" t="s">
        <v>1080</v>
      </c>
      <c r="E44" s="421"/>
      <c r="F44" s="412">
        <v>0</v>
      </c>
      <c r="G44" s="412">
        <v>0</v>
      </c>
      <c r="H44" s="412">
        <v>0</v>
      </c>
      <c r="I44" s="412">
        <f t="shared" si="7"/>
        <v>0</v>
      </c>
    </row>
    <row r="45" spans="1:9" ht="16.5" x14ac:dyDescent="0.25">
      <c r="A45" s="429">
        <v>4270</v>
      </c>
      <c r="B45" s="416"/>
      <c r="C45" s="416"/>
      <c r="D45" s="417" t="s">
        <v>1015</v>
      </c>
      <c r="E45" s="416"/>
      <c r="F45" s="412">
        <v>0</v>
      </c>
      <c r="G45" s="412">
        <v>0</v>
      </c>
      <c r="H45" s="412">
        <v>0</v>
      </c>
      <c r="I45" s="412">
        <f t="shared" si="7"/>
        <v>0</v>
      </c>
    </row>
    <row r="46" spans="1:9" ht="16.5" x14ac:dyDescent="0.25">
      <c r="A46" s="406">
        <v>4280</v>
      </c>
      <c r="B46" s="413"/>
      <c r="C46" s="422"/>
      <c r="D46" s="420" t="s">
        <v>1081</v>
      </c>
      <c r="E46" s="421"/>
      <c r="F46" s="412">
        <v>0</v>
      </c>
      <c r="G46" s="412">
        <v>0</v>
      </c>
      <c r="H46" s="412">
        <v>0</v>
      </c>
      <c r="I46" s="412">
        <f t="shared" si="7"/>
        <v>0</v>
      </c>
    </row>
    <row r="47" spans="1:9" ht="17.25" x14ac:dyDescent="0.3">
      <c r="A47" s="406"/>
      <c r="B47" s="418"/>
      <c r="C47" s="419"/>
      <c r="D47" s="449" t="s">
        <v>1082</v>
      </c>
      <c r="E47" s="419"/>
      <c r="F47" s="643">
        <f>SUM(F41:F46)</f>
        <v>0</v>
      </c>
      <c r="G47" s="643">
        <f>SUM(G41:G46)</f>
        <v>0</v>
      </c>
      <c r="H47" s="643">
        <f t="shared" ref="H47" si="8">SUM(H41:H46)</f>
        <v>0</v>
      </c>
      <c r="I47" s="643">
        <f>SUM(I41:I46)</f>
        <v>0</v>
      </c>
    </row>
    <row r="48" spans="1:9" ht="16.5" x14ac:dyDescent="0.25">
      <c r="A48" s="406">
        <v>4300</v>
      </c>
      <c r="B48" s="418" t="s">
        <v>1078</v>
      </c>
      <c r="C48" s="448" t="s">
        <v>1017</v>
      </c>
      <c r="D48" s="448"/>
      <c r="E48" s="450"/>
      <c r="F48" s="412">
        <v>0</v>
      </c>
      <c r="G48" s="412">
        <v>0</v>
      </c>
      <c r="H48" s="412">
        <v>0</v>
      </c>
      <c r="I48" s="412">
        <f t="shared" ref="I48:I58" si="9">SUM(F48:H48)</f>
        <v>0</v>
      </c>
    </row>
    <row r="49" spans="1:12" ht="16.5" x14ac:dyDescent="0.25">
      <c r="A49" s="406">
        <v>4330</v>
      </c>
      <c r="B49" s="413" t="s">
        <v>1083</v>
      </c>
      <c r="C49" s="420" t="s">
        <v>163</v>
      </c>
      <c r="D49" s="435"/>
      <c r="E49" s="451"/>
      <c r="F49" s="412">
        <v>0</v>
      </c>
      <c r="G49" s="412">
        <v>0</v>
      </c>
      <c r="H49" s="412">
        <v>0</v>
      </c>
      <c r="I49" s="412">
        <f t="shared" si="9"/>
        <v>0</v>
      </c>
    </row>
    <row r="50" spans="1:12" ht="16.5" x14ac:dyDescent="0.25">
      <c r="A50" s="406">
        <v>4340</v>
      </c>
      <c r="B50" s="416" t="s">
        <v>1084</v>
      </c>
      <c r="C50" s="417" t="s">
        <v>1019</v>
      </c>
      <c r="D50" s="417"/>
      <c r="E50" s="416"/>
      <c r="F50" s="412">
        <v>0</v>
      </c>
      <c r="G50" s="412">
        <v>0</v>
      </c>
      <c r="H50" s="412">
        <v>0</v>
      </c>
      <c r="I50" s="412">
        <f t="shared" si="9"/>
        <v>0</v>
      </c>
    </row>
    <row r="51" spans="1:12" ht="16.5" x14ac:dyDescent="0.25">
      <c r="A51" s="406">
        <v>4350</v>
      </c>
      <c r="B51" s="413" t="s">
        <v>1085</v>
      </c>
      <c r="C51" s="420" t="s">
        <v>1020</v>
      </c>
      <c r="D51" s="420"/>
      <c r="E51" s="422"/>
      <c r="F51" s="412">
        <v>0</v>
      </c>
      <c r="G51" s="412">
        <v>0</v>
      </c>
      <c r="H51" s="412">
        <v>0</v>
      </c>
      <c r="I51" s="412">
        <f t="shared" si="9"/>
        <v>0</v>
      </c>
    </row>
    <row r="52" spans="1:12" ht="16.5" x14ac:dyDescent="0.25">
      <c r="A52" s="406">
        <v>4400</v>
      </c>
      <c r="B52" s="413" t="s">
        <v>1086</v>
      </c>
      <c r="C52" s="420" t="s">
        <v>1021</v>
      </c>
      <c r="D52" s="420"/>
      <c r="E52" s="422"/>
      <c r="F52" s="412">
        <v>0</v>
      </c>
      <c r="G52" s="412">
        <v>0</v>
      </c>
      <c r="H52" s="412">
        <v>0</v>
      </c>
      <c r="I52" s="412">
        <f t="shared" si="9"/>
        <v>0</v>
      </c>
    </row>
    <row r="53" spans="1:12" ht="16.5" x14ac:dyDescent="0.25">
      <c r="A53" s="406">
        <v>4500</v>
      </c>
      <c r="B53" s="413" t="s">
        <v>1087</v>
      </c>
      <c r="C53" s="414" t="s">
        <v>146</v>
      </c>
      <c r="D53" s="414"/>
      <c r="E53" s="450"/>
      <c r="F53" s="412">
        <v>0</v>
      </c>
      <c r="G53" s="412">
        <v>0</v>
      </c>
      <c r="H53" s="412">
        <v>0</v>
      </c>
      <c r="I53" s="412">
        <f t="shared" si="9"/>
        <v>0</v>
      </c>
    </row>
    <row r="54" spans="1:12" ht="17.25" x14ac:dyDescent="0.3">
      <c r="A54" s="406">
        <v>4550</v>
      </c>
      <c r="B54" s="413" t="s">
        <v>1088</v>
      </c>
      <c r="C54" s="668" t="s">
        <v>20</v>
      </c>
      <c r="D54" s="414"/>
      <c r="E54" s="450"/>
      <c r="F54" s="412">
        <v>0</v>
      </c>
      <c r="G54" s="412">
        <v>0</v>
      </c>
      <c r="H54" s="412">
        <v>0</v>
      </c>
      <c r="I54" s="412">
        <f t="shared" si="9"/>
        <v>0</v>
      </c>
    </row>
    <row r="55" spans="1:12" ht="16.5" x14ac:dyDescent="0.25">
      <c r="A55" s="406">
        <v>4980</v>
      </c>
      <c r="B55" s="423" t="s">
        <v>1002</v>
      </c>
      <c r="C55" s="659" t="s">
        <v>1089</v>
      </c>
      <c r="D55" s="424"/>
      <c r="E55" s="424"/>
      <c r="F55" s="412">
        <v>0</v>
      </c>
      <c r="G55" s="412">
        <v>0</v>
      </c>
      <c r="H55" s="412">
        <v>0</v>
      </c>
      <c r="I55" s="412">
        <f t="shared" si="9"/>
        <v>0</v>
      </c>
    </row>
    <row r="56" spans="1:12" ht="16.5" x14ac:dyDescent="0.25">
      <c r="A56" s="406">
        <v>4981</v>
      </c>
      <c r="B56" s="413" t="s">
        <v>1090</v>
      </c>
      <c r="C56" s="659" t="s">
        <v>1091</v>
      </c>
      <c r="D56" s="422"/>
      <c r="E56" s="422"/>
      <c r="F56" s="412">
        <v>0</v>
      </c>
      <c r="G56" s="412">
        <v>0</v>
      </c>
      <c r="H56" s="412">
        <v>0</v>
      </c>
      <c r="I56" s="412">
        <f t="shared" si="9"/>
        <v>0</v>
      </c>
    </row>
    <row r="57" spans="1:12" ht="16.5" x14ac:dyDescent="0.25">
      <c r="A57" s="406">
        <v>5628</v>
      </c>
      <c r="B57" s="413" t="s">
        <v>1092</v>
      </c>
      <c r="C57" s="422" t="s">
        <v>21</v>
      </c>
      <c r="D57" s="422"/>
      <c r="E57" s="422"/>
      <c r="F57" s="654">
        <f>'Church Depreciation'!E50</f>
        <v>0</v>
      </c>
      <c r="G57" s="654">
        <f>'Church Depreciation'!F50</f>
        <v>0</v>
      </c>
      <c r="H57" s="654">
        <f>'Church Depreciation'!G50</f>
        <v>0</v>
      </c>
      <c r="I57" s="412">
        <f>SUM(F57:H57)</f>
        <v>0</v>
      </c>
      <c r="K57" t="s">
        <v>1475</v>
      </c>
    </row>
    <row r="58" spans="1:12" ht="16.5" x14ac:dyDescent="0.25">
      <c r="A58" s="406">
        <v>4562</v>
      </c>
      <c r="B58" s="413" t="s">
        <v>1093</v>
      </c>
      <c r="C58" s="623" t="s">
        <v>1094</v>
      </c>
      <c r="D58" s="422"/>
      <c r="E58" s="422"/>
      <c r="F58" s="412">
        <v>0</v>
      </c>
      <c r="G58" s="412">
        <v>0</v>
      </c>
      <c r="H58" s="412">
        <v>0</v>
      </c>
      <c r="I58" s="412">
        <f t="shared" si="9"/>
        <v>0</v>
      </c>
    </row>
    <row r="59" spans="1:12" ht="16.5" x14ac:dyDescent="0.25">
      <c r="A59" s="406"/>
      <c r="B59" s="418"/>
      <c r="C59" s="419" t="s">
        <v>1095</v>
      </c>
      <c r="D59" s="419"/>
      <c r="E59" s="422"/>
      <c r="F59" s="644">
        <f>F39+F47+F48+F49+F50+F51+F52+F53+F54+F55+F56+F57+F58</f>
        <v>0</v>
      </c>
      <c r="G59" s="644">
        <f t="shared" ref="G59:H59" si="10">G39+G47+G48+G49+G50+G51+G52+G53+G54+G55+G56+G57+G58</f>
        <v>0</v>
      </c>
      <c r="H59" s="644">
        <f t="shared" si="10"/>
        <v>0</v>
      </c>
      <c r="I59" s="644">
        <f>I39+I47+I48+I49+I50+I51+I52+I53+I54+I55+I56+I57+I58</f>
        <v>0</v>
      </c>
    </row>
    <row r="60" spans="1:12" ht="16.5" x14ac:dyDescent="0.25">
      <c r="A60" s="406">
        <v>4999</v>
      </c>
      <c r="B60" s="413" t="s">
        <v>1096</v>
      </c>
      <c r="C60" s="414" t="s">
        <v>1097</v>
      </c>
      <c r="D60" s="414"/>
      <c r="E60" s="422"/>
      <c r="F60" s="452">
        <f>F30-F59</f>
        <v>0</v>
      </c>
      <c r="G60" s="452">
        <f>G30-G59</f>
        <v>0</v>
      </c>
      <c r="H60" s="452"/>
      <c r="I60" s="412">
        <f>SUM(F60:H60)</f>
        <v>0</v>
      </c>
      <c r="K60" s="338"/>
      <c r="L60" s="338"/>
    </row>
    <row r="61" spans="1:12" ht="17.25" thickBot="1" x14ac:dyDescent="0.3">
      <c r="A61" s="406"/>
      <c r="B61" s="453"/>
      <c r="C61" s="453"/>
      <c r="D61" s="453"/>
      <c r="E61" s="454" t="s">
        <v>70</v>
      </c>
      <c r="F61" s="645">
        <f>F59+F60</f>
        <v>0</v>
      </c>
      <c r="G61" s="645">
        <f>G59+G60</f>
        <v>0</v>
      </c>
      <c r="H61" s="645">
        <f t="shared" ref="H61" si="11">H59+H60</f>
        <v>0</v>
      </c>
      <c r="I61" s="645">
        <f>I59+I60</f>
        <v>0</v>
      </c>
    </row>
    <row r="62" spans="1:12" ht="19.5" thickTop="1" x14ac:dyDescent="0.3">
      <c r="A62" s="334"/>
      <c r="B62" s="335"/>
      <c r="C62" s="335"/>
      <c r="D62" s="335"/>
      <c r="E62" s="335"/>
      <c r="F62" s="335"/>
      <c r="G62" s="335"/>
      <c r="H62" s="331"/>
      <c r="I62" s="331"/>
    </row>
    <row r="63" spans="1:12" ht="18.75" x14ac:dyDescent="0.3">
      <c r="A63" s="336"/>
      <c r="B63" s="335"/>
      <c r="C63" s="335"/>
      <c r="D63" s="335"/>
      <c r="E63" s="335"/>
      <c r="F63" s="335"/>
      <c r="G63" s="335"/>
      <c r="H63" s="331"/>
      <c r="I63" s="331"/>
    </row>
    <row r="64" spans="1:12" ht="18.75" x14ac:dyDescent="0.3">
      <c r="A64" s="334"/>
      <c r="B64" s="335"/>
      <c r="C64" s="335"/>
      <c r="D64" s="335"/>
      <c r="E64" s="335"/>
      <c r="F64" s="335"/>
      <c r="G64" s="335"/>
      <c r="H64" s="331"/>
      <c r="I64" s="331"/>
    </row>
    <row r="65" spans="1:9" ht="18.75" x14ac:dyDescent="0.3">
      <c r="A65" s="336"/>
      <c r="B65" s="335"/>
      <c r="C65" s="335"/>
      <c r="D65" s="335"/>
      <c r="E65" s="335"/>
      <c r="F65" s="335"/>
      <c r="G65" s="335"/>
      <c r="H65" s="331"/>
      <c r="I65" s="331"/>
    </row>
    <row r="66" spans="1:9" ht="18.75" x14ac:dyDescent="0.3">
      <c r="A66" s="336"/>
      <c r="B66" s="335"/>
      <c r="C66" s="335"/>
      <c r="D66" s="335"/>
      <c r="E66" s="335"/>
      <c r="F66" s="335"/>
      <c r="G66" s="335"/>
      <c r="H66" s="331"/>
      <c r="I66" s="331"/>
    </row>
    <row r="67" spans="1:9" ht="17.25" x14ac:dyDescent="0.3">
      <c r="A67" s="54"/>
      <c r="F67" s="331"/>
      <c r="G67" s="331"/>
      <c r="H67" s="331"/>
      <c r="I67" s="331"/>
    </row>
    <row r="68" spans="1:9" ht="17.25" x14ac:dyDescent="0.3">
      <c r="A68" s="54"/>
      <c r="F68" s="331"/>
      <c r="G68" s="331"/>
      <c r="H68" s="331"/>
      <c r="I68" s="331"/>
    </row>
  </sheetData>
  <mergeCells count="2">
    <mergeCell ref="B4:E4"/>
    <mergeCell ref="B34:E34"/>
  </mergeCells>
  <pageMargins left="0.7" right="0.7" top="0.75" bottom="0.75" header="0.3" footer="0.3"/>
  <pageSetup orientation="portrait" horizontalDpi="4294967293" verticalDpi="0" r:id="rId1"/>
  <ignoredErrors>
    <ignoredError sqref="I30 I47 I59"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F0"/>
  </sheetPr>
  <dimension ref="A1:H52"/>
  <sheetViews>
    <sheetView zoomScale="85" zoomScaleNormal="85" workbookViewId="0">
      <pane xSplit="4" ySplit="6" topLeftCell="E46" activePane="bottomRight" state="frozen"/>
      <selection pane="topRight" activeCell="E1" sqref="E1"/>
      <selection pane="bottomLeft" activeCell="A7" sqref="A7"/>
      <selection pane="bottomRight" activeCell="G17" sqref="G17"/>
    </sheetView>
  </sheetViews>
  <sheetFormatPr defaultColWidth="9" defaultRowHeight="15" x14ac:dyDescent="0.25"/>
  <cols>
    <col min="1" max="1" width="9" style="532"/>
    <col min="2" max="2" width="5.42578125" customWidth="1"/>
    <col min="3" max="3" width="27.42578125" customWidth="1"/>
    <col min="4" max="4" width="12.28515625" customWidth="1"/>
    <col min="5" max="5" width="16.42578125" customWidth="1"/>
    <col min="6" max="6" width="18.42578125" customWidth="1"/>
    <col min="7" max="7" width="14.5703125" customWidth="1"/>
    <col min="8" max="8" width="16.5703125" customWidth="1"/>
  </cols>
  <sheetData>
    <row r="1" spans="1:8" ht="17.25" x14ac:dyDescent="0.3">
      <c r="A1" s="69"/>
      <c r="D1" s="331"/>
      <c r="E1" s="331"/>
      <c r="F1" s="331"/>
    </row>
    <row r="2" spans="1:8" ht="20.25" x14ac:dyDescent="0.3">
      <c r="A2" s="689" t="str">
        <f>'Church  R &amp; P '!A2:I2</f>
        <v>Name of Diocese</v>
      </c>
      <c r="B2" s="689"/>
      <c r="C2" s="689"/>
      <c r="D2" s="689"/>
      <c r="E2" s="689"/>
      <c r="F2" s="689"/>
      <c r="G2" s="689"/>
      <c r="H2" s="689"/>
    </row>
    <row r="3" spans="1:8" ht="20.25" x14ac:dyDescent="0.3">
      <c r="A3" s="689" t="str">
        <f>'DataSheet '!B12</f>
        <v>Address of Diocese</v>
      </c>
      <c r="B3" s="689"/>
      <c r="C3" s="689"/>
      <c r="D3" s="689"/>
      <c r="E3" s="689"/>
      <c r="F3" s="689"/>
      <c r="G3" s="689"/>
      <c r="H3" s="689"/>
    </row>
    <row r="4" spans="1:8" ht="15.75" x14ac:dyDescent="0.25">
      <c r="A4" s="834" t="s">
        <v>1098</v>
      </c>
      <c r="B4" s="834"/>
      <c r="C4" s="834"/>
      <c r="D4" s="834"/>
      <c r="E4" s="834"/>
      <c r="F4" s="834"/>
      <c r="G4" s="834"/>
      <c r="H4" s="834"/>
    </row>
    <row r="5" spans="1:8" ht="16.5" x14ac:dyDescent="0.25">
      <c r="A5" s="401" t="s">
        <v>957</v>
      </c>
      <c r="B5" s="851" t="s">
        <v>235</v>
      </c>
      <c r="C5" s="851"/>
      <c r="D5" s="851"/>
      <c r="E5" s="682" t="str">
        <f>'Church  R &amp; P '!F5</f>
        <v>First Church</v>
      </c>
      <c r="F5" s="682" t="str">
        <f>'Church  R &amp; P '!G5</f>
        <v>Second Church</v>
      </c>
      <c r="G5" s="682" t="str">
        <f>'Church  R &amp; P '!H5</f>
        <v>Last Church</v>
      </c>
      <c r="H5" s="402" t="s">
        <v>6</v>
      </c>
    </row>
    <row r="6" spans="1:8" ht="16.5" x14ac:dyDescent="0.25">
      <c r="A6" s="401"/>
      <c r="B6" s="403"/>
      <c r="C6" s="404"/>
      <c r="D6" s="405"/>
      <c r="E6" s="402">
        <f>'Church  R &amp; P '!F6</f>
        <v>1</v>
      </c>
      <c r="F6" s="402">
        <f>'Church  R &amp; P '!G6</f>
        <v>2</v>
      </c>
      <c r="G6" s="402">
        <f>'Church  R &amp; P '!H6</f>
        <v>0</v>
      </c>
      <c r="H6" s="402">
        <f>'Church  R &amp; P '!I6</f>
        <v>0</v>
      </c>
    </row>
    <row r="7" spans="1:8" ht="16.5" x14ac:dyDescent="0.25">
      <c r="A7" s="473" t="s">
        <v>92</v>
      </c>
      <c r="B7" s="407" t="s">
        <v>1099</v>
      </c>
      <c r="C7" s="408"/>
      <c r="D7" s="409"/>
      <c r="E7" s="410"/>
      <c r="F7" s="410"/>
      <c r="G7" s="410"/>
      <c r="H7" s="410"/>
    </row>
    <row r="8" spans="1:8" ht="16.5" x14ac:dyDescent="0.25">
      <c r="A8" s="473"/>
      <c r="B8" s="411"/>
      <c r="C8" s="408" t="s">
        <v>1100</v>
      </c>
      <c r="D8" s="409"/>
      <c r="E8" s="412">
        <v>0</v>
      </c>
      <c r="F8" s="412">
        <v>0</v>
      </c>
      <c r="G8" s="412"/>
      <c r="H8" s="412">
        <f>SUM(E8:G8)</f>
        <v>0</v>
      </c>
    </row>
    <row r="9" spans="1:8" ht="16.5" x14ac:dyDescent="0.25">
      <c r="A9" s="473"/>
      <c r="B9" s="411"/>
      <c r="C9" s="408" t="s">
        <v>1101</v>
      </c>
      <c r="D9" s="409"/>
      <c r="E9" s="412"/>
      <c r="F9" s="412"/>
      <c r="G9" s="412"/>
      <c r="H9" s="412">
        <f>SUM(E9:G9)</f>
        <v>0</v>
      </c>
    </row>
    <row r="10" spans="1:8" ht="16.5" x14ac:dyDescent="0.25">
      <c r="A10" s="473"/>
      <c r="B10" s="411"/>
      <c r="C10" s="408" t="s">
        <v>1102</v>
      </c>
      <c r="D10" s="409"/>
      <c r="E10" s="412"/>
      <c r="F10" s="412"/>
      <c r="G10" s="412"/>
      <c r="H10" s="412">
        <f>SUM(E10:G10)</f>
        <v>0</v>
      </c>
    </row>
    <row r="11" spans="1:8" ht="16.5" x14ac:dyDescent="0.25">
      <c r="A11" s="473"/>
      <c r="B11" s="411"/>
      <c r="C11" s="530" t="s">
        <v>1103</v>
      </c>
      <c r="D11" s="531"/>
      <c r="E11" s="428">
        <f t="shared" ref="E11:H11" si="0">E8+E9-E10</f>
        <v>0</v>
      </c>
      <c r="F11" s="428">
        <f t="shared" si="0"/>
        <v>0</v>
      </c>
      <c r="G11" s="428">
        <f t="shared" si="0"/>
        <v>0</v>
      </c>
      <c r="H11" s="428">
        <f t="shared" si="0"/>
        <v>0</v>
      </c>
    </row>
    <row r="12" spans="1:8" ht="16.5" x14ac:dyDescent="0.25">
      <c r="A12" s="473" t="s">
        <v>94</v>
      </c>
      <c r="B12" s="407" t="s">
        <v>1104</v>
      </c>
      <c r="C12" s="408"/>
      <c r="D12" s="409"/>
      <c r="E12" s="410"/>
      <c r="F12" s="410"/>
      <c r="G12" s="410"/>
      <c r="H12" s="410"/>
    </row>
    <row r="13" spans="1:8" ht="16.5" x14ac:dyDescent="0.25">
      <c r="A13" s="473"/>
      <c r="B13" s="411"/>
      <c r="C13" s="408" t="str">
        <f>C8</f>
        <v>W D V as on 1-4-2024</v>
      </c>
      <c r="D13" s="409"/>
      <c r="E13" s="412">
        <v>0</v>
      </c>
      <c r="F13" s="412">
        <v>0</v>
      </c>
      <c r="G13" s="412"/>
      <c r="H13" s="412">
        <f>SUM(E13:G13)</f>
        <v>0</v>
      </c>
    </row>
    <row r="14" spans="1:8" ht="16.5" x14ac:dyDescent="0.25">
      <c r="A14" s="473"/>
      <c r="B14" s="411"/>
      <c r="C14" s="408" t="s">
        <v>1101</v>
      </c>
      <c r="D14" s="409"/>
      <c r="E14" s="412">
        <v>0</v>
      </c>
      <c r="F14" s="412">
        <v>0</v>
      </c>
      <c r="G14" s="412"/>
      <c r="H14" s="412">
        <f>SUM(E14:G14)</f>
        <v>0</v>
      </c>
    </row>
    <row r="15" spans="1:8" ht="16.5" x14ac:dyDescent="0.25">
      <c r="A15" s="473"/>
      <c r="B15" s="411"/>
      <c r="C15" s="408" t="s">
        <v>1102</v>
      </c>
      <c r="D15" s="409"/>
      <c r="E15" s="412"/>
      <c r="F15" s="412"/>
      <c r="G15" s="412"/>
      <c r="H15" s="412">
        <f>SUM(E15:G15)</f>
        <v>0</v>
      </c>
    </row>
    <row r="16" spans="1:8" ht="16.5" x14ac:dyDescent="0.25">
      <c r="A16" s="473"/>
      <c r="B16" s="411"/>
      <c r="C16" s="408" t="s">
        <v>1105</v>
      </c>
      <c r="D16" s="409"/>
      <c r="E16" s="412">
        <v>0</v>
      </c>
      <c r="F16" s="412">
        <v>0</v>
      </c>
      <c r="G16" s="412"/>
      <c r="H16" s="412">
        <f>SUM(E16:G16)</f>
        <v>0</v>
      </c>
    </row>
    <row r="17" spans="1:8" ht="16.5" x14ac:dyDescent="0.25">
      <c r="A17" s="473"/>
      <c r="B17" s="411"/>
      <c r="C17" s="530" t="str">
        <f>C11</f>
        <v>W D V as on 31-03-2025</v>
      </c>
      <c r="D17" s="531"/>
      <c r="E17" s="428">
        <f t="shared" ref="E17:H17" si="1">E13+E14-E15-E16</f>
        <v>0</v>
      </c>
      <c r="F17" s="428">
        <f t="shared" si="1"/>
        <v>0</v>
      </c>
      <c r="G17" s="428">
        <f t="shared" si="1"/>
        <v>0</v>
      </c>
      <c r="H17" s="428">
        <f t="shared" si="1"/>
        <v>0</v>
      </c>
    </row>
    <row r="18" spans="1:8" ht="16.5" x14ac:dyDescent="0.25">
      <c r="A18" s="473" t="s">
        <v>143</v>
      </c>
      <c r="B18" s="407" t="s">
        <v>1106</v>
      </c>
      <c r="C18" s="408"/>
      <c r="D18" s="409"/>
      <c r="E18" s="410"/>
      <c r="F18" s="410"/>
      <c r="G18" s="410"/>
      <c r="H18" s="410"/>
    </row>
    <row r="19" spans="1:8" ht="16.5" x14ac:dyDescent="0.25">
      <c r="A19" s="473"/>
      <c r="B19" s="411"/>
      <c r="C19" s="408" t="str">
        <f>C8</f>
        <v>W D V as on 1-4-2024</v>
      </c>
      <c r="D19" s="409"/>
      <c r="E19" s="412">
        <v>0</v>
      </c>
      <c r="F19" s="412">
        <v>0</v>
      </c>
      <c r="G19" s="412"/>
      <c r="H19" s="412">
        <f>SUM(E19:G19)</f>
        <v>0</v>
      </c>
    </row>
    <row r="20" spans="1:8" ht="16.5" x14ac:dyDescent="0.25">
      <c r="A20" s="473"/>
      <c r="B20" s="411"/>
      <c r="C20" s="408" t="s">
        <v>1101</v>
      </c>
      <c r="D20" s="409"/>
      <c r="E20" s="412">
        <v>0</v>
      </c>
      <c r="F20" s="412">
        <v>0</v>
      </c>
      <c r="G20" s="412"/>
      <c r="H20" s="412">
        <f>SUM(E20:G20)</f>
        <v>0</v>
      </c>
    </row>
    <row r="21" spans="1:8" ht="16.5" x14ac:dyDescent="0.25">
      <c r="A21" s="473"/>
      <c r="B21" s="411"/>
      <c r="C21" s="408" t="s">
        <v>1102</v>
      </c>
      <c r="D21" s="409"/>
      <c r="E21" s="412"/>
      <c r="F21" s="412"/>
      <c r="G21" s="412"/>
      <c r="H21" s="412">
        <f>SUM(E21:G21)</f>
        <v>0</v>
      </c>
    </row>
    <row r="22" spans="1:8" ht="16.5" x14ac:dyDescent="0.25">
      <c r="A22" s="473"/>
      <c r="B22" s="411"/>
      <c r="C22" s="408" t="s">
        <v>1105</v>
      </c>
      <c r="D22" s="409"/>
      <c r="E22" s="412">
        <v>0</v>
      </c>
      <c r="F22" s="412">
        <v>0</v>
      </c>
      <c r="G22" s="412"/>
      <c r="H22" s="412">
        <f>SUM(E22:G22)</f>
        <v>0</v>
      </c>
    </row>
    <row r="23" spans="1:8" ht="16.5" x14ac:dyDescent="0.25">
      <c r="A23" s="473"/>
      <c r="B23" s="411"/>
      <c r="C23" s="530" t="str">
        <f>C11</f>
        <v>W D V as on 31-03-2025</v>
      </c>
      <c r="D23" s="531"/>
      <c r="E23" s="428">
        <f t="shared" ref="E23:H23" si="2">E19+E20-E21-E22</f>
        <v>0</v>
      </c>
      <c r="F23" s="428">
        <f t="shared" si="2"/>
        <v>0</v>
      </c>
      <c r="G23" s="428">
        <f t="shared" si="2"/>
        <v>0</v>
      </c>
      <c r="H23" s="428">
        <f t="shared" si="2"/>
        <v>0</v>
      </c>
    </row>
    <row r="24" spans="1:8" ht="16.5" x14ac:dyDescent="0.25">
      <c r="A24" s="473" t="s">
        <v>176</v>
      </c>
      <c r="B24" s="407" t="s">
        <v>1107</v>
      </c>
      <c r="C24" s="408"/>
      <c r="D24" s="409"/>
      <c r="E24" s="410"/>
      <c r="F24" s="410"/>
      <c r="G24" s="410"/>
      <c r="H24" s="410"/>
    </row>
    <row r="25" spans="1:8" ht="16.5" x14ac:dyDescent="0.25">
      <c r="A25" s="473"/>
      <c r="B25" s="411"/>
      <c r="C25" s="408" t="str">
        <f>C8</f>
        <v>W D V as on 1-4-2024</v>
      </c>
      <c r="D25" s="409"/>
      <c r="E25" s="412"/>
      <c r="F25" s="412"/>
      <c r="G25" s="412"/>
      <c r="H25" s="412">
        <f>SUM(E25:G25)</f>
        <v>0</v>
      </c>
    </row>
    <row r="26" spans="1:8" ht="16.5" x14ac:dyDescent="0.25">
      <c r="A26" s="473"/>
      <c r="B26" s="411"/>
      <c r="C26" s="408" t="s">
        <v>1101</v>
      </c>
      <c r="D26" s="409"/>
      <c r="E26" s="412"/>
      <c r="F26" s="412"/>
      <c r="G26" s="412"/>
      <c r="H26" s="412">
        <f>SUM(E26:G26)</f>
        <v>0</v>
      </c>
    </row>
    <row r="27" spans="1:8" ht="16.5" x14ac:dyDescent="0.25">
      <c r="A27" s="473"/>
      <c r="B27" s="411"/>
      <c r="C27" s="408" t="s">
        <v>1102</v>
      </c>
      <c r="D27" s="409"/>
      <c r="E27" s="412"/>
      <c r="F27" s="412"/>
      <c r="G27" s="412"/>
      <c r="H27" s="412">
        <f>SUM(E27:G27)</f>
        <v>0</v>
      </c>
    </row>
    <row r="28" spans="1:8" ht="16.5" x14ac:dyDescent="0.25">
      <c r="A28" s="473"/>
      <c r="B28" s="411"/>
      <c r="C28" s="408" t="s">
        <v>1105</v>
      </c>
      <c r="D28" s="409"/>
      <c r="E28" s="412"/>
      <c r="F28" s="412"/>
      <c r="G28" s="412"/>
      <c r="H28" s="412">
        <f>SUM(E28:G28)</f>
        <v>0</v>
      </c>
    </row>
    <row r="29" spans="1:8" ht="16.5" x14ac:dyDescent="0.25">
      <c r="A29" s="473"/>
      <c r="B29" s="411"/>
      <c r="C29" s="530" t="str">
        <f>C11</f>
        <v>W D V as on 31-03-2025</v>
      </c>
      <c r="D29" s="531"/>
      <c r="E29" s="428">
        <f>E25+E26-E27-E28</f>
        <v>0</v>
      </c>
      <c r="F29" s="428">
        <f>F25+F26-F27-F28</f>
        <v>0</v>
      </c>
      <c r="G29" s="428">
        <f>G25+G26-G27-G28</f>
        <v>0</v>
      </c>
      <c r="H29" s="428">
        <f>H25+H26-H27-H28</f>
        <v>0</v>
      </c>
    </row>
    <row r="30" spans="1:8" ht="16.5" x14ac:dyDescent="0.25">
      <c r="A30" s="473" t="s">
        <v>192</v>
      </c>
      <c r="B30" s="407" t="s">
        <v>1108</v>
      </c>
      <c r="C30" s="408"/>
      <c r="D30" s="409"/>
      <c r="E30" s="410"/>
      <c r="F30" s="410"/>
      <c r="G30" s="410"/>
      <c r="H30" s="410"/>
    </row>
    <row r="31" spans="1:8" ht="16.5" x14ac:dyDescent="0.25">
      <c r="A31" s="473"/>
      <c r="B31" s="411"/>
      <c r="C31" s="408" t="str">
        <f>C8</f>
        <v>W D V as on 1-4-2024</v>
      </c>
      <c r="D31" s="409"/>
      <c r="E31" s="477">
        <v>0</v>
      </c>
      <c r="F31" s="412">
        <v>0</v>
      </c>
      <c r="G31" s="412">
        <v>0</v>
      </c>
      <c r="H31" s="412">
        <f>SUM(E31:G31)</f>
        <v>0</v>
      </c>
    </row>
    <row r="32" spans="1:8" ht="16.5" x14ac:dyDescent="0.25">
      <c r="A32" s="473"/>
      <c r="B32" s="411"/>
      <c r="C32" s="408" t="s">
        <v>1101</v>
      </c>
      <c r="D32" s="409"/>
      <c r="E32" s="412"/>
      <c r="F32" s="412">
        <v>0</v>
      </c>
      <c r="G32" s="412"/>
      <c r="H32" s="412">
        <f>SUM(E32:G32)</f>
        <v>0</v>
      </c>
    </row>
    <row r="33" spans="1:8" ht="16.5" x14ac:dyDescent="0.25">
      <c r="A33" s="473"/>
      <c r="B33" s="411"/>
      <c r="C33" s="408" t="s">
        <v>1102</v>
      </c>
      <c r="D33" s="409"/>
      <c r="E33" s="412"/>
      <c r="F33" s="412"/>
      <c r="G33" s="412"/>
      <c r="H33" s="412">
        <f>SUM(E33:G33)</f>
        <v>0</v>
      </c>
    </row>
    <row r="34" spans="1:8" ht="16.5" x14ac:dyDescent="0.25">
      <c r="A34" s="473"/>
      <c r="B34" s="411"/>
      <c r="C34" s="408" t="s">
        <v>1105</v>
      </c>
      <c r="D34" s="409"/>
      <c r="E34" s="412">
        <v>0</v>
      </c>
      <c r="F34" s="412">
        <v>0</v>
      </c>
      <c r="G34" s="412">
        <v>0</v>
      </c>
      <c r="H34" s="412">
        <f>SUM(E34:G34)</f>
        <v>0</v>
      </c>
    </row>
    <row r="35" spans="1:8" ht="16.5" x14ac:dyDescent="0.25">
      <c r="A35" s="473"/>
      <c r="B35" s="411"/>
      <c r="C35" s="530" t="str">
        <f>C11</f>
        <v>W D V as on 31-03-2025</v>
      </c>
      <c r="D35" s="531"/>
      <c r="E35" s="428">
        <f>E31+E32-E33-E34</f>
        <v>0</v>
      </c>
      <c r="F35" s="428">
        <f>F31+F32-F33-F34</f>
        <v>0</v>
      </c>
      <c r="G35" s="428">
        <f>G31+G32-G33-G34</f>
        <v>0</v>
      </c>
      <c r="H35" s="428">
        <f>H31+H32-H33-H34</f>
        <v>0</v>
      </c>
    </row>
    <row r="36" spans="1:8" ht="16.5" x14ac:dyDescent="0.25">
      <c r="A36" s="473" t="s">
        <v>193</v>
      </c>
      <c r="B36" s="407" t="s">
        <v>1109</v>
      </c>
      <c r="C36" s="408"/>
      <c r="D36" s="409"/>
      <c r="E36" s="410"/>
      <c r="F36" s="410"/>
      <c r="G36" s="410"/>
      <c r="H36" s="410"/>
    </row>
    <row r="37" spans="1:8" ht="16.5" x14ac:dyDescent="0.25">
      <c r="A37" s="473"/>
      <c r="B37" s="411"/>
      <c r="C37" s="408" t="str">
        <f>C8</f>
        <v>W D V as on 1-4-2024</v>
      </c>
      <c r="D37" s="409"/>
      <c r="E37" s="412">
        <v>0</v>
      </c>
      <c r="F37" s="412">
        <v>0</v>
      </c>
      <c r="G37" s="412">
        <v>0</v>
      </c>
      <c r="H37" s="412">
        <f>SUM(E37:G37)</f>
        <v>0</v>
      </c>
    </row>
    <row r="38" spans="1:8" ht="16.5" x14ac:dyDescent="0.25">
      <c r="A38" s="473"/>
      <c r="B38" s="411"/>
      <c r="C38" s="408" t="s">
        <v>1101</v>
      </c>
      <c r="D38" s="409"/>
      <c r="E38" s="412">
        <v>0</v>
      </c>
      <c r="F38" s="412">
        <v>0</v>
      </c>
      <c r="G38" s="412">
        <v>0</v>
      </c>
      <c r="H38" s="412">
        <f>SUM(E38:G38)</f>
        <v>0</v>
      </c>
    </row>
    <row r="39" spans="1:8" ht="16.5" x14ac:dyDescent="0.25">
      <c r="A39" s="473"/>
      <c r="B39" s="411"/>
      <c r="C39" s="408" t="s">
        <v>1102</v>
      </c>
      <c r="D39" s="409"/>
      <c r="E39" s="412"/>
      <c r="F39" s="412"/>
      <c r="G39" s="412"/>
      <c r="H39" s="412">
        <f>SUM(E39:G39)</f>
        <v>0</v>
      </c>
    </row>
    <row r="40" spans="1:8" ht="16.5" x14ac:dyDescent="0.25">
      <c r="A40" s="473"/>
      <c r="B40" s="411"/>
      <c r="C40" s="408" t="s">
        <v>1105</v>
      </c>
      <c r="D40" s="409"/>
      <c r="E40" s="412">
        <v>0</v>
      </c>
      <c r="F40" s="412">
        <v>0</v>
      </c>
      <c r="G40" s="412">
        <v>0</v>
      </c>
      <c r="H40" s="412">
        <f>SUM(E40:G40)</f>
        <v>0</v>
      </c>
    </row>
    <row r="41" spans="1:8" ht="16.5" x14ac:dyDescent="0.25">
      <c r="A41" s="473"/>
      <c r="B41" s="411"/>
      <c r="C41" s="530" t="str">
        <f>C11</f>
        <v>W D V as on 31-03-2025</v>
      </c>
      <c r="D41" s="531"/>
      <c r="E41" s="428">
        <f t="shared" ref="E41:H41" si="3">E37+E38-E39-E40</f>
        <v>0</v>
      </c>
      <c r="F41" s="428">
        <f t="shared" si="3"/>
        <v>0</v>
      </c>
      <c r="G41" s="428">
        <f t="shared" si="3"/>
        <v>0</v>
      </c>
      <c r="H41" s="428">
        <f t="shared" si="3"/>
        <v>0</v>
      </c>
    </row>
    <row r="42" spans="1:8" ht="16.5" x14ac:dyDescent="0.25">
      <c r="A42" s="473" t="s">
        <v>983</v>
      </c>
      <c r="B42" s="407" t="s">
        <v>1110</v>
      </c>
      <c r="C42" s="408"/>
      <c r="D42" s="409"/>
      <c r="E42" s="410"/>
      <c r="F42" s="410"/>
      <c r="G42" s="410"/>
      <c r="H42" s="410"/>
    </row>
    <row r="43" spans="1:8" ht="16.5" x14ac:dyDescent="0.25">
      <c r="A43" s="473"/>
      <c r="B43" s="407"/>
      <c r="C43" s="408" t="str">
        <f>C8</f>
        <v>W D V as on 1-4-2024</v>
      </c>
      <c r="D43" s="409"/>
      <c r="E43" s="412"/>
      <c r="F43" s="412"/>
      <c r="G43" s="412"/>
      <c r="H43" s="412">
        <f>SUM(E43:G43)</f>
        <v>0</v>
      </c>
    </row>
    <row r="44" spans="1:8" ht="16.5" x14ac:dyDescent="0.25">
      <c r="A44" s="473"/>
      <c r="B44" s="407"/>
      <c r="C44" s="408" t="s">
        <v>1101</v>
      </c>
      <c r="D44" s="409"/>
      <c r="E44" s="412"/>
      <c r="F44" s="412"/>
      <c r="G44" s="412"/>
      <c r="H44" s="412">
        <f>SUM(E44:G44)</f>
        <v>0</v>
      </c>
    </row>
    <row r="45" spans="1:8" ht="16.5" x14ac:dyDescent="0.25">
      <c r="A45" s="473"/>
      <c r="B45" s="407"/>
      <c r="C45" s="530" t="str">
        <f>C11</f>
        <v>W D V as on 31-03-2025</v>
      </c>
      <c r="D45" s="531"/>
      <c r="E45" s="428">
        <f t="shared" ref="E45:H45" si="4">E43+E44</f>
        <v>0</v>
      </c>
      <c r="F45" s="428">
        <f t="shared" si="4"/>
        <v>0</v>
      </c>
      <c r="G45" s="428">
        <f t="shared" si="4"/>
        <v>0</v>
      </c>
      <c r="H45" s="428">
        <f t="shared" si="4"/>
        <v>0</v>
      </c>
    </row>
    <row r="46" spans="1:8" ht="16.5" x14ac:dyDescent="0.25">
      <c r="A46" s="473"/>
      <c r="B46" s="407" t="s">
        <v>1111</v>
      </c>
      <c r="C46" s="408"/>
      <c r="D46" s="409"/>
      <c r="E46" s="410"/>
      <c r="F46" s="410"/>
      <c r="G46" s="410"/>
      <c r="H46" s="410"/>
    </row>
    <row r="47" spans="1:8" ht="16.5" x14ac:dyDescent="0.25">
      <c r="A47" s="473"/>
      <c r="B47" s="411"/>
      <c r="C47" s="408" t="str">
        <f>C43</f>
        <v>W D V as on 1-4-2024</v>
      </c>
      <c r="D47" s="409"/>
      <c r="E47" s="412">
        <f>E8+E13+E19+E25+E31+E37+E43</f>
        <v>0</v>
      </c>
      <c r="F47" s="412">
        <f t="shared" ref="F47:H47" si="5">F8+F13+F19+F25+F31+F37+F43</f>
        <v>0</v>
      </c>
      <c r="G47" s="412">
        <f t="shared" si="5"/>
        <v>0</v>
      </c>
      <c r="H47" s="412">
        <f t="shared" si="5"/>
        <v>0</v>
      </c>
    </row>
    <row r="48" spans="1:8" ht="16.5" x14ac:dyDescent="0.25">
      <c r="A48" s="473"/>
      <c r="B48" s="411"/>
      <c r="C48" s="408" t="s">
        <v>1101</v>
      </c>
      <c r="D48" s="409"/>
      <c r="E48" s="412">
        <f>E9+E14+E20+E26+E32+E38+E44</f>
        <v>0</v>
      </c>
      <c r="F48" s="412">
        <f t="shared" ref="F48:H48" si="6">F9+F14+F20+F26+F32+F38+F44</f>
        <v>0</v>
      </c>
      <c r="G48" s="412">
        <f t="shared" si="6"/>
        <v>0</v>
      </c>
      <c r="H48" s="412">
        <f t="shared" si="6"/>
        <v>0</v>
      </c>
    </row>
    <row r="49" spans="1:8" ht="16.5" x14ac:dyDescent="0.25">
      <c r="A49" s="473"/>
      <c r="B49" s="411"/>
      <c r="C49" s="408" t="s">
        <v>1102</v>
      </c>
      <c r="D49" s="409"/>
      <c r="E49" s="412">
        <f>E10+E15+E21+E27+E33+E39</f>
        <v>0</v>
      </c>
      <c r="F49" s="412">
        <f>F10+F15+F21+F27+F33+F39</f>
        <v>0</v>
      </c>
      <c r="G49" s="412">
        <f t="shared" ref="G49" si="7">G10+G15+G21+G27+G33+G39+G45</f>
        <v>0</v>
      </c>
      <c r="H49" s="412">
        <f>H10+H15+H21+H27+H33+H39</f>
        <v>0</v>
      </c>
    </row>
    <row r="50" spans="1:8" ht="16.5" x14ac:dyDescent="0.25">
      <c r="A50" s="473"/>
      <c r="B50" s="411"/>
      <c r="C50" s="408" t="s">
        <v>1105</v>
      </c>
      <c r="D50" s="409"/>
      <c r="E50" s="412">
        <f t="shared" ref="E50:F50" si="8">E16+E22+E28+E34+E40</f>
        <v>0</v>
      </c>
      <c r="F50" s="412">
        <f t="shared" si="8"/>
        <v>0</v>
      </c>
      <c r="G50" s="412">
        <f t="shared" ref="G50" si="9">G11+G16+G22+G28+G34+G40+G46</f>
        <v>0</v>
      </c>
      <c r="H50" s="412">
        <f>H16+H22+H28+H34+H40+H46</f>
        <v>0</v>
      </c>
    </row>
    <row r="51" spans="1:8" ht="16.5" x14ac:dyDescent="0.25">
      <c r="A51" s="473"/>
      <c r="B51" s="411"/>
      <c r="C51" s="530" t="str">
        <f>C45</f>
        <v>W D V as on 31-03-2025</v>
      </c>
      <c r="D51" s="531"/>
      <c r="E51" s="428">
        <f>E11+E17+E23+E29+E35+E41+E45</f>
        <v>0</v>
      </c>
      <c r="F51" s="428">
        <f>F11+F17+F23+F29+F35+F41+F45</f>
        <v>0</v>
      </c>
      <c r="G51" s="428">
        <f t="shared" ref="G51" si="10">G12+G17+G23+G29+G35+G41+G47</f>
        <v>0</v>
      </c>
      <c r="H51" s="428">
        <f>H47+H48-H49-H50</f>
        <v>0</v>
      </c>
    </row>
    <row r="52" spans="1:8" ht="17.25" x14ac:dyDescent="0.3">
      <c r="A52" s="341"/>
      <c r="B52" s="343"/>
      <c r="C52" s="343"/>
      <c r="D52" s="343"/>
      <c r="E52" s="343"/>
      <c r="F52" s="343"/>
      <c r="G52" s="343"/>
      <c r="H52" s="343"/>
    </row>
  </sheetData>
  <mergeCells count="1">
    <mergeCell ref="B5:D5"/>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I97"/>
  <sheetViews>
    <sheetView workbookViewId="0">
      <pane xSplit="4" ySplit="5" topLeftCell="E72" activePane="bottomRight" state="frozen"/>
      <selection pane="topRight" activeCell="E1" sqref="E1"/>
      <selection pane="bottomLeft" activeCell="A6" sqref="A6"/>
      <selection pane="bottomRight" activeCell="A3" sqref="A3"/>
    </sheetView>
  </sheetViews>
  <sheetFormatPr defaultColWidth="9" defaultRowHeight="15" x14ac:dyDescent="0.25"/>
  <cols>
    <col min="2" max="2" width="2.85546875" customWidth="1"/>
    <col min="3" max="3" width="3.5703125" customWidth="1"/>
    <col min="4" max="4" width="39" customWidth="1"/>
    <col min="5" max="5" width="15.5703125" customWidth="1"/>
    <col min="6" max="6" width="18.42578125" customWidth="1"/>
    <col min="7" max="7" width="13.85546875" customWidth="1"/>
    <col min="8" max="8" width="16.85546875" customWidth="1"/>
    <col min="9" max="9" width="11.5703125" bestFit="1" customWidth="1"/>
  </cols>
  <sheetData>
    <row r="1" spans="1:8" ht="20.25" x14ac:dyDescent="0.3">
      <c r="A1" s="690" t="str">
        <f>'DataSheet '!B9</f>
        <v>Name of Diocese</v>
      </c>
      <c r="B1" s="690"/>
      <c r="C1" s="690"/>
      <c r="D1" s="690"/>
      <c r="E1" s="690"/>
      <c r="F1" s="690"/>
      <c r="G1" s="690"/>
      <c r="H1" s="690"/>
    </row>
    <row r="2" spans="1:8" ht="20.25" x14ac:dyDescent="0.3">
      <c r="A2" s="690" t="str">
        <f>'DataSheet '!B12</f>
        <v>Address of Diocese</v>
      </c>
      <c r="B2" s="690"/>
      <c r="C2" s="690"/>
      <c r="D2" s="690"/>
      <c r="E2" s="690"/>
      <c r="F2" s="690"/>
      <c r="G2" s="690"/>
      <c r="H2" s="690"/>
    </row>
    <row r="3" spans="1:8" ht="18.75" x14ac:dyDescent="0.3">
      <c r="A3" s="691" t="s">
        <v>1112</v>
      </c>
      <c r="B3" s="692"/>
      <c r="C3" s="692"/>
      <c r="D3" s="692"/>
      <c r="E3" s="692"/>
      <c r="F3" s="692"/>
      <c r="G3" s="692"/>
      <c r="H3" s="692"/>
    </row>
    <row r="4" spans="1:8" ht="18.75" x14ac:dyDescent="0.25">
      <c r="A4" s="401" t="s">
        <v>957</v>
      </c>
      <c r="B4" s="853" t="s">
        <v>1113</v>
      </c>
      <c r="C4" s="846"/>
      <c r="D4" s="847"/>
      <c r="E4" s="685" t="str">
        <f>'Church I &amp; E  '!F4</f>
        <v>First Church</v>
      </c>
      <c r="F4" s="685" t="str">
        <f>'Church I &amp; E  '!G4</f>
        <v>Second Church</v>
      </c>
      <c r="G4" s="685" t="str">
        <f>'Church I &amp; E  '!H4</f>
        <v>Last Church</v>
      </c>
      <c r="H4" s="647" t="s">
        <v>6</v>
      </c>
    </row>
    <row r="5" spans="1:8" ht="18.75" x14ac:dyDescent="0.25">
      <c r="A5" s="401"/>
      <c r="B5" s="534"/>
      <c r="C5" s="534"/>
      <c r="D5" s="534" t="s">
        <v>958</v>
      </c>
      <c r="E5" s="646">
        <f>'Church  R &amp; P '!F6</f>
        <v>1</v>
      </c>
      <c r="F5" s="646">
        <f>'Church  R &amp; P '!G6</f>
        <v>2</v>
      </c>
      <c r="G5" s="646">
        <f>'Church  R &amp; P '!H6</f>
        <v>0</v>
      </c>
      <c r="H5" s="647">
        <f>'Church  R &amp; P '!I6</f>
        <v>0</v>
      </c>
    </row>
    <row r="6" spans="1:8" ht="16.5" x14ac:dyDescent="0.25">
      <c r="A6" s="406">
        <v>5000</v>
      </c>
      <c r="B6" s="535" t="s">
        <v>92</v>
      </c>
      <c r="C6" s="536" t="s">
        <v>952</v>
      </c>
      <c r="D6" s="408"/>
      <c r="E6" s="410"/>
      <c r="F6" s="410"/>
      <c r="G6" s="410"/>
      <c r="H6" s="410"/>
    </row>
    <row r="7" spans="1:8" ht="16.5" x14ac:dyDescent="0.25">
      <c r="A7" s="406">
        <v>5001</v>
      </c>
      <c r="B7" s="535"/>
      <c r="C7" s="536"/>
      <c r="D7" s="409" t="s">
        <v>175</v>
      </c>
      <c r="E7" s="462">
        <v>0</v>
      </c>
      <c r="F7" s="462">
        <v>0</v>
      </c>
      <c r="G7" s="412">
        <v>0</v>
      </c>
      <c r="H7" s="412">
        <f>SUM(E7:G7)</f>
        <v>0</v>
      </c>
    </row>
    <row r="8" spans="1:8" ht="16.5" x14ac:dyDescent="0.25">
      <c r="A8" s="429">
        <v>3550</v>
      </c>
      <c r="B8" s="443"/>
      <c r="C8" s="445"/>
      <c r="D8" s="537" t="s">
        <v>1114</v>
      </c>
      <c r="E8" s="462">
        <v>0</v>
      </c>
      <c r="F8" s="462">
        <v>0</v>
      </c>
      <c r="G8" s="412">
        <v>0</v>
      </c>
      <c r="H8" s="412">
        <f>SUM(E8:G8)</f>
        <v>0</v>
      </c>
    </row>
    <row r="9" spans="1:8" ht="16.5" x14ac:dyDescent="0.25">
      <c r="A9" s="406"/>
      <c r="B9" s="535"/>
      <c r="C9" s="408"/>
      <c r="D9" s="408" t="s">
        <v>6</v>
      </c>
      <c r="E9" s="412">
        <f>SUM(E7:E8)</f>
        <v>0</v>
      </c>
      <c r="F9" s="412">
        <f>SUM(F7:F8)</f>
        <v>0</v>
      </c>
      <c r="G9" s="412">
        <f>SUM(G7:G8)</f>
        <v>0</v>
      </c>
      <c r="H9" s="412">
        <f>SUM(H7:H8)</f>
        <v>0</v>
      </c>
    </row>
    <row r="10" spans="1:8" ht="16.5" x14ac:dyDescent="0.25">
      <c r="A10" s="538">
        <v>5100</v>
      </c>
      <c r="B10" s="539" t="s">
        <v>94</v>
      </c>
      <c r="C10" s="540" t="s">
        <v>101</v>
      </c>
      <c r="D10" s="541"/>
      <c r="E10" s="410"/>
      <c r="F10" s="410"/>
      <c r="G10" s="410"/>
      <c r="H10" s="410"/>
    </row>
    <row r="11" spans="1:8" ht="16.5" x14ac:dyDescent="0.25">
      <c r="A11" s="406">
        <v>5101</v>
      </c>
      <c r="B11" s="535"/>
      <c r="C11" s="536"/>
      <c r="D11" s="409" t="s">
        <v>1115</v>
      </c>
      <c r="E11" s="462">
        <v>0</v>
      </c>
      <c r="F11" s="412">
        <v>0</v>
      </c>
      <c r="G11" s="412">
        <v>0</v>
      </c>
      <c r="H11" s="412">
        <f>SUM(E11:G11)</f>
        <v>0</v>
      </c>
    </row>
    <row r="12" spans="1:8" ht="16.5" x14ac:dyDescent="0.25">
      <c r="A12" s="406">
        <v>3100</v>
      </c>
      <c r="B12" s="535"/>
      <c r="C12" s="536"/>
      <c r="D12" s="409" t="s">
        <v>944</v>
      </c>
      <c r="E12" s="462">
        <v>0</v>
      </c>
      <c r="F12" s="462">
        <v>0</v>
      </c>
      <c r="G12" s="412">
        <v>0</v>
      </c>
      <c r="H12" s="412">
        <f>SUM(E12:G12)</f>
        <v>0</v>
      </c>
    </row>
    <row r="13" spans="1:8" ht="16.5" x14ac:dyDescent="0.25">
      <c r="A13" s="406"/>
      <c r="B13" s="535"/>
      <c r="C13" s="536"/>
      <c r="D13" s="409" t="s">
        <v>6</v>
      </c>
      <c r="E13" s="412">
        <f>SUM(E11:E12)</f>
        <v>0</v>
      </c>
      <c r="F13" s="412">
        <f>SUM(F11:F12)</f>
        <v>0</v>
      </c>
      <c r="G13" s="412">
        <f t="shared" ref="G13" si="0">SUM(G11:G12)</f>
        <v>0</v>
      </c>
      <c r="H13" s="412">
        <f>SUM(H11:H12)</f>
        <v>0</v>
      </c>
    </row>
    <row r="14" spans="1:8" ht="16.5" x14ac:dyDescent="0.25">
      <c r="A14" s="431">
        <v>5150</v>
      </c>
      <c r="B14" s="411" t="s">
        <v>143</v>
      </c>
      <c r="C14" s="536" t="s">
        <v>1116</v>
      </c>
      <c r="D14" s="409"/>
      <c r="E14" s="410"/>
      <c r="F14" s="410"/>
      <c r="G14" s="410"/>
      <c r="H14" s="410"/>
    </row>
    <row r="15" spans="1:8" ht="16.5" x14ac:dyDescent="0.25">
      <c r="A15" s="406">
        <v>5151</v>
      </c>
      <c r="B15" s="443"/>
      <c r="C15" s="542"/>
      <c r="D15" s="445" t="s">
        <v>1117</v>
      </c>
      <c r="E15" s="462">
        <v>0</v>
      </c>
      <c r="F15" s="462">
        <v>0</v>
      </c>
      <c r="G15" s="412">
        <v>0</v>
      </c>
      <c r="H15" s="412">
        <f>SUM(E15:G15)</f>
        <v>0</v>
      </c>
    </row>
    <row r="16" spans="1:8" ht="16.5" x14ac:dyDescent="0.25">
      <c r="A16" s="406">
        <v>5152</v>
      </c>
      <c r="B16" s="543"/>
      <c r="C16" s="453"/>
      <c r="D16" s="544" t="s">
        <v>1118</v>
      </c>
      <c r="E16" s="462">
        <v>0</v>
      </c>
      <c r="F16" s="462">
        <v>0</v>
      </c>
      <c r="G16" s="412">
        <v>0</v>
      </c>
      <c r="H16" s="412">
        <f>SUM(E16:G16)</f>
        <v>0</v>
      </c>
    </row>
    <row r="17" spans="1:8" ht="16.5" x14ac:dyDescent="0.25">
      <c r="A17" s="406"/>
      <c r="B17" s="543"/>
      <c r="C17" s="453"/>
      <c r="D17" s="545" t="s">
        <v>1119</v>
      </c>
      <c r="E17" s="410"/>
      <c r="F17" s="410"/>
      <c r="G17" s="410"/>
      <c r="H17" s="410"/>
    </row>
    <row r="18" spans="1:8" ht="16.5" x14ac:dyDescent="0.25">
      <c r="A18" s="406"/>
      <c r="B18" s="543"/>
      <c r="C18" s="453"/>
      <c r="D18" s="544" t="s">
        <v>177</v>
      </c>
      <c r="E18" s="462">
        <v>0</v>
      </c>
      <c r="F18" s="462">
        <v>0</v>
      </c>
      <c r="G18" s="412">
        <v>0</v>
      </c>
      <c r="H18" s="412">
        <f t="shared" ref="H18:H22" si="1">SUM(E18:G18)</f>
        <v>0</v>
      </c>
    </row>
    <row r="19" spans="1:8" ht="16.5" x14ac:dyDescent="0.25">
      <c r="A19" s="406">
        <v>4999</v>
      </c>
      <c r="B19" s="543"/>
      <c r="C19" s="453"/>
      <c r="D19" s="408" t="s">
        <v>178</v>
      </c>
      <c r="E19" s="546">
        <f>'Church I &amp; E  '!F60</f>
        <v>0</v>
      </c>
      <c r="F19" s="546">
        <f>'Church I &amp; E  '!G60</f>
        <v>0</v>
      </c>
      <c r="G19" s="546">
        <f>'Church I &amp; E  '!H60</f>
        <v>0</v>
      </c>
      <c r="H19" s="412">
        <f>SUM(E19:G19)</f>
        <v>0</v>
      </c>
    </row>
    <row r="20" spans="1:8" ht="16.5" x14ac:dyDescent="0.25">
      <c r="A20" s="406">
        <v>2999</v>
      </c>
      <c r="B20" s="543"/>
      <c r="C20" s="453"/>
      <c r="D20" s="408" t="s">
        <v>179</v>
      </c>
      <c r="E20" s="546">
        <f>'Church I &amp; E  '!F31</f>
        <v>0</v>
      </c>
      <c r="F20" s="546">
        <f>'Church I &amp; E  '!G31</f>
        <v>0</v>
      </c>
      <c r="G20" s="546">
        <f>'Church I &amp; E  '!H31</f>
        <v>0</v>
      </c>
      <c r="H20" s="412">
        <f>SUM(E20:G20)</f>
        <v>0</v>
      </c>
    </row>
    <row r="21" spans="1:8" ht="16.5" x14ac:dyDescent="0.25">
      <c r="A21" s="406"/>
      <c r="B21" s="543"/>
      <c r="C21" s="453"/>
      <c r="D21" s="544" t="s">
        <v>6</v>
      </c>
      <c r="E21" s="546">
        <f>E15+E16+E18+E19-E20</f>
        <v>0</v>
      </c>
      <c r="F21" s="546">
        <f>F15+F16+F18+F19-F20</f>
        <v>0</v>
      </c>
      <c r="G21" s="546">
        <f>G15+G16+G18+G19-G20</f>
        <v>0</v>
      </c>
      <c r="H21" s="412">
        <f>SUM(E21:G21)</f>
        <v>0</v>
      </c>
    </row>
    <row r="22" spans="1:8" ht="16.5" x14ac:dyDescent="0.25">
      <c r="A22" s="406">
        <v>5200</v>
      </c>
      <c r="B22" s="535" t="s">
        <v>176</v>
      </c>
      <c r="C22" s="536" t="s">
        <v>1120</v>
      </c>
      <c r="D22" s="409"/>
      <c r="E22" s="462">
        <v>0</v>
      </c>
      <c r="F22" s="462">
        <v>0</v>
      </c>
      <c r="G22" s="412">
        <v>0</v>
      </c>
      <c r="H22" s="412">
        <f t="shared" si="1"/>
        <v>0</v>
      </c>
    </row>
    <row r="23" spans="1:8" ht="16.5" x14ac:dyDescent="0.25">
      <c r="A23" s="431">
        <v>5300</v>
      </c>
      <c r="B23" s="443" t="s">
        <v>192</v>
      </c>
      <c r="C23" s="542" t="s">
        <v>994</v>
      </c>
      <c r="D23" s="445"/>
      <c r="E23" s="410"/>
      <c r="F23" s="410"/>
      <c r="G23" s="410"/>
      <c r="H23" s="410"/>
    </row>
    <row r="24" spans="1:8" ht="16.5" x14ac:dyDescent="0.25">
      <c r="A24" s="431">
        <v>5301</v>
      </c>
      <c r="B24" s="535"/>
      <c r="C24" s="536"/>
      <c r="D24" s="409" t="s">
        <v>947</v>
      </c>
      <c r="E24" s="462">
        <v>0</v>
      </c>
      <c r="F24" s="462">
        <v>0</v>
      </c>
      <c r="G24" s="412">
        <v>0</v>
      </c>
      <c r="H24" s="412">
        <f>SUM(E24:G24)</f>
        <v>0</v>
      </c>
    </row>
    <row r="25" spans="1:8" ht="16.5" x14ac:dyDescent="0.25">
      <c r="A25" s="406">
        <v>5302</v>
      </c>
      <c r="B25" s="411"/>
      <c r="C25" s="408"/>
      <c r="D25" s="547" t="s">
        <v>948</v>
      </c>
      <c r="E25" s="462">
        <v>0</v>
      </c>
      <c r="F25" s="462">
        <v>0</v>
      </c>
      <c r="G25" s="412">
        <v>0</v>
      </c>
      <c r="H25" s="412">
        <f>SUM(E25:G25)</f>
        <v>0</v>
      </c>
    </row>
    <row r="26" spans="1:8" ht="16.5" x14ac:dyDescent="0.25">
      <c r="A26" s="429">
        <v>5303</v>
      </c>
      <c r="B26" s="443"/>
      <c r="C26" s="445"/>
      <c r="D26" s="409" t="s">
        <v>950</v>
      </c>
      <c r="E26" s="462">
        <v>0</v>
      </c>
      <c r="F26" s="462">
        <v>0</v>
      </c>
      <c r="G26" s="412">
        <v>0</v>
      </c>
      <c r="H26" s="412">
        <f>SUM(E26:G26)</f>
        <v>0</v>
      </c>
    </row>
    <row r="27" spans="1:8" ht="16.5" x14ac:dyDescent="0.25">
      <c r="A27" s="429"/>
      <c r="B27" s="535"/>
      <c r="C27" s="530" t="s">
        <v>987</v>
      </c>
      <c r="D27" s="531" t="s">
        <v>995</v>
      </c>
      <c r="E27" s="410"/>
      <c r="F27" s="410"/>
      <c r="G27" s="410"/>
      <c r="H27" s="410"/>
    </row>
    <row r="28" spans="1:8" ht="16.5" x14ac:dyDescent="0.25">
      <c r="A28" s="406">
        <v>5305</v>
      </c>
      <c r="B28" s="548"/>
      <c r="C28" s="408"/>
      <c r="D28" s="409" t="s">
        <v>1121</v>
      </c>
      <c r="E28" s="462">
        <v>0</v>
      </c>
      <c r="F28" s="462">
        <v>0</v>
      </c>
      <c r="G28" s="412">
        <v>0</v>
      </c>
      <c r="H28" s="412">
        <f>SUM(E28:G28)</f>
        <v>0</v>
      </c>
    </row>
    <row r="29" spans="1:8" ht="16.5" x14ac:dyDescent="0.25">
      <c r="A29" s="406">
        <v>5306</v>
      </c>
      <c r="B29" s="411"/>
      <c r="C29" s="408"/>
      <c r="D29" s="409" t="s">
        <v>1200</v>
      </c>
      <c r="E29" s="462">
        <v>0</v>
      </c>
      <c r="F29" s="462">
        <v>0</v>
      </c>
      <c r="G29" s="412">
        <v>0</v>
      </c>
      <c r="H29" s="412">
        <f>SUM(E29:G29)</f>
        <v>0</v>
      </c>
    </row>
    <row r="30" spans="1:8" ht="16.5" x14ac:dyDescent="0.25">
      <c r="A30" s="406">
        <v>5307</v>
      </c>
      <c r="B30" s="549"/>
      <c r="C30" s="408"/>
      <c r="D30" s="409" t="s">
        <v>1122</v>
      </c>
      <c r="E30" s="410"/>
      <c r="F30" s="410"/>
      <c r="G30" s="410"/>
      <c r="H30" s="410"/>
    </row>
    <row r="31" spans="1:8" ht="16.5" x14ac:dyDescent="0.25">
      <c r="A31" s="406">
        <v>2214</v>
      </c>
      <c r="B31" s="411"/>
      <c r="C31" s="408"/>
      <c r="D31" s="409" t="s">
        <v>1123</v>
      </c>
      <c r="E31" s="462">
        <v>0</v>
      </c>
      <c r="F31" s="462">
        <v>0</v>
      </c>
      <c r="G31" s="412">
        <v>0</v>
      </c>
      <c r="H31" s="412">
        <f t="shared" ref="H31:H32" si="2">SUM(E31:G31)</f>
        <v>0</v>
      </c>
    </row>
    <row r="32" spans="1:8" ht="16.5" x14ac:dyDescent="0.25">
      <c r="A32" s="429">
        <v>4564</v>
      </c>
      <c r="B32" s="411"/>
      <c r="C32" s="453"/>
      <c r="D32" s="409" t="s">
        <v>1124</v>
      </c>
      <c r="E32" s="462">
        <v>0</v>
      </c>
      <c r="F32" s="462">
        <v>0</v>
      </c>
      <c r="G32" s="412">
        <v>0</v>
      </c>
      <c r="H32" s="412">
        <f t="shared" si="2"/>
        <v>0</v>
      </c>
    </row>
    <row r="33" spans="1:8" ht="16.5" x14ac:dyDescent="0.25">
      <c r="A33" s="433"/>
      <c r="B33" s="548"/>
      <c r="C33" s="453"/>
      <c r="D33" s="445" t="s">
        <v>6</v>
      </c>
      <c r="E33" s="412">
        <f>SUM(E24:E32)</f>
        <v>0</v>
      </c>
      <c r="F33" s="412">
        <f t="shared" ref="F33:G33" si="3">SUM(F24:F32)</f>
        <v>0</v>
      </c>
      <c r="G33" s="412">
        <f t="shared" si="3"/>
        <v>0</v>
      </c>
      <c r="H33" s="412">
        <f>SUM(H24:H32)</f>
        <v>0</v>
      </c>
    </row>
    <row r="34" spans="1:8" ht="16.5" x14ac:dyDescent="0.25">
      <c r="A34" s="550">
        <v>5400</v>
      </c>
      <c r="B34" s="551" t="s">
        <v>193</v>
      </c>
      <c r="C34" s="552" t="s">
        <v>1125</v>
      </c>
      <c r="D34" s="553"/>
      <c r="E34" s="462">
        <v>0</v>
      </c>
      <c r="F34" s="462">
        <v>0</v>
      </c>
      <c r="G34" s="412">
        <v>0</v>
      </c>
      <c r="H34" s="412">
        <f>SUM(E34:G34)</f>
        <v>0</v>
      </c>
    </row>
    <row r="35" spans="1:8" ht="16.5" x14ac:dyDescent="0.25">
      <c r="A35" s="550">
        <v>5420</v>
      </c>
      <c r="B35" s="551" t="s">
        <v>981</v>
      </c>
      <c r="C35" s="552" t="s">
        <v>1126</v>
      </c>
      <c r="D35" s="553"/>
      <c r="E35" s="410"/>
      <c r="F35" s="410"/>
      <c r="G35" s="410"/>
      <c r="H35" s="410"/>
    </row>
    <row r="36" spans="1:8" ht="16.5" x14ac:dyDescent="0.25">
      <c r="A36" s="406">
        <v>4552</v>
      </c>
      <c r="B36" s="535"/>
      <c r="C36" s="554"/>
      <c r="D36" s="553" t="s">
        <v>1127</v>
      </c>
      <c r="E36" s="462">
        <v>0</v>
      </c>
      <c r="F36" s="412">
        <v>0</v>
      </c>
      <c r="G36" s="412">
        <v>0</v>
      </c>
      <c r="H36" s="412">
        <f>SUM(E36:G36)</f>
        <v>0</v>
      </c>
    </row>
    <row r="37" spans="1:8" ht="16.5" x14ac:dyDescent="0.25">
      <c r="A37" s="406">
        <v>4553</v>
      </c>
      <c r="B37" s="535"/>
      <c r="C37" s="554"/>
      <c r="D37" s="553" t="s">
        <v>1128</v>
      </c>
      <c r="E37" s="462">
        <v>0</v>
      </c>
      <c r="F37" s="462">
        <v>0</v>
      </c>
      <c r="G37" s="412">
        <v>0</v>
      </c>
      <c r="H37" s="412">
        <f t="shared" ref="H37:H38" si="4">SUM(E37:G37)</f>
        <v>0</v>
      </c>
    </row>
    <row r="38" spans="1:8" ht="16.5" x14ac:dyDescent="0.25">
      <c r="A38" s="406">
        <v>4562</v>
      </c>
      <c r="B38" s="411"/>
      <c r="C38" s="554"/>
      <c r="D38" s="409" t="s">
        <v>1129</v>
      </c>
      <c r="E38" s="462">
        <v>0</v>
      </c>
      <c r="F38" s="462">
        <v>0</v>
      </c>
      <c r="G38" s="412">
        <v>0</v>
      </c>
      <c r="H38" s="412">
        <f t="shared" si="4"/>
        <v>0</v>
      </c>
    </row>
    <row r="39" spans="1:8" ht="16.5" x14ac:dyDescent="0.25">
      <c r="A39" s="406"/>
      <c r="B39" s="548"/>
      <c r="C39" s="453"/>
      <c r="D39" s="544" t="s">
        <v>6</v>
      </c>
      <c r="E39" s="412">
        <f>SUM(E36:E38)</f>
        <v>0</v>
      </c>
      <c r="F39" s="412">
        <f t="shared" ref="F39:G39" si="5">SUM(F36:F38)</f>
        <v>0</v>
      </c>
      <c r="G39" s="412">
        <f t="shared" si="5"/>
        <v>0</v>
      </c>
      <c r="H39" s="412">
        <f>SUM(H36:H38)</f>
        <v>0</v>
      </c>
    </row>
    <row r="40" spans="1:8" ht="16.5" x14ac:dyDescent="0.25">
      <c r="A40" s="406">
        <v>5450</v>
      </c>
      <c r="B40" s="548" t="s">
        <v>983</v>
      </c>
      <c r="C40" s="536" t="s">
        <v>1130</v>
      </c>
      <c r="D40" s="409"/>
      <c r="E40" s="410"/>
      <c r="F40" s="410"/>
      <c r="G40" s="410"/>
      <c r="H40" s="410"/>
    </row>
    <row r="41" spans="1:8" ht="16.5" x14ac:dyDescent="0.25">
      <c r="A41" s="406">
        <v>5451</v>
      </c>
      <c r="B41" s="548"/>
      <c r="C41" s="555"/>
      <c r="D41" s="556" t="s">
        <v>935</v>
      </c>
      <c r="E41" s="462">
        <v>0</v>
      </c>
      <c r="F41" s="462">
        <v>0</v>
      </c>
      <c r="G41" s="412">
        <v>0</v>
      </c>
      <c r="H41" s="412">
        <f t="shared" ref="H41:H46" si="6">SUM(E41:G41)</f>
        <v>0</v>
      </c>
    </row>
    <row r="42" spans="1:8" ht="16.5" x14ac:dyDescent="0.25">
      <c r="A42" s="406">
        <v>5452</v>
      </c>
      <c r="B42" s="548"/>
      <c r="C42" s="555"/>
      <c r="D42" s="556" t="s">
        <v>1131</v>
      </c>
      <c r="E42" s="462">
        <v>0</v>
      </c>
      <c r="F42" s="462">
        <v>0</v>
      </c>
      <c r="G42" s="412">
        <v>0</v>
      </c>
      <c r="H42" s="412">
        <f t="shared" si="6"/>
        <v>0</v>
      </c>
    </row>
    <row r="43" spans="1:8" ht="17.25" x14ac:dyDescent="0.3">
      <c r="A43" s="538"/>
      <c r="B43" s="548"/>
      <c r="C43" s="557" t="s">
        <v>1132</v>
      </c>
      <c r="D43" s="1"/>
      <c r="E43" s="410"/>
      <c r="F43" s="410"/>
      <c r="G43" s="410"/>
      <c r="H43" s="410"/>
    </row>
    <row r="44" spans="1:8" ht="16.5" x14ac:dyDescent="0.25">
      <c r="A44" s="538">
        <v>5461</v>
      </c>
      <c r="B44" s="548"/>
      <c r="C44" s="555"/>
      <c r="D44" s="438" t="s">
        <v>1133</v>
      </c>
      <c r="E44" s="462">
        <v>0</v>
      </c>
      <c r="F44" s="462">
        <v>0</v>
      </c>
      <c r="G44" s="412">
        <v>0</v>
      </c>
      <c r="H44" s="412">
        <f t="shared" si="6"/>
        <v>0</v>
      </c>
    </row>
    <row r="45" spans="1:8" ht="16.5" x14ac:dyDescent="0.25">
      <c r="A45" s="538">
        <v>5462</v>
      </c>
      <c r="B45" s="548"/>
      <c r="C45" s="555"/>
      <c r="D45" s="408" t="s">
        <v>1134</v>
      </c>
      <c r="E45" s="462">
        <v>0</v>
      </c>
      <c r="F45" s="462">
        <v>0</v>
      </c>
      <c r="G45" s="412">
        <v>0</v>
      </c>
      <c r="H45" s="412">
        <f t="shared" si="6"/>
        <v>0</v>
      </c>
    </row>
    <row r="46" spans="1:8" ht="16.5" x14ac:dyDescent="0.25">
      <c r="A46" s="538">
        <v>5463</v>
      </c>
      <c r="B46" s="548"/>
      <c r="C46" s="555"/>
      <c r="D46" s="408" t="s">
        <v>1135</v>
      </c>
      <c r="E46" s="462">
        <v>0</v>
      </c>
      <c r="F46" s="462">
        <v>0</v>
      </c>
      <c r="G46" s="412">
        <v>0</v>
      </c>
      <c r="H46" s="412">
        <f t="shared" si="6"/>
        <v>0</v>
      </c>
    </row>
    <row r="47" spans="1:8" ht="16.5" x14ac:dyDescent="0.25">
      <c r="A47" s="538"/>
      <c r="B47" s="548"/>
      <c r="C47" s="555"/>
      <c r="D47" s="558"/>
      <c r="E47" s="452"/>
      <c r="F47" s="452"/>
      <c r="G47" s="452"/>
      <c r="H47" s="412"/>
    </row>
    <row r="48" spans="1:8" ht="16.5" x14ac:dyDescent="0.25">
      <c r="A48" s="538"/>
      <c r="B48" s="548"/>
      <c r="C48" s="555"/>
      <c r="D48" s="453" t="s">
        <v>6</v>
      </c>
      <c r="E48" s="452">
        <f>SUM(E41:E47)</f>
        <v>0</v>
      </c>
      <c r="F48" s="452">
        <f>SUM(F41:F47)</f>
        <v>0</v>
      </c>
      <c r="G48" s="452">
        <f>SUM(G41:G47)</f>
        <v>0</v>
      </c>
      <c r="H48" s="452">
        <f>SUM(H41:H47)</f>
        <v>0</v>
      </c>
    </row>
    <row r="49" spans="1:9" ht="16.5" x14ac:dyDescent="0.25">
      <c r="A49" s="406"/>
      <c r="B49" s="411"/>
      <c r="C49" s="559" t="s">
        <v>1136</v>
      </c>
      <c r="D49" s="560"/>
      <c r="E49" s="428">
        <f>E9+E13+E21+E22+E33+E34+E39+E48</f>
        <v>0</v>
      </c>
      <c r="F49" s="428">
        <f>F9+F13+F21+F22+F33+F34+F39+F48</f>
        <v>0</v>
      </c>
      <c r="G49" s="428">
        <f>G9+G13+G21+G22+G33+G34+G39+G48</f>
        <v>0</v>
      </c>
      <c r="H49" s="428">
        <f>H9+H13+H21+H22+H33+H34+H39+H48</f>
        <v>0</v>
      </c>
    </row>
    <row r="50" spans="1:9" ht="18.75" x14ac:dyDescent="0.25">
      <c r="A50" s="401" t="s">
        <v>957</v>
      </c>
      <c r="B50" s="853" t="s">
        <v>1137</v>
      </c>
      <c r="C50" s="846"/>
      <c r="D50" s="847"/>
      <c r="E50" s="685" t="str">
        <f>E4</f>
        <v>First Church</v>
      </c>
      <c r="F50" s="685" t="str">
        <f>F4</f>
        <v>Second Church</v>
      </c>
      <c r="G50" s="685" t="str">
        <f>G4</f>
        <v>Last Church</v>
      </c>
      <c r="H50" s="533" t="s">
        <v>6</v>
      </c>
    </row>
    <row r="51" spans="1:9" ht="16.5" x14ac:dyDescent="0.25">
      <c r="A51" s="429">
        <v>5600</v>
      </c>
      <c r="B51" s="535" t="s">
        <v>959</v>
      </c>
      <c r="C51" s="536" t="s">
        <v>1138</v>
      </c>
      <c r="D51" s="408"/>
      <c r="E51" s="412">
        <f>'Church Depreciation'!E51</f>
        <v>0</v>
      </c>
      <c r="F51" s="412">
        <f>'Church Depreciation'!F51</f>
        <v>0</v>
      </c>
      <c r="G51" s="412">
        <f>'Church Depreciation'!G51</f>
        <v>0</v>
      </c>
      <c r="H51" s="412">
        <f>SUM(E51:G51)</f>
        <v>0</v>
      </c>
      <c r="I51" s="338"/>
    </row>
    <row r="52" spans="1:9" ht="16.5" x14ac:dyDescent="0.25">
      <c r="A52" s="406">
        <v>5700</v>
      </c>
      <c r="B52" s="539" t="s">
        <v>1064</v>
      </c>
      <c r="C52" s="540" t="s">
        <v>37</v>
      </c>
      <c r="D52" s="445"/>
      <c r="E52" s="410"/>
      <c r="F52" s="410"/>
      <c r="G52" s="410"/>
      <c r="H52" s="410"/>
    </row>
    <row r="53" spans="1:9" ht="16.5" x14ac:dyDescent="0.25">
      <c r="A53" s="406">
        <v>5701</v>
      </c>
      <c r="B53" s="535"/>
      <c r="C53" s="408"/>
      <c r="D53" s="409" t="s">
        <v>1139</v>
      </c>
      <c r="E53" s="462">
        <v>0</v>
      </c>
      <c r="F53" s="462">
        <v>0</v>
      </c>
      <c r="G53" s="412">
        <v>0</v>
      </c>
      <c r="H53" s="412">
        <f>SUM(E53:G53)</f>
        <v>0</v>
      </c>
    </row>
    <row r="54" spans="1:9" ht="16.5" x14ac:dyDescent="0.25">
      <c r="A54" s="406">
        <v>5702</v>
      </c>
      <c r="B54" s="535"/>
      <c r="C54" s="408"/>
      <c r="D54" s="422" t="s">
        <v>1140</v>
      </c>
      <c r="E54" s="462">
        <v>0</v>
      </c>
      <c r="F54" s="462">
        <v>0</v>
      </c>
      <c r="G54" s="412">
        <v>0</v>
      </c>
      <c r="H54" s="412">
        <f>SUM(E54:G54)</f>
        <v>0</v>
      </c>
    </row>
    <row r="55" spans="1:9" ht="16.5" x14ac:dyDescent="0.25">
      <c r="A55" s="406"/>
      <c r="B55" s="411"/>
      <c r="C55" s="536"/>
      <c r="D55" s="409" t="s">
        <v>6</v>
      </c>
      <c r="E55" s="412">
        <f>SUM(E53:E54)</f>
        <v>0</v>
      </c>
      <c r="F55" s="412">
        <f t="shared" ref="F55:G55" si="7">SUM(F53:F54)</f>
        <v>0</v>
      </c>
      <c r="G55" s="412">
        <f t="shared" si="7"/>
        <v>0</v>
      </c>
      <c r="H55" s="412">
        <f>SUM(H53:H54)</f>
        <v>0</v>
      </c>
    </row>
    <row r="56" spans="1:9" ht="16.5" x14ac:dyDescent="0.25">
      <c r="A56" s="406">
        <v>5750</v>
      </c>
      <c r="B56" s="443" t="s">
        <v>1066</v>
      </c>
      <c r="C56" s="542" t="s">
        <v>36</v>
      </c>
      <c r="D56" s="445"/>
      <c r="E56" s="410"/>
      <c r="F56" s="410"/>
      <c r="G56" s="410"/>
      <c r="H56" s="410"/>
    </row>
    <row r="57" spans="1:9" ht="16.5" x14ac:dyDescent="0.25">
      <c r="A57" s="406">
        <v>5751</v>
      </c>
      <c r="B57" s="535"/>
      <c r="C57" s="408"/>
      <c r="D57" s="408" t="s">
        <v>1141</v>
      </c>
      <c r="E57" s="462">
        <v>0</v>
      </c>
      <c r="F57" s="462">
        <v>0</v>
      </c>
      <c r="G57" s="412">
        <v>0</v>
      </c>
      <c r="H57" s="412">
        <f>SUM(E57:G57)</f>
        <v>0</v>
      </c>
    </row>
    <row r="58" spans="1:9" ht="16.5" x14ac:dyDescent="0.25">
      <c r="A58" s="406">
        <v>5752</v>
      </c>
      <c r="B58" s="443"/>
      <c r="C58" s="445"/>
      <c r="D58" s="445" t="s">
        <v>1142</v>
      </c>
      <c r="E58" s="462">
        <v>0</v>
      </c>
      <c r="F58" s="462">
        <v>0</v>
      </c>
      <c r="G58" s="412">
        <v>0</v>
      </c>
      <c r="H58" s="412">
        <f>SUM(E58:G58)</f>
        <v>0</v>
      </c>
    </row>
    <row r="59" spans="1:9" ht="16.5" x14ac:dyDescent="0.25">
      <c r="A59" s="406">
        <v>5753</v>
      </c>
      <c r="B59" s="443"/>
      <c r="C59" s="445"/>
      <c r="D59" s="409" t="s">
        <v>1143</v>
      </c>
      <c r="E59" s="462">
        <v>0</v>
      </c>
      <c r="F59" s="462">
        <v>0</v>
      </c>
      <c r="G59" s="412">
        <v>0</v>
      </c>
      <c r="H59" s="412">
        <f>SUM(E59:G59)</f>
        <v>0</v>
      </c>
    </row>
    <row r="60" spans="1:9" ht="16.5" x14ac:dyDescent="0.25">
      <c r="A60" s="406">
        <v>5754</v>
      </c>
      <c r="B60" s="535"/>
      <c r="C60" s="408"/>
      <c r="D60" s="408" t="s">
        <v>1144</v>
      </c>
      <c r="E60" s="462">
        <v>0</v>
      </c>
      <c r="F60" s="462">
        <v>0</v>
      </c>
      <c r="G60" s="412">
        <v>0</v>
      </c>
      <c r="H60" s="412">
        <f>SUM(E60:G60)</f>
        <v>0</v>
      </c>
    </row>
    <row r="61" spans="1:9" ht="16.5" x14ac:dyDescent="0.25">
      <c r="A61" s="406">
        <v>5755</v>
      </c>
      <c r="B61" s="443"/>
      <c r="C61" s="445"/>
      <c r="D61" s="445" t="s">
        <v>1145</v>
      </c>
      <c r="E61" s="462">
        <v>0</v>
      </c>
      <c r="F61" s="462">
        <v>0</v>
      </c>
      <c r="G61" s="412">
        <v>0</v>
      </c>
      <c r="H61" s="412">
        <f>SUM(E61:G61)</f>
        <v>0</v>
      </c>
    </row>
    <row r="62" spans="1:9" ht="16.5" x14ac:dyDescent="0.25">
      <c r="A62" s="406"/>
      <c r="B62" s="411"/>
      <c r="C62" s="408"/>
      <c r="D62" s="409" t="s">
        <v>6</v>
      </c>
      <c r="E62" s="412">
        <f>SUM(E57:E61)</f>
        <v>0</v>
      </c>
      <c r="F62" s="412">
        <f>SUM(F57:F61)</f>
        <v>0</v>
      </c>
      <c r="G62" s="412">
        <f>SUM(G57:G61)</f>
        <v>0</v>
      </c>
      <c r="H62" s="412">
        <f>SUM(H57:H61)</f>
        <v>0</v>
      </c>
    </row>
    <row r="63" spans="1:9" ht="16.5" x14ac:dyDescent="0.25">
      <c r="A63" s="406">
        <v>5800</v>
      </c>
      <c r="B63" s="443" t="s">
        <v>1068</v>
      </c>
      <c r="C63" s="542" t="s">
        <v>1046</v>
      </c>
      <c r="D63" s="445"/>
      <c r="E63" s="410"/>
      <c r="F63" s="410"/>
      <c r="G63" s="410"/>
      <c r="H63" s="410"/>
    </row>
    <row r="64" spans="1:9" ht="16.5" x14ac:dyDescent="0.25">
      <c r="A64" s="406">
        <v>5801</v>
      </c>
      <c r="B64" s="535"/>
      <c r="C64" s="408"/>
      <c r="D64" s="408" t="s">
        <v>1146</v>
      </c>
      <c r="E64" s="462">
        <v>0</v>
      </c>
      <c r="F64" s="462">
        <v>0</v>
      </c>
      <c r="G64" s="412">
        <v>0</v>
      </c>
      <c r="H64" s="412">
        <f>SUM(E64:G64)</f>
        <v>0</v>
      </c>
    </row>
    <row r="65" spans="1:8" ht="16.5" x14ac:dyDescent="0.25">
      <c r="A65" s="406">
        <v>5802</v>
      </c>
      <c r="B65" s="443"/>
      <c r="C65" s="445"/>
      <c r="D65" s="445" t="s">
        <v>1147</v>
      </c>
      <c r="E65" s="462">
        <v>0</v>
      </c>
      <c r="F65" s="462"/>
      <c r="G65" s="412">
        <v>0</v>
      </c>
      <c r="H65" s="412">
        <f>SUM(E65:G65)</f>
        <v>0</v>
      </c>
    </row>
    <row r="66" spans="1:8" ht="16.5" x14ac:dyDescent="0.25">
      <c r="A66" s="406">
        <v>5803</v>
      </c>
      <c r="B66" s="535"/>
      <c r="C66" s="408"/>
      <c r="D66" s="408" t="s">
        <v>1148</v>
      </c>
      <c r="E66" s="462">
        <v>0</v>
      </c>
      <c r="F66" s="462">
        <v>0</v>
      </c>
      <c r="G66" s="412">
        <v>0</v>
      </c>
      <c r="H66" s="412">
        <f>SUM(E66:G66)</f>
        <v>0</v>
      </c>
    </row>
    <row r="67" spans="1:8" ht="16.5" x14ac:dyDescent="0.25">
      <c r="A67" s="406">
        <v>5804</v>
      </c>
      <c r="B67" s="443"/>
      <c r="C67" s="445"/>
      <c r="D67" s="445" t="s">
        <v>1149</v>
      </c>
      <c r="E67" s="462">
        <v>0</v>
      </c>
      <c r="F67" s="462"/>
      <c r="G67" s="412">
        <v>0</v>
      </c>
      <c r="H67" s="412">
        <f>SUM(E67:G67)</f>
        <v>0</v>
      </c>
    </row>
    <row r="68" spans="1:8" ht="16.5" x14ac:dyDescent="0.25">
      <c r="A68" s="406">
        <v>5805</v>
      </c>
      <c r="B68" s="535"/>
      <c r="C68" s="408"/>
      <c r="D68" s="408" t="s">
        <v>1150</v>
      </c>
      <c r="E68" s="462">
        <v>0</v>
      </c>
      <c r="F68" s="462"/>
      <c r="G68" s="412">
        <v>0</v>
      </c>
      <c r="H68" s="412">
        <f>SUM(E68:G68)</f>
        <v>0</v>
      </c>
    </row>
    <row r="69" spans="1:8" ht="16.5" x14ac:dyDescent="0.25">
      <c r="A69" s="406"/>
      <c r="B69" s="539"/>
      <c r="C69" s="541"/>
      <c r="D69" s="541" t="s">
        <v>6</v>
      </c>
      <c r="E69" s="412">
        <f>SUM(E64:E68)</f>
        <v>0</v>
      </c>
      <c r="F69" s="412">
        <f>SUM(F64:F68)</f>
        <v>0</v>
      </c>
      <c r="G69" s="412">
        <f>SUM(G64:G68)</f>
        <v>0</v>
      </c>
      <c r="H69" s="412">
        <f>SUM(H64:H68)</f>
        <v>0</v>
      </c>
    </row>
    <row r="70" spans="1:8" ht="16.5" x14ac:dyDescent="0.25">
      <c r="A70" s="406">
        <v>5820</v>
      </c>
      <c r="B70" s="539" t="s">
        <v>1072</v>
      </c>
      <c r="C70" s="561" t="s">
        <v>1067</v>
      </c>
      <c r="D70" s="541"/>
      <c r="E70" s="410"/>
      <c r="F70" s="410"/>
      <c r="G70" s="410"/>
      <c r="H70" s="410"/>
    </row>
    <row r="71" spans="1:8" ht="16.5" x14ac:dyDescent="0.25">
      <c r="A71" s="550">
        <v>5821</v>
      </c>
      <c r="B71" s="551"/>
      <c r="C71" s="408"/>
      <c r="D71" s="556" t="s">
        <v>1151</v>
      </c>
      <c r="E71" s="462">
        <v>0</v>
      </c>
      <c r="F71" s="462">
        <v>0</v>
      </c>
      <c r="G71" s="412">
        <v>0</v>
      </c>
      <c r="H71" s="412">
        <f>SUM(E71:G71)</f>
        <v>0</v>
      </c>
    </row>
    <row r="72" spans="1:8" ht="16.5" x14ac:dyDescent="0.25">
      <c r="A72" s="406">
        <v>5822</v>
      </c>
      <c r="B72" s="535"/>
      <c r="C72" s="408"/>
      <c r="D72" s="556" t="s">
        <v>1152</v>
      </c>
      <c r="E72" s="462">
        <v>0</v>
      </c>
      <c r="F72" s="462">
        <v>0</v>
      </c>
      <c r="G72" s="412">
        <v>0</v>
      </c>
      <c r="H72" s="412">
        <f>SUM(E72:G72)</f>
        <v>0</v>
      </c>
    </row>
    <row r="73" spans="1:8" ht="16.5" x14ac:dyDescent="0.25">
      <c r="A73" s="550">
        <v>5823</v>
      </c>
      <c r="B73" s="551"/>
      <c r="C73" s="408"/>
      <c r="D73" s="556" t="s">
        <v>1153</v>
      </c>
      <c r="E73" s="462">
        <v>0</v>
      </c>
      <c r="F73" s="462">
        <v>0</v>
      </c>
      <c r="G73" s="412">
        <v>0</v>
      </c>
      <c r="H73" s="412">
        <f>SUM(E73:G73)</f>
        <v>0</v>
      </c>
    </row>
    <row r="74" spans="1:8" ht="16.5" x14ac:dyDescent="0.25">
      <c r="A74" s="562"/>
      <c r="B74" s="563"/>
      <c r="C74" s="408"/>
      <c r="D74" s="556" t="s">
        <v>6</v>
      </c>
      <c r="E74" s="412">
        <f>SUM(E71:E73)</f>
        <v>0</v>
      </c>
      <c r="F74" s="412">
        <f>SUM(F71:F73)</f>
        <v>0</v>
      </c>
      <c r="G74" s="412">
        <f>SUM(G71:G73)</f>
        <v>0</v>
      </c>
      <c r="H74" s="412">
        <f>SUM(H71:H73)</f>
        <v>0</v>
      </c>
    </row>
    <row r="75" spans="1:8" ht="16.5" x14ac:dyDescent="0.25">
      <c r="A75" s="562">
        <v>5900</v>
      </c>
      <c r="B75" s="563" t="s">
        <v>1075</v>
      </c>
      <c r="C75" s="530" t="s">
        <v>1201</v>
      </c>
      <c r="D75" s="556"/>
      <c r="E75" s="410"/>
      <c r="F75" s="410"/>
      <c r="G75" s="410"/>
      <c r="H75" s="410"/>
    </row>
    <row r="76" spans="1:8" ht="16.5" x14ac:dyDescent="0.25">
      <c r="A76" s="550">
        <v>5901</v>
      </c>
      <c r="B76" s="551"/>
      <c r="C76" s="408"/>
      <c r="D76" s="564" t="s">
        <v>1154</v>
      </c>
      <c r="E76" s="462">
        <v>0</v>
      </c>
      <c r="F76" s="462">
        <v>0</v>
      </c>
      <c r="G76" s="412">
        <v>0</v>
      </c>
      <c r="H76" s="412">
        <f>SUM(E76:G76)</f>
        <v>0</v>
      </c>
    </row>
    <row r="77" spans="1:8" ht="16.5" x14ac:dyDescent="0.25">
      <c r="A77" s="550">
        <v>5902</v>
      </c>
      <c r="B77" s="551"/>
      <c r="C77" s="408"/>
      <c r="D77" s="564" t="s">
        <v>1155</v>
      </c>
      <c r="E77" s="462">
        <v>0</v>
      </c>
      <c r="F77" s="462">
        <v>0</v>
      </c>
      <c r="G77" s="412">
        <v>0</v>
      </c>
      <c r="H77" s="412">
        <f t="shared" ref="H77:H81" si="8">SUM(E77:G77)</f>
        <v>0</v>
      </c>
    </row>
    <row r="78" spans="1:8" ht="16.5" x14ac:dyDescent="0.25">
      <c r="A78" s="550"/>
      <c r="B78" s="551"/>
      <c r="C78" s="408"/>
      <c r="D78" s="564" t="s">
        <v>1156</v>
      </c>
      <c r="E78" s="462">
        <v>0</v>
      </c>
      <c r="F78" s="462">
        <v>0</v>
      </c>
      <c r="G78" s="412">
        <v>0</v>
      </c>
      <c r="H78" s="412">
        <f t="shared" si="8"/>
        <v>0</v>
      </c>
    </row>
    <row r="79" spans="1:8" ht="16.5" x14ac:dyDescent="0.25">
      <c r="A79" s="446">
        <v>2215</v>
      </c>
      <c r="B79" s="565"/>
      <c r="C79" s="408"/>
      <c r="D79" s="556" t="s">
        <v>1157</v>
      </c>
      <c r="E79" s="462">
        <v>0</v>
      </c>
      <c r="F79" s="462">
        <v>0</v>
      </c>
      <c r="G79" s="412">
        <v>0</v>
      </c>
      <c r="H79" s="412">
        <f t="shared" si="8"/>
        <v>0</v>
      </c>
    </row>
    <row r="80" spans="1:8" ht="16.5" x14ac:dyDescent="0.25">
      <c r="A80" s="446">
        <v>5903</v>
      </c>
      <c r="B80" s="566"/>
      <c r="C80" s="541"/>
      <c r="D80" s="567" t="s">
        <v>1158</v>
      </c>
      <c r="E80" s="462">
        <v>0</v>
      </c>
      <c r="F80" s="462">
        <v>0</v>
      </c>
      <c r="G80" s="412">
        <v>0</v>
      </c>
      <c r="H80" s="412">
        <f t="shared" si="8"/>
        <v>0</v>
      </c>
    </row>
    <row r="81" spans="1:8" ht="16.5" x14ac:dyDescent="0.25">
      <c r="A81" s="446">
        <v>5904</v>
      </c>
      <c r="B81" s="566"/>
      <c r="C81" s="541"/>
      <c r="D81" s="567" t="s">
        <v>1159</v>
      </c>
      <c r="E81" s="462">
        <v>0</v>
      </c>
      <c r="F81" s="462">
        <v>0</v>
      </c>
      <c r="G81" s="412">
        <v>0</v>
      </c>
      <c r="H81" s="412">
        <f t="shared" si="8"/>
        <v>0</v>
      </c>
    </row>
    <row r="82" spans="1:8" ht="16.5" x14ac:dyDescent="0.25">
      <c r="A82" s="446"/>
      <c r="B82" s="566"/>
      <c r="C82" s="541"/>
      <c r="D82" s="567" t="s">
        <v>6</v>
      </c>
      <c r="E82" s="412">
        <f>SUM(E76:E81)</f>
        <v>0</v>
      </c>
      <c r="F82" s="412">
        <f t="shared" ref="F82:G82" si="9">SUM(F76:F81)</f>
        <v>0</v>
      </c>
      <c r="G82" s="412">
        <f t="shared" si="9"/>
        <v>0</v>
      </c>
      <c r="H82" s="412">
        <f>SUM(H76:H81)</f>
        <v>0</v>
      </c>
    </row>
    <row r="83" spans="1:8" ht="16.5" x14ac:dyDescent="0.25">
      <c r="A83" s="446">
        <v>5950</v>
      </c>
      <c r="B83" s="566" t="s">
        <v>1078</v>
      </c>
      <c r="C83" s="561" t="s">
        <v>1202</v>
      </c>
      <c r="D83" s="567"/>
      <c r="E83" s="462">
        <v>0</v>
      </c>
      <c r="F83" s="462">
        <v>0</v>
      </c>
      <c r="G83" s="412">
        <v>0</v>
      </c>
      <c r="H83" s="412">
        <f>SUM(E83:G83)</f>
        <v>0</v>
      </c>
    </row>
    <row r="84" spans="1:8" ht="16.5" x14ac:dyDescent="0.25">
      <c r="A84" s="406">
        <v>6000</v>
      </c>
      <c r="B84" s="539" t="s">
        <v>1083</v>
      </c>
      <c r="C84" s="561" t="s">
        <v>40</v>
      </c>
      <c r="D84" s="567"/>
      <c r="E84" s="410"/>
      <c r="F84" s="410"/>
      <c r="G84" s="410"/>
      <c r="H84" s="410"/>
    </row>
    <row r="85" spans="1:8" ht="16.5" x14ac:dyDescent="0.25">
      <c r="A85" s="406">
        <v>6100</v>
      </c>
      <c r="B85" s="411"/>
      <c r="C85" s="568"/>
      <c r="D85" s="409" t="s">
        <v>1160</v>
      </c>
      <c r="E85" s="412">
        <f>'Church  R &amp; P '!F144</f>
        <v>0</v>
      </c>
      <c r="F85" s="412">
        <f>'Church  R &amp; P '!G144</f>
        <v>0</v>
      </c>
      <c r="G85" s="412">
        <f>'Church  R &amp; P '!H144</f>
        <v>0</v>
      </c>
      <c r="H85" s="412">
        <f>SUM(E85:G85)</f>
        <v>0</v>
      </c>
    </row>
    <row r="86" spans="1:8" ht="16.5" x14ac:dyDescent="0.25">
      <c r="A86" s="406">
        <v>6200</v>
      </c>
      <c r="B86" s="411"/>
      <c r="C86" s="568"/>
      <c r="D86" s="409" t="s">
        <v>1161</v>
      </c>
      <c r="E86" s="412">
        <f>'Church  R &amp; P '!F145</f>
        <v>0</v>
      </c>
      <c r="F86" s="412">
        <f>'Church  R &amp; P '!G145</f>
        <v>0</v>
      </c>
      <c r="G86" s="412">
        <f>'Church  R &amp; P '!H145</f>
        <v>0</v>
      </c>
      <c r="H86" s="412">
        <f>SUM(E86:G86)</f>
        <v>0</v>
      </c>
    </row>
    <row r="87" spans="1:8" ht="16.5" x14ac:dyDescent="0.25">
      <c r="A87" s="406">
        <v>6300</v>
      </c>
      <c r="B87" s="411"/>
      <c r="C87" s="568"/>
      <c r="D87" s="409" t="s">
        <v>1162</v>
      </c>
      <c r="E87" s="412">
        <f>'Church  R &amp; P '!F146</f>
        <v>0</v>
      </c>
      <c r="F87" s="412">
        <f>'Church  R &amp; P '!G146</f>
        <v>0</v>
      </c>
      <c r="G87" s="412">
        <f>'Church  R &amp; P '!H146</f>
        <v>0</v>
      </c>
      <c r="H87" s="412">
        <f>SUM(E87:G87)</f>
        <v>0</v>
      </c>
    </row>
    <row r="88" spans="1:8" ht="16.5" x14ac:dyDescent="0.25">
      <c r="A88" s="406">
        <v>6400</v>
      </c>
      <c r="B88" s="411"/>
      <c r="C88" s="568"/>
      <c r="D88" s="409" t="s">
        <v>1163</v>
      </c>
      <c r="E88" s="412">
        <f>'Church  R &amp; P '!F147</f>
        <v>0</v>
      </c>
      <c r="F88" s="412">
        <f>'Church  R &amp; P '!G147</f>
        <v>0</v>
      </c>
      <c r="G88" s="412">
        <f>'Church  R &amp; P '!H147</f>
        <v>0</v>
      </c>
      <c r="H88" s="412">
        <f>SUM(E88:G88)</f>
        <v>0</v>
      </c>
    </row>
    <row r="89" spans="1:8" ht="16.5" x14ac:dyDescent="0.25">
      <c r="A89" s="406"/>
      <c r="B89" s="411"/>
      <c r="C89" s="568"/>
      <c r="D89" s="409" t="s">
        <v>6</v>
      </c>
      <c r="E89" s="412">
        <f>SUM(E85:E88)</f>
        <v>0</v>
      </c>
      <c r="F89" s="412">
        <f>SUM(F85:F88)</f>
        <v>0</v>
      </c>
      <c r="G89" s="412">
        <f>SUM(G85:G88)</f>
        <v>0</v>
      </c>
      <c r="H89" s="412">
        <f>SUM(H85:H88)</f>
        <v>0</v>
      </c>
    </row>
    <row r="90" spans="1:8" ht="17.25" thickBot="1" x14ac:dyDescent="0.3">
      <c r="A90" s="406"/>
      <c r="B90" s="411"/>
      <c r="C90" s="559" t="s">
        <v>1164</v>
      </c>
      <c r="D90" s="560"/>
      <c r="E90" s="455">
        <f>E51+E55+E62+E69+E74+E82+E89+E83</f>
        <v>0</v>
      </c>
      <c r="F90" s="455">
        <f>F51+F55+F62+F69+F74+F82+F89+F83</f>
        <v>0</v>
      </c>
      <c r="G90" s="455">
        <f>G51+G55+G62+G69+G74+G82+G89+G83</f>
        <v>0</v>
      </c>
      <c r="H90" s="455">
        <f>H51+H55+H62+H69+H74+H82+H89+H83</f>
        <v>0</v>
      </c>
    </row>
    <row r="91" spans="1:8" ht="18" thickTop="1" x14ac:dyDescent="0.3">
      <c r="A91" s="339"/>
      <c r="B91" s="339"/>
      <c r="C91" s="331"/>
      <c r="D91" s="331"/>
      <c r="E91" s="456">
        <f t="shared" ref="E91:F91" si="10">E90-E49</f>
        <v>0</v>
      </c>
      <c r="F91" s="456">
        <f t="shared" si="10"/>
        <v>0</v>
      </c>
      <c r="G91" s="456">
        <f t="shared" ref="G91:H91" si="11">G90-G49</f>
        <v>0</v>
      </c>
      <c r="H91" s="456">
        <f t="shared" si="11"/>
        <v>0</v>
      </c>
    </row>
    <row r="92" spans="1:8" ht="17.25" x14ac:dyDescent="0.3">
      <c r="A92" s="337"/>
      <c r="B92" s="337"/>
      <c r="C92" s="331"/>
      <c r="D92" s="331"/>
      <c r="E92" s="331"/>
      <c r="F92" s="331"/>
      <c r="G92" s="331"/>
      <c r="H92" s="331"/>
    </row>
    <row r="93" spans="1:8" ht="18.75" x14ac:dyDescent="0.3">
      <c r="A93" s="339"/>
      <c r="B93" s="339"/>
      <c r="C93" s="331"/>
      <c r="D93" s="331"/>
      <c r="E93" s="335"/>
      <c r="F93" s="335"/>
      <c r="G93" s="331"/>
      <c r="H93" s="331"/>
    </row>
    <row r="94" spans="1:8" ht="18.75" x14ac:dyDescent="0.3">
      <c r="A94" s="339"/>
      <c r="B94" s="339"/>
      <c r="C94" s="331"/>
      <c r="D94" s="331"/>
      <c r="E94" s="335"/>
      <c r="F94" s="335"/>
      <c r="G94" s="331"/>
      <c r="H94" s="331"/>
    </row>
    <row r="95" spans="1:8" ht="18.75" x14ac:dyDescent="0.3">
      <c r="A95" s="337"/>
      <c r="B95" s="337"/>
      <c r="C95" s="331"/>
      <c r="D95" s="331"/>
      <c r="E95" s="335"/>
      <c r="F95" s="335"/>
      <c r="G95" s="331"/>
      <c r="H95" s="331"/>
    </row>
    <row r="96" spans="1:8" x14ac:dyDescent="0.25">
      <c r="A96" s="56"/>
      <c r="B96" s="54"/>
    </row>
    <row r="97" spans="1:2" x14ac:dyDescent="0.25">
      <c r="A97" s="56"/>
      <c r="B97" s="54"/>
    </row>
  </sheetData>
  <mergeCells count="2">
    <mergeCell ref="B4:D4"/>
    <mergeCell ref="B50:D50"/>
  </mergeCells>
  <pageMargins left="0.7" right="0.7" top="0.75" bottom="0.75" header="0.3" footer="0.3"/>
  <ignoredErrors>
    <ignoredError sqref="H33 H82" 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I45"/>
  <sheetViews>
    <sheetView view="pageBreakPreview" topLeftCell="A43" zoomScaleSheetLayoutView="100" workbookViewId="0">
      <selection activeCell="E42" sqref="E42"/>
    </sheetView>
  </sheetViews>
  <sheetFormatPr defaultRowHeight="15" x14ac:dyDescent="0.25"/>
  <cols>
    <col min="1" max="1" width="2.85546875" style="1" customWidth="1"/>
    <col min="2" max="2" width="24.5703125" style="1" customWidth="1"/>
    <col min="3" max="3" width="4" style="1" customWidth="1"/>
    <col min="4" max="4" width="14" style="2" customWidth="1"/>
    <col min="5" max="5" width="14.42578125" style="2" customWidth="1"/>
    <col min="6" max="6" width="14.140625" style="1" customWidth="1"/>
    <col min="7" max="7" width="16" style="1" customWidth="1"/>
    <col min="8" max="9" width="13.7109375" style="1" bestFit="1" customWidth="1"/>
    <col min="10" max="255" width="9.140625" style="1"/>
    <col min="256" max="256" width="1.42578125" style="1" customWidth="1"/>
    <col min="257" max="257" width="2.85546875" style="1" customWidth="1"/>
    <col min="258" max="258" width="40.5703125" style="1" customWidth="1"/>
    <col min="259" max="259" width="6.85546875" style="1" customWidth="1"/>
    <col min="260" max="261" width="25.5703125" style="1" customWidth="1"/>
    <col min="262" max="262" width="16.140625" style="1" customWidth="1"/>
    <col min="263" max="263" width="15.140625" style="1" customWidth="1"/>
    <col min="264" max="264" width="2.140625" style="1" bestFit="1" customWidth="1"/>
    <col min="265" max="511" width="9.140625" style="1"/>
    <col min="512" max="512" width="1.42578125" style="1" customWidth="1"/>
    <col min="513" max="513" width="2.85546875" style="1" customWidth="1"/>
    <col min="514" max="514" width="40.5703125" style="1" customWidth="1"/>
    <col min="515" max="515" width="6.85546875" style="1" customWidth="1"/>
    <col min="516" max="517" width="25.5703125" style="1" customWidth="1"/>
    <col min="518" max="518" width="16.140625" style="1" customWidth="1"/>
    <col min="519" max="519" width="15.140625" style="1" customWidth="1"/>
    <col min="520" max="520" width="2.140625" style="1" bestFit="1" customWidth="1"/>
    <col min="521" max="767" width="9.140625" style="1"/>
    <col min="768" max="768" width="1.42578125" style="1" customWidth="1"/>
    <col min="769" max="769" width="2.85546875" style="1" customWidth="1"/>
    <col min="770" max="770" width="40.5703125" style="1" customWidth="1"/>
    <col min="771" max="771" width="6.85546875" style="1" customWidth="1"/>
    <col min="772" max="773" width="25.5703125" style="1" customWidth="1"/>
    <col min="774" max="774" width="16.140625" style="1" customWidth="1"/>
    <col min="775" max="775" width="15.140625" style="1" customWidth="1"/>
    <col min="776" max="776" width="2.140625" style="1" bestFit="1" customWidth="1"/>
    <col min="777" max="1023" width="9.140625" style="1"/>
    <col min="1024" max="1024" width="1.42578125" style="1" customWidth="1"/>
    <col min="1025" max="1025" width="2.85546875" style="1" customWidth="1"/>
    <col min="1026" max="1026" width="40.5703125" style="1" customWidth="1"/>
    <col min="1027" max="1027" width="6.85546875" style="1" customWidth="1"/>
    <col min="1028" max="1029" width="25.5703125" style="1" customWidth="1"/>
    <col min="1030" max="1030" width="16.140625" style="1" customWidth="1"/>
    <col min="1031" max="1031" width="15.140625" style="1" customWidth="1"/>
    <col min="1032" max="1032" width="2.140625" style="1" bestFit="1" customWidth="1"/>
    <col min="1033" max="1279" width="9.140625" style="1"/>
    <col min="1280" max="1280" width="1.42578125" style="1" customWidth="1"/>
    <col min="1281" max="1281" width="2.85546875" style="1" customWidth="1"/>
    <col min="1282" max="1282" width="40.5703125" style="1" customWidth="1"/>
    <col min="1283" max="1283" width="6.85546875" style="1" customWidth="1"/>
    <col min="1284" max="1285" width="25.5703125" style="1" customWidth="1"/>
    <col min="1286" max="1286" width="16.140625" style="1" customWidth="1"/>
    <col min="1287" max="1287" width="15.140625" style="1" customWidth="1"/>
    <col min="1288" max="1288" width="2.140625" style="1" bestFit="1" customWidth="1"/>
    <col min="1289" max="1535" width="9.140625" style="1"/>
    <col min="1536" max="1536" width="1.42578125" style="1" customWidth="1"/>
    <col min="1537" max="1537" width="2.85546875" style="1" customWidth="1"/>
    <col min="1538" max="1538" width="40.5703125" style="1" customWidth="1"/>
    <col min="1539" max="1539" width="6.85546875" style="1" customWidth="1"/>
    <col min="1540" max="1541" width="25.5703125" style="1" customWidth="1"/>
    <col min="1542" max="1542" width="16.140625" style="1" customWidth="1"/>
    <col min="1543" max="1543" width="15.140625" style="1" customWidth="1"/>
    <col min="1544" max="1544" width="2.140625" style="1" bestFit="1" customWidth="1"/>
    <col min="1545" max="1791" width="9.140625" style="1"/>
    <col min="1792" max="1792" width="1.42578125" style="1" customWidth="1"/>
    <col min="1793" max="1793" width="2.85546875" style="1" customWidth="1"/>
    <col min="1794" max="1794" width="40.5703125" style="1" customWidth="1"/>
    <col min="1795" max="1795" width="6.85546875" style="1" customWidth="1"/>
    <col min="1796" max="1797" width="25.5703125" style="1" customWidth="1"/>
    <col min="1798" max="1798" width="16.140625" style="1" customWidth="1"/>
    <col min="1799" max="1799" width="15.140625" style="1" customWidth="1"/>
    <col min="1800" max="1800" width="2.140625" style="1" bestFit="1" customWidth="1"/>
    <col min="1801" max="2047" width="9.140625" style="1"/>
    <col min="2048" max="2048" width="1.42578125" style="1" customWidth="1"/>
    <col min="2049" max="2049" width="2.85546875" style="1" customWidth="1"/>
    <col min="2050" max="2050" width="40.5703125" style="1" customWidth="1"/>
    <col min="2051" max="2051" width="6.85546875" style="1" customWidth="1"/>
    <col min="2052" max="2053" width="25.5703125" style="1" customWidth="1"/>
    <col min="2054" max="2054" width="16.140625" style="1" customWidth="1"/>
    <col min="2055" max="2055" width="15.140625" style="1" customWidth="1"/>
    <col min="2056" max="2056" width="2.140625" style="1" bestFit="1" customWidth="1"/>
    <col min="2057" max="2303" width="9.140625" style="1"/>
    <col min="2304" max="2304" width="1.42578125" style="1" customWidth="1"/>
    <col min="2305" max="2305" width="2.85546875" style="1" customWidth="1"/>
    <col min="2306" max="2306" width="40.5703125" style="1" customWidth="1"/>
    <col min="2307" max="2307" width="6.85546875" style="1" customWidth="1"/>
    <col min="2308" max="2309" width="25.5703125" style="1" customWidth="1"/>
    <col min="2310" max="2310" width="16.140625" style="1" customWidth="1"/>
    <col min="2311" max="2311" width="15.140625" style="1" customWidth="1"/>
    <col min="2312" max="2312" width="2.140625" style="1" bestFit="1" customWidth="1"/>
    <col min="2313" max="2559" width="9.140625" style="1"/>
    <col min="2560" max="2560" width="1.42578125" style="1" customWidth="1"/>
    <col min="2561" max="2561" width="2.85546875" style="1" customWidth="1"/>
    <col min="2562" max="2562" width="40.5703125" style="1" customWidth="1"/>
    <col min="2563" max="2563" width="6.85546875" style="1" customWidth="1"/>
    <col min="2564" max="2565" width="25.5703125" style="1" customWidth="1"/>
    <col min="2566" max="2566" width="16.140625" style="1" customWidth="1"/>
    <col min="2567" max="2567" width="15.140625" style="1" customWidth="1"/>
    <col min="2568" max="2568" width="2.140625" style="1" bestFit="1" customWidth="1"/>
    <col min="2569" max="2815" width="9.140625" style="1"/>
    <col min="2816" max="2816" width="1.42578125" style="1" customWidth="1"/>
    <col min="2817" max="2817" width="2.85546875" style="1" customWidth="1"/>
    <col min="2818" max="2818" width="40.5703125" style="1" customWidth="1"/>
    <col min="2819" max="2819" width="6.85546875" style="1" customWidth="1"/>
    <col min="2820" max="2821" width="25.5703125" style="1" customWidth="1"/>
    <col min="2822" max="2822" width="16.140625" style="1" customWidth="1"/>
    <col min="2823" max="2823" width="15.140625" style="1" customWidth="1"/>
    <col min="2824" max="2824" width="2.140625" style="1" bestFit="1" customWidth="1"/>
    <col min="2825" max="3071" width="9.140625" style="1"/>
    <col min="3072" max="3072" width="1.42578125" style="1" customWidth="1"/>
    <col min="3073" max="3073" width="2.85546875" style="1" customWidth="1"/>
    <col min="3074" max="3074" width="40.5703125" style="1" customWidth="1"/>
    <col min="3075" max="3075" width="6.85546875" style="1" customWidth="1"/>
    <col min="3076" max="3077" width="25.5703125" style="1" customWidth="1"/>
    <col min="3078" max="3078" width="16.140625" style="1" customWidth="1"/>
    <col min="3079" max="3079" width="15.140625" style="1" customWidth="1"/>
    <col min="3080" max="3080" width="2.140625" style="1" bestFit="1" customWidth="1"/>
    <col min="3081" max="3327" width="9.140625" style="1"/>
    <col min="3328" max="3328" width="1.42578125" style="1" customWidth="1"/>
    <col min="3329" max="3329" width="2.85546875" style="1" customWidth="1"/>
    <col min="3330" max="3330" width="40.5703125" style="1" customWidth="1"/>
    <col min="3331" max="3331" width="6.85546875" style="1" customWidth="1"/>
    <col min="3332" max="3333" width="25.5703125" style="1" customWidth="1"/>
    <col min="3334" max="3334" width="16.140625" style="1" customWidth="1"/>
    <col min="3335" max="3335" width="15.140625" style="1" customWidth="1"/>
    <col min="3336" max="3336" width="2.140625" style="1" bestFit="1" customWidth="1"/>
    <col min="3337" max="3583" width="9.140625" style="1"/>
    <col min="3584" max="3584" width="1.42578125" style="1" customWidth="1"/>
    <col min="3585" max="3585" width="2.85546875" style="1" customWidth="1"/>
    <col min="3586" max="3586" width="40.5703125" style="1" customWidth="1"/>
    <col min="3587" max="3587" width="6.85546875" style="1" customWidth="1"/>
    <col min="3588" max="3589" width="25.5703125" style="1" customWidth="1"/>
    <col min="3590" max="3590" width="16.140625" style="1" customWidth="1"/>
    <col min="3591" max="3591" width="15.140625" style="1" customWidth="1"/>
    <col min="3592" max="3592" width="2.140625" style="1" bestFit="1" customWidth="1"/>
    <col min="3593" max="3839" width="9.140625" style="1"/>
    <col min="3840" max="3840" width="1.42578125" style="1" customWidth="1"/>
    <col min="3841" max="3841" width="2.85546875" style="1" customWidth="1"/>
    <col min="3842" max="3842" width="40.5703125" style="1" customWidth="1"/>
    <col min="3843" max="3843" width="6.85546875" style="1" customWidth="1"/>
    <col min="3844" max="3845" width="25.5703125" style="1" customWidth="1"/>
    <col min="3846" max="3846" width="16.140625" style="1" customWidth="1"/>
    <col min="3847" max="3847" width="15.140625" style="1" customWidth="1"/>
    <col min="3848" max="3848" width="2.140625" style="1" bestFit="1" customWidth="1"/>
    <col min="3849" max="4095" width="9.140625" style="1"/>
    <col min="4096" max="4096" width="1.42578125" style="1" customWidth="1"/>
    <col min="4097" max="4097" width="2.85546875" style="1" customWidth="1"/>
    <col min="4098" max="4098" width="40.5703125" style="1" customWidth="1"/>
    <col min="4099" max="4099" width="6.85546875" style="1" customWidth="1"/>
    <col min="4100" max="4101" width="25.5703125" style="1" customWidth="1"/>
    <col min="4102" max="4102" width="16.140625" style="1" customWidth="1"/>
    <col min="4103" max="4103" width="15.140625" style="1" customWidth="1"/>
    <col min="4104" max="4104" width="2.140625" style="1" bestFit="1" customWidth="1"/>
    <col min="4105" max="4351" width="9.140625" style="1"/>
    <col min="4352" max="4352" width="1.42578125" style="1" customWidth="1"/>
    <col min="4353" max="4353" width="2.85546875" style="1" customWidth="1"/>
    <col min="4354" max="4354" width="40.5703125" style="1" customWidth="1"/>
    <col min="4355" max="4355" width="6.85546875" style="1" customWidth="1"/>
    <col min="4356" max="4357" width="25.5703125" style="1" customWidth="1"/>
    <col min="4358" max="4358" width="16.140625" style="1" customWidth="1"/>
    <col min="4359" max="4359" width="15.140625" style="1" customWidth="1"/>
    <col min="4360" max="4360" width="2.140625" style="1" bestFit="1" customWidth="1"/>
    <col min="4361" max="4607" width="9.140625" style="1"/>
    <col min="4608" max="4608" width="1.42578125" style="1" customWidth="1"/>
    <col min="4609" max="4609" width="2.85546875" style="1" customWidth="1"/>
    <col min="4610" max="4610" width="40.5703125" style="1" customWidth="1"/>
    <col min="4611" max="4611" width="6.85546875" style="1" customWidth="1"/>
    <col min="4612" max="4613" width="25.5703125" style="1" customWidth="1"/>
    <col min="4614" max="4614" width="16.140625" style="1" customWidth="1"/>
    <col min="4615" max="4615" width="15.140625" style="1" customWidth="1"/>
    <col min="4616" max="4616" width="2.140625" style="1" bestFit="1" customWidth="1"/>
    <col min="4617" max="4863" width="9.140625" style="1"/>
    <col min="4864" max="4864" width="1.42578125" style="1" customWidth="1"/>
    <col min="4865" max="4865" width="2.85546875" style="1" customWidth="1"/>
    <col min="4866" max="4866" width="40.5703125" style="1" customWidth="1"/>
    <col min="4867" max="4867" width="6.85546875" style="1" customWidth="1"/>
    <col min="4868" max="4869" width="25.5703125" style="1" customWidth="1"/>
    <col min="4870" max="4870" width="16.140625" style="1" customWidth="1"/>
    <col min="4871" max="4871" width="15.140625" style="1" customWidth="1"/>
    <col min="4872" max="4872" width="2.140625" style="1" bestFit="1" customWidth="1"/>
    <col min="4873" max="5119" width="9.140625" style="1"/>
    <col min="5120" max="5120" width="1.42578125" style="1" customWidth="1"/>
    <col min="5121" max="5121" width="2.85546875" style="1" customWidth="1"/>
    <col min="5122" max="5122" width="40.5703125" style="1" customWidth="1"/>
    <col min="5123" max="5123" width="6.85546875" style="1" customWidth="1"/>
    <col min="5124" max="5125" width="25.5703125" style="1" customWidth="1"/>
    <col min="5126" max="5126" width="16.140625" style="1" customWidth="1"/>
    <col min="5127" max="5127" width="15.140625" style="1" customWidth="1"/>
    <col min="5128" max="5128" width="2.140625" style="1" bestFit="1" customWidth="1"/>
    <col min="5129" max="5375" width="9.140625" style="1"/>
    <col min="5376" max="5376" width="1.42578125" style="1" customWidth="1"/>
    <col min="5377" max="5377" width="2.85546875" style="1" customWidth="1"/>
    <col min="5378" max="5378" width="40.5703125" style="1" customWidth="1"/>
    <col min="5379" max="5379" width="6.85546875" style="1" customWidth="1"/>
    <col min="5380" max="5381" width="25.5703125" style="1" customWidth="1"/>
    <col min="5382" max="5382" width="16.140625" style="1" customWidth="1"/>
    <col min="5383" max="5383" width="15.140625" style="1" customWidth="1"/>
    <col min="5384" max="5384" width="2.140625" style="1" bestFit="1" customWidth="1"/>
    <col min="5385" max="5631" width="9.140625" style="1"/>
    <col min="5632" max="5632" width="1.42578125" style="1" customWidth="1"/>
    <col min="5633" max="5633" width="2.85546875" style="1" customWidth="1"/>
    <col min="5634" max="5634" width="40.5703125" style="1" customWidth="1"/>
    <col min="5635" max="5635" width="6.85546875" style="1" customWidth="1"/>
    <col min="5636" max="5637" width="25.5703125" style="1" customWidth="1"/>
    <col min="5638" max="5638" width="16.140625" style="1" customWidth="1"/>
    <col min="5639" max="5639" width="15.140625" style="1" customWidth="1"/>
    <col min="5640" max="5640" width="2.140625" style="1" bestFit="1" customWidth="1"/>
    <col min="5641" max="5887" width="9.140625" style="1"/>
    <col min="5888" max="5888" width="1.42578125" style="1" customWidth="1"/>
    <col min="5889" max="5889" width="2.85546875" style="1" customWidth="1"/>
    <col min="5890" max="5890" width="40.5703125" style="1" customWidth="1"/>
    <col min="5891" max="5891" width="6.85546875" style="1" customWidth="1"/>
    <col min="5892" max="5893" width="25.5703125" style="1" customWidth="1"/>
    <col min="5894" max="5894" width="16.140625" style="1" customWidth="1"/>
    <col min="5895" max="5895" width="15.140625" style="1" customWidth="1"/>
    <col min="5896" max="5896" width="2.140625" style="1" bestFit="1" customWidth="1"/>
    <col min="5897" max="6143" width="9.140625" style="1"/>
    <col min="6144" max="6144" width="1.42578125" style="1" customWidth="1"/>
    <col min="6145" max="6145" width="2.85546875" style="1" customWidth="1"/>
    <col min="6146" max="6146" width="40.5703125" style="1" customWidth="1"/>
    <col min="6147" max="6147" width="6.85546875" style="1" customWidth="1"/>
    <col min="6148" max="6149" width="25.5703125" style="1" customWidth="1"/>
    <col min="6150" max="6150" width="16.140625" style="1" customWidth="1"/>
    <col min="6151" max="6151" width="15.140625" style="1" customWidth="1"/>
    <col min="6152" max="6152" width="2.140625" style="1" bestFit="1" customWidth="1"/>
    <col min="6153" max="6399" width="9.140625" style="1"/>
    <col min="6400" max="6400" width="1.42578125" style="1" customWidth="1"/>
    <col min="6401" max="6401" width="2.85546875" style="1" customWidth="1"/>
    <col min="6402" max="6402" width="40.5703125" style="1" customWidth="1"/>
    <col min="6403" max="6403" width="6.85546875" style="1" customWidth="1"/>
    <col min="6404" max="6405" width="25.5703125" style="1" customWidth="1"/>
    <col min="6406" max="6406" width="16.140625" style="1" customWidth="1"/>
    <col min="6407" max="6407" width="15.140625" style="1" customWidth="1"/>
    <col min="6408" max="6408" width="2.140625" style="1" bestFit="1" customWidth="1"/>
    <col min="6409" max="6655" width="9.140625" style="1"/>
    <col min="6656" max="6656" width="1.42578125" style="1" customWidth="1"/>
    <col min="6657" max="6657" width="2.85546875" style="1" customWidth="1"/>
    <col min="6658" max="6658" width="40.5703125" style="1" customWidth="1"/>
    <col min="6659" max="6659" width="6.85546875" style="1" customWidth="1"/>
    <col min="6660" max="6661" width="25.5703125" style="1" customWidth="1"/>
    <col min="6662" max="6662" width="16.140625" style="1" customWidth="1"/>
    <col min="6663" max="6663" width="15.140625" style="1" customWidth="1"/>
    <col min="6664" max="6664" width="2.140625" style="1" bestFit="1" customWidth="1"/>
    <col min="6665" max="6911" width="9.140625" style="1"/>
    <col min="6912" max="6912" width="1.42578125" style="1" customWidth="1"/>
    <col min="6913" max="6913" width="2.85546875" style="1" customWidth="1"/>
    <col min="6914" max="6914" width="40.5703125" style="1" customWidth="1"/>
    <col min="6915" max="6915" width="6.85546875" style="1" customWidth="1"/>
    <col min="6916" max="6917" width="25.5703125" style="1" customWidth="1"/>
    <col min="6918" max="6918" width="16.140625" style="1" customWidth="1"/>
    <col min="6919" max="6919" width="15.140625" style="1" customWidth="1"/>
    <col min="6920" max="6920" width="2.140625" style="1" bestFit="1" customWidth="1"/>
    <col min="6921" max="7167" width="9.140625" style="1"/>
    <col min="7168" max="7168" width="1.42578125" style="1" customWidth="1"/>
    <col min="7169" max="7169" width="2.85546875" style="1" customWidth="1"/>
    <col min="7170" max="7170" width="40.5703125" style="1" customWidth="1"/>
    <col min="7171" max="7171" width="6.85546875" style="1" customWidth="1"/>
    <col min="7172" max="7173" width="25.5703125" style="1" customWidth="1"/>
    <col min="7174" max="7174" width="16.140625" style="1" customWidth="1"/>
    <col min="7175" max="7175" width="15.140625" style="1" customWidth="1"/>
    <col min="7176" max="7176" width="2.140625" style="1" bestFit="1" customWidth="1"/>
    <col min="7177" max="7423" width="9.140625" style="1"/>
    <col min="7424" max="7424" width="1.42578125" style="1" customWidth="1"/>
    <col min="7425" max="7425" width="2.85546875" style="1" customWidth="1"/>
    <col min="7426" max="7426" width="40.5703125" style="1" customWidth="1"/>
    <col min="7427" max="7427" width="6.85546875" style="1" customWidth="1"/>
    <col min="7428" max="7429" width="25.5703125" style="1" customWidth="1"/>
    <col min="7430" max="7430" width="16.140625" style="1" customWidth="1"/>
    <col min="7431" max="7431" width="15.140625" style="1" customWidth="1"/>
    <col min="7432" max="7432" width="2.140625" style="1" bestFit="1" customWidth="1"/>
    <col min="7433" max="7679" width="9.140625" style="1"/>
    <col min="7680" max="7680" width="1.42578125" style="1" customWidth="1"/>
    <col min="7681" max="7681" width="2.85546875" style="1" customWidth="1"/>
    <col min="7682" max="7682" width="40.5703125" style="1" customWidth="1"/>
    <col min="7683" max="7683" width="6.85546875" style="1" customWidth="1"/>
    <col min="7684" max="7685" width="25.5703125" style="1" customWidth="1"/>
    <col min="7686" max="7686" width="16.140625" style="1" customWidth="1"/>
    <col min="7687" max="7687" width="15.140625" style="1" customWidth="1"/>
    <col min="7688" max="7688" width="2.140625" style="1" bestFit="1" customWidth="1"/>
    <col min="7689" max="7935" width="9.140625" style="1"/>
    <col min="7936" max="7936" width="1.42578125" style="1" customWidth="1"/>
    <col min="7937" max="7937" width="2.85546875" style="1" customWidth="1"/>
    <col min="7938" max="7938" width="40.5703125" style="1" customWidth="1"/>
    <col min="7939" max="7939" width="6.85546875" style="1" customWidth="1"/>
    <col min="7940" max="7941" width="25.5703125" style="1" customWidth="1"/>
    <col min="7942" max="7942" width="16.140625" style="1" customWidth="1"/>
    <col min="7943" max="7943" width="15.140625" style="1" customWidth="1"/>
    <col min="7944" max="7944" width="2.140625" style="1" bestFit="1" customWidth="1"/>
    <col min="7945" max="8191" width="9.140625" style="1"/>
    <col min="8192" max="8192" width="1.42578125" style="1" customWidth="1"/>
    <col min="8193" max="8193" width="2.85546875" style="1" customWidth="1"/>
    <col min="8194" max="8194" width="40.5703125" style="1" customWidth="1"/>
    <col min="8195" max="8195" width="6.85546875" style="1" customWidth="1"/>
    <col min="8196" max="8197" width="25.5703125" style="1" customWidth="1"/>
    <col min="8198" max="8198" width="16.140625" style="1" customWidth="1"/>
    <col min="8199" max="8199" width="15.140625" style="1" customWidth="1"/>
    <col min="8200" max="8200" width="2.140625" style="1" bestFit="1" customWidth="1"/>
    <col min="8201" max="8447" width="9.140625" style="1"/>
    <col min="8448" max="8448" width="1.42578125" style="1" customWidth="1"/>
    <col min="8449" max="8449" width="2.85546875" style="1" customWidth="1"/>
    <col min="8450" max="8450" width="40.5703125" style="1" customWidth="1"/>
    <col min="8451" max="8451" width="6.85546875" style="1" customWidth="1"/>
    <col min="8452" max="8453" width="25.5703125" style="1" customWidth="1"/>
    <col min="8454" max="8454" width="16.140625" style="1" customWidth="1"/>
    <col min="8455" max="8455" width="15.140625" style="1" customWidth="1"/>
    <col min="8456" max="8456" width="2.140625" style="1" bestFit="1" customWidth="1"/>
    <col min="8457" max="8703" width="9.140625" style="1"/>
    <col min="8704" max="8704" width="1.42578125" style="1" customWidth="1"/>
    <col min="8705" max="8705" width="2.85546875" style="1" customWidth="1"/>
    <col min="8706" max="8706" width="40.5703125" style="1" customWidth="1"/>
    <col min="8707" max="8707" width="6.85546875" style="1" customWidth="1"/>
    <col min="8708" max="8709" width="25.5703125" style="1" customWidth="1"/>
    <col min="8710" max="8710" width="16.140625" style="1" customWidth="1"/>
    <col min="8711" max="8711" width="15.140625" style="1" customWidth="1"/>
    <col min="8712" max="8712" width="2.140625" style="1" bestFit="1" customWidth="1"/>
    <col min="8713" max="8959" width="9.140625" style="1"/>
    <col min="8960" max="8960" width="1.42578125" style="1" customWidth="1"/>
    <col min="8961" max="8961" width="2.85546875" style="1" customWidth="1"/>
    <col min="8962" max="8962" width="40.5703125" style="1" customWidth="1"/>
    <col min="8963" max="8963" width="6.85546875" style="1" customWidth="1"/>
    <col min="8964" max="8965" width="25.5703125" style="1" customWidth="1"/>
    <col min="8966" max="8966" width="16.140625" style="1" customWidth="1"/>
    <col min="8967" max="8967" width="15.140625" style="1" customWidth="1"/>
    <col min="8968" max="8968" width="2.140625" style="1" bestFit="1" customWidth="1"/>
    <col min="8969" max="9215" width="9.140625" style="1"/>
    <col min="9216" max="9216" width="1.42578125" style="1" customWidth="1"/>
    <col min="9217" max="9217" width="2.85546875" style="1" customWidth="1"/>
    <col min="9218" max="9218" width="40.5703125" style="1" customWidth="1"/>
    <col min="9219" max="9219" width="6.85546875" style="1" customWidth="1"/>
    <col min="9220" max="9221" width="25.5703125" style="1" customWidth="1"/>
    <col min="9222" max="9222" width="16.140625" style="1" customWidth="1"/>
    <col min="9223" max="9223" width="15.140625" style="1" customWidth="1"/>
    <col min="9224" max="9224" width="2.140625" style="1" bestFit="1" customWidth="1"/>
    <col min="9225" max="9471" width="9.140625" style="1"/>
    <col min="9472" max="9472" width="1.42578125" style="1" customWidth="1"/>
    <col min="9473" max="9473" width="2.85546875" style="1" customWidth="1"/>
    <col min="9474" max="9474" width="40.5703125" style="1" customWidth="1"/>
    <col min="9475" max="9475" width="6.85546875" style="1" customWidth="1"/>
    <col min="9476" max="9477" width="25.5703125" style="1" customWidth="1"/>
    <col min="9478" max="9478" width="16.140625" style="1" customWidth="1"/>
    <col min="9479" max="9479" width="15.140625" style="1" customWidth="1"/>
    <col min="9480" max="9480" width="2.140625" style="1" bestFit="1" customWidth="1"/>
    <col min="9481" max="9727" width="9.140625" style="1"/>
    <col min="9728" max="9728" width="1.42578125" style="1" customWidth="1"/>
    <col min="9729" max="9729" width="2.85546875" style="1" customWidth="1"/>
    <col min="9730" max="9730" width="40.5703125" style="1" customWidth="1"/>
    <col min="9731" max="9731" width="6.85546875" style="1" customWidth="1"/>
    <col min="9732" max="9733" width="25.5703125" style="1" customWidth="1"/>
    <col min="9734" max="9734" width="16.140625" style="1" customWidth="1"/>
    <col min="9735" max="9735" width="15.140625" style="1" customWidth="1"/>
    <col min="9736" max="9736" width="2.140625" style="1" bestFit="1" customWidth="1"/>
    <col min="9737" max="9983" width="9.140625" style="1"/>
    <col min="9984" max="9984" width="1.42578125" style="1" customWidth="1"/>
    <col min="9985" max="9985" width="2.85546875" style="1" customWidth="1"/>
    <col min="9986" max="9986" width="40.5703125" style="1" customWidth="1"/>
    <col min="9987" max="9987" width="6.85546875" style="1" customWidth="1"/>
    <col min="9988" max="9989" width="25.5703125" style="1" customWidth="1"/>
    <col min="9990" max="9990" width="16.140625" style="1" customWidth="1"/>
    <col min="9991" max="9991" width="15.140625" style="1" customWidth="1"/>
    <col min="9992" max="9992" width="2.140625" style="1" bestFit="1" customWidth="1"/>
    <col min="9993" max="10239" width="9.140625" style="1"/>
    <col min="10240" max="10240" width="1.42578125" style="1" customWidth="1"/>
    <col min="10241" max="10241" width="2.85546875" style="1" customWidth="1"/>
    <col min="10242" max="10242" width="40.5703125" style="1" customWidth="1"/>
    <col min="10243" max="10243" width="6.85546875" style="1" customWidth="1"/>
    <col min="10244" max="10245" width="25.5703125" style="1" customWidth="1"/>
    <col min="10246" max="10246" width="16.140625" style="1" customWidth="1"/>
    <col min="10247" max="10247" width="15.140625" style="1" customWidth="1"/>
    <col min="10248" max="10248" width="2.140625" style="1" bestFit="1" customWidth="1"/>
    <col min="10249" max="10495" width="9.140625" style="1"/>
    <col min="10496" max="10496" width="1.42578125" style="1" customWidth="1"/>
    <col min="10497" max="10497" width="2.85546875" style="1" customWidth="1"/>
    <col min="10498" max="10498" width="40.5703125" style="1" customWidth="1"/>
    <col min="10499" max="10499" width="6.85546875" style="1" customWidth="1"/>
    <col min="10500" max="10501" width="25.5703125" style="1" customWidth="1"/>
    <col min="10502" max="10502" width="16.140625" style="1" customWidth="1"/>
    <col min="10503" max="10503" width="15.140625" style="1" customWidth="1"/>
    <col min="10504" max="10504" width="2.140625" style="1" bestFit="1" customWidth="1"/>
    <col min="10505" max="10751" width="9.140625" style="1"/>
    <col min="10752" max="10752" width="1.42578125" style="1" customWidth="1"/>
    <col min="10753" max="10753" width="2.85546875" style="1" customWidth="1"/>
    <col min="10754" max="10754" width="40.5703125" style="1" customWidth="1"/>
    <col min="10755" max="10755" width="6.85546875" style="1" customWidth="1"/>
    <col min="10756" max="10757" width="25.5703125" style="1" customWidth="1"/>
    <col min="10758" max="10758" width="16.140625" style="1" customWidth="1"/>
    <col min="10759" max="10759" width="15.140625" style="1" customWidth="1"/>
    <col min="10760" max="10760" width="2.140625" style="1" bestFit="1" customWidth="1"/>
    <col min="10761" max="11007" width="9.140625" style="1"/>
    <col min="11008" max="11008" width="1.42578125" style="1" customWidth="1"/>
    <col min="11009" max="11009" width="2.85546875" style="1" customWidth="1"/>
    <col min="11010" max="11010" width="40.5703125" style="1" customWidth="1"/>
    <col min="11011" max="11011" width="6.85546875" style="1" customWidth="1"/>
    <col min="11012" max="11013" width="25.5703125" style="1" customWidth="1"/>
    <col min="11014" max="11014" width="16.140625" style="1" customWidth="1"/>
    <col min="11015" max="11015" width="15.140625" style="1" customWidth="1"/>
    <col min="11016" max="11016" width="2.140625" style="1" bestFit="1" customWidth="1"/>
    <col min="11017" max="11263" width="9.140625" style="1"/>
    <col min="11264" max="11264" width="1.42578125" style="1" customWidth="1"/>
    <col min="11265" max="11265" width="2.85546875" style="1" customWidth="1"/>
    <col min="11266" max="11266" width="40.5703125" style="1" customWidth="1"/>
    <col min="11267" max="11267" width="6.85546875" style="1" customWidth="1"/>
    <col min="11268" max="11269" width="25.5703125" style="1" customWidth="1"/>
    <col min="11270" max="11270" width="16.140625" style="1" customWidth="1"/>
    <col min="11271" max="11271" width="15.140625" style="1" customWidth="1"/>
    <col min="11272" max="11272" width="2.140625" style="1" bestFit="1" customWidth="1"/>
    <col min="11273" max="11519" width="9.140625" style="1"/>
    <col min="11520" max="11520" width="1.42578125" style="1" customWidth="1"/>
    <col min="11521" max="11521" width="2.85546875" style="1" customWidth="1"/>
    <col min="11522" max="11522" width="40.5703125" style="1" customWidth="1"/>
    <col min="11523" max="11523" width="6.85546875" style="1" customWidth="1"/>
    <col min="11524" max="11525" width="25.5703125" style="1" customWidth="1"/>
    <col min="11526" max="11526" width="16.140625" style="1" customWidth="1"/>
    <col min="11527" max="11527" width="15.140625" style="1" customWidth="1"/>
    <col min="11528" max="11528" width="2.140625" style="1" bestFit="1" customWidth="1"/>
    <col min="11529" max="11775" width="9.140625" style="1"/>
    <col min="11776" max="11776" width="1.42578125" style="1" customWidth="1"/>
    <col min="11777" max="11777" width="2.85546875" style="1" customWidth="1"/>
    <col min="11778" max="11778" width="40.5703125" style="1" customWidth="1"/>
    <col min="11779" max="11779" width="6.85546875" style="1" customWidth="1"/>
    <col min="11780" max="11781" width="25.5703125" style="1" customWidth="1"/>
    <col min="11782" max="11782" width="16.140625" style="1" customWidth="1"/>
    <col min="11783" max="11783" width="15.140625" style="1" customWidth="1"/>
    <col min="11784" max="11784" width="2.140625" style="1" bestFit="1" customWidth="1"/>
    <col min="11785" max="12031" width="9.140625" style="1"/>
    <col min="12032" max="12032" width="1.42578125" style="1" customWidth="1"/>
    <col min="12033" max="12033" width="2.85546875" style="1" customWidth="1"/>
    <col min="12034" max="12034" width="40.5703125" style="1" customWidth="1"/>
    <col min="12035" max="12035" width="6.85546875" style="1" customWidth="1"/>
    <col min="12036" max="12037" width="25.5703125" style="1" customWidth="1"/>
    <col min="12038" max="12038" width="16.140625" style="1" customWidth="1"/>
    <col min="12039" max="12039" width="15.140625" style="1" customWidth="1"/>
    <col min="12040" max="12040" width="2.140625" style="1" bestFit="1" customWidth="1"/>
    <col min="12041" max="12287" width="9.140625" style="1"/>
    <col min="12288" max="12288" width="1.42578125" style="1" customWidth="1"/>
    <col min="12289" max="12289" width="2.85546875" style="1" customWidth="1"/>
    <col min="12290" max="12290" width="40.5703125" style="1" customWidth="1"/>
    <col min="12291" max="12291" width="6.85546875" style="1" customWidth="1"/>
    <col min="12292" max="12293" width="25.5703125" style="1" customWidth="1"/>
    <col min="12294" max="12294" width="16.140625" style="1" customWidth="1"/>
    <col min="12295" max="12295" width="15.140625" style="1" customWidth="1"/>
    <col min="12296" max="12296" width="2.140625" style="1" bestFit="1" customWidth="1"/>
    <col min="12297" max="12543" width="9.140625" style="1"/>
    <col min="12544" max="12544" width="1.42578125" style="1" customWidth="1"/>
    <col min="12545" max="12545" width="2.85546875" style="1" customWidth="1"/>
    <col min="12546" max="12546" width="40.5703125" style="1" customWidth="1"/>
    <col min="12547" max="12547" width="6.85546875" style="1" customWidth="1"/>
    <col min="12548" max="12549" width="25.5703125" style="1" customWidth="1"/>
    <col min="12550" max="12550" width="16.140625" style="1" customWidth="1"/>
    <col min="12551" max="12551" width="15.140625" style="1" customWidth="1"/>
    <col min="12552" max="12552" width="2.140625" style="1" bestFit="1" customWidth="1"/>
    <col min="12553" max="12799" width="9.140625" style="1"/>
    <col min="12800" max="12800" width="1.42578125" style="1" customWidth="1"/>
    <col min="12801" max="12801" width="2.85546875" style="1" customWidth="1"/>
    <col min="12802" max="12802" width="40.5703125" style="1" customWidth="1"/>
    <col min="12803" max="12803" width="6.85546875" style="1" customWidth="1"/>
    <col min="12804" max="12805" width="25.5703125" style="1" customWidth="1"/>
    <col min="12806" max="12806" width="16.140625" style="1" customWidth="1"/>
    <col min="12807" max="12807" width="15.140625" style="1" customWidth="1"/>
    <col min="12808" max="12808" width="2.140625" style="1" bestFit="1" customWidth="1"/>
    <col min="12809" max="13055" width="9.140625" style="1"/>
    <col min="13056" max="13056" width="1.42578125" style="1" customWidth="1"/>
    <col min="13057" max="13057" width="2.85546875" style="1" customWidth="1"/>
    <col min="13058" max="13058" width="40.5703125" style="1" customWidth="1"/>
    <col min="13059" max="13059" width="6.85546875" style="1" customWidth="1"/>
    <col min="13060" max="13061" width="25.5703125" style="1" customWidth="1"/>
    <col min="13062" max="13062" width="16.140625" style="1" customWidth="1"/>
    <col min="13063" max="13063" width="15.140625" style="1" customWidth="1"/>
    <col min="13064" max="13064" width="2.140625" style="1" bestFit="1" customWidth="1"/>
    <col min="13065" max="13311" width="9.140625" style="1"/>
    <col min="13312" max="13312" width="1.42578125" style="1" customWidth="1"/>
    <col min="13313" max="13313" width="2.85546875" style="1" customWidth="1"/>
    <col min="13314" max="13314" width="40.5703125" style="1" customWidth="1"/>
    <col min="13315" max="13315" width="6.85546875" style="1" customWidth="1"/>
    <col min="13316" max="13317" width="25.5703125" style="1" customWidth="1"/>
    <col min="13318" max="13318" width="16.140625" style="1" customWidth="1"/>
    <col min="13319" max="13319" width="15.140625" style="1" customWidth="1"/>
    <col min="13320" max="13320" width="2.140625" style="1" bestFit="1" customWidth="1"/>
    <col min="13321" max="13567" width="9.140625" style="1"/>
    <col min="13568" max="13568" width="1.42578125" style="1" customWidth="1"/>
    <col min="13569" max="13569" width="2.85546875" style="1" customWidth="1"/>
    <col min="13570" max="13570" width="40.5703125" style="1" customWidth="1"/>
    <col min="13571" max="13571" width="6.85546875" style="1" customWidth="1"/>
    <col min="13572" max="13573" width="25.5703125" style="1" customWidth="1"/>
    <col min="13574" max="13574" width="16.140625" style="1" customWidth="1"/>
    <col min="13575" max="13575" width="15.140625" style="1" customWidth="1"/>
    <col min="13576" max="13576" width="2.140625" style="1" bestFit="1" customWidth="1"/>
    <col min="13577" max="13823" width="9.140625" style="1"/>
    <col min="13824" max="13824" width="1.42578125" style="1" customWidth="1"/>
    <col min="13825" max="13825" width="2.85546875" style="1" customWidth="1"/>
    <col min="13826" max="13826" width="40.5703125" style="1" customWidth="1"/>
    <col min="13827" max="13827" width="6.85546875" style="1" customWidth="1"/>
    <col min="13828" max="13829" width="25.5703125" style="1" customWidth="1"/>
    <col min="13830" max="13830" width="16.140625" style="1" customWidth="1"/>
    <col min="13831" max="13831" width="15.140625" style="1" customWidth="1"/>
    <col min="13832" max="13832" width="2.140625" style="1" bestFit="1" customWidth="1"/>
    <col min="13833" max="14079" width="9.140625" style="1"/>
    <col min="14080" max="14080" width="1.42578125" style="1" customWidth="1"/>
    <col min="14081" max="14081" width="2.85546875" style="1" customWidth="1"/>
    <col min="14082" max="14082" width="40.5703125" style="1" customWidth="1"/>
    <col min="14083" max="14083" width="6.85546875" style="1" customWidth="1"/>
    <col min="14084" max="14085" width="25.5703125" style="1" customWidth="1"/>
    <col min="14086" max="14086" width="16.140625" style="1" customWidth="1"/>
    <col min="14087" max="14087" width="15.140625" style="1" customWidth="1"/>
    <col min="14088" max="14088" width="2.140625" style="1" bestFit="1" customWidth="1"/>
    <col min="14089" max="14335" width="9.140625" style="1"/>
    <col min="14336" max="14336" width="1.42578125" style="1" customWidth="1"/>
    <col min="14337" max="14337" width="2.85546875" style="1" customWidth="1"/>
    <col min="14338" max="14338" width="40.5703125" style="1" customWidth="1"/>
    <col min="14339" max="14339" width="6.85546875" style="1" customWidth="1"/>
    <col min="14340" max="14341" width="25.5703125" style="1" customWidth="1"/>
    <col min="14342" max="14342" width="16.140625" style="1" customWidth="1"/>
    <col min="14343" max="14343" width="15.140625" style="1" customWidth="1"/>
    <col min="14344" max="14344" width="2.140625" style="1" bestFit="1" customWidth="1"/>
    <col min="14345" max="14591" width="9.140625" style="1"/>
    <col min="14592" max="14592" width="1.42578125" style="1" customWidth="1"/>
    <col min="14593" max="14593" width="2.85546875" style="1" customWidth="1"/>
    <col min="14594" max="14594" width="40.5703125" style="1" customWidth="1"/>
    <col min="14595" max="14595" width="6.85546875" style="1" customWidth="1"/>
    <col min="14596" max="14597" width="25.5703125" style="1" customWidth="1"/>
    <col min="14598" max="14598" width="16.140625" style="1" customWidth="1"/>
    <col min="14599" max="14599" width="15.140625" style="1" customWidth="1"/>
    <col min="14600" max="14600" width="2.140625" style="1" bestFit="1" customWidth="1"/>
    <col min="14601" max="14847" width="9.140625" style="1"/>
    <col min="14848" max="14848" width="1.42578125" style="1" customWidth="1"/>
    <col min="14849" max="14849" width="2.85546875" style="1" customWidth="1"/>
    <col min="14850" max="14850" width="40.5703125" style="1" customWidth="1"/>
    <col min="14851" max="14851" width="6.85546875" style="1" customWidth="1"/>
    <col min="14852" max="14853" width="25.5703125" style="1" customWidth="1"/>
    <col min="14854" max="14854" width="16.140625" style="1" customWidth="1"/>
    <col min="14855" max="14855" width="15.140625" style="1" customWidth="1"/>
    <col min="14856" max="14856" width="2.140625" style="1" bestFit="1" customWidth="1"/>
    <col min="14857" max="15103" width="9.140625" style="1"/>
    <col min="15104" max="15104" width="1.42578125" style="1" customWidth="1"/>
    <col min="15105" max="15105" width="2.85546875" style="1" customWidth="1"/>
    <col min="15106" max="15106" width="40.5703125" style="1" customWidth="1"/>
    <col min="15107" max="15107" width="6.85546875" style="1" customWidth="1"/>
    <col min="15108" max="15109" width="25.5703125" style="1" customWidth="1"/>
    <col min="15110" max="15110" width="16.140625" style="1" customWidth="1"/>
    <col min="15111" max="15111" width="15.140625" style="1" customWidth="1"/>
    <col min="15112" max="15112" width="2.140625" style="1" bestFit="1" customWidth="1"/>
    <col min="15113" max="15359" width="9.140625" style="1"/>
    <col min="15360" max="15360" width="1.42578125" style="1" customWidth="1"/>
    <col min="15361" max="15361" width="2.85546875" style="1" customWidth="1"/>
    <col min="15362" max="15362" width="40.5703125" style="1" customWidth="1"/>
    <col min="15363" max="15363" width="6.85546875" style="1" customWidth="1"/>
    <col min="15364" max="15365" width="25.5703125" style="1" customWidth="1"/>
    <col min="15366" max="15366" width="16.140625" style="1" customWidth="1"/>
    <col min="15367" max="15367" width="15.140625" style="1" customWidth="1"/>
    <col min="15368" max="15368" width="2.140625" style="1" bestFit="1" customWidth="1"/>
    <col min="15369" max="15615" width="9.140625" style="1"/>
    <col min="15616" max="15616" width="1.42578125" style="1" customWidth="1"/>
    <col min="15617" max="15617" width="2.85546875" style="1" customWidth="1"/>
    <col min="15618" max="15618" width="40.5703125" style="1" customWidth="1"/>
    <col min="15619" max="15619" width="6.85546875" style="1" customWidth="1"/>
    <col min="15620" max="15621" width="25.5703125" style="1" customWidth="1"/>
    <col min="15622" max="15622" width="16.140625" style="1" customWidth="1"/>
    <col min="15623" max="15623" width="15.140625" style="1" customWidth="1"/>
    <col min="15624" max="15624" width="2.140625" style="1" bestFit="1" customWidth="1"/>
    <col min="15625" max="15871" width="9.140625" style="1"/>
    <col min="15872" max="15872" width="1.42578125" style="1" customWidth="1"/>
    <col min="15873" max="15873" width="2.85546875" style="1" customWidth="1"/>
    <col min="15874" max="15874" width="40.5703125" style="1" customWidth="1"/>
    <col min="15875" max="15875" width="6.85546875" style="1" customWidth="1"/>
    <col min="15876" max="15877" width="25.5703125" style="1" customWidth="1"/>
    <col min="15878" max="15878" width="16.140625" style="1" customWidth="1"/>
    <col min="15879" max="15879" width="15.140625" style="1" customWidth="1"/>
    <col min="15880" max="15880" width="2.140625" style="1" bestFit="1" customWidth="1"/>
    <col min="15881" max="16127" width="9.140625" style="1"/>
    <col min="16128" max="16128" width="1.42578125" style="1" customWidth="1"/>
    <col min="16129" max="16129" width="2.85546875" style="1" customWidth="1"/>
    <col min="16130" max="16130" width="40.5703125" style="1" customWidth="1"/>
    <col min="16131" max="16131" width="6.85546875" style="1" customWidth="1"/>
    <col min="16132" max="16133" width="25.5703125" style="1" customWidth="1"/>
    <col min="16134" max="16134" width="16.140625" style="1" customWidth="1"/>
    <col min="16135" max="16135" width="15.140625" style="1" customWidth="1"/>
    <col min="16136" max="16136" width="2.140625" style="1" bestFit="1" customWidth="1"/>
    <col min="16137" max="16383" width="9.140625" style="1"/>
    <col min="16384" max="16384" width="9.140625" style="1" customWidth="1"/>
  </cols>
  <sheetData>
    <row r="1" spans="1:9" ht="21.75" x14ac:dyDescent="0.3">
      <c r="A1" s="863" t="s">
        <v>844</v>
      </c>
      <c r="B1" s="864"/>
      <c r="C1" s="864"/>
      <c r="D1" s="864"/>
      <c r="E1" s="864"/>
      <c r="F1" s="864"/>
      <c r="G1" s="865"/>
    </row>
    <row r="2" spans="1:9" ht="17.25" customHeight="1" x14ac:dyDescent="0.25">
      <c r="A2" s="866" t="str">
        <f>'DataSheet '!B9</f>
        <v>Name of Diocese</v>
      </c>
      <c r="B2" s="867"/>
      <c r="C2" s="867"/>
      <c r="D2" s="867"/>
      <c r="E2" s="867"/>
      <c r="F2" s="867"/>
      <c r="G2" s="868"/>
    </row>
    <row r="3" spans="1:9" ht="24" hidden="1" customHeight="1" x14ac:dyDescent="0.25">
      <c r="A3" s="701"/>
      <c r="B3" s="707"/>
      <c r="C3" s="707"/>
      <c r="D3" s="707"/>
      <c r="E3" s="707"/>
      <c r="F3" s="702"/>
      <c r="G3" s="706"/>
      <c r="H3" s="45"/>
      <c r="I3" s="45"/>
    </row>
    <row r="4" spans="1:9" ht="18.75" customHeight="1" x14ac:dyDescent="0.25">
      <c r="A4" s="866" t="str">
        <f>'DataSheet '!B12</f>
        <v>Address of Diocese</v>
      </c>
      <c r="B4" s="867"/>
      <c r="C4" s="867"/>
      <c r="D4" s="867"/>
      <c r="E4" s="867"/>
      <c r="F4" s="867"/>
      <c r="G4" s="868"/>
      <c r="H4" s="45"/>
      <c r="I4" s="45"/>
    </row>
    <row r="5" spans="1:9" ht="24" customHeight="1" x14ac:dyDescent="0.25">
      <c r="A5" s="869" t="s">
        <v>1451</v>
      </c>
      <c r="B5" s="870"/>
      <c r="C5" s="870"/>
      <c r="D5" s="870"/>
      <c r="E5" s="870"/>
      <c r="F5" s="870"/>
      <c r="G5" s="871"/>
    </row>
    <row r="6" spans="1:9" ht="18.75" customHeight="1" x14ac:dyDescent="0.25">
      <c r="A6" s="708"/>
      <c r="B6" s="727" t="s">
        <v>0</v>
      </c>
      <c r="C6" s="728" t="s">
        <v>53</v>
      </c>
      <c r="D6" s="873" t="s">
        <v>66</v>
      </c>
      <c r="E6" s="873"/>
      <c r="F6" s="873"/>
      <c r="G6" s="729" t="s">
        <v>1477</v>
      </c>
    </row>
    <row r="7" spans="1:9" ht="15" customHeight="1" thickBot="1" x14ac:dyDescent="0.3">
      <c r="A7" s="718"/>
      <c r="B7" s="719" t="s">
        <v>54</v>
      </c>
      <c r="C7" s="720"/>
      <c r="D7" s="721" t="s">
        <v>852</v>
      </c>
      <c r="E7" s="722" t="s">
        <v>1270</v>
      </c>
      <c r="F7" s="723" t="s">
        <v>70</v>
      </c>
      <c r="G7" s="724" t="s">
        <v>70</v>
      </c>
    </row>
    <row r="8" spans="1:9" ht="24" customHeight="1" x14ac:dyDescent="0.25">
      <c r="A8" s="478"/>
      <c r="B8" s="730" t="s">
        <v>55</v>
      </c>
      <c r="C8" s="731" t="s">
        <v>73</v>
      </c>
      <c r="D8" s="732">
        <f>'CONSOLIDATION R &amp; P Schedule'!D45</f>
        <v>0</v>
      </c>
      <c r="E8" s="733">
        <f>'CONSOLIDATION R &amp; P Schedule'!E45</f>
        <v>0</v>
      </c>
      <c r="F8" s="734">
        <f>D8+E8</f>
        <v>0</v>
      </c>
      <c r="G8" s="735">
        <v>0</v>
      </c>
    </row>
    <row r="9" spans="1:9" ht="24" customHeight="1" x14ac:dyDescent="0.25">
      <c r="A9" s="479"/>
      <c r="B9" s="736" t="s">
        <v>75</v>
      </c>
      <c r="C9" s="737" t="s">
        <v>74</v>
      </c>
      <c r="D9" s="738">
        <f>'CONSOLIDATION R &amp; P Schedule'!D66</f>
        <v>0</v>
      </c>
      <c r="E9" s="733">
        <f>'CONSOLIDATION R &amp; P Schedule'!E66</f>
        <v>0</v>
      </c>
      <c r="F9" s="739">
        <f>D9+E9</f>
        <v>0</v>
      </c>
      <c r="G9" s="735">
        <v>0</v>
      </c>
    </row>
    <row r="10" spans="1:9" ht="24" customHeight="1" x14ac:dyDescent="0.25">
      <c r="A10" s="479"/>
      <c r="B10" s="736" t="s">
        <v>979</v>
      </c>
      <c r="C10" s="737" t="s">
        <v>83</v>
      </c>
      <c r="D10" s="738">
        <f>'CONSOLIDATION R &amp; P Schedule'!D75</f>
        <v>0</v>
      </c>
      <c r="E10" s="733">
        <f>'CONSOLIDATION R &amp; P Schedule'!E75</f>
        <v>0</v>
      </c>
      <c r="F10" s="738"/>
      <c r="G10" s="740">
        <v>0</v>
      </c>
    </row>
    <row r="11" spans="1:9" ht="24" customHeight="1" x14ac:dyDescent="0.25">
      <c r="A11" s="479"/>
      <c r="B11" s="741" t="s">
        <v>14</v>
      </c>
      <c r="C11" s="737" t="s">
        <v>88</v>
      </c>
      <c r="D11" s="738">
        <f>'CONSOLIDATION R &amp; P Schedule'!D91</f>
        <v>0</v>
      </c>
      <c r="E11" s="733">
        <f>'CONSOLIDATION R &amp; P Schedule'!E91</f>
        <v>0</v>
      </c>
      <c r="F11" s="739">
        <f t="shared" ref="F11:F19" si="0">D11+E11</f>
        <v>0</v>
      </c>
      <c r="G11" s="735">
        <v>0</v>
      </c>
    </row>
    <row r="12" spans="1:9" ht="24" customHeight="1" x14ac:dyDescent="0.25">
      <c r="A12" s="479"/>
      <c r="B12" s="741" t="s">
        <v>1265</v>
      </c>
      <c r="C12" s="737" t="s">
        <v>90</v>
      </c>
      <c r="D12" s="738">
        <f>'CONSOLIDATION R &amp; P Schedule'!D101</f>
        <v>0</v>
      </c>
      <c r="E12" s="733">
        <f>'CONSOLIDATION R &amp; P Schedule'!E101</f>
        <v>0</v>
      </c>
      <c r="F12" s="739">
        <f t="shared" si="0"/>
        <v>0</v>
      </c>
      <c r="G12" s="735">
        <v>0</v>
      </c>
    </row>
    <row r="13" spans="1:9" ht="24" customHeight="1" x14ac:dyDescent="0.25">
      <c r="A13" s="479"/>
      <c r="B13" s="741" t="s">
        <v>822</v>
      </c>
      <c r="C13" s="737" t="s">
        <v>1285</v>
      </c>
      <c r="D13" s="738">
        <f>'CONSOLIDATION R &amp; P Schedule'!D111</f>
        <v>0</v>
      </c>
      <c r="E13" s="733">
        <f>'CONSOLIDATION R &amp; P Schedule'!E111</f>
        <v>0</v>
      </c>
      <c r="F13" s="739">
        <f t="shared" si="0"/>
        <v>0</v>
      </c>
      <c r="G13" s="735">
        <v>0</v>
      </c>
    </row>
    <row r="14" spans="1:9" ht="24" customHeight="1" x14ac:dyDescent="0.25">
      <c r="A14" s="479"/>
      <c r="B14" s="736" t="s">
        <v>824</v>
      </c>
      <c r="C14" s="737" t="s">
        <v>107</v>
      </c>
      <c r="D14" s="738">
        <f>'CONSOLIDATION R &amp; P Schedule'!D120</f>
        <v>0</v>
      </c>
      <c r="E14" s="733">
        <f>'CONSOLIDATION R &amp; P Schedule'!E120</f>
        <v>0</v>
      </c>
      <c r="F14" s="739">
        <f t="shared" si="0"/>
        <v>0</v>
      </c>
      <c r="G14" s="735">
        <v>0</v>
      </c>
    </row>
    <row r="15" spans="1:9" ht="24" customHeight="1" x14ac:dyDescent="0.25">
      <c r="A15" s="479"/>
      <c r="B15" s="736" t="s">
        <v>825</v>
      </c>
      <c r="C15" s="737" t="s">
        <v>114</v>
      </c>
      <c r="D15" s="738">
        <f>'CONSOLIDATION R &amp; P Schedule'!D128</f>
        <v>0</v>
      </c>
      <c r="E15" s="733">
        <f>'CONSOLIDATION R &amp; P Schedule'!E128</f>
        <v>0</v>
      </c>
      <c r="F15" s="739">
        <f t="shared" si="0"/>
        <v>0</v>
      </c>
      <c r="G15" s="735">
        <v>0</v>
      </c>
    </row>
    <row r="16" spans="1:9" ht="24" customHeight="1" x14ac:dyDescent="0.25">
      <c r="A16" s="479"/>
      <c r="B16" s="736" t="s">
        <v>105</v>
      </c>
      <c r="C16" s="742" t="s">
        <v>116</v>
      </c>
      <c r="D16" s="738">
        <f>'CONSOLIDATION R &amp; P Schedule'!D143</f>
        <v>0</v>
      </c>
      <c r="E16" s="733">
        <f>'CONSOLIDATION R &amp; P Schedule'!E143</f>
        <v>0</v>
      </c>
      <c r="F16" s="739">
        <f t="shared" si="0"/>
        <v>0</v>
      </c>
      <c r="G16" s="735">
        <v>0</v>
      </c>
    </row>
    <row r="17" spans="1:7" ht="24" customHeight="1" x14ac:dyDescent="0.25">
      <c r="A17" s="479"/>
      <c r="B17" s="736" t="s">
        <v>1267</v>
      </c>
      <c r="C17" s="737" t="s">
        <v>117</v>
      </c>
      <c r="D17" s="738">
        <f>'CONSOLIDATION R &amp; P Schedule'!D160</f>
        <v>0</v>
      </c>
      <c r="E17" s="733">
        <f>'CONSOLIDATION R &amp; P Schedule'!E160</f>
        <v>0</v>
      </c>
      <c r="F17" s="739">
        <f t="shared" si="0"/>
        <v>0</v>
      </c>
      <c r="G17" s="735">
        <v>0</v>
      </c>
    </row>
    <row r="18" spans="1:7" ht="24" customHeight="1" x14ac:dyDescent="0.25">
      <c r="A18" s="479"/>
      <c r="B18" s="741" t="s">
        <v>993</v>
      </c>
      <c r="C18" s="737" t="s">
        <v>124</v>
      </c>
      <c r="D18" s="738">
        <f>'CONSOLIDATION R &amp; P Schedule'!D205</f>
        <v>0</v>
      </c>
      <c r="E18" s="733">
        <f>'CONSOLIDATION R &amp; P Schedule'!E205</f>
        <v>0</v>
      </c>
      <c r="F18" s="739">
        <f t="shared" si="0"/>
        <v>0</v>
      </c>
      <c r="G18" s="735">
        <v>0</v>
      </c>
    </row>
    <row r="19" spans="1:7" ht="24.75" customHeight="1" x14ac:dyDescent="0.25">
      <c r="A19" s="479"/>
      <c r="B19" s="741" t="s">
        <v>928</v>
      </c>
      <c r="C19" s="737" t="s">
        <v>125</v>
      </c>
      <c r="D19" s="743">
        <f>'CONSOLIDATION R &amp; P Schedule'!D215</f>
        <v>0</v>
      </c>
      <c r="E19" s="744">
        <f>'CONSOLIDATION R &amp; P Schedule'!E215</f>
        <v>0</v>
      </c>
      <c r="F19" s="745">
        <f t="shared" si="0"/>
        <v>0</v>
      </c>
      <c r="G19" s="735">
        <v>0</v>
      </c>
    </row>
    <row r="20" spans="1:7" ht="24" customHeight="1" x14ac:dyDescent="0.25">
      <c r="A20" s="480"/>
      <c r="B20" s="746" t="s">
        <v>56</v>
      </c>
      <c r="C20" s="747" t="s">
        <v>57</v>
      </c>
      <c r="D20" s="748">
        <f>SUM(D8:D19)</f>
        <v>0</v>
      </c>
      <c r="E20" s="749">
        <f>SUM(E8:E19)</f>
        <v>0</v>
      </c>
      <c r="F20" s="750">
        <f>SUM(F8:F19)</f>
        <v>0</v>
      </c>
      <c r="G20" s="751">
        <f>SUM(G8:G19)</f>
        <v>0</v>
      </c>
    </row>
    <row r="21" spans="1:7" ht="24" customHeight="1" x14ac:dyDescent="0.25">
      <c r="A21" s="480"/>
      <c r="B21" s="746" t="s">
        <v>58</v>
      </c>
      <c r="C21" s="752"/>
      <c r="D21" s="721" t="s">
        <v>852</v>
      </c>
      <c r="E21" s="722" t="s">
        <v>1270</v>
      </c>
      <c r="F21" s="723" t="s">
        <v>70</v>
      </c>
      <c r="G21" s="724" t="s">
        <v>70</v>
      </c>
    </row>
    <row r="22" spans="1:7" ht="24" customHeight="1" x14ac:dyDescent="0.25">
      <c r="A22" s="479"/>
      <c r="B22" s="736" t="s">
        <v>169</v>
      </c>
      <c r="C22" s="753" t="s">
        <v>147</v>
      </c>
      <c r="D22" s="738">
        <f>'CONSOLIDATION R &amp; P Schedule'!D253</f>
        <v>0</v>
      </c>
      <c r="E22" s="738">
        <f>'CONSOLIDATION R &amp; P Schedule'!E253</f>
        <v>0</v>
      </c>
      <c r="F22" s="754">
        <f>D22+E22</f>
        <v>0</v>
      </c>
      <c r="G22" s="735">
        <v>0</v>
      </c>
    </row>
    <row r="23" spans="1:7" ht="24" customHeight="1" x14ac:dyDescent="0.25">
      <c r="A23" s="479"/>
      <c r="B23" s="755" t="s">
        <v>19</v>
      </c>
      <c r="C23" s="753" t="s">
        <v>152</v>
      </c>
      <c r="D23" s="738">
        <f>'CONSOLIDATION R &amp; P Schedule'!D267</f>
        <v>0</v>
      </c>
      <c r="E23" s="738">
        <f>'CONSOLIDATION R &amp; P Schedule'!E267</f>
        <v>0</v>
      </c>
      <c r="F23" s="754">
        <f t="shared" ref="F23:F33" si="1">D23+E23</f>
        <v>0</v>
      </c>
      <c r="G23" s="735">
        <v>0</v>
      </c>
    </row>
    <row r="24" spans="1:7" ht="24" customHeight="1" x14ac:dyDescent="0.25">
      <c r="A24" s="479"/>
      <c r="B24" s="736" t="s">
        <v>827</v>
      </c>
      <c r="C24" s="753" t="s">
        <v>166</v>
      </c>
      <c r="D24" s="738">
        <f>'CONSOLIDATION R &amp; P Schedule'!D284</f>
        <v>0</v>
      </c>
      <c r="E24" s="738">
        <f>'CONSOLIDATION R &amp; P Schedule'!E284</f>
        <v>0</v>
      </c>
      <c r="F24" s="754">
        <f t="shared" si="1"/>
        <v>0</v>
      </c>
      <c r="G24" s="735">
        <v>0</v>
      </c>
    </row>
    <row r="25" spans="1:7" ht="24" customHeight="1" x14ac:dyDescent="0.25">
      <c r="A25" s="479"/>
      <c r="B25" s="736" t="s">
        <v>826</v>
      </c>
      <c r="C25" s="756" t="s">
        <v>167</v>
      </c>
      <c r="D25" s="738">
        <f>'CONSOLIDATION R &amp; P Schedule'!D323</f>
        <v>0</v>
      </c>
      <c r="E25" s="738">
        <f>'CONSOLIDATION R &amp; P Schedule'!E323</f>
        <v>0</v>
      </c>
      <c r="F25" s="754">
        <f t="shared" si="1"/>
        <v>0</v>
      </c>
      <c r="G25" s="735">
        <v>0</v>
      </c>
    </row>
    <row r="26" spans="1:7" ht="24" customHeight="1" x14ac:dyDescent="0.25">
      <c r="A26" s="479"/>
      <c r="B26" s="755" t="s">
        <v>20</v>
      </c>
      <c r="C26" s="756" t="s">
        <v>838</v>
      </c>
      <c r="D26" s="738">
        <f>'CONSOLIDATION R &amp; P Schedule'!D337</f>
        <v>0</v>
      </c>
      <c r="E26" s="738">
        <f>'CONSOLIDATION R &amp; P Schedule'!E337</f>
        <v>0</v>
      </c>
      <c r="F26" s="754">
        <f t="shared" si="1"/>
        <v>0</v>
      </c>
      <c r="G26" s="735">
        <v>0</v>
      </c>
    </row>
    <row r="27" spans="1:7" ht="24" customHeight="1" x14ac:dyDescent="0.25">
      <c r="A27" s="479"/>
      <c r="B27" s="755" t="s">
        <v>146</v>
      </c>
      <c r="C27" s="756" t="s">
        <v>839</v>
      </c>
      <c r="D27" s="738">
        <f>'CONSOLIDATION R &amp; P Schedule'!D344</f>
        <v>0</v>
      </c>
      <c r="E27" s="738">
        <f>'CONSOLIDATION R &amp; P Schedule'!E344</f>
        <v>0</v>
      </c>
      <c r="F27" s="754">
        <f t="shared" si="1"/>
        <v>0</v>
      </c>
      <c r="G27" s="735">
        <v>0</v>
      </c>
    </row>
    <row r="28" spans="1:7" ht="24" customHeight="1" x14ac:dyDescent="0.25">
      <c r="A28" s="479"/>
      <c r="B28" s="736" t="s">
        <v>151</v>
      </c>
      <c r="C28" s="756" t="s">
        <v>840</v>
      </c>
      <c r="D28" s="738">
        <f>'CONSOLIDATION R &amp; P Schedule'!D356</f>
        <v>0</v>
      </c>
      <c r="E28" s="738">
        <f>'CONSOLIDATION R &amp; P Schedule'!E356</f>
        <v>0</v>
      </c>
      <c r="F28" s="754">
        <f t="shared" si="1"/>
        <v>0</v>
      </c>
      <c r="G28" s="735">
        <v>0</v>
      </c>
    </row>
    <row r="29" spans="1:7" ht="24" customHeight="1" x14ac:dyDescent="0.25">
      <c r="A29" s="479"/>
      <c r="B29" s="736" t="s">
        <v>885</v>
      </c>
      <c r="C29" s="756" t="s">
        <v>900</v>
      </c>
      <c r="D29" s="738">
        <f>'CONSOLIDATION R &amp; P Schedule'!D371</f>
        <v>0</v>
      </c>
      <c r="E29" s="738">
        <f>'CONSOLIDATION R &amp; P Schedule'!E371</f>
        <v>0</v>
      </c>
      <c r="F29" s="754">
        <f t="shared" si="1"/>
        <v>0</v>
      </c>
      <c r="G29" s="735">
        <v>0</v>
      </c>
    </row>
    <row r="30" spans="1:7" ht="24" customHeight="1" x14ac:dyDescent="0.25">
      <c r="A30" s="479"/>
      <c r="B30" s="736" t="s">
        <v>144</v>
      </c>
      <c r="C30" s="756" t="s">
        <v>901</v>
      </c>
      <c r="D30" s="738">
        <f>'CONSOLIDATION R &amp; P Schedule'!D397</f>
        <v>0</v>
      </c>
      <c r="E30" s="738">
        <f>'CONSOLIDATION R &amp; P Schedule'!E397</f>
        <v>0</v>
      </c>
      <c r="F30" s="754">
        <f t="shared" si="1"/>
        <v>0</v>
      </c>
      <c r="G30" s="735">
        <v>0</v>
      </c>
    </row>
    <row r="31" spans="1:7" ht="24" customHeight="1" x14ac:dyDescent="0.25">
      <c r="A31" s="479"/>
      <c r="B31" s="736" t="s">
        <v>59</v>
      </c>
      <c r="C31" s="756" t="s">
        <v>929</v>
      </c>
      <c r="D31" s="738">
        <f>'CONSOLIDATION R &amp; P Schedule'!D468</f>
        <v>0</v>
      </c>
      <c r="E31" s="738">
        <f>'CONSOLIDATION R &amp; P Schedule'!E468</f>
        <v>0</v>
      </c>
      <c r="F31" s="754">
        <f t="shared" si="1"/>
        <v>0</v>
      </c>
      <c r="G31" s="735">
        <v>0</v>
      </c>
    </row>
    <row r="32" spans="1:7" ht="24" customHeight="1" x14ac:dyDescent="0.25">
      <c r="A32" s="479"/>
      <c r="B32" s="736" t="s">
        <v>60</v>
      </c>
      <c r="C32" s="756" t="s">
        <v>930</v>
      </c>
      <c r="D32" s="757">
        <f>'CONSOLIDATION R &amp; P Schedule'!D521</f>
        <v>0</v>
      </c>
      <c r="E32" s="757">
        <f>'CONSOLIDATION R &amp; P Schedule'!E521</f>
        <v>0</v>
      </c>
      <c r="F32" s="754">
        <f t="shared" si="1"/>
        <v>0</v>
      </c>
      <c r="G32" s="735">
        <v>0</v>
      </c>
    </row>
    <row r="33" spans="1:9" ht="22.5" customHeight="1" x14ac:dyDescent="0.25">
      <c r="A33" s="479"/>
      <c r="B33" s="736" t="s">
        <v>928</v>
      </c>
      <c r="C33" s="756" t="s">
        <v>1271</v>
      </c>
      <c r="D33" s="758">
        <f>'CONSOLIDATION R &amp; P Schedule'!D531</f>
        <v>0</v>
      </c>
      <c r="E33" s="758">
        <f>'CONSOLIDATION R &amp; P Schedule'!E532</f>
        <v>0</v>
      </c>
      <c r="F33" s="754">
        <f t="shared" si="1"/>
        <v>0</v>
      </c>
      <c r="G33" s="735">
        <v>0</v>
      </c>
    </row>
    <row r="34" spans="1:9" ht="24" customHeight="1" x14ac:dyDescent="0.25">
      <c r="A34" s="716"/>
      <c r="B34" s="746" t="s">
        <v>61</v>
      </c>
      <c r="C34" s="747" t="s">
        <v>57</v>
      </c>
      <c r="D34" s="748">
        <f>SUM(D22:D33)</f>
        <v>0</v>
      </c>
      <c r="E34" s="748">
        <f>SUM(E22:E33)</f>
        <v>0</v>
      </c>
      <c r="F34" s="759">
        <f>SUM(F22:F33)</f>
        <v>0</v>
      </c>
      <c r="G34" s="760">
        <f>SUM(G22:G33)</f>
        <v>0</v>
      </c>
      <c r="H34" s="383">
        <f t="shared" ref="H34:I34" si="2">E34-E20</f>
        <v>0</v>
      </c>
      <c r="I34" s="383">
        <f t="shared" si="2"/>
        <v>0</v>
      </c>
    </row>
    <row r="35" spans="1:9" ht="18" customHeight="1" x14ac:dyDescent="0.25">
      <c r="A35" s="386"/>
      <c r="B35" s="872" t="str">
        <f>'CONSOLIDATION BS 25'!B32</f>
        <v>For Name of Diocese</v>
      </c>
      <c r="C35" s="872"/>
      <c r="D35" s="4"/>
      <c r="F35" s="13"/>
      <c r="G35" s="717" t="s">
        <v>11</v>
      </c>
    </row>
    <row r="36" spans="1:9" ht="18" customHeight="1" x14ac:dyDescent="0.25">
      <c r="A36" s="386"/>
      <c r="B36" s="856"/>
      <c r="C36" s="856"/>
      <c r="D36" s="4"/>
      <c r="F36" s="859" t="str">
        <f>'CONSOLIDATION BS 25'!F33</f>
        <v xml:space="preserve">For </v>
      </c>
      <c r="G36" s="860"/>
    </row>
    <row r="37" spans="1:9" ht="18" customHeight="1" x14ac:dyDescent="0.25">
      <c r="A37" s="386"/>
      <c r="B37" s="854" t="str">
        <f>'CONSOLIDATION BS 25'!B34</f>
        <v>Name of Diocese Metrapolita</v>
      </c>
      <c r="C37" s="854"/>
      <c r="D37" s="4"/>
      <c r="F37" s="859" t="str">
        <f>'CONSOLIDATION BS 25'!F34:G34</f>
        <v>Chartered Accountants</v>
      </c>
      <c r="G37" s="860"/>
    </row>
    <row r="38" spans="1:9" ht="18" customHeight="1" x14ac:dyDescent="0.25">
      <c r="A38" s="709"/>
      <c r="B38" s="855" t="s">
        <v>1476</v>
      </c>
      <c r="C38" s="855"/>
      <c r="D38" s="699"/>
      <c r="F38" s="859" t="str">
        <f>'CONSOLIDATION BS 25'!F35</f>
        <v>FRN. No.</v>
      </c>
      <c r="G38" s="860"/>
    </row>
    <row r="39" spans="1:9" ht="18" customHeight="1" x14ac:dyDescent="0.25">
      <c r="A39" s="709"/>
      <c r="B39" s="856"/>
      <c r="C39" s="856"/>
      <c r="D39" s="4"/>
      <c r="E39" s="387"/>
      <c r="G39" s="395"/>
    </row>
    <row r="40" spans="1:9" ht="18" customHeight="1" x14ac:dyDescent="0.25">
      <c r="A40" s="386"/>
      <c r="B40" s="854" t="str">
        <f>'CONSOLIDATION BS 25'!B37</f>
        <v>Name of Diocese Secretary</v>
      </c>
      <c r="C40" s="854"/>
      <c r="D40" s="4"/>
      <c r="E40" s="4"/>
      <c r="G40" s="395"/>
    </row>
    <row r="41" spans="1:9" ht="18" customHeight="1" x14ac:dyDescent="0.25">
      <c r="A41" s="710"/>
      <c r="B41" s="855" t="s">
        <v>1474</v>
      </c>
      <c r="C41" s="855"/>
      <c r="D41" s="4"/>
      <c r="E41" s="712"/>
      <c r="F41" s="859">
        <f>'CONSOLIDATION BS 25'!F37:G37</f>
        <v>0</v>
      </c>
      <c r="G41" s="860"/>
    </row>
    <row r="42" spans="1:9" ht="18" customHeight="1" x14ac:dyDescent="0.25">
      <c r="A42" s="386"/>
      <c r="B42" s="861" t="str">
        <f>'DataSheet '!A42</f>
        <v xml:space="preserve">Place: </v>
      </c>
      <c r="C42" s="861"/>
      <c r="D42" s="4"/>
      <c r="E42" s="4"/>
      <c r="F42" s="859">
        <f>'CONSOLIDATION BS 25'!F38</f>
        <v>0</v>
      </c>
      <c r="G42" s="860"/>
    </row>
    <row r="43" spans="1:9" ht="18" customHeight="1" thickBot="1" x14ac:dyDescent="0.3">
      <c r="A43" s="398"/>
      <c r="B43" s="862" t="str">
        <f>'DataSheet '!B42</f>
        <v xml:space="preserve">Date: </v>
      </c>
      <c r="C43" s="862"/>
      <c r="D43" s="399"/>
      <c r="E43" s="399"/>
      <c r="F43" s="857" t="str">
        <f>'CONSOLIDATION BS 25'!F39</f>
        <v>M No.</v>
      </c>
      <c r="G43" s="858"/>
    </row>
    <row r="44" spans="1:9" ht="18" customHeight="1" x14ac:dyDescent="0.25">
      <c r="D44" s="2">
        <f>D20-D34</f>
        <v>0</v>
      </c>
      <c r="E44" s="2">
        <f t="shared" ref="E44:F44" si="3">E20-E34</f>
        <v>0</v>
      </c>
      <c r="F44" s="2">
        <f t="shared" si="3"/>
        <v>0</v>
      </c>
    </row>
    <row r="45" spans="1:9" ht="18" customHeight="1" x14ac:dyDescent="0.25">
      <c r="A45" s="11"/>
    </row>
  </sheetData>
  <mergeCells count="20">
    <mergeCell ref="A1:G1"/>
    <mergeCell ref="A2:G2"/>
    <mergeCell ref="A4:G4"/>
    <mergeCell ref="A5:G5"/>
    <mergeCell ref="F41:G41"/>
    <mergeCell ref="F36:G36"/>
    <mergeCell ref="F37:G37"/>
    <mergeCell ref="F38:G38"/>
    <mergeCell ref="B35:C35"/>
    <mergeCell ref="D6:F6"/>
    <mergeCell ref="B41:C41"/>
    <mergeCell ref="B36:C36"/>
    <mergeCell ref="B37:C37"/>
    <mergeCell ref="B38:C38"/>
    <mergeCell ref="B39:C39"/>
    <mergeCell ref="B40:C40"/>
    <mergeCell ref="F43:G43"/>
    <mergeCell ref="F42:G42"/>
    <mergeCell ref="B42:C42"/>
    <mergeCell ref="B43:C43"/>
  </mergeCells>
  <pageMargins left="0.7" right="0.7" top="0.75" bottom="0.75" header="0.3" footer="0.3"/>
  <pageSetup paperSize="9" scale="78" orientation="portrait" verticalDpi="300" r:id="rId1"/>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10</vt:i4>
      </vt:variant>
    </vt:vector>
  </HeadingPairs>
  <TitlesOfParts>
    <vt:vector size="38" baseType="lpstr">
      <vt:lpstr>DataSheet</vt:lpstr>
      <vt:lpstr>DataSheet </vt:lpstr>
      <vt:lpstr>Churches Consolidated</vt:lpstr>
      <vt:lpstr>Instructions</vt:lpstr>
      <vt:lpstr>Church  R &amp; P </vt:lpstr>
      <vt:lpstr>Church I &amp; E  </vt:lpstr>
      <vt:lpstr>Church Depreciation</vt:lpstr>
      <vt:lpstr>Church BS</vt:lpstr>
      <vt:lpstr>CONSOLIDATION R&amp;P 25</vt:lpstr>
      <vt:lpstr>CONSOLIDATION R &amp; P Schedule</vt:lpstr>
      <vt:lpstr>Notes 25</vt:lpstr>
      <vt:lpstr>CONSOLIDATION I&amp;E 25</vt:lpstr>
      <vt:lpstr>CONSOLIDATION I&amp;E SCHEDULES</vt:lpstr>
      <vt:lpstr>FA-DIOCESE</vt:lpstr>
      <vt:lpstr>Consolidation Depreciation</vt:lpstr>
      <vt:lpstr>CONSOLIDATION BS 25</vt:lpstr>
      <vt:lpstr>CONSOLIDATION BS Schedules</vt:lpstr>
      <vt:lpstr>Church Total Income</vt:lpstr>
      <vt:lpstr>Annexure 15</vt:lpstr>
      <vt:lpstr>10 B</vt:lpstr>
      <vt:lpstr>10B SUMMARY</vt:lpstr>
      <vt:lpstr>10B Annex 1</vt:lpstr>
      <vt:lpstr>10B Annex 2</vt:lpstr>
      <vt:lpstr>10B Annex 3</vt:lpstr>
      <vt:lpstr>10B Sch1</vt:lpstr>
      <vt:lpstr>10B Sch2</vt:lpstr>
      <vt:lpstr>10B Sch 3</vt:lpstr>
      <vt:lpstr>Sheet11</vt:lpstr>
      <vt:lpstr>'10 B'!Print_Area</vt:lpstr>
      <vt:lpstr>'10B Annex 1'!Print_Area</vt:lpstr>
      <vt:lpstr>'10B Annex 2'!Print_Area</vt:lpstr>
      <vt:lpstr>'10B Annex 3'!Print_Area</vt:lpstr>
      <vt:lpstr>'10B Sch1'!Print_Area</vt:lpstr>
      <vt:lpstr>'10B Sch2'!Print_Area</vt:lpstr>
      <vt:lpstr>'Annexure 15'!Print_Area</vt:lpstr>
      <vt:lpstr>'Church Total Income'!Print_Area</vt:lpstr>
      <vt:lpstr>'CONSOLIDATION I&amp;E SCHEDULES'!Print_Area</vt:lpstr>
      <vt:lpstr>'CONSOLIDATION R&amp;P 25'!Print_Area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123456</cp:lastModifiedBy>
  <cp:lastPrinted>2025-06-18T06:40:49Z</cp:lastPrinted>
  <dcterms:created xsi:type="dcterms:W3CDTF">2025-03-12T09:21:38Z</dcterms:created>
  <dcterms:modified xsi:type="dcterms:W3CDTF">2025-06-18T08:55:27Z</dcterms:modified>
</cp:coreProperties>
</file>