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pyhon_temel\"/>
    </mc:Choice>
  </mc:AlternateContent>
  <xr:revisionPtr revIDLastSave="0" documentId="13_ncr:1_{C37633BC-1E50-4A6F-A647-E5C32B6F9C26}" xr6:coauthVersionLast="47" xr6:coauthVersionMax="47" xr10:uidLastSave="{00000000-0000-0000-0000-000000000000}"/>
  <bookViews>
    <workbookView xWindow="-108" yWindow="-108" windowWidth="23256" windowHeight="12576" activeTab="2" xr2:uid="{D2D85D3C-6B1B-4D9C-B6E9-51F9A44E42CC}"/>
  </bookViews>
  <sheets>
    <sheet name="DATA" sheetId="3" r:id="rId1"/>
    <sheet name="Parametreler" sheetId="4" r:id="rId2"/>
    <sheet name="Dashboard" sheetId="5" r:id="rId3"/>
    <sheet name="Sellers" sheetId="1" r:id="rId4"/>
    <sheet name="images" sheetId="2" r:id="rId5"/>
  </sheets>
  <externalReferences>
    <externalReference r:id="rId6"/>
  </externalReferences>
  <definedNames>
    <definedName name="_xlnm._FilterDatabase" localSheetId="0" hidden="1">DATA!$A$1:$H$886</definedName>
    <definedName name="_xlnm._FilterDatabase" localSheetId="3" hidden="1">Sellers!#REF!</definedName>
    <definedName name="_xlchart.v5.0" hidden="1">Parametreler!$A$1:$A$50</definedName>
    <definedName name="_xlchart.v5.1" hidden="1">Parametreler!$B$1:$B$50</definedName>
    <definedName name="Bölgeler">Parametreler!$A$1:$A$50</definedName>
    <definedName name="dinamik_satici">OFFSET(Parametreler!$R$3,0,0,COUNTIF(Parametreler!$R:$R,"&lt;&gt;")-1,1)</definedName>
    <definedName name="dönemler">Parametreler!$C$1:$C$3</definedName>
    <definedName name="photo">INDEX(#REF!,MATCH([1]Sheet1!$A$1,#REF!,0),0)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4" l="1" a="1"/>
  <c r="R3" i="4" s="1"/>
  <c r="R1" i="4"/>
  <c r="J9" i="4"/>
  <c r="J12" i="4" s="1"/>
  <c r="J8" i="4"/>
  <c r="I11" i="4" a="1"/>
  <c r="I11" i="4" s="1"/>
  <c r="N3" i="4"/>
  <c r="N4" i="4"/>
  <c r="N5" i="4"/>
  <c r="N6" i="4"/>
  <c r="N2" i="4"/>
  <c r="K1" i="4" a="1"/>
  <c r="K1" i="4" s="1"/>
  <c r="L2" i="4"/>
  <c r="M2" i="4"/>
  <c r="L3" i="4"/>
  <c r="M3" i="4"/>
  <c r="L4" i="4"/>
  <c r="M4" i="4"/>
  <c r="L5" i="4"/>
  <c r="M5" i="4"/>
  <c r="L6" i="4"/>
  <c r="M6" i="4"/>
  <c r="J2" i="4" a="1"/>
  <c r="J2" i="4" s="1"/>
  <c r="F1" i="4" a="1"/>
  <c r="F1" i="4" s="1"/>
  <c r="C1" i="4" a="1"/>
  <c r="C1" i="4" s="1"/>
  <c r="D1" i="4"/>
  <c r="G1" i="4" s="1"/>
  <c r="A1" i="4" a="1"/>
  <c r="A1" i="4" s="1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K12" i="4" l="1"/>
  <c r="L12" i="4" s="1"/>
  <c r="K14" i="4"/>
  <c r="K13" i="4"/>
  <c r="J11" i="4"/>
  <c r="J15" i="4"/>
  <c r="J14" i="4"/>
  <c r="K11" i="4"/>
  <c r="J13" i="4"/>
  <c r="K15" i="4"/>
  <c r="L15" i="4" s="1"/>
  <c r="G10" i="4"/>
  <c r="G11" i="4"/>
  <c r="K3" i="4"/>
  <c r="K4" i="4"/>
  <c r="K5" i="4"/>
  <c r="K6" i="4"/>
  <c r="K2" i="4"/>
  <c r="G5" i="4"/>
  <c r="G4" i="4"/>
  <c r="G3" i="4"/>
  <c r="G2" i="4"/>
  <c r="B1" i="4"/>
  <c r="B2" i="4"/>
  <c r="B35" i="4"/>
  <c r="B27" i="4"/>
  <c r="B11" i="4"/>
  <c r="B50" i="4"/>
  <c r="B42" i="4"/>
  <c r="B34" i="4"/>
  <c r="B26" i="4"/>
  <c r="B18" i="4"/>
  <c r="B10" i="4"/>
  <c r="B43" i="4"/>
  <c r="B19" i="4"/>
  <c r="B49" i="4"/>
  <c r="B41" i="4"/>
  <c r="B33" i="4"/>
  <c r="B25" i="4"/>
  <c r="B17" i="4"/>
  <c r="B9" i="4"/>
  <c r="B48" i="4"/>
  <c r="B40" i="4"/>
  <c r="B32" i="4"/>
  <c r="B24" i="4"/>
  <c r="B16" i="4"/>
  <c r="B8" i="4"/>
  <c r="B47" i="4"/>
  <c r="B39" i="4"/>
  <c r="B31" i="4"/>
  <c r="B23" i="4"/>
  <c r="B15" i="4"/>
  <c r="B7" i="4"/>
  <c r="B46" i="4"/>
  <c r="B38" i="4"/>
  <c r="B30" i="4"/>
  <c r="B22" i="4"/>
  <c r="B14" i="4"/>
  <c r="B6" i="4"/>
  <c r="B45" i="4"/>
  <c r="B37" i="4"/>
  <c r="B29" i="4"/>
  <c r="B21" i="4"/>
  <c r="B13" i="4"/>
  <c r="B5" i="4"/>
  <c r="B3" i="4"/>
  <c r="B44" i="4"/>
  <c r="B36" i="4"/>
  <c r="B28" i="4"/>
  <c r="B20" i="4"/>
  <c r="B12" i="4"/>
  <c r="B4" i="4"/>
  <c r="L13" i="4" l="1"/>
  <c r="L11" i="4"/>
  <c r="L14" i="4"/>
  <c r="G12" i="4"/>
  <c r="G14" i="4" l="1"/>
  <c r="N19" i="5" s="1"/>
  <c r="N18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<sst xmlns="http://schemas.openxmlformats.org/spreadsheetml/2006/main" count="3735" uniqueCount="179">
  <si>
    <t>AK</t>
  </si>
  <si>
    <t>Alaska</t>
  </si>
  <si>
    <t>Jenny Hhapman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</si>
  <si>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</si>
  <si>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</si>
  <si>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</si>
  <si>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</si>
  <si>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</si>
  <si>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</si>
  <si>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</si>
  <si>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</si>
  <si>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</si>
  <si>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</si>
  <si>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</si>
  <si>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</si>
  <si>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</si>
  <si>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</si>
  <si>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</si>
  <si>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</si>
  <si>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</si>
  <si>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</si>
  <si>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</si>
  <si>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</si>
  <si>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</si>
  <si>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</si>
  <si>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</si>
  <si>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</si>
  <si>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</si>
  <si>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</si>
  <si>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</si>
  <si>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</si>
  <si>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</si>
  <si>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</si>
  <si>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</si>
  <si>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</si>
  <si>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</si>
  <si>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</si>
  <si>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</si>
  <si>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</si>
  <si>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</si>
  <si>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</si>
  <si>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</si>
  <si>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</si>
  <si>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</si>
  <si>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</si>
  <si>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</si>
  <si>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</si>
  <si>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</si>
  <si>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</si>
  <si>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</si>
  <si>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</si>
  <si>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</si>
  <si>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</si>
  <si>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</si>
  <si>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</si>
  <si>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</si>
  <si>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</si>
  <si>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</si>
  <si>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</si>
  <si>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</si>
  <si>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</si>
  <si>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</si>
  <si>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</si>
  <si>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</si>
  <si>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</si>
  <si>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</si>
  <si>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</si>
  <si>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</si>
  <si>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</si>
  <si>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</si>
  <si>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</si>
  <si>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</si>
  <si>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</si>
  <si>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</si>
  <si>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</si>
  <si>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</si>
  <si>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</si>
  <si>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</si>
  <si>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</si>
  <si>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</si>
  <si>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</si>
  <si>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</si>
  <si>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</si>
  <si>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</si>
  <si>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</si>
  <si>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</si>
  <si>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</si>
  <si>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</si>
  <si>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</si>
  <si>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</si>
  <si>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</si>
  <si>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</si>
  <si>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</si>
  <si>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</si>
  <si>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</si>
  <si>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</si>
  <si>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</si>
  <si>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</si>
  <si>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</si>
  <si>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</si>
  <si>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</si>
  <si>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</si>
  <si>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</si>
  <si>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</si>
  <si>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</si>
  <si>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</si>
  <si>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</si>
  <si>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</si>
  <si>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</si>
  <si>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</si>
  <si>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</si>
  <si>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</si>
  <si>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</si>
  <si>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</si>
  <si>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</si>
  <si>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</si>
  <si>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</si>
  <si>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</si>
  <si>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</si>
  <si>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</si>
  <si>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</si>
  <si>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</si>
  <si>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</si>
  <si>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</si>
  <si>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</si>
  <si>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</si>
  <si>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</si>
  <si>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</si>
  <si>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</si>
  <si>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</si>
  <si>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</si>
  <si>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</si>
  <si>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</si>
  <si>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</si>
  <si>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</si>
  <si>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</si>
  <si>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</si>
  <si>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</si>
  <si>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</si>
  <si>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</si>
  <si>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</si>
  <si>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</si>
  <si>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</si>
  <si>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</si>
  <si>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</si>
  <si>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</si>
  <si>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</si>
  <si>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</si>
  <si>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</si>
  <si>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</si>
  <si>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</si>
  <si>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</si>
  <si>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</si>
  <si>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</si>
  <si>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</si>
  <si>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</si>
  <si>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</si>
  <si>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</si>
  <si>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</si>
  <si>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CODE</t>
  </si>
  <si>
    <t>STATE</t>
  </si>
  <si>
    <t>SALERS</t>
  </si>
  <si>
    <t>PRODUCTS</t>
  </si>
  <si>
    <t>NET SALE AMOUNT</t>
  </si>
  <si>
    <t>TARGET SALE AMOUNT</t>
  </si>
  <si>
    <t>TARGET REALIZATION</t>
  </si>
  <si>
    <t>YEAR</t>
  </si>
  <si>
    <t>MERCEDES</t>
  </si>
  <si>
    <t>BMW</t>
  </si>
  <si>
    <t>FORD</t>
  </si>
  <si>
    <t>MAZDA</t>
  </si>
  <si>
    <t>CHEVROLET</t>
  </si>
  <si>
    <t>Toplam Satış</t>
  </si>
  <si>
    <t>Toplam Hedef</t>
  </si>
  <si>
    <t>H/G Oranı</t>
  </si>
  <si>
    <t>Toplam</t>
  </si>
  <si>
    <t>Hedef</t>
  </si>
  <si>
    <t>Gerçekleşme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</si>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</sst>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_-;\-* #,##0_-;_-* &quot;-&quot;??_-;_-@_-"/>
  </numFmts>
  <fonts count="5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F5EFE6"/>
      <name val="Calibri"/>
      <family val="2"/>
      <charset val="162"/>
      <scheme val="minor"/>
    </font>
    <font>
      <b/>
      <sz val="11"/>
      <color rgb="FFF5EFE6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EFE6"/>
        <bgColor indexed="64"/>
      </patternFill>
    </fill>
    <fill>
      <patternFill patternType="solid">
        <fgColor rgb="FF0C7B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3" applyAlignment="1">
      <alignment horizontal="center" vertical="center"/>
    </xf>
    <xf numFmtId="0" fontId="2" fillId="0" borderId="0" xfId="3" applyAlignment="1">
      <alignment horizontal="left" vertical="center"/>
    </xf>
    <xf numFmtId="0" fontId="2" fillId="0" borderId="0" xfId="3"/>
    <xf numFmtId="165" fontId="0" fillId="0" borderId="0" xfId="4" applyNumberFormat="1" applyFont="1"/>
    <xf numFmtId="164" fontId="0" fillId="0" borderId="0" xfId="4" applyFont="1"/>
    <xf numFmtId="9" fontId="0" fillId="0" borderId="0" xfId="5" applyFont="1"/>
    <xf numFmtId="166" fontId="0" fillId="0" borderId="0" xfId="1" applyNumberFormat="1" applyFont="1"/>
    <xf numFmtId="0" fontId="0" fillId="0" borderId="0" xfId="0" applyBorder="1"/>
    <xf numFmtId="0" fontId="0" fillId="2" borderId="0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9" fontId="0" fillId="0" borderId="0" xfId="2" applyFont="1"/>
    <xf numFmtId="9" fontId="3" fillId="2" borderId="0" xfId="0" applyNumberFormat="1" applyFont="1" applyFill="1" applyBorder="1"/>
    <xf numFmtId="166" fontId="0" fillId="0" borderId="0" xfId="0" applyNumberFormat="1"/>
    <xf numFmtId="0" fontId="0" fillId="0" borderId="9" xfId="0" applyBorder="1"/>
    <xf numFmtId="43" fontId="0" fillId="0" borderId="9" xfId="1" applyFont="1" applyBorder="1"/>
    <xf numFmtId="0" fontId="3" fillId="3" borderId="9" xfId="0" applyFont="1" applyFill="1" applyBorder="1"/>
    <xf numFmtId="0" fontId="4" fillId="3" borderId="9" xfId="0" applyFont="1" applyFill="1" applyBorder="1"/>
    <xf numFmtId="43" fontId="3" fillId="3" borderId="9" xfId="1" applyFont="1" applyFill="1" applyBorder="1"/>
    <xf numFmtId="9" fontId="0" fillId="0" borderId="9" xfId="2" applyFont="1" applyBorder="1"/>
    <xf numFmtId="9" fontId="3" fillId="3" borderId="9" xfId="2" applyFont="1" applyFill="1" applyBorder="1"/>
  </cellXfs>
  <cellStyles count="6">
    <cellStyle name="Normal" xfId="0" builtinId="0"/>
    <cellStyle name="Normal 2" xfId="3" xr:uid="{73E71930-8B0C-4818-B2AD-D823BFC83700}"/>
    <cellStyle name="ParaBirimi 2" xfId="4" xr:uid="{C798C51B-93F8-4E80-924D-F40EFE97C63F}"/>
    <cellStyle name="Virgül" xfId="1" builtinId="3"/>
    <cellStyle name="Yüzde" xfId="2" builtinId="5"/>
    <cellStyle name="Yüzde 2" xfId="5" xr:uid="{A9A6EBF0-D2C7-4D88-9DD3-1CC85BF3E43E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EFE6"/>
      <color rgb="FFDF7861"/>
      <color rgb="FF4472C4"/>
      <color rgb="FF0C7B93"/>
      <color rgb="FFF07B3F"/>
      <color rgb="FFFFB4B4"/>
      <color rgb="FF142850"/>
      <color rgb="FFB9D7EA"/>
      <color rgb="FF679B9B"/>
      <color rgb="FFC86B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895B2"/>
            </a:solidFill>
            <a:ln>
              <a:solidFill>
                <a:srgbClr val="7895B2"/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D428473-23D9-40E7-9CF3-A8BCA1BEFC97}" type="VALUE">
                      <a:rPr lang="en-US" b="1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</a:rPr>
                      <a:pPr>
                        <a:defRPr>
                          <a:solidFill>
                            <a:schemeClr val="tx1">
                              <a:lumMod val="95000"/>
                              <a:lumOff val="5000"/>
                            </a:schemeClr>
                          </a:solidFill>
                        </a:defRPr>
                      </a:pPr>
                      <a:t>[DEĞER]</a:t>
                    </a:fld>
                    <a:endParaRPr lang="tr-T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F75-4D56-AC73-1C7737006EF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F75-4D56-AC73-1C7737006EF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9F75-4D56-AC73-1C7737006EF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9F75-4D56-AC73-1C7737006EF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9F75-4D56-AC73-1C7737006E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Parametreler!$F$1:$F$5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Parametreler!$G$1:$G$5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5-4D56-AC73-1C7737006E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19"/>
        <c:axId val="1999521040"/>
        <c:axId val="1999520208"/>
      </c:barChart>
      <c:catAx>
        <c:axId val="199952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999520208"/>
        <c:crosses val="autoZero"/>
        <c:auto val="1"/>
        <c:lblAlgn val="ctr"/>
        <c:lblOffset val="100"/>
        <c:noMultiLvlLbl val="0"/>
      </c:catAx>
      <c:valAx>
        <c:axId val="19995202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crossAx val="199952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Parametreler!$K$1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rgbClr val="C86B85"/>
            </a:solidFill>
            <a:ln>
              <a:noFill/>
            </a:ln>
            <a:effectLst/>
          </c:spPr>
          <c:invertIfNegative val="0"/>
          <c:cat>
            <c:strRef>
              <c:f>Parametreler!$J$2:$J$6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Parametreler!$K$2:$K$6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3-41F3-BC95-2B9326ABF06E}"/>
            </c:ext>
          </c:extLst>
        </c:ser>
        <c:ser>
          <c:idx val="1"/>
          <c:order val="1"/>
          <c:tx>
            <c:strRef>
              <c:f>Parametreler!$L$1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0C7B93"/>
            </a:solidFill>
            <a:ln>
              <a:noFill/>
            </a:ln>
            <a:effectLst/>
          </c:spPr>
          <c:invertIfNegative val="0"/>
          <c:cat>
            <c:strRef>
              <c:f>Parametreler!$J$2:$J$6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Parametreler!$L$2:$L$6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83-41F3-BC95-2B9326ABF06E}"/>
            </c:ext>
          </c:extLst>
        </c:ser>
        <c:ser>
          <c:idx val="2"/>
          <c:order val="2"/>
          <c:tx>
            <c:strRef>
              <c:f>Parametreler!$M$1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679B9B"/>
            </a:solidFill>
            <a:ln>
              <a:noFill/>
            </a:ln>
            <a:effectLst/>
          </c:spPr>
          <c:invertIfNegative val="0"/>
          <c:cat>
            <c:strRef>
              <c:f>Parametreler!$J$2:$J$6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Parametreler!$M$2:$M$6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83-41F3-BC95-2B9326ABF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8754336"/>
        <c:axId val="398754752"/>
      </c:barChart>
      <c:lineChart>
        <c:grouping val="standard"/>
        <c:varyColors val="0"/>
        <c:ser>
          <c:idx val="3"/>
          <c:order val="3"/>
          <c:tx>
            <c:strRef>
              <c:f>Parametreler!$N$1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rgbClr val="1428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142850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Parametreler!$J$2:$J$6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Parametreler!$N$2:$N$6</c:f>
              <c:numCache>
                <c:formatCode>_-* #,##0_-;\-* #,##0_-;_-*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83-41F3-BC95-2B9326ABF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54336"/>
        <c:axId val="398754752"/>
      </c:lineChart>
      <c:catAx>
        <c:axId val="39875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98754752"/>
        <c:crosses val="autoZero"/>
        <c:auto val="1"/>
        <c:lblAlgn val="ctr"/>
        <c:lblOffset val="100"/>
        <c:noMultiLvlLbl val="0"/>
      </c:catAx>
      <c:valAx>
        <c:axId val="39875475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crossAx val="39875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solidFill>
        <a:srgbClr val="7895B2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76419366636547"/>
          <c:y val="9.8379629629629636E-2"/>
          <c:w val="0.43690191902241726"/>
          <c:h val="0.7403060294546515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D7E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D04-4F03-A760-A182C8F548ED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D04-4F03-A760-A182C8F548ED}"/>
              </c:ext>
            </c:extLst>
          </c:dPt>
          <c:dPt>
            <c:idx val="2"/>
            <c:bubble3D val="0"/>
            <c:spPr>
              <a:solidFill>
                <a:srgbClr val="DF78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D04-4F03-A760-A182C8F548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D04-4F03-A760-A182C8F548ED}"/>
              </c:ext>
            </c:extLst>
          </c:dPt>
          <c:dPt>
            <c:idx val="4"/>
            <c:bubble3D val="0"/>
            <c:spPr>
              <a:solidFill>
                <a:srgbClr val="0C7B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D04-4F03-A760-A182C8F548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Parametreler!$I$11:$I$15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Parametreler!$J$11:$J$15</c:f>
              <c:numCache>
                <c:formatCode>_(* #,##0.00_);_(* \(#,##0.00\);_(* "-"??_);_(@_)</c:formatCode>
                <c:ptCount val="5"/>
                <c:pt idx="0">
                  <c:v>256430.98799999998</c:v>
                </c:pt>
                <c:pt idx="1">
                  <c:v>10202.76</c:v>
                </c:pt>
                <c:pt idx="2">
                  <c:v>44193.107250000001</c:v>
                </c:pt>
                <c:pt idx="3">
                  <c:v>335483.69400000002</c:v>
                </c:pt>
                <c:pt idx="4">
                  <c:v>388081.15200000006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04-4F03-A760-A182C8F54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Parametreler!$J$10</c:f>
              <c:strCache>
                <c:ptCount val="1"/>
                <c:pt idx="0">
                  <c:v>Gerçekleşme</c:v>
                </c:pt>
              </c:strCache>
            </c:strRef>
          </c:tx>
          <c:spPr>
            <a:solidFill>
              <a:srgbClr val="0C7B93"/>
            </a:solidFill>
            <a:ln>
              <a:noFill/>
            </a:ln>
            <a:effectLst/>
          </c:spPr>
          <c:invertIfNegative val="0"/>
          <c:cat>
            <c:strRef>
              <c:f>Parametreler!$I$11:$I$15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Parametreler!$J$11:$J$15</c:f>
              <c:numCache>
                <c:formatCode>_(* #,##0.00_);_(* \(#,##0.00\);_(* "-"??_);_(@_)</c:formatCode>
                <c:ptCount val="5"/>
                <c:pt idx="0">
                  <c:v>256430.98799999998</c:v>
                </c:pt>
                <c:pt idx="1">
                  <c:v>10202.76</c:v>
                </c:pt>
                <c:pt idx="2">
                  <c:v>44193.107250000001</c:v>
                </c:pt>
                <c:pt idx="3">
                  <c:v>335483.69400000002</c:v>
                </c:pt>
                <c:pt idx="4">
                  <c:v>388081.15200000006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2-4347-A6AA-50449A15592E}"/>
            </c:ext>
          </c:extLst>
        </c:ser>
        <c:ser>
          <c:idx val="1"/>
          <c:order val="1"/>
          <c:tx>
            <c:strRef>
              <c:f>Parametreler!$K$10</c:f>
              <c:strCache>
                <c:ptCount val="1"/>
                <c:pt idx="0">
                  <c:v>Hedef</c:v>
                </c:pt>
              </c:strCache>
            </c:strRef>
          </c:tx>
          <c:spPr>
            <a:solidFill>
              <a:srgbClr val="B9D7EA"/>
            </a:solidFill>
            <a:ln>
              <a:noFill/>
            </a:ln>
            <a:effectLst/>
          </c:spPr>
          <c:invertIfNegative val="0"/>
          <c:cat>
            <c:strRef>
              <c:f>Parametreler!$I$11:$I$15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Parametreler!$K$11:$K$15</c:f>
              <c:numCache>
                <c:formatCode>_(* #,##0.00_);_(* \(#,##0.00\);_(* "-"??_);_(@_)</c:formatCode>
                <c:ptCount val="5"/>
                <c:pt idx="0">
                  <c:v>308882.78100000002</c:v>
                </c:pt>
                <c:pt idx="1">
                  <c:v>7226.9550000000008</c:v>
                </c:pt>
                <c:pt idx="2">
                  <c:v>114292.51875000002</c:v>
                </c:pt>
                <c:pt idx="3">
                  <c:v>338906.99700000003</c:v>
                </c:pt>
                <c:pt idx="4">
                  <c:v>242550.72000000003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2-4347-A6AA-50449A155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6539248"/>
        <c:axId val="2056532176"/>
      </c:barChart>
      <c:catAx>
        <c:axId val="205653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056532176"/>
        <c:crosses val="autoZero"/>
        <c:auto val="1"/>
        <c:lblAlgn val="ctr"/>
        <c:lblOffset val="100"/>
        <c:noMultiLvlLbl val="0"/>
      </c:catAx>
      <c:valAx>
        <c:axId val="2056532176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205653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Satış Yoğunluğu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Satış Yoğunluğu</a:t>
          </a:r>
        </a:p>
      </cx:txPr>
    </cx:title>
    <cx:plotArea>
      <cx:plotAreaRegion>
        <cx:plotSurface>
          <cx:spPr>
            <a:noFill/>
          </cx:spPr>
        </cx:plotSurface>
        <cx:series layoutId="regionMap" uniqueId="{1359686C-12E1-4C25-8BC1-01F284F6BA93}">
          <cx:dataLabels>
            <cx:visibility seriesName="0" categoryName="1" value="1"/>
            <cx:separator>
</cx:separator>
          </cx:dataLabels>
          <cx:dataId val="0"/>
          <cx:layoutPr>
            <cx:geography cultureLanguage="tr-TR" cultureRegion="TR" attribution="Bing ile güçlendirilmiştir">
              <cx:geoCache provider="{E9337A44-BEBE-4D9F-B70C-5C5E7DAFC167}">
                <cx:binary>1H3ZctvI0uarOHw9UNcO1B9/T0QXQJAEJUuWZHm5QdCyjL2wry/zP8Pcz93MvNckScmW0OxjnWmd
MyG0Ay0TKiJRX2Xml0vB/3k7/Mdteret3gxZquv/uB1+fxs2TfEfv/1W34Z32bY+yaLbKq/z783J
bZ79ln//Ht3e/fat2vaRDn4jCLPfbsNt1dwNb//7f8K3BXf5aX67baJcv2/vqvHyrm7Tpv4H145e
erP9lkXaieqmim4b/Pvbj9s6hDs2uX775k43UTNej8Xd72+f/N7bN7/Nv+1Pd36TgnBN+w3GMvOE
YUxNihnaH+TtmzTXwf1lAxN0wrmgFib04a7vthmMfJ40e1m2375Vd3UND7T//9OxT6SHS3+8fXOb
t7rZzVsAU/j7WxVV6d3/+a8oeePcdeldk95Vb99EdW4ffs3Odw/y4Wr/5L89nf/5VDx6cmqdSMRM
0+RE7g/z6ZOb5gnCgliWyQ/X+b/l+R37ZZ9/NiGwFmafPFqi89n61aU/rdA/0m2dbB/m6e+vTsFO
MGMcAwLHVycnJ8SUFkVytjp/LcnxlfkwbrYq/9i8IlSeoz6P7ceT3/8n7QeVJxxRLoRJj2qRlKBF
gA+R+HBdPKyOgxU5qtt/Ldxx0I5+yZOn+ptGZKYy/1olWuf9C6oQIyfIZIKb7N7Ag6I8NvCSAoAI
CYzur88A+pU0xxE5jJop0fqFTfu/FRUwDF+32QsCQ8mJKQQjAt3bthkwljixGKKUgO4cjqea8wyB
jmPzY+AMnj9OX5GNeyI7cKN3d/2bz3mVPMzR3/c9oDiSSkKxNScG/EQQhJjF700aXD9YrINJe44o
x5H5OfLJ48HTfX7V0HTbby+pOPIEHA5jEtMDKcBPLRrG4kRwTiXneP8LcP0pPr+S56/QOYybY3Pz
irFZf9uG+cP0vIDOsBNqSWQSdq8a1hwaBtBIaiIGccZjUH4pyHFM7ofNIFk7rxgSe5tG3/NKRy+p
MuYJ4UwIIGF/oTLyRGATqDRix3zN5kGm8R8KdRyjJ4NnSNl/vGKkdubau6vqu/FhLb+ABqETTCWS
nB5sF5rF4yYokGlxSDrckwL2cO+fzufXMh0H6vHzzHB6571inP6okq2ut/XDTP19lCg7saS0EN1F
prtjZuckOWFUYs65ddC3We7gORIdx+jnyBlCf1y+YoTOw+glvRCCnBYQACbNw+zPmTUwb0gYcIs8
KNHDyjjo0K+kOY7MYdQMlfPVK0bljyqacv0PLf4/l2wEtSGSEmLhey8zY9YY4xMIibgUXBxjbs8Q
6Dg2PwbO4PnjyyuGZ2euz+6G6PYFVQcQYgTSwZgdAEAz1cFInGBkgYey8FOleZ40x+F5PHaG0Luz
V43Q1+plE6IMn3BiAkDmPT4zegDpNgsD/945p/0xczzv7n4t0V9h9DByjtDiFSO0eWliYJ0wi8H8
m/euB7TkSbbNggAJEqKQMj0Qh1nu4NfyHEfnYdwMm83VK8bGztO82n57SesGJR9pcQ7R50E7Zuhg
xE84My0qwOw9jk6fI8pxYH6OnEFjn79qaLS+u22i27Z5mKi/T6p3ts2EWg+lu4Q0HDN0TKBt1ALy
QGZGzc6fJc1fAfRo8Byj61eMkXOXbvttdfdyAEGtByHLFOTBeMmnxs3kJ0xYgkHK9GDcZjg9R6Lj
IP0cOUPIec3O52wb6ReEh/ETCjkexh/gmbFrIU8IFlDnN+/Z9yx18EtxjmNzP2wGzNlrBsYFxxO9
ZMoag9sXkLSm/L7INjNtQpxwQSAqQvemb5YdfYZAx8H5MXAGz4/PZ1XSi7xq8jeXUQJed95hcQEZ
BugtmVXd9vd91PHyqMOCWCd8l4QndGYoLEiPWCZlBArD+2Pmbn9Id/DBx1zLP/m4r7m0tbzLq+BF
s8HkRDBwpNYuTtgdM0Nh0RPGGDUZug8iZvA8Q6Dj8PwYOFuNyz9esZ/9eFc3b24igOhlU/YWgES4
CXTnOEgIMvbQtyXRfaJ4BpLaNv/7fzxLruNYzcfPIPv4mqteZ1Fd7/4URfSC7AjoKQF6ZN1HdnJu
9KDEAkYeYo/74GPWaPFMoY6j9WTwDKqzq1esXSvgsNELooR3ha4diX2wbTNPDHnjXYaFSUFn9OjX
khyH5mHcDJXV+hWj8qHZhi+oOVDQJ9QEZ/MzKfI4abJPC5sWIUTMdOZXchxH5DBqhseH1xzrnVd3
wYt2BVPofbEglqPi4HxmtuzQFWxB4zCoz+NEya8FOQ7Jw7gZKOevuah1FkFmoc6b7cMUHeOx/1wB
hQkI8SSG2uI9M5tZLwn9srtuWKixPNz0UNJ6lizHoXk0dIbO2btXbMLWaRrpPKof5ukFwIHSPTS+
MMgvHpRmVhS2JDQzg0rxHwzh4d4HjJ4j0XGIfo6cIbR+zXHPjtPkbfWCzh9a/qkwoSbPjjdX7Mr2
prmL1O8TWDN38xyJjiP0c+QMobPXnAZe62/R9kULxPJk1ycObUj3bmfmd6AnFvK/FhLyPk8y42jP
EOg4Pj8GzuBZv2YTd56k0N33oj3LQI4tyqCd/JC3mafopQnN5Lukjmn+4A1P6MEzJDoO0M9nmSF0
/pp2ZjyRHbqWNzA57W0yPjiCv++EKCBATEosyCXuDyACj7m0xUGDoDgJGB4QmmnQcyQ6jtDPkU+e
Eh7y8yumCWfbaky3+tsLIgRFyB1EfGbbTAFdSZDsofI+PT9L6DxHkuPI/Bw5Q+bMecXInOZtVL+w
+0EnEtonkMVh7h9rjcTQ74chArXuHdNMa54ly3FwHg2doXP6xytG5yy6DaNg+5I7VaHn0mSmhIzo
cXrNoTyMgDv8xU6z50h0HKKfI2cIna1fM0Lbut7ehm191zQvGQWRE2gkp7BnGKq/j3XIhN6+XXkL
yvs/8HvMDc6eK89fgPR0+BypV61LuW5elGbDpu8dDFhCiWd/zMwdRpAlhW235E9J0LNfi/IX8DwM
nANz/bIq9HT796NiJNvvc9zt53rIzz9ZnoSeEEg/ij9tc3/5J36YiVnpVbVpsK1gt//OaM5rr2p5
vPY6K8b+azemXt8NL9pEj6FdhFoM0oiHVThPZkFaGLY/QivdfQUM8imPDcb1XfKLpv7jS/Fh3Gwl
Xn962ZX4b4Zml2us716wnYRy2H8KMw8tPT/s9WN7DrE4ZRS2FT3sX52lHK/vniHSXyH0Y+gcpNcc
j7+D5orwjb2tckg9bh8W8wvEfBCVU9hUx4H+7I9ZPd+ExKPFGWH3SWME1x8r0qad7sY3m2fIdRyu
+fgZZu/sV6xYB8ycbfKyeXx46wrYPmiiv39rwiwWBIMItnG3VeL4DpXDjP9aqn+E18PoOVqvOSbc
bSRYbbMC3pPzko2PwB2ExQWGPUNH+RJQWw4d+QTSlofrM1P4bLGO4zUbPgds9YrV6wKcRD2m3fZF
e2cYgnAddrs+2Lt5mhJe7WNRy9o16f9wbY8NIkhVRzuh/l+2uz4ZPMPq4jWHIR/HHN5HFTz4jr/v
t3ZvWJBSEPFAyWcFM9jIAu+e2r0ACN3j9HDvQ8HsGQIdV6gfA2fwfHzNmcqbuyqD0OJhil4AHgZv
juEE/puFh9CILwA1KWAf2P6ASP+x+jxDkuO4/Bg4w+XmhYPEfys1vwzh/WRv1vXLZpFhswS8m4zI
h0rlfAfyziVhCyplsJtyfwCGjzF6rlTHgXo6eobW5WvOil3l7b+Go0NHDYLUPnkIdmc6Ze1cFjTc
Qq/TAa9Z6Xn5v/6n/lsk/U9fMEPt6jWz9H9B+y24HijGoB0o+2OGlwntuRIoHwB6uA7Ji8f69RyJ
juvWz5EzhG5eM3k46NVDzHGYqRdxUYzClhZg3wetmUW+uziKUHinCRbsKT736vBrgY6DNBs+Q+rq
NcdQH6P6Ngf++7KlGwFUgVN419nheJJ7NaAzCkrWsFVEHt8P8iyRjgP1aOgMpI//X93UjII8etPm
j7e1Ottmu9i/5vXZV/dzAJtxZkPvLdNRfTuo4vrb728pvKURmNyP18fuvuSJTftTRu/RqLtt3fz+
1rCAloAywg50aFLk8MohSGz0sEECLkl0Arl3CjbTwod9nG/f6F1GDO4ML+yCuquAfOOuNQtzcH7Q
+rW/xKAku+tChbd8QuuJtNiPd+xe5OkIXa8/5uv+7290m13kkW7q39/u3p339k1x+MWdtBz2vUDI
gcGq4/1qtCDmKG63lxDYwO/j/2aOFTXCnut1iE3Dnoaq8PDu1DParBt005a88nJKCmRPyOpto8xT
u959uL+yPxnZ2KWqwf39h4MR1o8u7y/sP9Ntl9hDm/rKNBvFoyL36i7IPRQEYXr4++FHi1Zrkspm
qYUvVinzle5x5pk4097+p/2pjZCZqLaNR9co6XlsUe3hujYStf+x93M5LfY/lru7JCzOJhvTgqic
G5Uryqj1wt5Yl0wENhmCZMGs5IanulRlVgyKi1A106anyWLIqtaDAC3t1OT3vRqIxgtT6E004VJl
dTk6kSxVzCRxkzDY4qHRahyKDxWmvWoS89Y4pwx9zkYRvhtJ7PFwMNyETf4qNFhhZy2r3aJIzxvU
XfQsTBbp2Of2iP1WjUblRG2l0jagdtgFaNFW8RKRIFpxVnlRMESbpjFd2be+g3T4qajoZhyC2GUW
xYrl05kZpNHGoO37Ia2XEWu4zZZDOU0u6T8kYRe6GS9U2w9Mob5wScY+IpFe130zLYQvVRSlxM70
YNo4y96PdZTYtSlCmxkFdy15ZQW4c+OJtPaErU96IqooqmHB/Zg6I5KnY4eQwpllrNCYxwtodCzs
vJXY7assUEYZL5pmGedo+mCEl30Tf04HvdDRNCmW1qr0EXYS2mFXTm3vmJLZcTiVqrcMrFqzPyUB
v8rgHR4rFFWKWNF54rfMNXFqKHixs5PitHaIJbWKQ+uM1cWwYgx/N7QhHB0R6ZVpcUGTqnxPEo93
lbkYU6OxR1GoADaPulbWVyoYCXM0xq1dGNOlKevKDWu9MEbLWEap3ASN6auhijLV0uEziYrATvII
uwO2Skf74mu/+xYxniXx8En7ZbMqoq5T1Jq+RD6JXGxN9l5Rpqs6zTNnJMMF0oVWEQ+YE0Y9tVnI
boNGjKqjZuKkJiwbPy7WOtJkOWbVsm791G6I8DBLllWWSttA/aVE1aCG0q/dvrQKpYNxkdXUHcJG
OiKxklXQ0YXViMpDXeTyql9PoreLSgynkWFljv9ekmTNrc7RVtfZouJXJOq+pq0RO+OUv28apG08
DcpoCegPRm5RkXEd0snBCVpgvyhtapDINqP6Uld964xDZOdDUimDcyc2alDEZqWFrlXcpngx5NxO
ihJvjCC5rhDVi8jAGzStSsa+RaQt7SzJ+Erk6BQ3gVY1Q6Eaom5UFs2/wurQKmj7aIEiQRVYzNDR
5RgrQypCR6lgFTtRVH3qeBtsWLo0CpF7OCuUn2i2wahXbTP2Lm5arPJ8UBafWlsTFsLKSha1ESyj
Sa5SGikjr6ulQKl0YQG9z6tRFeP4qe5lpiqoFC3GnWClzpnd0qBxpjCo1xm7zrD4kph+4WI34sjp
y+yLqCW2NQ57Jf3OUtTtzyg171puNivYlTABHL52oKKRO1VSf0xhma1M2tV20E9godpUGRptfBn2
izqLVCHPYNszwJMp2TWDklwvY5QXy1DK2jHIEC9l1afK7PG3clwHWfUpCVpu44LGKzAgy5SBaoRh
pspQn4vdTfIyW05dbyxDUzSOj84QNjKbDhW/aBH7lnKwqUHrttFwMXRR825M2Wh3VRWsa3nlDzK4
qU3uwwRFw2rCel3BGkPtKNwpHQsVEqNUYxSMyy421VRpxWUinb5DtySBv2Uo2AaGXUUssIckcvxK
21aWdo4fXo6BbyxJCJazQ8IuuBk5TboI6gJWY0hHsB6RDUW9Gzog0IPI0GoIgtQeLE2coEqVFbSZ
bWgzcE1t5oupL9eiIZY9+mmkorL3NyFRne5NxftRLLreumMDmJdOjOlqlKDnxbodu+RLKvS68MFT
WVX2ibPvRlY2NjZ4ZzdptPbzKLDz4ruVa+IlfrcyKtyugj69HjI/VoNRVUuddKkTp6G44GFmx7p2
6sTw1xMGu9l+K8pgWvkTvZGj2TlDgg2V1L12ci3JAlZ15xIwUwXDiyAd16Z5GVuhXRl+a0OUXds9
TzQsYaNf67HJVYaz7nSKv04Fhe+hDd/4sZ0J8qXryi+0iqliuK2dsqWjjZLQUDLWXwfZb4fRLbIo
s1tjOM+6onWgCufFYVlvqDxHJs7VqJN0bRL/c5Wjfm2FLXiZEK/9LFxyTpjNGm3aKZ3SlZGO/rJK
w1UPZVVbBlN2YRSGpRBnykfEX2RmXq/DUbRO2FSeHDY1BpWkg/CdKozfj0Pc2fVNlXWBawAHcYqp
6VRPx+Ugh8HzeZmpmssVjbMclrCdTLQ612GPVJ6E12UGvmgivb9MUVbbiQaj0SffedDpRdbT1B7r
0bRj1JJ1/bFjxUp241nRFmBoxnEppvQjdNZzuyhbJ2Xmjr/o71oKw5a8qhY6LC1Hg1MJ6vF8TKbr
StSNm4h4PO0MXwFtKO0IU3YZ4GgRGxPfJOG0ATv9LhJF4HJa3lSyEMsRiXdG7HZ1OiyNGp1HcRXa
TVdOC5qDTtQQuiwFE5eGwVeSl4nSOXF39MXLR98RQbaJMXpnan4FmvMJWenolUUxLKsk9CTwmcMp
ASKR1LG1MMllwS3HYEnp8LAH+tDxAexAXjtxSVRW9vk6myTy8t2JhuRLBi7dQZZ1NrTaXPAEjPqU
pO/DooCVF8ovXZhliyLJV0PA6dIP0AC2jpWWijJ+jTqtVeiPn5HVxYueScewQp6qAmVkEVh6W0Rx
67UM2FeXGBRYZpZdoiTu3LGO7SAWwToq+Kq0GjWZeen68ps/1uWCY79WkcSRPfSWpYBPrHrD+Ao2
v3alUZ4HTcfdoATTLwxGbdHL0E4EA58l01FVpZXbbIxhmY52S6JxGfP6vY4Sx8+MdN2oCvFustHO
fsd9XqiKDLlHdFe6ZV1dUhkBgU5InKqs6xrlRyZ1egqsOqGXIuaBY8D748FJFKWHQj9Ya7hnjTTy
sibvM2WA5i0F788jVDsmTfEq2VFbpPU1jbGwwf6f9TIaPIgiu+VQx14gQu72Q3g+0Lz3RkYqG49N
aYdxSlZ5WdhNaJYea9PSJal1qetmWtPoagxvgiqOHNR2ub0XR8hmZ2HDtSmzyE07v1S4HJxw8BMv
roitBSGeHsPIzuDfyrAzSVLXaIrrWCbwtCMwabcdjLNJJnydtaQHu8dUvuPuQRGGCo1ZssAxviu5
0SySTITrUmi7NMvYESX2VepLrpqoKx0U1aYT+m0BjqEtvZCS0sv8L6z2P8QTkOWaZYEDSoKodZk1
tFr1IbqhRNRuE6guJLnX16nvtGObqcRkzSrG7WLqmtBtKvHJCmrk1drsnVCyTlVpMHk5vBZ+YVrZ
lyyq6uWUam8y2tozgUc1GSypQH8pu6sstu76COxFiPJ3OsbGMiepJ0v6YQgKlZTJdVQaxO4K2nlt
TRNFY7GVkTGpiYe+J+FFEDANfulEfQHcHNQJB+nNJFsMgjM7yOQn4IGhK0l8mmsRuUmO3JR0d13i
G4tJe36Q9PaIwu/NkG5wm1OvQNeFReg6aOjosV0QwXLDDUXN7dQqKrvNxw7YKDJtLfNSwTLirA0W
GgEHQ0VhOnpI3hslL5c86xawX6hcGUhWnp/mtQ2kr7ALqFquM3lZjcL0it2pD25T0xrXkz9lLin1
DaWYZgpNWC7DJFhFBs1tIwgr2yp5vaQQuLE+pK6ZFp+BUUjFMzA2JnOahlWqLNCkqmyynGDQH0ow
tq6gTliM3SaKyquuD9Nl3prdxrAGe5wsvB7blTmlhldHzRbYw01a5hGoVb3hcrBlGzM3S1zUh6MH
lRukElmUThty5rUjX0ZlOqxq3g4LbbaxKrKUeEaSm2sz/xgZYlikYMsPSs367D0pibblIFMV71Yh
qYzSEyxPlkNqjsoPcuya3RczLmG5Fxm1M2RUdtCmp+nQgOkQhgSzQnIVZANotxVrAyLCYOU3BAjf
GFmrSgZO1mbREiKrs8jvI2+8yHja2n0DX2fS4DofA+E2cRNu2mwS62baUb4Yeb6IM1eG5k0A/6SN
HZoTGLwRFgkvN0JPsVdqW6cR3LstmGraMV4HPsTMeS1vyggDX8C0PizzMURageFJFlJ8NiPyJUyK
3O7G4jQmeCMobRe0mjZpwIEIcayiYqqceJq4VyGg1CYfKlX0p2WSduuQfcm0rBXJs84pre9Z2xre
/oRQCAzM5/R9n02wRnexKwvy+1NatDddXg9ub/D7j0qBMkXDrljsT74wK6XToD1FiOxJ+mKi+D04
0trDZdB4NGnxwmjKLaeTVDKKhD0YQwcLkzdOpsvOiwRrvXQKrVQlIl/1kJIQGWvcMC0HOzXKzm0+
RmCMPH9CzIvKjB9+SnphB0kJ1hr8kFYJr6tFoFGktNHmwElCw2mCvl3VJVs0fQVhJSsvpA7CJRKl
uZpK4ZillF63u/bztP8sjdNUBcZQLOTuV8o88z0Rx5caC9MdxjzxaPSesGyEO/rjLYO0iz22Fvfi
PAEHmgv5rjSCYBnCaxK9XJq+05QkU7pqGo9VlrVgSf6px0kDvkHGqs/DxMYRuitWhU8/Fy3kCrLE
CrVKqxAWs2W9h1Cs9CAFVRxO/s5L4hDYblw2k7c/obibVrolDq1FBmYjBxpr+pO3PxnT+5IaYr13
az8/Jg1QdNChMePIQ7vT1BbXumFykVht6YwR2/p1ErjYJ/1mMmFRxRMY3wlM8SrI8vU0Jf1Giy7L
3VbHelEMaQmheupK3a0Dw7B9Il2wAQi8Syhg5WTsYn/KDPQVtfkVb8zabiT+UEraguP0F1El1ZjE
0SaveKY60hTLqibeAKR0Wcfp0jTK6SyElWczHGiHJpidotisVRrfJCMNPg/60oiVbhuxY1+BE5o4
2rKuRapOeb3xJ/99qCvzqiiAGiDLLsICVF37/MKXEdjVMP3WVMbSl53lRUU72CWbckcM8bgQSZLb
DbCI6zakG24GvkoYBAYDyYNNRb5MKFtbiWw/6zruVA5/iph+rIuYKEZ8pAYa5ZsElTBZQWL3cd3b
rYWGNWf8rmnT6xBlcsVbNLoDNZdhD+GZH+bD5RRF60nrrZ9l+FaXuQdJgY8jyehllYrA4bFmDglI
6PVWpyB4Gt4VUfkNSWtyoglCy7xhJuQK427T53LNG2KedajJXZmNg8qsXp5GxVfcp3RTnA9pxi4h
AiFOlWe9W0XSYSFYxHycinVMIPINCpzZU9B2iyAAPjEKTdyqN9slRLdOVepylfhVddr7g38asPiS
99txCJMvhA2qQY1YxAO9hgL+1vqYBli+A68YOFXD8XXIDZU1kqyHQkPgHOrxtEmn2p0MyZfmWMvT
ME+YiusG21VGHRlk5rILB68oOHa6IhmXJv1ehXpaCx73ywnoCAQglrFIa/86n0ZgsQgIRmyy4ays
63FBG9E5odV/TY2oPue6/hjmFrNDvHO4BoIUqgxMB7KWwAN3TtgARumNUZKtAlS7Pm2x7Uvc23Jn
/pNOTJ5VtY2bG/H1/iPgQqN3UaayhbwWnMax7by4p6VKyYScdpel7Xb522Z3MnLLkTUH5ZO1S8cp
sXMMCzDFKHdjFnxIdpa76mS/CmjoGnmnPbk7jaS6gKi+P3xE9knXgogPzVAGLjG7wtuf0O4nS5Ru
3pSpHe08Thle1FE+rvfXKXh6r4bwLFU6BK6QoaGwBamBXIvJz700AB63P5GhdkYfli9CXa1aEVaZ
4pBB8Pakx6/hofc/pThO3UTjm32kk0NYY2YhXg4D1qsBForA+BsurXBZRNk664RcGaKQGxLUdp53
kDCUkFbxMYF0y6jjVREAeN2QCmC5sl3B40FSpF2Cwmgl/BDsh3Ex4ITand9gZ4J8gWKDuOvGAW9G
Zm0sK8aQ/puKVPXtIs0vwyD2Qtx3Hnx7q2I/uRYTjSF4gexxRLJYUR8nTpGX53EJ9+pKhuHELwIS
+IvOF7XNx94/g9VaOOmYg4nMiRMujCRaVNYUnlvNouh1t8xpuQmsNLctSLJD+qh3ZLEzNcFFS82L
uGPJok0CJy0JWZuxeZkE8XdIaiVLwDsZBrcIUbVIpyi0x6L7kMTZCmK2YDFabaKgrGGoCiBQlTEm
i2jUZGHVeHSr+EMa0bt21BqCoyRXfRBuIY4/b4NhmcgEMj2137iVjG0CyUUwj507lOCizXrwFaCU
YLqSBooVZBe7BeX+oFg79J6EvRmQKx21U0Qw2eZUZo5ZJ1I1NGpdyhXrrdOEIeG0k/lVJ3LdyPQ0
K8ceShrw+HL6yHvTi5NFSYbkvJQp5OigD8uB1slSodwpIMnrwJ2B3CQCRrc7GzZNm3bEydJsp6sB
+4kC8hov4giy1zUNVFrS4pQkGaQ2jRif5yN2MmLAArWiUwqTA4VaMOWC9C6UM1SQyPJMQK40NeK7
AUFOt5fl6QD1AJtW2Zeol3xFMn9UKE2dqZne4drYjNSiqmyMK0j0Xy1KH+ovBf7U1ZD23dFY3W8R
RNcqJqi+zKboUwCs6LIu4LHrMobseZNBwhnoYJQGVxAIxPSsGbMesuLhVT0Vhs188HgT57YusmtB
gjMTOHFXN+HZsAO6HFl5asb2kAdCMUFuzdKaXLO50TIVKs3MD1D6ueGsxouwZWxpNulZb0IqRAo/
AeJXvCsDy4fCgpGBy8AxxHPmug4xWWkfn6UxeDNtJL7dIteqho9tHJlrA4/XlpW6WIzSKcBmgVer
TsuOO8PY9quEDg0k83Hhtji0QyP2VykXl4RAQSDqpL9AQb+YsDgTkIqrawRlk6yovKzulc5S/33i
n7Wj0aqJVHiBoGqC/L5zRsG0MxolJAJ6vjB40tkINzYLoNSTwRZVh9A7QzbfKAnfEZ0XdmDkKRDj
z0F4EbaBvx6DTkHWMFAI6IGCxAkksLgJyWMx2nDvU5xRYuO6X5hZHykg0iVMFgKj4nuWUX3hFfs+
3Gp4SZ1KA31mjIifZkH4Uce3EKmGkLxrkkWTwOpu/i9zZ5Yct65u6anUBFgBgiQAvtQDm2yVkizL
tqwXhi3bJECwb0ByMnc0Na9aoPfeOmffc27ceqqKUDAylY2UmQTw/2t9C6kTwihatvZxlZ4XbSFU
K985LNXQPg8+ThC+feyQSke/5CV+7tfXSb7CXMRIMyyLN/aiXGMgD3iHcVi9SJV5n0yaXdqSJaRt
1sNsIAn4hVtj6fLcJIPM0nd4KZVKevrSKDUnqvQ++SP9Lr26TTtDdFRszee6glTuTrKMpFtc+6lv
DuOyoFSGmliv7vMGObxfD3mGMddO/nMmw/6U8fmuasrn0p/8OFRbnbAZxU8VikOh1gITRf0td5do
bgMGRarfYg/OSex2TxzCiEHVM4yeObBaN5HEguXDHpLtaaubORHceSIkGz8WPv3SrOHXumwXqG5F
eBwxpQ8Fu6eZ/JUrX8Wryb1ItLVt0BQ8oxqrUYEKSuWDjgZRzRj9qD2GtbgMGp5CSkvnPBnoxuGq
3JR5jYydJugj44Z5hIVNRVo63wdnOAZZlrTukB8UtmBL+eL6qeh9GfH5iPrjDYM9KXqCj7FeGGQF
iua6cGJOH7zqOrsYaZ361KE/i1jfNseGwKwYcvcz16M8omc+b6K9y+vg7MvFCnhlk/hNf1eG23g0
+oCa5mGgIu11z2LiFQOe5rahu8MbUX7sWu8X7bcTnDX8/9x8NXzkUVaE07nq9K14Lkv0jebKghoO
UMfwNoR4irlou1vmmGhw9CspSxQrcvwCEyGIO48+KIiDZ9U41y4YZeRvs4g9HxWIHh+WomgiLPBV
XFYNP2xpG8gman3qJBj1fV+weOS1ly61B2ewaw6zDt/GrME7s7XslqvtPNsBNUAjypy+jcI+4l2L
diBoMUSwTgwMUm+N9TIKaO5Gw4IedJ0G9ECEp9jlKTF1NqVoy3EW1vGk+SvUzbeuqfuDL9toMWeO
7w16lg2HHaQ5eggUibn3JtfxWq4NOWOuSbalOjMCjyjkeSp+8KNbVyTWNeeRo6xkNENjNyoqCHnQ
VH2Dw9Yd5DiuEdT7IPEd9bFvShYFvHyaV5xiZIFhV2NIJ+O21qlu6zIq63JK2LA8+7y5VFWvDqJb
lmQp4EAWLUkqfFcuRleBSZWL5hCskRxFvME3uuQ9P2ie9ZG/oq4kKNe7pTqh+n3pdIBTkzIVdbN7
kzA4ja6/+W8q0N49beevDjahifqg8c9BV8Sb4SwFksCioh6aNFgEiyYx/MIcw+OOcBHXy3wdc7gL
C+aMoztDeS22KRVV+L2BRMU3WMHK9FB7xD28XHZwrXTYzH6jxXGc/eKY2Rr3/cBtGayo+k+/e7+L
s7mjjtCO5XFXD24sg7K51KOXaximuChJA6IAKkIXw8Jp47WqcBNWtubiaYEF8f3+fUbhf1f6U7s/
fL/PP1z8/XT27o0VExjF8HDtUwhvenA3d4OLZ/+gPeyPfb/6+594/3v/8NR/u/vvv7ealqS5u2Gq
zpSJ9wcaq+bk9slNoEA27H/aZYV7qjYyRVVOP5HNk0eek/rg5+MbRLH1NI1teewa0ZxqVNdpq9gb
W8vTPH+RXYPV0JNxsRbNPef9RXf1V7WZ9bXQmKYLzu8EnYKTQzcoVrYrCU2IaujvF+uuGi6dQIMz
TtNrZlsV1E9/HJRgIEL266AOQjfdLxY07GDz2HsNhKtLFUDvnf1zU13/fvv+fLyGYv37WbT9a/ud
9gOj6s9n+v1Lf0NtyRpUzliD3+/3/m/9fq736//qPv/qd74zijMfjp0V0INh7S4GUmPE/dVL9quF
PU+Hv27dL+2/22/dr+6H/Qner/6rx/6rp6qmxqBuw2fRW3MERht0JfgGOV4tTnB7/V/+0mt79Bzv
tzf2QfL9Qfv1/WbWofuZxNlY66CfcErDr8bFrOHrHxf3m/ZDIBNIZM75/eF/+xP7VY8YL/rHBO8/
sUtvTbv2Mi/++Irwv67+r+emws++4/L7L+03jL9fw94Ev7+a/L+81xdZyvYnNmv6+70shvbXk72n
hy369ddOz3+DyX5/m/m/Ic3+yxv/exiaGwZgaf89hfb+DVjv6Nrvx/zJoO3hdWzkRbGTCsXXdwJq
+5NBw7enudA9wO3ywO7DBir0nUFDkYgN2pDywg4FSFO+M2gevsMYCcpQ4NehQFH6f8WguRSv5x8Z
NBeIm0s8EnAX2436+C7Lf2bQOtlRv6UT1hstUChUONHzargWMvgMY1We4cDlqWH+m4fmY4iZ57Iz
C/uvfOnAQs2DPOVs/ShY9XUIUZqxTfRANzovcp38E7428wZZSZ69Db0N9SS7FFInIr+hicfCRCFR
qyz0o3niX/JVLcfQUWnhD0mbl+IyoipcA77doNmo5eBUaFu1uwYHSoGFycyL29L9DlciU2S4IzVK
0wIqRjRyFcBk9+aoa/ivcvbYx0Ga2IAiopMqHnSAxmUYs6SeNPyVcIXItJDgWFEa4WNZYkYYSfla
PPrw98+apH1ZvZ77tvjUthu7Cky9ydQZlGKbf1+JZntUElpDOUDkGT4UzIx3jkAPSDgQq6Ypw1Oj
rY6kzrJR8nELnBg9JzgsqpaHoHnAfi8o19Wk0pBUbkzBMkZ+lS0wMpqfdcB/ZnAij13fvITQAVHb
1PXVbNcVDkBcNDWJCdzC6N5FcXZupksbZvRa9MMNdVqE6do7crV+NhX9WDmwduqq+BJuAL+WsfQP
a+XU+FjH/rCZX5leHsY+e9SqzJKOlOToz+AP5NwySHDVqZykf2VgUoKOhA/gfYZ4G1rIK7SNZt/9
kjXQQsaa9HFWZocsl4eeofbKgvlQdU5z8MOZHBsT3AJXoJ7KjyoUlxl6CTQPyAKLVhkatCU/uqWA
oYWaNxFrscZ5ED63QR2ghwGrIU2T5KxVp83Urw0pnwADYZ1oX3sxyairwu0+c1AMDiPZki3s5XkN
h3uad5dQlX7MWIEun8BRdE5h1+afBnXk9QZNtX6DuB5PxfI0jmBJVnWa6gpEY7C8FqJBicnc2FTo
HiriPpgpP4NTc08jEy+kD6aD7md0iqH7w+nkp3BIs7B97rVoLlxXeF0u/+Yv6qsvVhmzCZ9uFzTf
+KxVlJuyTjIBNEE6Dj+hsLhVzQpvZMuyK2Ciss1K9DxsifkIaWDp/K+klT/RR1cJbSRQthaVpNNG
ox9XWrfwhkbonquj8O/m32ZAeucye3RUvqRQgV9gpUHvAN9ARzBQgYzGIQ+feDWfPOdnsBXkaViC
t1lq/1jW+Qk0zI+sKExS6rXAG0o/DEZ81AXgtc+NEu2hxn+NwhTIJtEGkCl77KEUgaF0hxDOIIcT
1pXqOvtmjD3VNGCH3kp3mCLfF5g/2jHuqPfqq0BBZjN+3IQoVKGZcBf9VB9k+FCBzZj6qWFmBv0x
s+M8yc/FpJKaodlbMKALqj+3xP/aaB4X/XjNJYqRFiQoSU1jbnhNjSlvrhRPCiNuFOIukPQ+67mK
aDDDqgOwEC0zmBpt+iMtPdAQznnW/IPvhCnUiHjtJnVa/G6KlsGN6IZKHRL+G0XPHqHGfez4KIAv
yufcKeYkp+aWhwqdSO3SpOrCJXLnErZibX45nmX2dPcV6j+qfDf1nF5BjPBf0d4W937fn7OvHVsM
4LqCXXw1xd4op5NcVlShY/Arm0oRUb1k1/xJtBnctKxzPvr0gu9V/aFrJQ6VUn4qK42hM1Zxk/sF
1JmujEMyn6tMA5joxxQq8suON2ANwGnug9aA4BPEcuNfTb0+LYsHG0Mrc24B+ymTeTclnBqvph8S
DyeoNy+3nAJpXdtQxqhasxMvGjeqNij6bHahNaIxjiq5vJrVKRMSgPpy+Hdf3vqg/1EGJoevV0KC
bQFTDbo69AV1j/jUlnDTh2pSD17Z6QMsImi++dAnALackyjzyB1IeFZ1fykwVCJT5uibFkfeoYOL
oYBlpxLFdaR/NAsvweqBQcrFI5WsiTZNSBKW4Mw6zee4hbXhIMB7nUz+RMfGseQXkNqMxiSAzeDc
VrJuiQcQN5bAJ2GIMAjb7QgvZNDHJcCZ0Sx3VTbcCpHTdCNFi3a6l7B1lHMc1zUFA+7jhIaw4BaQ
KrQp8sPYVZ+zoCZYzBYgIoNMvQyg6TKj23M2RZNG4i8UvQYSTJ1viwuaZKlBVDJsJ56GY/0wL+1X
Kbm4C814v3RNly7D8uJMmpyX6cUZ6yHWAvpqUztQNmqQjEUh4sBF5yvLhz7P/SsmA0zKtefFkhpo
JX0fw08sozBq+qU8qrUP07mH6qe94LNo8s8dc3jazb2TqAAMiBtAKVBZ0x7kit60nO41vrIHygfk
bcMcHdG8BEZkPqmm3z5v4jT4oUgmDzweLdPZM6c6V9MJWwj6h7EOcpwzJ7FOUJ6X7qGeN50G4SX3
hi7xa35jjYMVkclLJrxTX+NQtvJkpJHJ4oafZ1Z8kpCugDpFkoVH4kOjE+18B8wG/+qU45PdggYo
KpSiAtMuz7CqzkAj2UzBkhV6Tk33uRNYXkBeQzfacMd2c3g8l5UbZaBvyvVjWdMHNuJ/dDCRRKWQ
zknOfjI7Y38DTRvpMls/rBV7zbsMYAUkjU264TXITbI0YQl+aY2zHgO5IfrotlNxyxS7k2s13g0W
WCTNqa0zmRjZfVurpFL0WmfczaHT/Aq9Fmf+emiKYvhUdP2lzRvMuUsO5SRskkmGcJmc4oFus765
16HOMfiCxbuBXTy5cmJngapJNHhD5RSeyJb9DMcvlQr8GKJDGxNTnorRizP4gme3NFnq8PUxeJhW
nHil270yUnaRY7BAG2cFxFqbRPUtQNhqwadfyiPFCWeyqcfc4n/vrRStyfQyg9eNV90eGdTOZHvh
ZHxdG7+6I5l4bFC9XXW1gpJe/PwalOGrq7r20FGOCsiUz8pxwhjMu04g93ZnRO1BPeIN5Jk/pzwf
ssSrhpfN8cix8NsbdxeFez53JeB6Uv2kXQm8GZp9Mw/nzOhvPtSvZGixktZlTjAfYbLClzSoEyfb
GbtZfqAUIEugUQlKf/0CrbeD4wGYt946iEXd4EQ1WRYUOsMa5SM9q97B6TG5WZwVokxo4eZx2C3n
zQTgC8dCADbKzsISIjA2UDNh94YzqsApmsV58fCpl6uDU9QTRTRbp3OW0107bMBpA7cCblmCl83C
04REU1x57Ry5XvFNl4UBWtQf9CbusS4tKW+8NclBCeOMxAmq6+wL9SO2Tc/zMocxLDxy0zzNCsUP
c62gVeb0JYCCl9YsiIQYlt81V+nIZDUCbzVM62TJLoOjWhhjcJ/0dKoEu2s9rs6GYQlcSefG4KuX
FE5s5Lo+nLXAs1xb6SdZmzpZ8RCaOccKBvtZd+Rp0+1pzPqnQnp5HGyugMW7JR0+hH4Yz5MLDx0Y
+NlVbXtQdaZT4jGUEoYnztzxxEzhfNJjcMQX/tCE4cOMq4WFKWgAfWY+4IPtRaN2Ac+sYFcs/Xzj
G391q+77lOVd0tf5dwmNjFqxzFWihvUFjkPp5bpOeRivaDniis6/oBrzKLfCG7cS3GrFOB+qHMo2
H+UmSs3MX77OjfHuzS/jtd/Wgh26xrtVVuCTWkCBnLyXTtSnqRz9xFfjpdVywOQmDigRBViTEKGB
aOhVexhMy88UDjGaoQloutUZreCoK0iPHjTIAFpkOQP6XVqQpsHo12m/CA9dRxfGPYHmw6BnDruw
CYVzs1KnsqJnaOXPCjqohB5ao1ixq2FeQihFeIJHC4OcU5/5DwE1FbYuPE+nxjjpk1IYcmZ6vjbV
j60InSiYWx4xAWvVirSrOSNGFPVWvJVQcVErvVrmaREdmh5/AswkksAKv72VgEdowbC5QPZbeXi0
QnHhBCyirEtn+A4HnNYZqOaIWHmZy/UuXyFkuxO7TVaCNiZ7AwnRHFasOZOVqWtVsXgYDnoUTuKC
mAO9j0QNP2CvmyperdhdQfX2oX4HVgbvrSBeQhkvrUTeQysvrGieq/GLsMR9OatXa1Zx5bQ3b4OA
W1nRPbDy+wAdXmFh/ACO6+ZYiX6xYn0uzFdi5XvYSqceer729Me5w1TK3JsokKCZw5nFqglTXZIH
ELBE8vHoZ8NdzVq0Mb0nUkPZeV77u0xmZ6ck8ig6D1BZ28LuNs2RaU0irKEbujD4FldGH2ZrUuRw
KzxrW+TWwFjhZORwNLzmSEaUsvUw++lQVm3aWPvDhw/Sww8p4Yso46oIWkAeZdY0Cax9gmbHTSde
FAdK8gsoKjTzI/wW2NgwXrpujlDUYj13CzcqUIjFZV4mYrCWfF0CWK+EirGc/sI3Pd0XAz8oa/Q0
1vJp4f1In35xrRkUWlfI2kOqRbTMponyT9zaRyXQu0OOlr1e0Zt0T741msINMAJHDA0UyhpR0n5z
S1rETJbhgQ2osqxlpax5peFihXCzQmtrNfC3nNAaXXC81gI2NnlW8MEGa4h11hor4JERa5ZV1jYL
Rfd5XQE4r+vYprkMvjtD8Km1ZttAX0JrvhXWhrNlFEy5wNpzxhp1rrXsOnh3Mzy8cjfzrK0H1PEA
K9LEc/N1HJwsbiRBQsC8Glk0V+A5iayFOKqCfhQLgA/it89+dZwJlalkSM705JEMgieztRynMlms
BRlaM7JRb6DaviiAnXfQeW4bQlAR1svF/RXCy8wneJrwNn1rcsJWlxGF7wl0iIKrmO5Ca4k68EaZ
NUlda5dO1jjd4KBCgsjO+fBYl69mXPUdNbDaN6PuOTE/pvoXNWGYNGYzEZmmOLM2bWAN2wXO7WIt
XGTzZpjn/FCzxU2r3LqDULmZyT5Ys6oAT3YpKdz4DukJZxI3IpcU3ZuTVg7FCBXiSWd9dpoGAM4j
ukrREbSnK4zndWJJo8e70Q82zKnQqIaiBipHnqnp+Fl425eKA8OBnV1ZY7uBw11WIz2NqHiYNb8R
n8E6ag3xHs54ZuuSPEPfBJrw5gaOfxzF6mI+JZ/bOfzUexhpbPzMrOXuwXs31oRnCucyTHlj7fnJ
GvUMqhZ8rlsFB98mYIxE/ojME8ZmpT4uBYiUuoAsEyswANqioRYKGC0eMFpQAAYVfarBDpQWInB3
nABcwRYczQDMgHveC/OW+DaG40e5Fc+bRRIo2IRSIoA22mDlAD4f6TV7cT+o6kc5ieYMS1CdOgcW
n+UQ94PLBNIKoX/cr+1kT+fW41H42SMlCN1VnJyzog4vVIMPzSbyMO8pz2o6D5WPFImNgAarkBvO
Jlw01kOC9nYsXImZrJx+s/LwV8ODzhcEJtkwfygM8kWd+VV7Q4mkKwO5ScEhcfp5GvocpsFcIySC
0mFGjGzEjPxmnEcw9dN3o9szOCoG7yiorwMuIbfE4A1rgyCKzERUTcBLnU7j/cz7N8aXM3M2CBbB
hBnNDVK803WK8CO6Zlo+2OEaFWG5ps5HwgsELol59DJ+c+DO2352SmTensk4QQRyJVo6cvKGcX3K
nGZBcZLORI9PTtC9YSpC0s1jN19Ul9LoV7AL94iEmKRxSNyX+T3lV0SmPgFHK4+bBI7YFFlUtTi1
gbukRUgRYSCv0sXUXk0zwRkihmgV9EmHgiYjB6ndNvBAx0un1BBVoH2P+Drhu6ytUdE5pX/sWzdM
uBb35ci+hi19acPqCfGSAWrQ/DYtgJpMc5VNRWKfudNRdTmSDrOmOOkxrWxtVkUsAZgoyeMU9jd3
nfOIN9yFPptFyNi2UdsN93wl3gm53I+bg/RA+2EOnPLYjCM4aj6/VF4BRjrLI1NV5cWY6aylyqPO
O/Q1Uh08gBMoui075rq8Qk64RzjvbgXtcQgsfmZCb4yWqZiSnVbbubT94NV1e9kJtf0q6P0hdrwF
0TOLppkFrDzyVG87Pc62/GHAqXTcr2Vd9WmoxHc5QzXpBsRPkSaYon1wMJt6xs4nFJMM6Ho9MRiL
pXcZL8TmruvQQJUxIvGW7sXTBP/fFgKPQw3ZXma9rcngM8xU9j93ls0gjYjeb+MuuAj7u3FegRJz
U4ijzL1jjmBa428feoWS/x3nrcoc7tH7dRcfFFFIY7wP4rVe8L79Hs/05ENOh+mTX0dPIe8IetIm
Xn6nPuYFkHKf9bd8oGqLpc2qoNvszqP4sis7HoeiRef+BHv9jynC3RPf+7Pbv+2V4E3XXFTTtcMf
0U5dHfdXHPCptjMk3of9el2E/YHT9Snwpu/hTK9TAfnEDPh0g6k/gixBAndHxpbNRzmFfowgKOzV
aMZyc/HD8WxkOR53knH/T/dZZL/a9N6GxBL6pn6Pi9vX0Xv6pcNqhSUGUZAQCeeJzf7JDxAoqbMm
FRaYKiaDspFOH8Yh8w/L7tMuu+G8s/hOGNaHrg6f4FTUl3n1T0XbzEfUYJgTqjBsT4XaIEsFFbDo
xTl6bOhNLBW5EpkhktpP6MgWZDvDvjTIyo9VNPacJdW2gkkrrDe8/50t79HLaOvfWdKbO3y4BI4X
N85AT4g5MRJDXFzbk60w9vm3LOh4CevhfkSkAx9hC8m/C1GNlrAVM+st7pf2w37GEen82shSpWtd
4DQDNZlmgujT76Gyjxd7oGzFhNlyjggdHPepFRLZCctyhngwIpeI9uzBrkZ6WVwPNUP010OhBwam
bM7t2hXoMIKfVT7RS6WDewGl4EAsybofPN6DRBgx5AGbzRev7QDzcw/5dBUC5m6yIYfejdkGqLoc
UKqjuWpAemTHcgHnjcRUm7gjup59MO6H1p7P+6VCOv1pRGDX6RFkRBIVYa49KbYfNntqvE1swiq7
h2/ydvEuE/tEajWe988BCav6j08Eao6gzpszB2gFmfzemXC9Q6u33Q3+OEQByKpjjtj7QgOeBLJ6
WB3h3Yg9dLI4TA5dD8NQfCYBWrpFrH/c5oIWDxSDMY2w9J3OKHYlcEgqWjRMFRSJOyagdGnJjvsd
arMMV8rGaL/NrczdwLJfxh8xZ3TO0e/NeiQlgmrU5LOPmEo/Hz0MtKgHDnU/+94JDM5wGqCGunPf
YILKguKGWA+6sWUKEZq0r6ppE6hXH6EtQMHtUSRR+0+THh4XIvNzXKHQuBUL2lJnxlXH376H64Tl
0ZvuRu5f56E+lVt1m0IN+aJ261u2/mpA+d0BCIaGBMEt2oq1PMtenUTOyEGN6J6NWf01winu3jBl
0tvcTxyAIAwFv9R3Rdltp6lzypjO+jCixYq4cL52QKyHSUHlBHsgslogINMjk9UuwQcSDipyl+q1
XaH2BES/TN1m0qDFyeAa8Sb76rFCtj9ah1kdpw41NrmTot3Sgsk7N6DtdQoLvJlrGyTMHZSNUefw
NWF6x4SC6Xo/8GXnWjfLCN/RmbNDIcIPEG5JE81rp6+Vu2KnhG1EDZLP8SSx1ImxSYKV0osYHIpS
CJd8RVMwNexEiK6u3ib07wMXEDmRRt3iif9cVkSji6BKZdgMEQJFFBsFeC5iorjU2cN+6f2GAhnq
y5LVNC7hmMb7DaTwUf21QQU6/88n2J9lv7Pvys8D9PVDRxx2mX3sRUAbNdTw5XAx5K5zWv0CBEEA
0oDE+2/fD71p+O8H1T2SFE1QIaQyeyjRFg62ZySR2OxKAp38kmdEXBZCy4OpyKnP1kSjIlwHnJym
IwgA9uN3iCs+nsAt48ocQ5MVVxDQfAlbL8VSgM8F02PuOReChfPcYlY1K6bNyvE1RHmEfTiCdld3
1ZGvzJIMFYpJNzNnn2JeGxEXOwSYBSLsK/8WFATDe/giR/0T6krcsPHFazoMLzEepmZ4liV6XDD2
X0wpMmSfAatgVEFune7rrPihW+xwsnANFNi0sN76lA4V2zVMBJr0q2tuajXQMaCkzaxHPJfqt4V0
HTLA/KL74Q1fE9FHYL9DBB1U+OKvEMZlAKxx9NdPWLIpsL2RAnKE0tX0H7mA8SWYgnIyos+ueBU1
PhgXiUCI3mKIGUGM9gh7MVRf9KAQO6BQHr0Ji6wHGqkIgNa2eBcCyG21ehRDgbBgYR224nkGzFzN
AvPag7c6ANBJ9dBQhyRtlX3KRjvYm5T4OsU82J7deoE61KFY2IrYVWCHe1639wKytos9KKIsmy+C
6vFqZVlb9Xte+4uDgo4oP7FOPXqrHySUYynd9PgdKwNwa/qgnQW4kHpcmuVoVPHSrfDYQv08wjjF
iYURw6Le1M89zwrkc8s83hqcAZgpj2G4gG3OF2xbkamHDU82Q12sFwQOGgCXQ9tAMdZF1Kdk8EG3
aYj9IA2DOtra9b4qKYz952GUfTJ79HHDBIgRnKU9GtyYdqDWyEZuXZZ9HV3IlLJLsbfCeREL3h/5
rYUTgMDCoam7e6Qvb4Xz6NAWmU9Y3qH+0CHYhT0yojGr77GrT+QCmC6W8MfMa6B1CpbCLL8B3EiX
KZ1aJFCZ/JAJUcbl4KVhA1qudb2rE/axs+ZRVTSxmZDxBwAs5qMLya9RTuSHbYrts+8gBII6EuRm
svk4GZSfHknhQtxBPvfpcq9/OXQ+SQRys6B/W9rtJmqdlCa/DjT/DLz+o8vuMh786L37sgI0Bf3v
44LUK5qb8twtobquCFsmAfP8aJs994rR7l73S/sB22bQ6yowl1aFem2xbwTgSRRlpb8VB0AIX2iQ
NZFiuobSXyDOrgpsxYMpAJ5DhzE+kaMY1IepO4UC1duyglEjNYY96y3Rtl8fBo7IUoOq29AxjMoF
6RcFhXEyfoceDjOvyUvva4HaI9LjipkStZpn+0xoFfgw9z1behuqoQXS8oisKoxORANlzu/tHinS
RkanHNQdvn8CZDSrAaBaqG8/cM4/DNXWH34TgDsWuAqv3eJh+c42omJdoYnhtuNAEPckMr4eizaz
OEETYWMkpK73G5cHNVT6AsUVGzjZw7JXaBWZx7iC1BxXnQJ6IutYKYyVuqDYGsN3sRzWGMOl2y8X
hxF88DamDcohnusNCZuqDOO5CAyFDiZlZBaC7VgqZi65PVRoeS7k1bMRjXFzPooar6R27JK336mv
YBgUCHi/k21o1ixPbXm5RbXZeelTt9RZOoj8C8XWP4jMyx7VYmBf8fK7eoQZ5E+gMhzNvem6INYS
0amCFG8rVG8AkweW9E8abr9eu8GZmHw8hkhiAk7/i9HbqVIYe3C6MbdYaLEqfRGzLmO/scG/EYIO
be4aDH3UR+FyQanCTwsv0kxvXz1/GNG51p+D2ZVXrAXIg2mITE3NYdI1HrIN0/RCEHYCDW7NQpS/
bCITYvg4IK+7IdkewARiLlYje8g3DFikQI81tOHLfggKIMuZo06IdOMVDltTJxolD5QAReMRgUfs
FqDkQbbeJ+1gWkwXvZjI5U2ftNilIBqm2cEJgE0U0Huh3ZAsT4cBMyou4pd6YOPFjOHH/4e03vFn
Yzc4Hv7/gfXemqke+/XpZy7fv2bY7qdGfbBr/57Vi2Svf/7v/5Dl/0h+zvonqoH+z20Y/3r0H9Qe
Y/8z5NghFfzSP0N7LrYbhkDGQ3xz5/+h7Ly220aaLfxEWAs53DJTTBJlBesGy7I9yDnj6c+Hpi3K
nFkz/7lpo6oLkGQSQHfV3rtUR3UmSblfmD1EbjVDpxBEvztFvQL2FFqsaaqBkqqiWjxlVOv/A9jT
lAmPd9WM0ymu0PAY1ThNtRDln/B/f2jGQbErU6WLjJ+Flh2ADyB9UMTqIvdHZ620pvrEsxO4yVg6
azErI9R1mVXLVLvMxnH0a/afzhWXEsH/dK7ifAsmXSevzSG5TYMdxwVqXR+20w/FzpqGG1/ojZQ0
Lk6p2ptp3W88fSyhjf4e4tz5bAZ6Iu2yCJSWo714eZzsWYB6cFsxiyEF2dP51poCkv6iWvWPKK27
k9ePM8X3l5lF3SwawVYbqGClteK8tF4PPTmsaxdk3qgvYtjBu2Eo3J04govoUmr3THhL04ywI1fR
ePqHs2iQvaVuQRKrSy30FnY3Krs+VqxiNSE5d8L2zeYkZa78nkdBuBlCPd2Ho5/tobxne99lk0w2
RZ/fTAhTDGZQZvsojySIItMhujcUwPdiLu57aen5fQgRdwCmzlbjGFZlu/Jy16bmwtHY9+QpHR5s
ubLOKq16duRCuq+pjqwjiXJYn7fZsZ0Gl0X00bWKYWbkKSp5dech96EnZrJA7MhZa3V9VDyocF4u
6Y8K3Yungqm3KpGdevS9HHBTXj0VSYLsnY8iyzmKQl7zvC5Nozo3U6KUv6PdpEEAR2/yiWG6V1AG
CL2tMM1R9c7/dpK4UGwATCuzbNshsUL+LWiGXWdHnwfhywEMfJoQPvJyT78+c1s7DmG70aE+n0oN
Gp7rSsaalB70Yt30H/tqoPbZVf0i5G24LqJa2ymKCp7S6oClKEVwNPrQXKb2mJ1VSq9zUqH+SxRb
KS9np93lacEqTu3jeUj+/lkcxR9HVScFF9/1CBEZdTOpTi0VAENzBamgtYPwCsvxyYZMaqxRJfE2
rTI0lIOoaUlV5z9arN83Y9kWG6+X7XNetZSNpST84ffdsi785K12oUT6uhQcIIDDzNamanw9uCuK
Y4Bjc5dCLPk5A8Eyl9JrrGZHwUqQSe8ch2korM4AhlXmKzFRAsRUuG+YkfwatECRfycBx2o6flPD
pPMB0hbS3WSmadtSqrJG6U5rsjduT/6gD7NM9fKhGreKNia70ahhR+uRruzCdEIN1XQ/WWrdCHlm
cl7mw0p5N/PE31gJgIrMl8w5r9bQXlPvRB+mP6Dpph2T3pnb7GLG5zZmiSkXASJGJLwmsopB/RAm
x3DvjEZ/GaDlcEbw2eP17NCKcly7OqG8zee9rg7r2PKCh8zNVPIKZfI96LxNHzb9CyoUiDsV62h6
WoiBp567M6bniDAT8TC52nyAJ3eCxlmlEu7rVkkOfqlbC1434yvb6r1ZqeYPPxgf9dEIXhLb6ZYy
So77bCyTQ4Ay6SWU9eE+1JPs5dML8RfM/7MkqaKgJP3H2wXciapTBdTBpfPCkm/Q4JaSBI1v+vbP
yAzibSCEhdQpCSeU+mB4sUYUh7f2begn+2+Ht+dWE/Vdqnt9qWuj/NQU3rkwBhTOgiB8goHhJlUy
d1HUWkKq0o5iUEyQ166URPs0ri/+RM18bSZm7ekMZN3cpYi7nvZxxtVvqONEPvzffkaRloci7dLH
wS4jiilZ9xCoqB+4ph+yl6rzb17U3lH68p4TRwq2uu0mK4+S4zdoWgFYuCrJEEkKMntjxlH1LEkQ
4YEVdGP92Htjei+ZtXFO/ObgDVbzOhiGvxlNU18qAH9f0bgC/F1W/ikxKm9TepYyV0oFpcFy8N+A
s8B3leV+3wJdfkyi4t6a/JXdg/1MRndbBEb6MjbyXPgbBxTQUIfq2k0i/02pT93QW6/ukEqbtin1
pXCTlNzWYR48eY5d72p9RIer84I3TQ0X//Hts2lN8+e3z7I0nng6VUxWOHwV/1zbjKFmV0Dvgx8h
rP4omPPqCuVofNPlkdrqoLJmQDLl3Iw2r/JseEP+0UTnqK72I2V36P3Sy8ANu2LvjABj7Eb7UpOj
PRzkX0fCh7DmPVlgb3PjF7Fgl3vqcNO51+nQLO5LreR//B8uJ3wyEPLcbx4sQ8/Y/zfdXq4TYx+V
drhMstF7rc3wZE03t+Ea9wUopRcRqvr6r9B2VD+FZlZs/cgk7T7ME+XFdIdsqeSKDxIMnSp/JunS
mKf3dtNtuSVXXahTc5uO5FgHGus14N7E0Z+zt3FSD0Y1yjjjz7gMQQGUloBV2Kkj76Vh/Dw4ubIN
NbPc3vivsZGby3thmka2rxFZ3AQRWhiza8j1XOEzsvSkdghDiVPFpPDfnpY48lmK1AlJGa3cMR6+
8PIM54qtlK/mALoHDmb37uX1YYw834NgXSOgKwHVSkAq1YZTnpUgIQNjpE9K2IcnFcrv04c1Op72
hOjVk9om4QkusSbmhKXyprpG/k/njdNP+LjK9ed5/ARhfcxdf940d7U+fjMjja0taFeyVkrgH9BQ
0ee9oWaUHHTvIHzi6Dqgu8aEF8N3UPpfcf8UjLycS1unj43VP7xHLKTuP9/I7J00TbfZn5gKevds
ev68kXvKOKqPuPUPCmmP9VjaD7YVhocK7U00HbmjWRJ8b1LNfmDpExyKD7+Nn5rRL387wtrJCnUQ
8b0VOJ/ihV/zrO+x+y0onbODdkwz4+ZW9u7Ht/ZyNPnkEWXCEP2pGRRqyJviOyamxSC+beJIBPJ2
pMqu6VxROC8XtxWXNCv0iIWUsSguYkQ10tZJd8W0KE6yCX8qA30Uppza8UMN9ERY5DGMR+rk+Szo
E6ryxhvQnrntDsYuLurq1KkdgA6UZr4Xhj8PXbN/S1gmk3/4HWEaP1wDyW7bnHAhEMMVk0XW1c61
/1gNTErnt5/itNlVVQPpclu7/RRzQL8WzyD7h+TFYGRmhlKoS7ExzJR13KjSF2FEERKiufQlB1v/
GAzf2sTauVXoHUyzZFX4YeauzC8MieAy6wRW+eB4A6rZ0sYYC3Wv6bG3qXJZ3RvTkTb5xJHwXWez
HNXZa5w4AgR+VkDS7Dso8nOLFOmqhqRwikbv1yAmEL7u2RT+9okQJDhYnU4TuRH3BgKUnAdZ7tdl
RLQIBDjizP79TjH/fqdYbA4nJXjdsFX29H/eKZ7RBpLc+9oPI629eYVKz775GMwq4JsqbJT6WB3m
HhJGQXV3dRUpH0wcwMQZKTkcpSDSjxFJvpBU30EfGv2oToPwByGJf2dQUIH9c0LMThJ7dQkCrW4c
qd5mY2DFRzlryaKqyWvRB8rWyIzqVPVNddKmo8mf6eawucRGoR6d9CaC5tOqT6OaOfeWFezKLtee
tGiw76e5AvDFda6aLF3vvpBfG5YUKootMNhwJ47Cbvh1FH8cXWevR15nhbuItO/63z8bRPj/dgPY
lo1+q0Gr9alhjvznh+NbvhuHgwxPpU7HSl9auQM/ZZAOsV3c5yjbbYV1cVnKhPZPGwDYmu3M44s9
RYv5MAqGu84qt0NqSwct8Y12TRr502XEhIgN4Iwu6qxDvTQvQ8Cjo/TVUGE/5SU0ABIkQ23xr6fd
92pavMGx9ygbpfKj7I/IKmaSeyhyOdyScQbCbfraIeKluVS6sHxEDBK9jcr33qYr+pFFwa7c6whb
nm2Ec9bIymuzuiuS7zSjWRd9N7wGbeIuYUF0d+hhuPciAj2L7hiHYYhg6PSdnb6ePcnVvSW+s10x
5OBKvXh1nbkGZmoTLzSkfudpp1UPTk82vej9R/AP/qMKmRA9fxtY7+T7iKj7IloovXsupv0jJLV0
pbrQJKrJFL4gtpJV4bD2s8SO0/uwU3ZqDyJQ+CQHlZFRCasHMXG9ViI2rgiOwy6SUO8r/GVR2+kR
CSX2w9ORpSbZcWIi7lA8XN74RYSYnM4UodeTjOnMcjrz47IiQvhFmBr0l8sK183pf162crL/eGfb
f/uyG6qpgyCzTcPkka/dvLNrM5DhVKTu9wilJ0WxIEo1SD3tRpltuqnYCY1AMQvDVWYGkKZFhiQI
ZKpp+iYQ8WvKtJdwEdRPQSLyGi4uKUxxSTs30OrQklUQ1sMx0KdOEbUbN8d8Jzxjpw3HSLitPHRX
XgfRF7U4dJGv82RtmwmWAuROCYbjZfrXVRSySLOyTIxl5oHAsZuajElT7pWQGiDsHQ7FgKiKu0u8
pTDkTi/3n4KvYcM049OzaSfFS6RluJxwXQ7dJuAFBDBu5dJR4FCl6bACiJHPLHJvB+ETA6KC0OPE
od1Z+1weyq3p1/4v3zXQd+pfVxA+J4cX9R+PO/1m82/RcxxKlNj/84TS7JvHneeMoQFjUnqPECKt
yV0gAlPSQUHJmn4h3hHXd4ndOv3RfhOOIM0JFe+UIYEqE43jr3jhE2eOwdgf2+88SaarTm+py7X+
vP7lhwah9ZfFlyBCV+khmYbWOvvypOgp1gzTwBb86gG7Ft3n4V5v1HnP5/IQ1bHx6EitB2CP2jrU
GeMxHc1wZxYgjcVsr/TG43QCZbzqcgIZV06A3BxXVboWaxvJARPKPZNthOkl6I2rsZJt5CmZ7ru/
Z0Xm/TorMu9iVp6Cb86lNUP6BC0+2Y55/5dLMfXel/30Mkhe+2OE1r4VLjHZ2Mi6hmr5V6JU6X0s
q+Oip7k8fwlNGJtVqHmLdlo5hm0VzQd1ME7FIDc7q0KUx6hc762iu0zp+trrOLoLzyuytQvmEnJO
6cNV0PxHJYIX7NXSSbj6oM9YyOb+AtkT3nFNp8I3bNKVL4HJN5TMORXQ+E7ozTun3PBgpCHIvr1O
9JGjH8Aeo6VJ2NUvLtLUaftpglzhONNkicUGgLtx15YF2Y2I1VyYZ/dAWb7Xg9W/Dm0G4FsxhrWZ
58Or22Qns7G7c+T7//EgtP7syqMjhECXLl3WDcWibKPdKiI0nWuXcjH2731Jpl+epT2quabeGwfW
aQ8AGNwcGrb+l9b6zm4M5faRtG21iVAXmwtTDG3+BRHg4iwMNeB7g0qEuxIm/AEDMSXjQViNm7aP
beD+BWG12amtBAKjyPVLnguo7DLrOmkncliXXFVsO/4KMkaEvPPvOE1ksRywDmAIF1JMVZZFWOKw
Uo7yWIbLz0or+9N0BieZkMYryl7GQYuzR5HcF0MeJfdeW+ZHYbl8BMtYg/90qQaEpXmNz5Azm7cs
UAF29NpCHCVmb38poLR0U55G+PUh0u+c2rW/gO2/9WudzHIoDMp5p8ie+18rOWOqirFkpCXTVNub
PlPTmppcA0/SNZgtN3lNu1CBcaNN9V5BawPv5ZbbOmmOIXzqYUa1HhYzhNeDOELVt9qaZXVkP1cZ
dyJ4MpPODYHLaOcYYaqDk9EHJHcc/66WuuRghSP65WnSP/JmcWZlECTfrKTfRU1escCK7ZnVRuoP
a6AbSiobR5Wc4GHinZHhsgfqSqxIihEl/5kZD+l9ClrBscZ1k7gquBI1Cn6qKe10UH9HjHV69VwH
0w+qvT0NV1+bgvRQoIUiTIIAEMu7+py15jZ1y02i9tqLFvrZYsh1A90PSXtBwmCPeG9+bmh9dAbb
t+MRGD3n1smyxmjPrxLtxZEY7LEcYFS29S6r0IETvhLtzqWqevL6sm2m8PQlzit3fd1oi7351RQb
a7Hv/ogVLhFhSvkS1Yh6W+XesLsOcKCGXRInm2Sid2ialxez6+zFBtkP+sUdt0bY6ScoYwtUHIqD
NlnCVfPW2cl1fxAWz5hf/jaTg9UQyoAKP3wihBrOm9IM1bojx1u+hxpIjK7uza2Wmmy/8sH7mmip
Nid3OeyyIUlflBKdr8mfuW62HfwwBF3r+V+1rCIXBXzopCep+aDo9ZM5+Q0SJCtgDu46hY5KEWnw
Ydq4Ra8MuxbxwMcUktYTIr4i8YToozBE/kj3bX+aEUY8hXmQjaa8lghDg6MIHX/576sFTaakfXNL
8Wy0VNOyVVYOpjndcp+al/Val+ZOOmrvCdpkW0uX7b0YJHsMV8UQ17OrT/froQWxXP6KSWG07bnz
jI+zROyNKeKNSe01TviTrAItQWkc7sLWITE6DYMBt0FnJXJ1mUElQzdR002hZvolzNfMaGXCqJoL
n9ZFkLgKp1ihmQw/ra/gOveF8wVyu4yYYE5FdzLzUS83EbhVth2YIbzDnZLlNQBVTBTAlVMr6wdh
0T8k++IZlxOFJ4HK7oahde85wfdQTtJdAlFh0+iorYoS2DBtQG588uSL/oy7+iRg17NLre3mvAZ9
1h1IIYB4kve1iZLouWpbCBuqzyuFNj0H8EztIoaN+VUeva0Mq/LHn6GRxdtHn0KNom0XQd93a7v0
LSovrX+0p6EACo32O9KfQewfTaNIZBiETAi7s/sj20B9K5UqrBbhc1rDP5ZShOyHj7Dep/Po02Ct
YxscQOHTQEgb67fRcuTn0GSZpickx4RZ5h3SppGfLoVZqTE6CTZtYy7BsYtIZdyWSPFyricVrzBO
GtomlcqzH8G60IyfDWx02I6a8TgYRXDITeVVvMWEi9rcjv1tcLJQbt97kX7Wobor6I2w2VOQeZvl
Crmk607tui0Tsyq6Hqub/Zrkytm2R2nkzhldnj6T9P9dEeigBdHTD9EZpRpJy55p8JKctgnT0ZiB
vq/ySX7pt0sciTARIUwxyLWFtLmrQOdEOx10f2OvVTSClhk6ea9mBs0pGIfxAB7QpWXRCZ4G7Wdc
w92NbgoibDJVJ9EXlomGuTCzOt21qeKewzL86lbmt0gZLFR2XLCcfpY81X68K+N2eBP+YPKruvyP
fotnzx09KEZQfpRDe9NBrGkyRU1UVEPFxLVsevUBt97ko7yVKhnRAtlHglKNoOhP5nVwPkxXRkTX
KPRg6s+j8RaXAGiIw7JQw8NI86e8QLXECQEl9lCmNTh0h55tOCzorvhK4gDWjG+6u5bM5FNOFz+l
D4qvegQnMFTjeoWmU/4VkaxDwJv90UYd/XL6OIXdnJ400kL4WSrpSyMI90Fhoyb6AX/QkIifhYml
3QkfKwHlVIFAF9aQWjV8eFaJduNFJ6t5CnrXstHHZ5ngU2xc9NAjlm1IAUv4DFOhgmE9OU32R1hq
vEYdOx8QkZLzoA/nkeQeDHonlRYwMOk0pzX+o+wU7jRZTNgHtzVP//6GAFx/84ZQ2cIDkTJlRTNM
yPg3uU0LYamiTdv8LUenYY6+g7mjzV1aQt1TGC/HpmsYu9aixaXqm/rcEFOXADF1GUojX4cd0ESK
n8W6TdL4koieJKTXNt/NpdhyQRPP11Bu4qXYkEEq/zUb0rPgAXDxSuAXBJ5BHDVV81RaTbC9+q9Q
iO73pIgfJuTDNcyRETUZq3Omgj1OowCZbvQX2mR8VRW0M/wgkUhxlcOr0410gSPHe4yQCxZhEkjR
A2wjSLlTpYLVhbxyDTjb1yrEdSV0U9G4Bt8sp27M65V5T6FUMP2g60XVvt3DJrNPTl8fRV0yCboH
RYq6F700iqUewrZ1pMjZS96AwrkUJq+VVh6DigR/IxLEqVd7Z5d36UzJ6+KkG6x9O1W+4609vGqV
kWyqoaReMJkiTAXKtM+VlpYZ7lCQ1u6T++t32RuSpzbv5bvLl1kz6RSpJexxRYgY6umLj4riE6R4
+e7qv8aKa15uGsnILtcLM+S2qhGBezap0ZlMtLLoaUy2zB0jPItBTYK3MdGHnbBccPr3bvQqDHGO
b7nqVqtpqnL13VynT+m3+O83EDD1v91AdCImKwPISJvScje7lqiPqoSOEPlb7avQTOF9HeDMe4e+
GlDwZfOxMCDGVnRAw/lP02Kizo2vVaXDjJk2mrVzakyvPQsjKtFxUl0U+YUp9Y1ykN3+fNnkRpH8
EwE9b9+WtrEZFCNAF6Y3UHxxmqn9E/IFXTmYmyJsXgK2Psss8AHwjKNzMvROAcc9ai92qofgk/GZ
U7oATTJqcW6xFtY4oBYC1g5sU9fm1XnIskqfpSgCPtj+uBS/VKKSeZAj01+K3bKbNf4Dhey5mXnd
o4godcgbGSICW2EWlmnfdVOiR5iKFuuzIgo6OiuO6T7X+0XNaulo0jDyOBY1eUbFl7ul19B31Leb
1FyIqUqS35zc1ukz6I1zD87kJhsQgvBoZ3D2rQquO8mdsxcNNAScjuhK0i4y11YPkli2W5ECk1oP
KKXHPl0FVcom01AV1JeEn03fvbDGQF5Sx3Z2thlZ96PUfhWPjirzxhUCVMlaKUH2N3Vobv3Ufajj
vjoIyFqtpnCqnRIJo+mRLgYpQWk9sqqDsK4RAvImzvq4hoigh+0w07jjZ9fnonjYqUrlH2r3x41b
mFar+gdSVcK4PjLF81HMuc2P68NSHBX6oa3s0jxOL6vcDqM9CpcQB3BuaMzW0dYyAyxjxz35Ph9J
J9kInxtfb2dJXWTfiqS+dwDd/2XW722KdD/ga7QtQBD+qGrlLTWd9KsX0Uw4peBxl6tsqFVJsw40
/LUOIVodh8Cosm2qRA92lNIh1Z98YiK1H02fNWAL+Y8NON175ymaeetraq5P41XmtAe+BQ+259ML
9vdB7IUXT/j7YJqqFeuEXka0M+XYRi6kasZZV5JabIyp+fHkdBQQnIuiphkpDS6DhyA0jLtc7hGV
a2qZPs/61KsO6PtKLA54+pQP4QC5xl4XgNj21+efxf/GivVegjzZtF5oq3Pt0wXFUoBZwriNvxD/
qrh6894EJn0tFIo9hu5Ud5YMH6soqSFZCVo4UwSkP1SHyjI60DPKOpouQgNRYalbyc546dqOscvZ
ue7KaRDmdSgLed1psb+9uhoz6tYT+258VsoKDhMaMyTfUPKnGnnfU8m+tyX4QEo/0tvF0pFAzGw6
DPr0npqLaX0KDHo/ZOfhUcgswrWNbg24fs1Zh3E53iFFkO7jqFZWDVSKh1bX9XlluNZLYRnf+9FI
f+YolFgOMD6ULoaNVJT9OxJHDUwGtKMGkuIzu4WZlUn+zFFV8yGu7OIxCxsa2TZRtBKTWlBbJ1dC
2WCaFC5PmbqJkZDcClNC/BCZL9iPSRfVk3hG/BSHGiIdBep2uQEelxaFMiTAhHIILa9gI+omNRRx
KJxiiKbpyxFd0tFnTym+XGOEyePWRLihl+hn6quI+OhlgLZq+ArpyjnBgXdO7XRUqAFdMaJ8gE6G
2UUZTYZKT6Ij9GjNIzfgsWL3w6tK30qnt17yVkVTsM+reUqKp0j0EDJrCo+7MdTwLAZPemrcAjVJ
ks7n2kh7eHrl23VeK3UkbfJeXQgfyhbf7KwPWShY3dCv4wH2Zufl32oDmp1jQvIIOtk6KgqCGHxT
ku//EJF7Mg2rc/1VY3t29sh/alOCQ1ih4X2ypjlWGpScp8hMkZZXa5obTDP6mZDE3cVZE943YOYu
91sRk/TvyYRelusCeIyGzs6l3yE3aXIcakV6NuxqXpZj+8WVqvYs0003jjPpWU+Nfl9osMO6KSrM
OwsGtJ8vxWwc+tUCkiboYsRwZuLSahbH90rdfNoctF2brUs3/PUbhJ6WrNF2D2cVTP59P6rnJoHy
xicTxCgmUeqFEotsyDRQLz32eWYsoeWeDAFcKSsqZH5Qk7yfFn8XZzwY2bpVKaW6CLQsRpQkloEa
pfcQ1lKgsFJ3Cv2t8Fzd11BfMZJ7MREnCrQnn4Wz5KxpuGjomyCT1SU58ooWJGb8swJcpmTuTyux
AyoEdf1kxA6QfaUZ932uKDtLQvphziJRWlzAPHFw5yDu+SR7VnnXeog6ffh1tBQP2Zi9Jx59sHj5
IHmrOV9EpiWD1unQ0fEsrNC1XtHBdy95GZUk6LxtaKIlJluvprGJNCK8N+VwAs2k93lgqQtxNXMo
BxQ00TI1bHp2two9apGCo1bslsZe1qmslJZizjq39t+59x7gt3pPusYLLEdjB2mnrDgMU4WL3fS6
KqXghxXTS4pHcPPojp60bvxh2IBCas9otjUzERJGZFtAgbzFncQn0vqA1xBG/o8cuP4Pi0lLtizF
1nReGJpysxvTwHV6ipPHbwGyR2ZbNPeKJlXnqKbxel6h6gdOqT4LX26h6h8VcbMWppgYNVSD/jyr
l5TNkDlThxxUstCXtHsH7Uid1rO/D8BWJA+ajCom2SggAZZWVzsxuIlBZypD/jZKUrVLPavPYZWq
1U6eBhEiTD2tOU8cXk/+dI64Tj+UX/998U1P7tvFt8V7CMlucNDILf/t/6sq5crvEq37qrZpsko8
JLO0aT2hTIM4QjCS13og1+cyQA1P+BCWsA5dYTBBHaCifx0NpoQTcUQbZTjN2ketxRYo89iMmrQu
+vOoVWP14us/jv7/cZ1armrDG9eiTom8rQ3pmcSa2BYLk1Zt0U4UJoUZoUz8yRSz1+DruXVGj/Sb
4KuJLhg/KEbxSu4VehlkWXay6X2QTEgOMZCvp0cnsudrErA+mkhOeqIf71xX5eK9RAVxBka5foCn
oW7yiE2kb+sR+wKUPEOkUX9ENBbi0/5hRg3N4+I+vMsVHslmjgq13cfpqzfwyJf8XlkLk97cX6TM
Sh9SGodQRNaOmqMlrwH83o0vNVANhIm6zgyhquHQhe3wrKU/QxRsX+nNke403Z6+2VwapkGwyGy5
uhOzg063aXoLAhiVe7YT/AbiYnIS0BF7+g0upu58ydA4emictDhXrXGkuZCxNIww2DYA6xZlbxmU
NHL3PggnjGxUBO/cHF8DO9MeNTnUtiZdc1aVEZZvtvUu1Zb/fnMi0pMv//79V83b7z8pKnoZgQUx
VFnVbQGO+pTfHzWempJjJs9mz1rkWVdsnaY9oUkPITTJ2sbdoSVOg/a2ePCRkl0LS/iprNEo9GrD
piHzDgxs03V6gmZ2yB7P17NkbqmoDdK2stpqrdGfi8LM7zOzmdMbfjgLV5r17Qo9wnohTDGhq86j
WTYABqeTLMg5+8ofn4Qlht5VaNCGMNWqBfKLzDy8JWusrDVc8HEJ9VV7YZFJg3a5jlGBjvSXPgCV
YCfDE0g6b1uE9N3y29ZAqE+CDqzqlr0QN/Hllhe3clBna10vd14jq3B1vQQt87E66RS9LkMe6TSC
jFEfuU74U4g4A2X4ZC2C09x8VzTXhD+Tw49rvYbilBMV9HX5fUQzcmaETaEXnX5U9iB9OwC+p0Cp
l4+1bN7f5AGEefUFwwx9EH0vPBmvo08pgxpxdKpsrj7z7dS/gwEiPXshHZ959p+E1dSnWM/sp0R1
kwfEs06UnaRnFa30nSzrAdqKjfQMSSlYm6Raqw506hkCTnrmWR0+VHwgfiQbj1LIUPiQ2508LHbC
l+QoBSKMtnbDnC7DrtTsJLom75xYtXP0Tn7b4ugaY0/RwmTbd0TWC4Ka0m8umzif5MWd7+ZPAkYh
gBPiSPebYoYML0jzIWez55FKvsYZ9JGboXU6sjxQ9JMSoA5plqygtMkUg1x7xinV84cJ0Xs3lEZg
IdREZ7MSBf6bsLBAffPCjkNpV99FVemfxICiQXS0h3thkA0k7Uxm+Tlr1HGbjl2iz8SMFUzFJ10h
bTud6vBl2tl1eOCJE577yprFWRffCys3EQfwyEMKSwxJTIlrhF/F8oJ4Meg5razQBJoniOMe0nL4
Ubmt9hSZuS0slIG0p1AaP1nU3C5WlajqUxS5n+ZaSFELUq8JAo10wzT8UKbZOEd114+XI+GDh0nn
7S4GoD/1trUMG3WvTHEpt1nNJDIljpWpr3MS0uDXoua9tYth2PYJvZxV24WPJw3usaF1MXIrjnfO
EFNDFdqvn1KjoGtWR92ib4OfCJSH340U8eO8pxs5jRlmehuw6ahKmlVFHh0ZhrihP6Fkv5t+9Zdr
1vYrvbmRX8qV5CmDJYYUP2Skf3+g/o25a2sgqtg88lDlYcr0DbwqomVl2hWV9eTXtDYTr94ubwrU
wMP4TqSvewmmao6OzJ149YrZJKh+zcoK3XbF7PVcMasaPW06svzhn86/nuCrIIyNslSHXVr04Fpq
xAduGAFmA+SezXCroqo31Z7t0On2uhqgvhY03RPNLOmu7Zjd0yTi0QB2lSQVgdUgfxkRCLnrLbok
CJNMIaJInjbwkGTW9Cyg9EVdHMZayV4MI5sXaOysG6N2ll7tmxu4P/RAb+lj2ozGWWwEkTT1EVYJ
qsewM4xN5cnF2qtD60lqtTO9wusNcij6BumhO7nK0q+GBDQ/YJl70LWUDhiOaiC8YbbPSWU+iyz3
R2hSpb9CrdZVLqG2079kXS4tYExaKPtBS14oMdypMGt2teOzpmvQSTuolGAPWt3Z72oynk1uyndZ
K35a6Ct91fKkmTmJO77AWoMSaZrtE+IytGVAv+wxDtNhkvzoH2SpRp6q8PVTmiI2DzDYpxdBLq/7
Rq/3ZqdbG1XqnallfXKnIT+4tbpOpvNIkW0GEzKgE2TBuulz65iHhrQ07WG8V4EFUwLsmjPazvEi
DOz6S1Wq7OXVtHvmwYVubtIrr4GFMnuVd9KbNY6v/CXldxYAqCQX1k+jS1Z6k/mo/Ojtpuj4c1o9
jU9DNhQPaV6896GmfFU8nU4nnlLcRRVESCXuZsKf9LW1Fp2Ee8+Sv/qesfFj2//SNaeem3s70q9v
k0OVhimFzCdFrei7TkMFv4ian0OBFGljNvlT4MZ0sjUkbVcXqXewPZSTYrnwXugD/tw5Y/NTisJV
06CzamahuhnY08wz2o+fk8zVVlojtztankQ8ED2aVZb/R9p5LbeNbGv4iVCFHG6ZKZISlSzLNyhH
5BwawNOfD02NqdHsmT27zoVR6AiKJoDutf4Qlo9NFvO4DI3sm1VNs7kEfnIFykpOUrqHWdX+cpBF
m3wdaxArXMkGzUFiZCFP1QwzNZ4ijLmcevOp0U45kpzvppGd3agVS0ct0r2ueNhGC7W+9dVIR7EM
D+UA1OITgMecF46Z/zTCVzGF03f8aoPlUOfqvV5N+U7BlGFnKoF+VkKXW69yqm9NgEr/PAYR2V+d
rhbPZWYmm46f3sEyYGYrWu4A4Q0HwtG1ymsxzm54Gj5GcvUxH4x5lSLra/xVQX6+VV3ryUo+ypLw
dUgRyFZf5vjbOjmJvMLQp+hCAhOwI9daQRYKnroeJck2c886uiFPssq22puGZPKdOle5HlYmFhjk
rWyMLXQ1zZhkgCx6+kg8zt6ajho3qLP0uIdmt0Y6tXd2q7SPbRgdEJgkjKX16a7CI3fdz1EtqNPx
ote95q4yjO5R74J33boRpGXmvRiJM+5KwnSZJ0Dx6pVbHwcL7Jo8yGKWjPz/WRY+pcjznn2tCHD8
uYGaS7xSVinC+mKoHkKSsm6yudGBAVRr2coqozz88/uEOMOfN6guhBEXlCepVW5OTJw+AHAqA8vP
Is71Z/KfJGMQTx5nwUo0Xom73Vfzi3zyvC20zbfS3HYtzW2yZzu/1oc/9fzrONmzmef8fYXf46JE
qbeizqeF3/ukU/xOkF7xjmrTg5l07fFW1sgDHgDjVokRfP7Q0NgpuwAZKHbdDH+OOr8JEwsmw5ym
4wYvbi3EgWVJHswmwoXXT+ulhuVrAgLR7Za95yLRkyNID24JDmDn3Tlj5N9ERnwf5bF3J6vkGQ7g
PcKUk8Ib448Golto6GTBeBtj32Nmk34O5lXrmFXlyk6UCthJbj2GGvqQrB8SbF/0bzVx3qdIc39O
rR4+11ovUCj3tRtMi61b0zRCEMNBsy8L4a2JRsHeaq0Hp8zKx6TMt0lmFy82quxHqyM2KIsIqOs8
tax2Uw95+TJOOvag2o1dlN2tkuZ4/nizP8hU2NzmwipuES2btAbIaKMoe5YS7brPIMFuMYj6aumI
Mo0oDK6JTLvPXak/GCRbv2fYZbAShhICNMjepQaZ9P/Qg+hmsWox5d5C5NE2U9mS1NCz7MQeuFxn
pZp94l32A6KI/1PXX7u2a84pzGITc1kkMTGWsYjepNZZpIV2ExMpWUO6sD6rpbIJByv7rinpWw8+
vXozk87Wjk36qilxlwqzhCX4DPklpN4t05q9sl4CcgFzGimuOFwgcn7YBVhoDMcBk5uAEAGWRkoD
H7TBCSwZhf4r0MxbwszJtxpu76IHCvvilqjVsyhNnsY+wmuXP+acRl67yYGOn6wwG3dDC5RljPrw
4A9WscPU0T0Rbkw3cY0kAP9jiDIYJJRHJJmaDWvw6WRUmMUUemHsA1UZPycD74By8IiZo9I6wD9Y
yHoU4NGyCge6zQ+uoRredcNkw1q08xNMGTGmKlrrrVuSQPFOvF+82pMXk68QEYX6NUDuYJ3abnhs
46q+TTV0sAMIet80lEcC1f6O8H+xnNqEJGzg6Tc4l0Z8WL16SYrsNrMT+zuuUT9zRdRPToUbxD8/
qgzrA7OARxVOb6aO+5yrWiZ0Nx5l72IJLd7iTtoV4zNoHe+hNj+5GFO+GMhl3Fi9B2MgTapXNJHK
ha203V0vKuN+0DWkNahPJpxiUOAL4WHgPzwke7kRkcWosd4XZatdtIcqKu89pBiPvhaJTVgP5UNa
J/USrU/91cim+0jicj13X2J/8auxy6/GmLovChRPFAu1bE/y51fbNupBURuSN12JR6eTP+Bfoz/W
c30IGH8VmMb4pT9WWODcCZXQu9zRF8mkbsRUBEu535fbfxJcwynSSwtDBcdst1ahokVvGViPpT0r
S4jj5CrdvH4LpjtCW4GW7o9OnAcskNRBHGXZDwpxDAbsxlp/mD1u/9Qgu9ilzRDZsfUwgM3c4bk1
7bNEEkrsISz3FDV1+4zVO4Z1pZMiMeGKFeRL9eQ6bbV21HkzpKp48nrR8KONYK5iI/bLcauH2HeV
zwgKWMskrrXzBFmd579GLO738MgHMyaH881dhttWYP6qo/5hMsbgrjN9sXOiIb9roBVgzmTnn+s6
ajeuY2dbpW7yz6Fjv3a+Kc5RNUWPHrRZWT16ubtDPAGJn3lQPrL7M/XaP5qh2r5Exc40/OyzV5T2
gSxxvZTFQRkf4d9gjowgUF77t1gEVk+BaNODwCgQwzTqcbS9A1RXPRntuMq9ScNap9yYbcsSnJX8
EfD4+8O1TnVasTbRMF7ILtcGWQQpKrCB9TEOF824GvQsvffQJF6z3FB5UUboEcdZdQyqsdgnLAtv
MpALB3TnK4TRuw6NkEzbqEEPlyKe0P/N4uEhTT1/Wbp585y0BQKWmtZ9VsMGlbF4NL7q/pwDLouf
ddlgnuUjtIiovGuBRV0YI67w2GXhl16QhPGd9nsXRI9GP+Xxrx4wxV5mzIaGvAA+Y/fqnE0rXFyX
eL7dyzYyOpc2YybF/26TObm/jvOSOkSAP9cv7AHPxMrXL7wQJWdAmXBjjZuiDCFnzRzpNnCUjYny
O1BXfpHdo6cGe5bxwS+YivvQL6JXYiEaD4ohuU291EBCFBdDXJKcR7cmix0hzfIztpfc/c6PWqvU
xaTnyoOrTcW2ZTFwMwTIJQUV681KT8fXogoOkZe2p0ZNMEokkrcg8Bn8AnKa5abxSynb14Lk8ovT
JeWqcrvpznDKcTcZerk3/M7cJEoaHpI4jTZp2GgHo9aik9pW+NYMYfJiiPQTOgDdT1AuGzxxwq9j
gm5HaY/hGWIET5oqD3dB3Rv3TpjgLjPq1jdHfGHJDN0gzQ1xiiRNwR5KcZjzk2LmK8gGEEFvZ6aG
uU5rFXhOjpZ97kX7Wpfe8Ll3x3GD/y6xxhmI1WomxjyK9zSmojrCa0IVtzWjzx3akyuDn8dOFr2p
PnVNIB5qv23vRZE86nMvrzDSXdaOiNLMRYJ3RD6V8Htuie6WfAJfRQkZ6QqSmqLRIdMcEcv/DbZC
zHGlIDl1J6uc3Il2dRpuyRUYhzQZIFwEjrc1y4Yng5pi2aV13VNiowuq1r340gblfcyvAzssZZ0k
SREigloeRqMPvrUTqp5KgOy+igOkjF8oyXce1J/81jReylZDjxhJx7Usel7fLRWFO+3Syp8l8sC+
/eeXn/2Xd59tGASIdRD8mOL8heGtiQmKtF0pT8LLNbBNeK2N1dTfqQLB/EbU/ga6ZPHkFyxLTD1z
fpTgAoOWm/jad4TXuB+TW5YFdI/K/KmsEIgvC8O+ds9UFKnk1CkE15tL33lqa2aTND4StBeidj51
QOrT9NAS8f1Zt9rN0BXJl7bpzSWuEfnZTGp9V7Dv2AWFFp8DWKNLWymCLxmM7IBFuRzUCychCgpO
YwI3oc9PgtLKoicnwFFxzs6HCF49JXiQSGaCbPtdGpPpY9s8DpSL819kZYDMfdwowTgx0DBQbYN/
IND/vPogfOObwAmdJ4PU7irpxqR8wQJ2AcQs2QIUaw6uKuBmytO6Ix3ZzodLS26OuCvJctqQiZxG
F3MPCySpPZ0kzkXCYeTZB0zMhyJmKSPqEa1t7iBLoQ3U9T0L8N59dDSdRafbdwdNqZxjm9j9ukFa
4xmpkmAx74J+ZuURMQbrhxyUKRGDnLjbqAZ7fjmoSQJuy9A1np0UDxsrvdP1MvzRCYEKesNdUgXF
0h4Bw8Du++q09vTZ09pmCZfFelDHBFpsEtmnNjaVHfxDdZ+oSXiygAtszEkoN15ofgp9AmopIJsj
IToP33CCMEo2iaccTtxs/Tn+9IE3tyY/EPB44D36+BmBcgvZ6/ptEIHw6DKIbWv1e9AokQI1Ul11
qkeXQfF8pXnbdLmSryviSfVtUiQAgLa96WXrHGBn9Glqg6+a5WpHYSTxzVTGHotdooyNz1q2GYZg
Z84xyMpA2duqRu8Sg0ReajHvN5/L1FoJvG6BuWr257L/1cw497Zrh01NPGXnWrEzV1dYl54DM/mM
ZLOPPBpc3abRX5Ax9G9llTzIopcheG5U8fFDvdno+rLLRL3GXTPpjPEQztqHZEAgE89n14OsSwJ0
Z5P8yBPK7dm3qY95MgOOU986ajMF1bHB0+pubqNgbuvPsnXsVOtYe49BPTR7PUuMF/yuNiTp7EcV
AdX7OhSP6UwCK8zG22kZ/kXKpBtrpUMPqCjrfCeIv6/kXau5Y77zRre7FGVrZpdYwYxbq2x/WfPW
bACovyGMY1NFUYm1UwX+88Evfhijoxwbb3ROcoEbapvIUavTZc2ru3Y7EZ3X+xXBaZYzCepuQo1R
T2tC0NUsydhlBivkCsJjGYfZozXF7+sndn1DbmWPc3+ry7xXpJPTEYR/1sKxTbpwbcpPFGXlnqU/
6r9Gr+5sfB3XuCBPi6xt3VObhMWz0gZruc8c867cZ8SHlyLRu8dxCMtt6RrxRiYK/SQzFsjWeseE
r+wF/e1S1cZPoM+eLiAYsF7GajIUdcPa2LnJ/E45uX3L9jJuq8/4OJ2DOdbZx+WNneXWq8AVAaC4
F91Vs/2XpzQN5iGe+ZDmOLW4YFV+tPrGTJpfOVyH17x4IBhcQCL840RRPta8b8pBLyD6/65PXrXO
qwq5T6YcwL7MOSKHcOv8c8obUkZ6pAUb2dpDk6yK8ZvrYMvFXt3nv3MJlaC9TSMnOXZWEaG91jiv
XVavm7TVvmdFpy48LZnuUxZJAAFtd5Pidf2ctf2T7FFnERvWKH1uy7Tadm4e7bW0qx66OfgmezgI
T5RWP55KnmmrdtYbqeeDUCHTqGGGQY0Wjuzr7ZhKxzaWaefEz9kQ3Rp6Wp3ly6egxIDyLH/Gc9u1
1BrBu9Lvcb7PD/Gf3/6e6vz1/T/Dbcj8aCTq/qqFZFhKowTqMD5N3k2taDjkRBmYJM8z+1VfxPZB
EiPkGe5dbIBMOE6ruPEVsGS9v+lyZH8gp8DDJzaBRcvgkj1XnxIn8dY2j6rtaLbxxvZzosIztFiC
jONZ46Yt0CeqIKxFiBodbJ6snxzT+5S7iX4nSyrWDkYePyURURvNzv2b2cxvFeSO9Qrj+ocDUO6+
9BrlNpn6YZHBMLsdPQy/smS4D9u+gfzX/bBQqn2tiayBXejHF4SaoyVivOdkDDBFimGhR65b3Nae
4+9iTTT7mt1pxh5yPXZV/zjo6nRMo+6LNun941jheRBjTrNBc10sSt51PzwbTyO+u12iYf5b+e23
sUYHLjOzku8jMFZC8+qvGnd7rpfOizma/hY6cL61q7K7D+3ylALlfU1x1pR5JbVFl2gURXh24upe
KGG8H4bIPvg5XBR54PUJQrGokFubeUIzr6r/JXTet2Roosr7HBY+QpuGWh9cZ2zvSInxKu2icW1Y
Q7WpE9+8q3k6LYVfYXQuQBQsYG2j2tQlzoPrI88PDO6rBmBmUZRFvvCdsmTDg7Or6r6EGA5+c13E
qyuB61Q8dfHWrlVtyRNAvHi2jVOmGfbfA+jwdVDhEt0ZT31uer+sXrlnU4xideiuRgfGwpggVd1q
7UJk2BIlZusdiqEZdrar3PgoWq+1ERZ72vQLFXT1y5R3w6YHF7cp/I4deN7e6TjIoOo+Rt+6RJxd
kq0/STkRs8FAMsDvdINcUHuTAouRbD86/EELzEdEtZMxPQ5BGN/LQ1Wp2kFJgPDNVYmi1Msoc611
aRXaSTgj/ANRfh7c8lzZefkEKvdJq730DhEl9blQtE9FoDm3elw2p9GqzxABgPTjdc0W7mesdvlR
jYIHD173PnCyyISIXZhHhQC0t55CO3sVNlHjslNxu5+LymjfuSXbQ1vvxW1n4/EaKHn+aiq4+9Vq
Fx50rzsB03TBP6MiJhk0ocdZhWZTUobBNsPX4VIvGxOCmIRr5i6yjNrYF8VBObz3x2cyI/ldlcbP
rE6a23GIuZMmoeGb1fSfVJcnNdDwbEuQ5AfvXXGfuT3WM4OD/5YZYhpvIwnM2b1sVEdf3PeD49yU
U/KNHCM9BAoJey9Cl+xSjlDExSsFxXF/yPt1SWT5E8uYbg30ntfaXLQN21uqntbtc/SZN5FXjkuB
ayHyL7aRHy6njtmxTWLF5S7FXJsEvKBcHUNEcVuK0LvBCfdcjbF152btlt3n2vSMH4XQWOHF7Tdh
Wv15arNyqRduvamj16kG6Buz0xm7uPklzEfhOuK5SULviGsy3OEqhVaRdJBIYh7pSPj5O1XgL1Vy
O58zpSvP+XzmmNo546F/kFWysS+abCsE3rKyCLgpu1W0+hu+zYeicaynOsEDXTQYycmiEwUTkbfk
a6zk9hPawuIh64olPlj2U1nA2IyCvlsP6qAcsV9SWIfnb2dpYvTbPrS/Xquu3a59PRjFpDa4+u+R
jt0cQPH+qvwSK5Wqifdu53tQQodsF5lacBJR1GzD2khuSSWOG6M0qrvJrZ21lyHtIURw9ngz74oM
Dx30iNubkNt/10WFezRQSt3oozrdDVVbrH1wHw/dlCA9bQr1qUzv69oCdeBO2T261vGuN7GbjwOv
vRujLiLuldavup+fsDhxfiYp2AItb77EdWcsQeplZ4O06w4glbrDjDZZVoUO3Y4o6l6zmU1YyvzK
ENXSdQztq83GQldr+6dbZo8aa4hlQ1TwLAxljbhI+cuEVBbyLHzFLM1ZijApzlaO0309trcut9IW
m3axHSywMqrjEluwQ/1FtZpvup3Fv3L7BEoTgQVu5rNN7vnVCY1yWfVa84DcS7ep0rY4ukN98PAk
XvuB0pxhGHXYXpEJqIphGRaoxqsh2ywvZ01iu2a+gV5YHKbJsE4YiyCi7AntsynGEzEQl0Slp/HI
3jSqXX2NQmtaC1fFsMsUzkPeiJ9wK3hQkrVnR9zY9xlORwfszlHyy3ocSrx5+2JZ32KtDKBltONO
C9tuawcskZAsuu9A6X73gMkttDwbH8bMFCDMa3VT5333QniCBAk9onnh7FZFdq+LpgAH0OxUB/tj
Z/LsvTbFxZH/y2Q7qq1955mVt4rELFc1xN5u1KPxmJfA8YfI858s02zODg4UCcxUYYiFUZHuDYY2
PUUI8G3JILdrCe4K+C5XtoiqvYR+dQibgxRxW0StgH41nbvo0DR9UtU+f1AxkDDK1jpYdZ8uDbMX
+67TgvXkavkrRIyfZF2Gc+VB7SiM8Ec0P3Px/V6UvVJiRU8cdvRUTHGjftwOfZI/BNiPEq/smu82
3lioFGs/FVIWFW66z5VqTmtNS17dsS5xuze8czYfINiLBa546s63FV1ZEAjSVlPtlOvQr72z7Oh5
trl1Y9NbXOtQdoPfYvFgmWeR3VJrsM/uZe7LZKmtbQNQDb2YXvDuDtduUeYnJSAACGeQ9XNvpEcv
9r44ieGdIoP9ddg8ToYRLfVJR7DWg+Ve+zeO52qnEoLKckJfG+gJovhe2uj7vE/Hu3I+RLt8zPIN
m+NoV7JTWJl2p78gd/rVqIfhF/m5CaQyCxV227WSZoum9Yq1IPbN4zINphsl5UFtKtb9wHNkp444
o6SVrT3bceDs/ETJEWnEWdHR0s9gZrCGdBsWXGo5Hicf9EhmWPj52saAHhDOS646Osei6jBlISX3
aBVOtpN114OGee1bF+wuiKs5wL9YjaBI2DQvbiOaRe6Y0ScMzYpVn1nGOfFCtqhgIcBzb2NjgiIA
IQF8D0KQQsdHdYrak6gNtoBEqB4z8kwLSNnDXtZpmYHn3dRCKlbcc2xEzk9yUbggLPGpcx8Cg1Vy
pKtfVUUZb0CeTjemAtNkgf/gIhrn0ESlCBaCyWelidJXoYYA1oEDzcBllwB4eAMqvUfmzLCXyeDW
axsMvRVGJCSDLDqq5ZDvoynnfihVZVU5k05qz/MfRkc8BHZwghsdhIgDKQRYkm7ra3VxTzwNSrJS
5fDYWmjjNqsmKLX1s12M8WkgrkEopK2fk7Jwb73EfOL3Yz9NI2we6OB/MMSdWS3mSgWr2MWtqp4E
sCSIy4a4avzbtvwuC3YYquvCEcnKcerpnCCNtTC0doCZYEznSx1qH1s9dcFezF1kA7sFNFIUNGCo
KUWcLFUrZwE8q6YNnlMduy59O8NgK1kjG2kh8yWaljwsfS6nPIn4XaV4ISOZjy6iheSkokLtzjTP
P8kDPwNv38G0MtAWOVm1zQsgi+/bSkm4/XkssoJ17rUJnxWfb2Zv1ZZzL+tat7jRk2baFbGrIzAF
s6vDlVnzB9Tg1BxNlWq8JetknFUc3vGXCoP7kE+9HZ0x3SlsLSs9mGCjjXMI4Q4E66q3VJPXNMhN
r9Th4sTmaw+p7xT2P0ajINHajeXGcwncllHi3DR+w1psPtMS5HMulbIsD61zS5Z33PRd1K4Jm5Ki
KGHrCSV99ZMw+YKZwKyIorSfeN5ryzb2g0ewKNgyxrV/Z6v8KKLkK5srEvBdDXi/s3i1zEV5EJ4O
qtbyiA7Aa6NJHxz7JhcrRaT62WgeIrOB2KjaSK/4fMFIIqCcrHp1uvdtHaPiSVOiZTkRDzATK11F
k2Lcy0M12/uy2uo2WqC+1dVt15Gw0av9kNbmpZ/QtFsSevYxKSxvU6I9vOoczbxpIyItHhrWT1po
Nw+iwUIaEdwn0+nXXqIq9/NC3e8a7cUAsXokQOBfilaZZUvM1+JNppcYbOU9Dhgl8v9bJJhScrHF
d9ePC5wDhLjhXsMjqTWHewsljeXopdPW8nz3kNTKpzAukgcBQ9Ls6uYpGMf6qQCNVBqtdlsGSv3k
GQLbJTSqecJSxIXF32o9oRm/9W+tAlAV1C3/No/tH9o0xS/4O9f7SA3JCHlB8mLDllmbool2shVG
BNqdoVmCXqEVmwlUbhPlUXVN9YH3BzAWqgenh7cYFjhLs9E8OAoubGVvGTvLaNIVKiI2jKmkQbAJ
9Bg8cPs5I5SAf4Wrrojr0zqq2rYseL0rOO0SYgnR7wQmupZjda8PtqVWduvL2A7QGW974nxzZ1Z4
zaaYQMbL1qQn9meOU3UpAtPihTUO6kZ2zkVKfnMwkTOcr6sGSb7GGbXE85ViMgz+yiGhvZWdjb7V
V3Xo+pfW1G469C2yancZGwkSbz0pIfknJBNG9mRYky1mPDvL8Xq87Udng21WeXSTA+iT6Elplr2m
iicFc62nrB4+waLyToWZD7uqh7yJMbC461ok6KLegzukRJhLznWt9rWa0FO7VPWIFdyaJJt9tUTn
NmbHDNA8vHGFK+5k/xz3KzRP8mjr5sMyc/DijsLIWQGfTg9BAPEb1tv3nODU17IM9QUoD+su8614
Fw3uTdtO2bmzkudOTYIX+Mj6DRYWKF57Q/BSJ227IdY+bmQr4IFmSY7Qw8eX1sKsH3FP688Bvrif
uq9NlQU7PSww7hO4F8aZXa8aeKvbJibJiacFMkheiTvIOracP07T+dTUskpfvuvw7tTMtHKTjIQP
AuvBh4T5yebPe/RMYLyDF3wy+LXd+2mBuTElxRLmXRyMD7KEkTYSqLn4LkuYi1nQt6OKdGsVfppq
tIPcgRydnDVuJwPbwqlexbZi3I2++nYwlb2jiODuWs2Cv7xJ/eBZdrrWp2anrcORTPGHhiKI1UXl
wxa4dpZdiEew10HHTPy+nN+zYbRqTXuGD7+JsLV/dSecvqcWUPOo5epJ1Ql3gZ1euWi9wH+vw2U0
hsWtPOCr9HaWGpbL7Y0Z3OSgAiJbtd9naZF566GHUPKhQXaWraJTgnetkH2wX7FFQ1SC2OtlVpzB
FmkzAdzDrdomwDIb1SEX9naIWSrcpPNBnl0brv2uDR/6/Ysu1+knAPE4gM4Xvo6TxWuf65X+RZcP
U13H/u2n/NurXT/BtcuH6ZtgBuZ9aP5wpes01w/zYZprl//t+/jbaf75SnKY/JQa3rObLowern+C
rL8W//YSf9vl2vDhi/jfp7r+GR+mun5h/9PVPnyC/2nsP38vfzvVP39S5B1qVodGsUQghKVdNN+G
8vAP5XdNpKIYlc8+1HLUpdzhrf2+fBnwbth/vIKslFNdZvlv/a9XlSPlQSXvPK2vLe9n+m/z/bfr
s5lh6y3MmNX59YqXWT9+D+9r/7/XvVzx/V8ir97CgbAq0W+uf+31U32ouxY/ftC/HSIb3n306xSy
JZ3/yz/UyYZ/UfcvuvzvU4Gp71YjDj+YKI/NbTfgZ1mDiF/KYtjPkgEmBvSyCEbLWqqV668Utyn0
bdpg6tfUHivKebDsOIwBmDjAK0dI6piuFng2rWRz0K9NM/VOYH5h0MmqfvLSQ+WxCiz1Ut/qo+Gs
TJJKS3h/S9IMQC9nu7aLmZv0dZOWbnD2kPSUp9YwJcryavSmO28Dr1VXKzjfN2JUjpv0qx81yt5E
8nmZZ1myJSdFPErNigdQmTuzyttbxJbyB4Xoy9Hy2rNsk70q7tyNZ9fDClp4/iC76QlWYiHBlhvZ
RfdVlkg5S1NmlR3SsgDDZcba4jrRv7y67vZnx9J9gqj/4creiPKS7n8LcoMIXO6K0wQSa1zYaH+c
ZBmzyXA5pN5b87XB/N3FNhW6FANdCvE2TI6VB9nP+z2LhYX0pjAh72oljBajjskCyFN5IEqISOm1
/K5T4ron0Jfj9t0YkKd/dH9Xi7hi6i4HQ8XJvkHDH5c3+xYTV+dWnqV4V/R93p0+1LMgilasT/kN
fRgwtOGxTwLUGv6YQ/aQh5LtLSpQdr+91smzMHX6HTTInx/q5SRl4x7qcrJvZKOsclKxydRR7Cvw
9mAmyRNi5GTxFTnL3K69S71slPXy7HoAXmcfZHGSAnjy1CWZ4tfx21g5rDEjH9NiXKv9LBs2QAD6
ZRRPurdAX685LyqNIAmmRgq/WiDUhO3sYRN7RXsWgdqea610bpzefZJV13rkt56srHXZa9BVHjLg
yBvbxBZ7nEfKuss15EzXSnkd1wnGy3Vkg1pOn7OibraSpivP0IG6f+PrfqDuIsLnldh/z1zey7nk
7Er2LrKwoB3alYcuZ0gO90ZtDSNF17zCKFqpFJtzX1HrP523moF/vezut3U/HFpNtxdB02erJjbe
uNOJ0nku0Q3Y0deDUTaIdRLNl1XvunxkXsv2IHYhXb/raii+kMMlERv5gkWEzj/GacSsTQOidJO6
9iGcQRE4RKpfsgJ1oNlJ49ojtDUN0WCRLfX9B9BPkgE+38hKZ3YLhf9qEQBZFb+xQWgaHXI7IHM0
RwC5Ux4isqgIVyKLJw8Ismf4yrX9RTSvlHrSc7+WbNilH1ALsUb1pEE6rmzuZ4WCTdTW8SpE6j1c
ghTMgYNk8Ur4Xn1firG+l3XaXNdB6sZyiBjtRpZl84d5BjW+azo/2Pd2I469avVHT5AhXshyjAr9
wdVvi64Y8tWlgeATeIDB6b6FmNuQuNd79JeDcnWdocvjt7k+1IXzfL5++6HaViNlq+jDfffbJfTd
e+XNRbT2pyUxBO3dG+by2iEFeLj0keV3Iy8vGeFH6jIA9LSE4Yc+rkLGNEujFwEvbJvPZnPykP4+
G6Wp3LUsm3uRXEZ8qJdFdtD9FuT/50Z07rQg8AlryoPEnJmRcroecr95K5pBu+iAiRxlo6y/jO1h
4yyDqZ7W12FE1f1VX1ba8qJ2a0I4hAYlEAM0jSgCBKxVa8VpXo2xy4KbNnfEMY9zNqZRU+3jKa32
iZG66oOwiB2og5svZZ967phIRsLogYzuyLoRh7yVVW6oY3kvLIE8SKOp2dLTbfSKB2fa8ZrT7iCz
6nfyLMMHVJ+i7nSt17FuO2a6hXYRXT0VUO1CG0pr6/CxofhReT0Q1uMvAfW9ihRvzgzMzZHpIVX5
+2qyrpkvORQKKRmudv0AYZ03x74xL1d7V5+nFegYfPHEpO+nNKrQ+MB3x+syhCoV3/6hY+cRdpn4
5ra5WNaQ+s/+776R4Uwf+grnc81l0go95UAjBdA1iKOlXkM4KQ92BnpN4tJc2RERSZAOb3UFxKpi
qHDYmUdcBst5RDgH9arQXTRzS42OmbaSM9pDuJNdPg6Z54ZaG6H6zgjZWljVKtUdZ7DvwKzna7dB
aJj/OvuHHcIT0ZLqa2jH6HpYTXpX1Qnev5gZbix4Lk+yr5Rr+XNftZ8s0jRAHxS9VhaOxitJcgYa
XA8gwyQUZxixaqCrJlsl20C2Oi5AB9kqxxYdeUjVM0yvXvrMszTJky/q2eWAeD0R+Ar81LUoW6vZ
iUq2ZgWuMrUJoKnRUPn1uoXpp80dQiUweOaza8O1LpxbQXBoWzuGrSD7yYNAjfnSAHfjx0SGbxKC
JOp1gLzEh5nkJUbUTlCEZmLZ+XrtdP5QoK+aUwWsyXDMcm2PwPEie4hf4UFhB6O+BnwBJAsjpIZF
p71WlgbIqhwfx0LAz1OSlEx4oL06ueqQ/FT9U5BOKgaI/GDn4XLWvM3r/UC899/N6g862hiKgr8P
i8e9JVxrq/k9zGzwWQv0w/pjpEfBS1hO+6Ai2t+68fRUVMVymIXR4M8Vt3qHbVQw94K0yNrZxmNG
tnqJXvGnMKVslVP+H21fttwo02z7REQAxXgr0CxZluW23b4hevqY52Ionn6vSvwZt7v/f58Tcc4N
QWVmFWq3BFTmyrXQlTecyBsb6oclC1GgUIw1HF7+REkhQ4XBLYGgt7sHFYTj+86JrA3ErqwnZYrv
6Dm8RGQAfu6r2DY3UWuCdNkAO9Wwaiaz3tJ78pTE7GjYhffpXRlNlXgDn1SVHc3kzftmI0/cNh88
YsTjZzW/qqPgs2Nle0ulfCPLMrDoGO2Bq4My3L0PURQNz3SYCnuP5ujqbCnQs8NC5a7VnPiBDi4A
HlUKLB6NwG2hn2uDH1lvQAAmF/m4zbuhx00WEyb8/h/sPOOe1N/alqCig0gMVw8V7+wzhQg9GO4s
Z9ouE3RrSne4g6KrniYEaml6HPTpc8x83Sm9VGUZzYsw0DteIoHCJ30KGzB8yLYH5opi6QDUdOYD
2zRsDLn8pDiVN0IV4aZkvppAR6Xs2uEmwkb34gHCt2Qbgbg9ARX105V8r2SqSwNUQbl6tqVpADp9
kzYW3iLlsMKm74GZL+SjcCNBH6mbo2WHq4FxEHnwFdwhw9ENw+EoghEodDqlA27vigJdi/eAz1H1
u4diaBiUPKxXNAbVWbzWzamf11xi8jIRgbfMpnXNRrx9jnkJGle5/agOTbj9FGK1Kp6oofslMhso
qXSucXB6JQZ2cFJxSodlTH6KJLcNqqy3SBpbS+TsolAUJISnheAZoSBag86WS0KbQGHeX69Gkdij
RmAdBDJR1dvxYoNg0E9GLV3TsHcj2Ho2XnpnslcDOCg2nxzBkP2MUG/Zf7aX4yGqcu3YFE1mQU4F
i4zOTRfVcBfqIQc4Kbc3LnaWV5DaN6ugmYY9DemQds6DavTJiUZ1kmjXzhz9AgJCl1KOXCMMr2jM
XKbUYOE4d525C0Q7xZ7bcbAMuPk3De3fsQeOlwk/ER1kfzRdXng0omHTxjlwSnXjAd4zXBtbjW5o
BACuMrjRgSUWB4LIDA6ZtDktgKrTpEDcRQ5Rre8uRagfasN9m6D3gDCYEBIkE1rR8rU99aCNlfHA
3hanvrT/WeLRGgh4lwV1OxlQ97Xwwj4SOxpOvOoARrNij4aKk7GHonrK0+ztamBFqpG+tOw9y3gK
1E3JkLRxpG4ZuEQT/MuS0AfFenkmW1yaABEvY2PP0CgHrn4EBHISRdGQDiy2EuBoytD/5FiG0G4x
NpFpASP4xDQHOjmChZBKcVBsGsFjbwL46POhnTaowoO63omjqxo7q0RU+R9emmtAkodiM+aEN5qP
5v7P8ykiAjntHLFc4f365FzWACgYXL4Aobug+t+YETi80gYSeisLzTtnR+FrdGaEIBIwhx8NT8JD
IjHWK4rurNj2RMTGezpwsKaeq6AFrT0X94WFJo88CfItfSZQTEOSwWxO88hBGa1VzHGFwiv+HO9e
+nT5X7wZUmIf5nZy7iD/dIWamjvUqkN0OGVovUmr5gC4YPIwAgD7MEZeFsuCv7SUauIerLH4h1xz
UBN066x24vUyJxzKbCX68G0dcoDM+P/jOsu1x//983T9pHrMBENZnZnsVLb6tk90c88DhvetrO/Z
SdRYBq9eGTtlFksOI1qAIQvJTmQayDvHUHiNppy1xl30ksgpFElr01AZoR7h1yEIn3haizUZyT1f
kcJHNCGt0XzVrGInTt/u0pUAzmdVGUzsoImxhvpdbHhIahiHuM5NQLdxz+chHnmQmMDYpfs7+ZHL
Ec66qjnfvb3XBGO8R5ZPucMPJLw4XeZsxpIzcB3/a1OlA/p36Mxp9NlegHkHYskyBArmL71uVnua
TyaaoOHr4+ObAloUOZ8cQ587J0sXyibJR/RzDNUJWIn6NGlmdfrbkBwUIsBqbTUTWmv/91haKYvD
b7YFRrTGulUKUzw6MwBamc8KaasyBeJ/797/Hgc9WAWoYCQznWz9iRuLhjpgvEoRAzAr3+PIRIcm
6sMPMtwZoAVZwEDblodnzQ7RfIb6smHkwDiPBgOAObkxaQ7yLj0I7KU9Gpo1Wu/BkaQAwDyVz7qG
JDyyQCAclcF4o5/XmPBOc5/Y0S1Es9IzDil+tgbeY6BwYeXQe9uWlf3QBhbUJJchmkP2fQhCk63S
urM3BFnZNbEM8wSK8PF+Ak2KKVh3BAmauA8MHNpYAQt2Heu+3Ve4eY2JlZ4m520CzaKDw7J5Ko1o
/mimydoGlMavnDpDrrMT21KL2bVCo9W6q5AnM0wTknrSFigG96rSaucQcggssAIzW3GodPGrC03t
gNQwu4LU9KAmkXrWOu7EXvks0Ct25dIlOq6cNWvccWa7MYS0c3FIFf2fOdJAsxbQ6Ubp0TWXD5OF
4PpOAIupgGE/kj3jLvdqSHxs56WWD0Nu+oCJnc0fZFmufNbc1N4XiR6CMAEbOyb3k06s9DtA/dG3
pWBLv1qMmpiAu6X9IoUD841IkNbPMcsSi2OxLctA7SdZTfidQut+fEIK7RkNlcojL4W5LTuj2vG8
yR7B5PddB/Dxx+8BYwzBiyZEWoaogISKPhkGIi8iA1Qji/lWnX8cGnJIweSl4GVI3k9zSwvwdA6M
tTd0JjvnKfBAY+C8AN+qBYdQA106mnjA8tVUikCaJjHOyO2yM0W3I/fThg3Hkv+TlaZxiEDxdEQn
Kf6ragU6legMLRuQiMEKHfPxiJQQeYUMoTM6NC2apGbP57EVc3aw+h+QNLPQFy3jaDkaI4nUoRW6
PiQiBF17mPY52qBxYJMWKbuxRsJ+wnPE6826cP7JMiM/Ag1cIfUZ5/mxBSLKS+1A82hS62TuOu66
GO9Wha0YZ2g1o2t9EOgAlArpcgjWKHFxo6CDCLn75jXVvrlOkAY4owHvGbvO8qXLk2mllXHw3HWA
I2l9KZ6DOjZXLm+L58CG7GBZhi5UFFplpZjo2e0YOppQNnAPGtRp5z5tI0mCeagR1QPYaj4MFy/1
1f2fzs2yMPbsAVtyLrs/WQd4DGtiDe8Krn22JNsJymdAsQvUDI9DWK/JNgJyOfmzW07J+1JbN3IF
Aw1da1fTm7XTKNUO9CnOOkXb7lc9TZ5atBhc1b7WL0NeZyuyF3lv+LkKGLkrQb1of8armfYSTDU/
4A/QQqkkT7+iu61dtaEb3AELOD1UCr+SPdTzepMFhonEGC4St3zTGYATcfBsPsevLErGn8MUQq4A
t7VrX/FpB/WTeqcaefiA7SAw9FZh/YxfdQ7+E4oEvZm4WgloYd7erME3ic4naDr6oLDI0AP1Lj9P
RrQaZGsh7OwMNJ59KWpF8ZTQxNPs/SwskColW/x+tnjns2Qsz10Bcqw4tK4R3l73+C6yOzqgid24
M5MAqo1QDlx9ctBQJMG1qnJnT7FLBHjekQkzgTnts/AB5H7FTWuyZB2ogP2XLRrHEqWqPLO3sx98
TLzJEONrCHWx9dSkHyNaWSL5rxHEE5UlsZfHEdREQwUNHwWoNrdgt8nxK1LU6BKQznLk2r6pghNs
FlGOaHNiL5rLIfoblNg8uuAM7XxXOsjrZg5+NFlzFkrVoClE7mk+TJNrowY8HtvmzKXUrt4j4ctq
t3oQACbuB0fRN+NUKU/IYM0RDE0/q1yAeMhK0BJVoD6sSb51qIB/Q+lZO4JZlz+AR1Hcgft8xwp8
bE8tRbkxhT74FEsHpmbfQGGnHWlUd/GEnsp+Bz739h6bS6+fGpQlA4i5kVAub5GHKxmyI1PLxRdb
L3xqgQY9KrbDkFPxqcvZ0W1t5ViWekaDopdFWq/c4kCINVj3SwudMqDFpUNkqepBMeUBWPMcdxGc
Altr6Ggp6L7nuDeiUiA9FC572v/TaRFCBLJBOyz6XmsxXmN5vwbZl4kaTmZiW4/GheLXFPBis0h6
TsDdQt2vhlagsHdk/6z6SSFFwsZjJiJjNYGFw6dAcixL0VmYttvkfalPYalzUVwtb+MtKFf0xOe5
6XNuFfdmlWGjaaTJttF55rd6jJ2mmqFxvlOhM2o034cqdzd6r06QIoA+NWlXk427/eSNytheyfEf
baqciw4/tKYuMTQla9rB68So+VR4XAii57LlhzpmBPWiTTAMX6hqObtn7ug/z+fypsEgSTdzTndl
Z236svvixD7IL1emPmbnQfR9tE4VtHraxR/DVHYZFwMydFnPtzR6D+WyF7mRh3c7rUgjslPEezzZ
DSmQ9B5Pl6RQ99WqQcBUSdZqOpRVYK3bvplWi43OJH/mWS9d0NhSjOmAlxD9+m/zuDOgKYgih7SG
lNaQ2uuyTj/GLCtyEK9tUY36CeUD61DX5t3896AhWK/QFo0/wPIvQpVtDiOTU9ioArxPnYfk+WRD
xvdbEDb1StMHdd1y3NmIXaBq2U8A6vtLCGgxMKzaijgI2rDOT4YBnlCKokl22IN9QVKZ/zmJt+n5
rVSixRqUvo0C7W5VKqAhBXnmVVpZ45nGIeRxNr1AKZFsioz5GIiu6zXuVvY8m9zICWuoLCL/Buw1
A/FQ8stA5W2vFILd02Hive3bQxuuF1uD9jqUENVwlReqgW0xpNoHKRJGB2SrwbfaIOddjAEYHKVw
WGSlDGLUrxTwwdz12gZ0trlHtmUN5OSAe2pte16DHFahuWc9xKumvFT3fj2ggLLNNBnDZwfeOX6g
9Nrvl8VrFz+Dyujw5XP1HRiUQAkjRVtBathcmV6iz9o2Lm0BFXqIQzZXGUAmCqBDYn80UaicCLCy
OU/8fa1l+d/XEiV/ceNEOzh6tLIts32gQ6KVULzXgu5N14aXIEXSJ9fYd2rGH/o+d+/7PJI5KmjJ
DCH0VQMV0fMYiSvU4gvtLdpGO859ia3M5+jlejRDleuTTRijez9ifRp1lfYc59HzmMb2dRzwulen
LNrTkFp33Mk+ogutPVMPT5644TXRjjSgoAjM9OhlNB5j2fdDdkQH27QHaqox0QzmdZDO87UWvxya
QTHoQH671LKUvJSNJC5kt/FhNF5G16BBn59cQ0Xn1WnAZXJXVrbUoNiEagSQBXD691He3zVTJo5k
okMFVqctRLF1kDkiDJlHcMkniFNNgAdSxa4P9WgkNpSEIbu9o61ESo84OqUDOBwDn2uatqJtCtlo
W0Jni22Z8clGCxio+q1Up+zWERpAARkCX9gH0jA0i9r7Rs2OM50Y2l3fCMNK0axNUwdFZg9xwY2C
/slNIwukU1rlG7QZpJtaVlMXrwj1H6MGBA1KerGHPiV7/QkmT0PyVig5zt4FJk9welRpo3nuJ8e8
lPSmE77J0DZEdgtdRNA0epoqMHUFGhj9nV4zn4JOf4UgU3EhZ8f1FUjy9Mc6b9wHoUdbMkc5hPjY
gD7cUY+tp7FU232hVqlPXjNslXXoJqijyQsE0D6eLzAvOdqfLoBi4ocLxE7rbEBlCtQr2lz4yYxS
D0OkXWiYmwD0CU33srQ/gMDTOXWBiP3WjOPvNRo5Jh38pxCCMzaDXlogtSjTL6PSXCkAAEobZBch
uywzIQ8Yfa81bILdwHjJptzcQNwFXysTrPXZmIMfRmJWegl2WQ5kKyC8AnrbYrvY3bgZNjWAkshz
QRzs01QaKgSmlHPRpwu9qPeFxUMS48tkdmFTrTqpT0EHq+yQqKLTJgEEi8vD4iabmMLInwYkgsjx
eYl5napBoRhZaJ/pjXVaDkPXt4e+AnTp3R4CjXRiI4j2/H9P0XLYT+2HmJLH4zbl7vc+HMs7cCXr
50bZ0ADU0JB5tvA6PtvrfEt2stAZl3OGtNXPeLdZzCEEJcFphyLrb4t+WG+x/7ZoCEGsvmhjx/Z0
dE7JPQVtQMzAsbbjmL6SaTl82n+gUfgFol/A08qZwJfpmzgZkS2WwyXWlqvVUfw674DIO+9n+nrw
AWhyjgnLa6R0iubWZmjgU5UJzSh5bYNHuLYfhYXOdBDW/AMJO+eLhvsncnhacJqSpjnqDEBI6Bex
G/7mwypSuPpT4RfS+ZJzzFp/mxNoSnBqwxjS3Gkp1togPJGX2BUjo/3KcX9e9SBxuTRtDzoPNcTu
K8qn19YG9wP4IoWXteBytAdR+qioJBdAj8e95Qhlq9tteXU0t8bOB31YzAXdsiQPE/FwP/at/vJp
ksYbBWyrRnnlDXgPHKHbe2NwRQ7VCbxAoj+osTepWbCntBnvMuFkP1KWopMSb28P4Nds0GOKiEhR
2VMz9HeUP/tbxPsa/zECTWyOV6AL2He69At4KfJ7Ajp0axXVrSdTtA0awKJHAlSUkWodRnBszTCH
vGKAekINY8NGsFd14NvdVqzovbI0oLYtkRBJEc+L0nzu06ICaElalDAUaOy050U7TXTrBKIlgBbj
NUW1h/tQrYsTtA2wA4E42TwkkXrijdVgQu4EDCvydYfs0tQkanGiJd7XIRMEPT07UTT8mUHfbwH0
iMYrkHyEp8nS00srhfS6KCp+dBEQU9x1X8WkBn6GjdYcYXK1X0UA6bhA2m2sNkED1Xs+FXQA7aWs
Mg0OyMgJyp8uRhM82JC5VLB1odko2tQrHZwP8oEcWn45TkiviTy/5BW4REnXvKuTEYCqPx2NpWAv
IR0hMmrzjLR38S2WjjCpjJPOwEN8HpGqystWbW9v+Z2B2flmRIGa9O78oBfqN54+Qyk0/4FMn+rF
rpjuNOCbTmhgB0XYW0DRx+smU4DnUxJnK3i3MVVuHy0RmLaPdEm6KUCkCJQRNObJHSu6fYzx7wH9
EPQqM7Te7TMdTez0LwPMes2A/n/uRjB9LHZw46yNLI2e/xJvSbseuyWQjS24yErQe2Rpg1+pzEnS
WHXCZoWysQlBO+Qu3EobV4aVc0jG1uy5ReWl4UhCIjlwFzVdtSKWTfCsgNJKAd8hDQ3L+O+Tas0A
OK8QZySpStDfyoMCnkrAC6Gfwad/bdKRQKYMijADYE+qtRZgN640pz4lrRDXSB6K0Vy3VQl2dzmi
AwD/RtzipVNa3LxTLx1qxTQCpSP4OIDsgyRyeFxMydjkx6FXv5KJDlbnlntH1fk8s42baF805i9I
9HRHcH8C+tyNaQ9x0LLzQIRuosY0VMi3SyN5KJLO5nAaG2H+q8hUFXiZdDxhy6St66kfVoS11AZ0
3+C9HB4aUwyd0QEsaeAtSE+LGfS9AHBWXfc2oWkhsV1P6iXVbUgZKdy1cU9WdPzluiZYizp0/CRl
4rHtI+RRTfeqq8ByRWMF9lBLU47knAZVRUMlhNbJ64D+aQfR6sAjr4NHzdkS9jd0FotHE1zQN8gB
lE3TdF7ZKJd6ALcYRZYmurNrUah7Wkdv8NNpzUGsyau33XDQ0O8KNkx8IuA4kvtErw60LEUACQnC
PqV+oFFcgIgSW876RKshZ9WBxL4WoNGyoDdqQA/P1Hpsw6ZI/xKgmRUFjxg0UVAi3Q34Iu8ZaHTP
6MrGrbkJq8ca5BgrdYAyW4k/WoCETwi5oNZXw2TcdWEBwIXMqWI7rXlxHNVgxcMw18uIrYBmSM94
KIGvpTLQbKMYtp/wRPOyIP8tMLIhAhDU+UYtaqgAyxKcIktwgSzNZcgBuf3I78hETqsFgY3qGsOG
IshhdSByovlkWxbRzA4Y3by7I7vaKgMkaaCZhX597dR0dbGrouAaTIoB6i+itApzHURWGjhSpyD5
keNZDnIV6YlaF6fQgkk3FrSDV2QEdzPC6XQOBXVlse46lKUgT+277nNUcnFZUgBCMdAWEMTKjhIH
5IhbY4QQdtv4uMGye3Jkeouad6k9gyAjO9hlWeDG5+pbI+/cu4pD1yA3YwgqBNPkqY2dPPPBKVf2
lAffaqe+GwYk5Ffj9Fphw4e/asnRQdLXv1IjfzKHtHjtFPzXon9ZfMF+IPejImuvXV8iIWCY2tmJ
xmknQrs71Ko7QJVX/+PK5Wh8vLIpr6xE1V0lSuRZyuwVRfuPV+679CmpctVLCqO/THGxAYkZ2Lgn
Q9kapVC+sQHfc7dLdZBhN84aFP/uCT3//QF1dIgKDol6n4LQzLPbunox2+5ZgrYx/x9QG6HSOaXf
FE1Rn8PeTn0dP/r7MAuULfq3k0OcJu155Mm0Nt2pfLSjAITRkaF9h5DG28fQ8DGUIAy/dwxJwE8f
Q0zuHx8jNpzyt4/R4MXmzPCe7HUjfs/1APkKFCHyR1DBllfGcVuRI8NVcQCWr7BFcUcmvG21vtuy
bktDmh5NwCrRkLNxno6+brv15FQ0BqDHHKTI9mTEfs8i8xaUWn7FVgvABG7eoCdg3vpQJmEggnQk
WxOGEvUrua5AcnwDwii/WsHbdEiCoZ4Ym8gmGJ166rjxdmjlWQr4u6X0QJfKkRX3E3IrGUPiVHpA
zgPVHk3dq2Cp9EnXwdCQXUAJZDqBDRaaeuoPMkNdFFIxMop0aiiqmIQ4VbV6xXtL4MVVBT5MMRjN
qZcMKnTQed/j/Rhk0DHoH/eLA9IIiFbfo8XYrEse7CDX2XkM+bM9Fe+yFNxXYJhwQIYKnDV5wXnt
7qnwl+sT5Hgd0MtaQbCegQPTEEWrIBicbRlrDfNJ712TRmgqOFsSdiexeDojrw4WtxWX3poDO9MN
HKrrIAm7TBF71ImlVo6EpT4ShS355GjxyUj1PfL3eRAYniMr1jA0kgEWFgymWKccHEr0Cji/DZJx
jCvohMiXRSqV02GONjhDly9K88vBFYpYiwpvv0Nk7RJDYQApxOIVwC6/ytz0WcRNhVY/2ImbNo1d
MFnU2Wx3hGQYcwLxKu1LvKYbv/D6NuAehtzLKBnb6cBTHd0iQxcj3Qbb4g1lXG7zCWAH2i0WWR7d
hRoeXJwP6LQQ9vjiukHojyzXD1Tdscv7aRLt86eowU5kbfGQYQd/VfCf1jELhQsntg3fKSIUOKUw
68Da8VoL/JdSWaPXsWej8trIFPuaGSq7gWVnreB5A80UszspGfZrpFSjZxpe5/QITURSxwayLwWg
6VF7JC/PzIMAbcVDGEYGrUHmHtKipyjHGrQkQx4MeKQ0X+VRmULBqotulahr0O8AqFSzOLqVIO4H
WYvjTSPYZ72a9dA0DAJ7UxvWmzfFtpqmkulv82UEOW002K1NaNKgd6CxeSX/Ke1MYG6XRn3CP6Wd
OctVM2pO5J1kZZy8qI4jOAK/+eKlXxMNI1v/OPdvwfRbw10tPQ3HIrZHr7Bc5VEJxR9nYtTfbMP7
2ac4JYGW+9g247YtUnaMRgekO/JLCxzEg6hGcTN7zo5VJzKoGuLL2YDum2H38sFOX+bg3/ghARfo
1JeDpa4ry0aCCCQmx6mN9KPQueVDEp6tyLY4/jZELkGvVzRvcbNisnweQSH7k0OT62d44vrcYZD4
UrToQoe8zB7Rv2oD8fivic7A6+Z64JTP1iXpZZKxSlrQplgOKNB+j44jgN0z6/tiZiKMlyvkdvl2
BdsEdkuyxrmeHkbZmmYswZaS38Ih3ysKWDbRvZSs6nxMNhwqn9CSc/Q9n9T6TpWVXiXK3aPaAWIg
K7140rYPLXJOkFmoodsqI8iRt8ZeQw/ZPAntxZ3fQtxMaFNwBzlSvlIyt/rKK5QjTT2PjnnQV8/Q
I5vtjYBKEQSJjHWdNvXXCu+qmlaWD6wIwFaUCyCNpb2X09EBFS7Ta0iu3kKre4LIRelDey+9DSrS
LXRGtkHahLTR2f+bOKVEeqFQwTU9jpHmuWwC3b68o5nbqRf8xdAjcRQqMMtkTbNc88YBd5QqYtCv
WHcTSLBdiPAoIMjbNG2ibUnoYrLZnamV6kOaj+l93Oo/yUxRTuyo28IwxIuMUl17y3LgYUrFuOFd
szhqJm4CqMebN7KVUeSPaHK8MhP6JAmEmn0bqOstRdAEQyDdKQVgb2STE3oL7K1zHsDRwxggvnQN
1u7oGXDpZh/0jb6OZOrLht3k5kd7iW3Rq4z/m32YMqjP1sEqGqPuLi0GZ5Pqfbkuiyj/AhpDtoMu
petFAc+/DFGDpmU7tFeKi2EyBUhKVKDHpGCNgc+nz4c7cqZVMj2kICEL8eo0QGfLz8NSf9S7Ib4O
Nh92fWo5KtJwFj9UeFhmq0ELg73BtprZtv1Pcigl6K6OuT7ywxwO2T7ozUCECuipGiwsUzXeGXHZ
PXPfGo3hWVVaDsGpMVvRMKw6yTCpQAZWeqFKWkFcAa0sNMxHKJiF5nBDZdq9Op11JjP+umAoCgFy
r9IGSzpQQcshBLMjr62J18AQfJNm2N8tj1tkRzKxipEhgRbAh8cwPW2Xh28wrmVT74cA8kWkwALn
BJmX+VlNE3XkoGOQIZ0MsLtjD6kNm15W2fJu5A/xFGx4F4UXMnWqA73jqPlJPjItkxbb75P4ONVH
rRt+Uvz/7aS4A1oMbA/4aF3rIE9qjxc3CQH1qNqB1d9FEx6VBG+btyLg5WORBv9o8q2rtpt45eBl
8gw6QTYPrd+H5F2CkbFqz8twSNFxpmVh7bvKPjBkZ/HInOkeo5D6jPu/jphdFKshs+oHQEJ0z8wj
/eromthAVro5gQiuPwwtxHJc22kvyC8zXwFg4stUQ0hDlHXz3amjfasBb7sqAecGPwGEQnP2Hco7
0Yul27qXotw2L9krkvbRLt6WHCYAlrrBfFsSLeWnEN/dmLfDi1LqPagZcSbQg7eCzsHwUrS4Jp0N
0vbXuJJNoIl1QVjqjTyPNqQNFiCtcrZsUFzUIE5e07DpGgiFQ5GTlMJIM6zKdfv8bidpMQsJDDyM
0wTvgmengGzwCidGgOfPClId88lH13+JUQH4OfRTzDZhxzo/muxgH7uueLEhZ90NZfXUamVyzsAQ
vRqh6/FCYXGcKntwBENn07BXld67uyTVg22EZkUfjcnGOh4q/F9X2dT5rMyg+0FjwY0OtCKGsR4h
KgRdUGtaM9XeAsv0MzBFuCfeeoCu+IXO3u2LieyTqc3xRHFPJlMCRkbY8VQN92QnEzn/V/un9fEd
//B5fl+fPqdLiI73tQfd3LjoattoimXgC/nvoQeRrdC7S1ek4H2vBweliyL53jA7SNfAtiP/03Qg
GZET5hg2JRB6SWyowiS4S/+51GJ5X26enoDS1xpzKIRLNQSjNOW3qK08V3OyDdlIO6ED8+ndkKkr
1uvgxcajlBmhtkdpVJ1xY4OTGSuzdbqzDZb5L3HN3h7ASfUWNsPIZJjLy+4M1hBQ//0bNvHxj9V+
D6PpZRDiv9jCt59N2BhDgenCKxOa9Ky2r3EbG1egPQf0D+OLXqqnjIPZgiJbg/GdZTEHXIk6NiUy
vpliUB1GDbhuKUYoprVqWqDpdNRY5hh5BbAvmx+uoPpzeDYE0wm0EfcUTcuOLu5bbC4Oqe14GG2g
VoxAyXcZdDCf1AolicAOwjMNQfW3bXIe3xQo0t1ywXwhe1zTjOnoemrLFQ2nSWM7kDGrszcbIwBh
xqLYkZeWjCC4caahXFJk4OSjJQvQ62RdyM9mGIAWRXGRrIg8nfIm8tA2OWDikIM7US6lC6sJmnhx
uKGhlkbDUVehWdTXUfEYom50M7I5lUIBTQ3K52V629aq59rdWuMMKoVh4l7HGq1qulQLrYYetBM2
B9C468H+8GfE4PBjM+JR/ykCyCmkxWXJ4y9r2Ni/+2PMoA+Pd5ZcXwOJg5SKxQwcJ0m73yfKhoj0
Z9vsB6k+SPbrBiywZqFoW7M2UJXQwWqKOlh9smmIksk8JIQNYWqiwZxNC6bmfRKhdSjq3UQjCn2f
qKMd4RSFaKVO9PLSZekR8oP2DdBg+2br+hPauJozSGJtSJbXzhr57XFNTm4r7lkgZcWlk0xFkd2V
dqaDlRaz09hM1mipbzY03VFbDTvR5vs8W06ClMYW8P74nkyq0+OlCsTPW/oEY+90xwh6wCvy0ho6
anCFqvdXMg2Vgg6iwU539BGgrl0fTN1SAQD59xOB9AeqX8oDWbiaQ/Vp+h4kcb+nBFwLgtztVHfV
nMAbYsbv8KC9kpO+ZKjGQvQ9ia70BYtSjraP36e3eVX5kaWDvrlInX2M5wCwu86eu3X+aOpJ8Zjj
PYmN6XgJa4bvuKkbnqlH7Y6cQEhPOwaiBI8mvE/H/SoHiauw145VJneM3Qg0oeMh5APSO4F9B3z3
aY2icjOM8XfQ4H6zOuj7gGjE3ecR1BjtLNNeMZH8NFFUiuObCUAzha+oib43JQRfU2qxQ1lck9CL
9oq6sLkKqibbOGAtGCCD9NKlMQPbaYYKRiaVpKSUi7QDWat/sP8ej5rhWXebqNujdXkEhDUFUkFm
/j7lACs7rjwWo6CxOD4kCxvKBNoDWDWLGPfwvi/BpTEEV6h4BVdLQ5UFr8futoeM7RUcAcj5W2j9
Ghz3RBF6kGj3Y/dtEqaZeJkbWZI+/FdgD1bimZIduJFLUiytQUuadQPNPnmFuteRvO2g3h30aHqT
OzvclyzI+IV8T8NGV/0IrLBfYuw88NryZxg9KnoTCtpuzv8aVsvVCMj8Hib3MfNqZKeLKp3RLhel
1boejMp9OgA4AWGyLZ/S9AhdsOyYa4qxFUAhXKKhBIy91JxbFyB1Xetm+VWPo69xNFS/6gR6d6k9
Ris2AgLdROWvzq2/CiUqvuZ1kUAaJ7VvQsePuVKi7AKBirer1Nr48SqWESdr1MEa0B+/1kx9Y42B
0vRwBGaLOGI+mKENOdPK/M1GkyQFhxNqkNhwnXWG3NsNIjHlwUTJBsI8pnEjW9i+8MHoHwYNjwPX
hOxwM4ELa4mH9BUgja2Kt9RGa67z4bnnE0RLS+PeFKN1YPJl1QJ2Y6OlIkEZe2ovKLaPQLv+bpzF
48nIZGSyNg5j6zg/y1Q9qWA5WU5sS5st7r8nv8WUiSueYl6/0jsyvS3Ti7LoITbfBuqe7IPrXCLm
APuQTV+7ELIDS3qX0sDSbugQOzescEOdB2J4qkIoVUAqQvNj1BkhOZdMdyxoVY8CTPcp5bXhRcX/
sHZdTZbqTPIXEYEXvB6Ot+17pl+IsXgrhIBfv6mib9N3dr7d2Ih9UaBSSZw2B6SqrEwUq7c8ygM+
6dF2Shz7qgFxOzeGb8Znn9ubvggR3qIBcpGQWwpKfMm2ZOtR/7fWnSSCMJ3gt16CLqRzsmFblRy/
v6bSEIDk4xGbxvEL2HMZJCod7ShU1zS3jT+w1xrkNSfHg3pfrLSjjWJigeCg8J+YVoIJq/5Vj5b2
pi68rH6/MMCPm3EIgjgGsoulkRsvjdd161hw+yYNaAtkbVIckTAAo0M4+ZvahCpCaoRlkNcg34mU
PF2proQHtDeAPOjrBpJ+6aAbm//sQ47UpCnYTmLlvSxGV3HxrSw7H8ct60xHzr6KpztTm84kQ5al
5ninxuiESWOtif8WdTj9GPuf5oEPBSz3g/3WQpZhBeKj+DG2Qm87esDYSNAYXszUTzai4cZLpYlv
RTVAzTwBDx52dT9A92ytBjVJM/+ZBPDtcEFBTwpmTU1/mYZhngRZ1XlSWyGgBbiJFvbZKWkcLcgn
mQaIOWWnKBxA0k4jXZiO75c0NGU6AihOMR2tAQm0UpVVVhoKwRMDwuvQAkvOfggGDa3g7YNmp3VQ
1Tx+Gwt5Yw5qvVa9/NZzr/uFkqnfsed4Lyy3wMPsDfYtY3oG3SceH/GbrS/ZaJkbbnvs0Uz5axJG
u0nlj6iR1egDWxOjbpz6uYV0ceYMR4MyUJ98PoZjLx6P1Ot0KM53oz/tCBJUDdAp71tE9GaEkIIP
gZLl7zbugoGCRKnJmfyGj7mEOqL1yO8/rue02KN7WXcG/wbKU3SmrZcIS2/rT2BJB+ZGBWlKG6DA
ynFBVabQ0aqhSSG0nTaLbUr9q6G9NTh2HxPPr3FK1rUBv8NoPXcHWbi3URYpKncTH+ECECclqqEB
MNmFK8sp490nb+yW1+2Y95fF2WGK2DurHz+5Qcg92QxO0YIL/BUEMf6FV7VjrTrEAw6+Fb7Wphle
R45zyxrw+61rgYFsdkHN1bRKk1DD02Us1sATQdRgeT4NZl6DzHpDD6aO7PYo7GuZd8VaKmcaCXNk
4FY6B0Aw5bPzHw8/Wr0wLQNkiyhLV2yHrqJHjMwSdZl0qRPx4TJERmmkNlB9wGaoKaSB98kv7o0q
XpOjkxgoD7JqZh1MW862eQVrrPctZNrseFXUBeQmDMO+S7Kp2TtJlx9KyxlvE4QgoRGXNl8HyD0y
LdJ+ebLZu5XJ3jpWDAFNKty02cvcAPOIL8abhSXnSYXuXuiJYJfdHjEid54UAtd256fjxoRC36pQ
lQquqlSgph6aAEEr/2LZ0gCuRh3twbURg/4KpQcgZHz3w6kJzCW8boA3R8hn9TFZrxK5gz4a5I2R
zrkBMzzcikw2F9OFQj03CxfiO6BA0ZN2PFa+fk89V5noCrwl+V64qjxBTaVFaKDUomyr14DfsbAt
31fx87xbmwKR1MTwwmRT2jhoDpkJQsLlVsgt4dMAQbOn1YYx3Ydpyq8cpAobz5PJhr5Rlfpa6Un5
CCU380y9NvS7S9kI8P5hjBq/0eXGBeJik1b+uw2Vq/dhpXnzdxFVteWlnqwb+dNXEeTxfBPFstks
C8mQ31mQLb7QOggOg35jZCmCTKBUqRX/lZElv7lM2Z3TQ7ybh2CtJzt3HRYYrWGe2qgcns003nWj
Z3zNpQEl67Idd+SWIYWeGzjYt1NvHv/TspOpgd9SgoaLli1CWR4tggW2mrD2qBoMN4UzdVtiIaNu
itj6p26sukRZprdNuFlGQ4mghF7+jvBaeO6hKXTkGX5K6toxouWV66EQQY2mjuKIjGvgElVXT4E9
5Iqmn7pIGSSXrO6yuRuNUr9EtfZrXgkZj2sald+oF3HHufad/sKmaXruSt7dNOiI0VhsWPFdm/tX
GhuAXLxrRwucAbgjGDWae2yw9iEIVp4TbdKAKRq3NFb0pvHggjCQ5glHtI9jlwQ0Vk9R8uQWv2v8
5+1kCqy7CMv+URZlBlquvD+5itwJsGFrn5p2DS0d8EXNLqimaSzHuadeWuYmMICJsaVubwDDXWb+
lXo0qcQGfYUAQX+iLi3JPHHPsvRpVLQned9mD5qK2pZ1bO+wweghdxPXhwG1+1dyQVImvkKD4rBM
6Aqu71AIAASFWoQaUSR8XiQqmv5gAbq8AsOEj1R27a7SxgeaubZtbWVqTgyRLe6vbTGFd3VehXeo
lsz3CeSNVjr5NCbK7MpaXGmUGnIej6UfuXezU9bi4dLif2BeN/PBlKQ7WbRfJi33KtVtjBQUtn5W
OmsUXAFD4ke6eXLwy/nYCxQyAVqb+p/e/kMy5hvBEASvO32Xirzfu6gWeoxi52ecTsWPUveROWDV
cwG6tL85ZC179seqnh3w4u339YhDl1ohx2HpgYFHZpW40LQvjai+sFyzXk2+ncIiea2bobkOSQSc
tjKLUsa7DMDxLZJR1usy6b2L3XqKSNY0Vaf5zTiYPr4jSVyhvA/ySJ8aEQLwFvcjVH4x0Kp3K11B
5p1dceBJrMFfk8U3TexzsqrahXkJNTzH9iHrmvONw830mRfYCiZd1P2sEKvSTNv+zZHGqtmYfnU6
BDVy4LNx0hY4HmL7fTTqFsV2anoIsZt5+uTp7TNSHv0mzbHbbxUWwlX4CN7aeF0ycaUe08GmMHUZ
D4zRAL5DjQpPvo9GEcrlG6cCYkpN/Zjve0O51X0wmCagsEYsAIXwvapRyS3QquAL8oi8vQeuKJwF
embqb0I+0XgIbre1afnTiSbmamJHxS3T8NTkyXhkqqyi6bzy6qgr6kZuiO9p2J+NCVrbYOEAP2NT
yTO5kcekRdWuEyCLPQB8JALPKRpkPEdtrg0I87RaJYYu74zeq6/AvmhAsyJ16sq6wv9nrcRJ/5lh
RZl/D0JAcJjn9g/GPX6il5NoE/8KGbRdF+NNH7Rm1G/BpNeul62emuDKvDuRSYKmb6t7FkDSCI/y
1B3ewrw+gHhH+2U4xhnCpdNXDmaBgKHe/wbeLG3vCL3fo7wUqE01iTmoW0z15jANcXWbQrtcZWMZ
X3JVlZolgEdLSALNvQ+7w52SrwtZHEsLXIoLyQxgodD10QQDu6peHmkgx7/Xpspt5PjNEEquQh8v
DRjSXsXvWhriNTKHCBy5YEXzG9965eD/2qaGHLbkBNbW9zmm29ivxg87yveyKZN70Vjxo1lYAMbn
Ouir2jR5zHnVnvHE+UqDUxzXF1BUX8rBzc/WmOVrKONCYFF1fYE34IouqQm1FI8wNTIOGUYYhDuV
UI+7IWPvfAckLr+3R9Zcc+BHV13v61/idtDWVWOWB+pmyFhAHVM+Z4Y6ggFnu4rBDPMlTJsB2Ard
O7DYS0+oOnUDbIdWIuP8ZSqi+KJrow8CXcAAICTbrbXKi46V6io3rtz0qIkviFdCEy1qkQwDCmsN
Kpv4SN0PN0OtBrAYuNEIVDC131HZAYatuvrmu4ipq4h5qrcSSCvhXQe/rM6oiHPXHx5ISaAEIJUy
cJVH2IFSnjygSVR9i5r3NchDg+IcuIjAkYwHkv7QIZm2mRrUgAxVYzyglN54yLm/bRGlvJFHkaQW
EAf+sEJ0Cjy7LHWnFZ4244GcbQs12XxsgbnCVJrRqjURjmw3diWnIqhdbTv0zlcTmlqHDHRMq04x
wzhTWJ+oC5Ea69kR/L0bDWOyTVCqvB4a7u7rEoJhdFZ38VPveSWTNR3kaZS6dFpfnO1OhicEddIV
ZbU6uwNVcFr226T1NICUC3HktuWddKC25uxYFoKSa0CGlSaQnVJn7TgkuxEYoHmlZcKfayJSBFXC
dRZj22PmALrFRZ/d+RneaMPE7puwhAkYgtNgem+LqU9dSCLYhQyiLhdpwOKCr1Oty7Zzv44mxVme
WIe5b4R4+TZVeaUlqsLN7sZB4HyoJgNvN6+fo8QWJHXDMU9ORSSzM3Y7783kpQD7/NmPq7o/Fe2J
7DSjC30LNKo6Uc1YV6bA5lMfQjCYoZbSCjVzRTZHDeDPXwUlQFGbhQaErhBGRxoVSLs4KR4nZ3Se
Bg6YzJjcBNecJ7JY2nQAfYS448rUW3qzSmvBTuRRIiOxbjmU0FqtdbGjQqkkb8AhRVNjSMkeUYzl
r6iLkljj+r/ciVmNuEsAcWmRhfdF7qBSemqKU6eaZLDQF2NcADM0FSe6ouHKFgPIia0BvI0fcyJy
p3HyrKcafD5/XtK41vbNBlJayc7Oo2xNuuGHQlWH1fg/WZutLi8CAPyLk+fZOtdN6zS41S8eZuJs
SPHeRKktzmRzPfDrOXZ+osFJeQiwNSCO9uFCIwMq6EDpDF61Qrtf0lRTz+KTPjZf+UdluY00A5ko
TUWN1oGiUnlRj1xp4hR388Q5o/XPWsvy/16L7B93XNYy/7kjrWyWpXVCLTYen3gYNRkqbwnB6310
cdwxn9MOj5VlFNuJz10aRUI8zs32YjuavAwmDw94tR07MwVih2zzpQeAyiE1jCPZqCndGvXMqkGZ
AUhKX+MOJwjwdnE2PmuA33up9lp3TfW9tLxXD/8I30EFPV8ATzpf/GtIDwf2AqmMoxou1cz/ZYn/
dx9IgKHKC/zdG0c4zrkZXHtFRA9FnMfbFjq1MzuExaDsUte6c+3wI7+Y3lMymdbr3yaFntnO7BD/
fdKQ1tZrZNnJWZYovhSFNtxR0yUsh1ZmsFgmBOLu3ERtyLNYib7qis2yrI2dkeCM6kpj/DQ1F4EW
NlU4L9kb4OrQBxWUUHdQMb27JoyNXRaCCJZsNjKUq7ZjJahBy3rTo6b+EDKev4zatCsbE6BWZdet
zF/sMqre7QyMbYcG+LoXp8IZ8sO++P/bXjWoX6Ps1Zz4UtkrUF5Ck3mck2UNaGvPwm+flvxZ3pvN
rne8IVjyZxIpTERhE2+7JMWEHX3NI3s4kWm2x0EVoqKMcm6TFmbn2KqfllsLPHB2TROPwbJMG/af
l6aB0cjnpWkhHVTOd8I1g8lAhSB3JwQGc0BSrnntuoHW8gJ1AEN4nUfwhBoPqGt5LpSN/FozhIIi
ECQ7WmGeSwt8rCLB7oOCJrXoR4Pt6bzSYlrWbJJsh/cNO9EgcGAPqZOLc48y/vVQMOy41UZm3nng
xVePNlKzyuSBZ3pf5SOoulSXtitOGSHXJsPsRDbXA8EBQOE3Gpzd1LouUuHbxVaav5dltdH7vCxN
8jUEs1LJM5yjsA2iZXswWtMgNd3HsiHHUWGssasaOs051B12drSf8SLgIKhL+xnqul4vUYiE1MTS
pVHUsuH7kp29CKeeHhXEu3CYvvkdjkQR0/szCMWxx6M+U0a6oiYJS0jEZu2OpoZgWcdrQ02h/rJC
WIHg3+rbhz/s88qfbjLmfrJiXim3CHH0h4FFj6bd628MQqx+6CQ/CpH2QTuk3hWCv90ZNB4oJxwr
/5vRXMjBgSpxUDFwyjdDXV9K6IisacDdWdCY+g5l52btNjK5+HFUXOMJ2AOktpIfrvnU18b0zUJR
+ho6tqXaNoc7pIgRe+AQ7sQ7d3wrdJuvksyK7srSta80gCMAaivUgIYSu3mg1sC/HJqooxiaIzNi
UCs6CgI1cPlANtk5QNmN/fjQIDK4tSJN3sI8Nm9Gq99ztalNkUqinuy0eKuBMR+KwBB5jBgzj4iq
HKioZSl0oS7UnZ0jyM/nQfInOzUjUktHJ3H3f9rVsmCH1o6V0e0/+Ss73SCbtPiEgpx58I/pqN5F
/liX88db6m3IDZDI8jTV+W5Z1gSm/pJ6Mmg0PlxcFwmdAZj8Wx/idY1Cs+SBZz5gvxUUG4bWLwPD
NupXxluU8ck2f/M8oACkLH/4GciTSlf8Fna5zrKCQT/0AcmgFKeUnAe1b4W/kToDjDvPvg/JT9To
Nc+2EOMmxqPx3OhldTKQXd1Ono1NJcgHVlHhdT8sMwq0KS9+g4P7RTij/eprA4L7iLxfXU3XD5WN
0n2GM9l9Wnp9IDvdeBvt/iBdI/+ts+koRr95A2gTAl1gP2SCr2LZT4+6Waa70G6yY8N4drO9OFob
fi/fgKTfjXWW/9LH+IvI0/Gll8OI06dRnn1D2Gd8s6sN61n1ygTCgcrV6qZDwrz41LSJE9RRKkCB
7fBT4hnTY8eNR/B0OG/QaIaaU2h3Z+iH1Q+gaftOdvwwiMr0jbyUoK27b3kMIHXirTUfxXUgwIyu
WlEml8aIcdi3rP5762zcNCl/AFwDmSzlYHJ33KGGMt6kZlbeofilvKtCFHgh4FAjXu8Udwa017xV
XeATT/mNTKjh0pCZlr4Vrwat2kdal26lAn3gT63dm16erBA2lkdLvffmgRDVAlNY3VEvdsPqUpjx
ZZmUV3jrj3ECEs+PhUokjNf4MqVbjSAi2FC/L0w+LDb4qvDaH0T2Nik+zjoT46krVqWjKN9m4re5
JR9qPvXrIZpOHFhXYXhHSNisHBcsHlVuXWfMwgRpDAQH0i1hHKLS5BcUaLzQIJnc2LiYVv/uz4Fw
R5osck5a6zkB0VHYVfulSmzjwUTQ7PwXe9+Un+2p2X1xcv7u3wAAFBB7Bf5vvvhhaj4MEaqp5khW
Gfb8nd8VSZAzc8ENSpgEKlUrwL/QtR24J0L7Dr+Y6rmHJNO+Qwn3thst48uEB28kWPwdrzDQp/BM
O4/CmW5QqfZAlIGCZDUTOd3qeVAzeYXAUOTW80xycEIUgdFMC4iKm0ghOs7+mUn31BkgijTTiT39
Cwf4iByw00PtRbQpotZ+AEI83eKP4Z9lloBvGOLVe4tbNfICsQW1cKFDj9oCvaplZj8gXbQdazZF
qEmMN+DoMn6kNioLgZhNX5xJl2vflOatkpG266e+O7pNN56RZ4f4OKuahwaPeZTn9eVXbCOewgzg
3lX8MIkWjGE1q5WqiP2Va3oZ/O2zTcL6b58tqvVPny3RNIjsqtovKt2KB14E3Iq741ycpbpAzXdH
KvvipvaAOhJ+qGWWyRUiq6CQo3Cd17JmYyVgDJiNLtK2G2+ItRXS2CVOrR3bDhAzC+IhxG+djLxK
8I6OnPOkVLwG1ZRCZ1seQeyc1cPOGlh51AAJuUhXDBe6okakFRjKQtddLwNNE35PuB6uipYNWyuN
rIPH6vjBG1VJ2wiqXyBPzijxrF/JY7QtE/lN6xnVPzKAHnt0HPAosZa0/qcY/3xJThOcKAXA0sTZ
yiHGsR9sdCOCuw7zUIMS5ptGwYq5xbuV0QEZ2AMW9OQ6gEjb2fSF3EIdNKdOXSMC1+OskSRdd+2U
Wx+hlk9N/5vbgG/+rgQUETJWTDy3RbFDKTfyevjmbU0nnnaF6sq8DlLohrxmZaMfM9OF7Lg26V91
Z/g1pr53h0TzcAObNirWlb9l+G7ABUPmSi1biHJH/mPK3petEDfeTwUq20GtDYbdrQfMWIDsYnKg
oy11az1ND/PBV42iYiP51EUsMzmkjY5MdIPqUo+Aq1Hi9CvD6J2NX/r62SG0K14SvbtFecbd+x2h
TnOKOsRp8snszigyAb1EAaLqMwQ6Q3Mb1Sgqr9ggtzROjcaSb6lbm7uhNAVqWNAkZdRfKt5UKOXP
HTDIeO6wImNS8XcfyxUiqDlH9ld504Bg0QD+SygtZDWSt9BaFxchQ4AJoS8VdBUkGmUGND9S97jE
zqvbgvGtW3kITQ4rMrZqhK48IGUOVcNui702TFB/zKPCWhs1gIYDdgYOXuMnTl80fIXiS5fZ+M7R
Zew91laeQuEMcXNqkKPKJUK6//Q78AuV4PUny6eZ1J+yxIBmeUBrLXMgJIRQvGrMglkbe8jd/Ap6
sG6rgwv8WhuhddHFs6HgXtSQma6mWFqBm47lJsFOheEMEnrnKSoCcsnINvplC/2e2N4sK7SJ/ozT
SQyaPk+UKw2qZEdfNXQVZU5XgknBhRHnOX9D1m5qbcB3lZfDbCid83FPPmSyneqf2bTk0icf6lZV
4djBMuIarFobLgQlW4mEkSyT9yZFNLJFvTz6+eA1IByKfs22nEbI3WlZte0L7TdFID8FKbMkgcpP
DPL0Dmj2M86On6OZfwQ3abLnRM9aor0ABW1dTA38gNKKRyjFj+mlGfMS3EtCu0cRmhk0XWwixpNH
KzBGlj+HKNsApFgC+5FAuMYJ418ibb5Xkdt9aUfk7TU31h+w4fHAPcl1/B2r7ICXVg8WnBbV/Czb
uHi54vvglPhdpHI8z5eaJbSj0WJPVWYNKonUCDWuBDJrBC3egNNgl5go2gMdxlcAL+8h1tk+elPt
n1Es2AZk1wTIF6s2bm5ZaE13vjNg/6ImxOAKQMaock426oufvApyulIvn6NqalcDGPnO1IxSK866
ahYbdYUUPHByc1tNAITLkl+4G1XPPlCwD9wLA91sY+Ba1q1b5s/O0FXPiLwC3liLB3KMqvwKlJR3
o16btj+HshnnRaBXB1rVPMb3UK1ZqQMtHkTyQN18cqY1sED2jrqdVyM9iAD3lrpjEnKcxlpvbamb
gis0OSC7YQU0iky8dmwq0FvQqOf2yaXrsEOlUX0w2xtCBvc0iK1rsqqdUd8XmmZNYFvOWhRktMcO
mwOEkoosvOB/K7zQlSbrL+DLlnvTqJxpZTZhjwD8CCZ4o8DBsIAys7qiJoIqwDFM0Czdv/kt02gG
udC0pft/X2q55R9L/fEJlnv84UcDjEtx6I3HMIbIsgaVkGpFl0sD4g9nXVn1sIJQQn5aBlgCSvqm
Kv6ZQv1l2FMrLl26+vMGeYeMpMHAcvg/LxM3Hx+M7kKfZDYudyWj2zZ2tXJt434SCc5u6kMsU6g7
u9AlTanr9BXKm81Bs5LqroM0pINU0LlUjJ3U1KMDFIgW1sFoWu82SVdpttUganQZ1TcA2GjBt63I
UCvxMZdmVCnQcgMzL4t90lG7PeV4EtFdl4ER9DrSldm19GLszEXcu5usTvxgvuPHwohSoXAbHN6S
7p2LEqfkxkjX81I0ORZfcybj27xULox6EydaM7v4mn+1QEK0A8OEOLpCF8f5iuX9+9VfbOQyeDbL
8cXGPGrKj6vF5qplllVpYLE1YAkNUhvfeNC7+Q91z8BNFYNJnbqhk/kPwoSEtszMW6w8Gsir7ePO
6QMabGzPf6gQbykaqV/mSVJAKRBFPIh8ASJaCl7ePMu6gial+VlPzlVz9fqnLdg1ZrgoYfHClJ9Z
koObydfDA2uHZwKkEww9Ulh0RAJm+2IiD7IXzXRDlflKH3EgyJ30DgR69n2apOyKB9KGetRoE9ic
c6v72Y9RhkxfB0Re7Tc88NwQLAasiE5tbqvzfON+7T6ustR4t9FVn9vu1zge85VeFezrPBrtdMN/
zITI7h3Hye7Be+2eeTedyARxiOy+AxD/FuJZBtW8IQrIre/vY5Ax3ZEXNV3L95lVyQv1hiTN7tuy
eq1YCSYNtTKZBg7OClczo8Ni6yurDbxUz3bkQgO5KFB0UaGIh2y0ZtxATjTq7Gy93DViwtplAxio
l/UiKzcPzBiA1zI8fOC0mryT7Xb3NI1+JOAiGiiV1p9WNxrQ8KbzR1h+hAwnSgn2r+tiKsP2bvBZ
fF4+mWBhsjJAk4iaVPzCyJe7bbjSNJd9+qkaMwSM1ARdFblQ40/gAOEGN+afihZlvQ/RvaIQwXJb
vSu9vdYAt778pH3ba0fdk1+WXxwCpOD9F/lh+XRD6fi3KvpKa81/Q3+oVdR1vM3dqbaPYNiQqphG
HpgJkQStKoZvKe+ezLzInlJINh6ZrgOhq+zQs7O0qrtO2IcD/OnxbQcqo4NX1PazANEdOemuaQSd
q7eXxHK0teZUxUpAgO+xH4wX2Y3lRaqeW/vTFlgRMCc3vvHYukN754H0qvMy45FMvQFqr6iIkhPZ
hj6q90VS6cE8wTGjx8HYhkIYYOIERA/76j490OLgxM2OiIoYK+rSBB//LJprDPdk6ieEEvOhb3e0
OKpNinNqlb9okD6ulhgnpHCj23z3zpJAmyXuhhbzWCavul1fyZ8aP02/VRkzztQbsD3chczsQSeC
H2jShugeSJU1DZKpgkTmym7D4UjdbKqtPUsQrCMX+ggSlXH69EgGjUHjxW8mfU8fALQe+jESA46S
OFPJ5FVPrP5+spm4qyf5M5S+/wXS7uMGioDjPhrQjYW2BukWMJqp75/rtoACHyqov4Cn0AYlbtGd
6j4BdM28n809FPhE04AvBDGa4P3EDQq1/YzTW7D5GVIfp76sV5+AelbKISZuWA8aPnYdha+Uv470
8rvgonqqkWTbCw6JH0Rp/SflQKlt7AG/2/xNQ5Dze+oAAJlJ+3dm5bcuH82vIu1G6IGa5b1rJf3O
a8zhGDZuhjhFpoM10B6eshHKuCUEOn+o6dAotX8nmM4KBIPxLxpuQyvHv0auoyRB1ZEnngZmCyND
8VkeDy/QqACXM+yLm1TV57nPkEZEQG12c1F7T26ojnhfbVRuy2pJ+iMkogNIHo+g+UZ5h7Yqxp8F
i4Eu9c1XyA43ACUaxZ4PXfbS9PaZ1Ub8HfU8eVADHn0VzNQvlTEitWaNyfePmTKHGAXNrNwIsG3L
0tdamiJBFJX5C12VkZvNV/Ivtr/5Rbqh47lZ55/ybJprjScwg+0/ZfXmHJszPmrO5B4ovTaPMmTJ
No7WoMzkI0dHzrRK3vA92Yc0X5UTErvXuq/rnQv6gVezqGc+Kzf3jE1mee0BKCSI8+bVzGeFvTTs
aQcCbdPXXpS/hzgZqtQAU3DGCjzKZi3NjcLOB7Hrgwe7ibP/0JdBKlZhIsKTn0F2BFCZrLoWk4OE
iyHXNIA8YXVNoCFordNpWANDFZ4Wt3B04u0Y5SwYbFRzSgA1TqLo+6dYmuUGLGXDdu5OIGKz3RYf
yWT9k5DGBALX/EyD1EgGwjAUdd1Tj1YbMuN9NduQ76tFlhZte1F2iHh5ZrYizizID52lZ7RX6nE9
5/vUL9qAutQgyAtizohf7cYHYFN5cBCIBbaSEiHbX9aYPdSEf6/xt7tYDbRf6x7ck/Fo149aZpyI
myGEOuk+Q63VZlBfCmj0JSoWLW8NRLsfbTmddIi/bvBwZKeYR3HQeZN95lllveigS59p60RZHcFC
Wa8joOa+kFuYN/bZ0KOdZ1Y9iurd7/SN4RzCFQ1iFvedrnenLuq9tR5lyXdRXKrG8t/6DLSrUzcl
R73Iy0c1kcbbrIKGjgm4kJVk7iHLsY7LTfdnhIBPHHfyO7KlMuhtP77LPMOAmOsEllGrmiCinL37
OlBkEZBjLNcGkqc9GHrB/WHr64GuLBxVZSk8hAtwNY+qKyv+5nQDVNw9lAmpBqSYItpxAHp3Tmcj
KSvwJOqwjQC/P5t2Pp4z9w1Dal3xpc1/jLgb19xF0JX+lnncp/dQllMaXHeOrztvObh2IaYo38xp
0AORpRJaepHcd26v7XVkOm8SJeEB8nLT12YYzsSh7Zdg70wq+aY3OeQgUX+hybR4KlF6j9JtXEVt
DdlQPJKftFS825ZRuip1nW9k2YIZyMaDEiUaxZE+cujm+dlt2m/zJ1Y/iluD7Is8iljsoViQPvtF
fa4qzX9KQfh0xBNFfQvl+KbsuY63hRnH9tFloEr5t31CImNVGbzZ4/E3XLDhHy6T40roQ9vVLjPr
ZNXoQzquaITFybTqGifeVXKErpkGHQTPV0Et1V1sLMvHPbBt7X2vGg5ifWQvYKMuDSy2ijO+bUKz
DwjlRng3nIHvme2GB8K3LXaNpdNOB3Z4lRNN66Js5VvtPXJrfFMKPD0izTBvZeZom0RdRe74fkW2
v40CWAr6HGAldyn+e44eUgdbPrH6uW3LnxaijD+Thm8RiJNvRhFma+CnxqvwPET2jIpvy5y5gVlO
2ir0CuPsESMCBYqp7yAih31OdCQTNUxFkekKaQpoudYThGgBXt2mTKBaWRXcEYiLbCAAgP6N5V4Q
yKmuvnr8lsL8ak6dvk9tB4/kWhuyg61reEs0GTTQex7ZENMx0p8hvhWe6Trfaj9O14bjFFc/071T
PFV8M4hSoNYb9eJQ8/xp8+L3WPXdkxcn3S4Mq+IQFQ6U0tRi5DFZUFxPuPMNof10HbKpXDPdG/eg
ECSMOjV+WTabkDnmhroSxXsP7ruDbTk7tygAFx+7x6kMUdqfJcUBOQ0UGELh4R7KIO+2hl20MD2U
sbv5m2ZFaOFVqwYnlYpnZayvAVmU2iOia/gtyCSq11T7nyF1tUeu18QrDCpPIFJs72MEY2YbdWkA
6PZubwUaAwFCb/fmM8rA+6Nt1oqb2kP4sIU0xNJ1QaCI36t1Sa0ICGnP9YNMMYxDqvXF5W30yJwu
P/djFgbE6O3+YxeVlZ8rS8kzIQK/AZdvDlHCeoWvrfEdfBsCmH8zv2PCHcH1gj9E7iT9o+61IBxS
j9oxfvftYzAaW6aIH2Ljvxg7r+W4kW1Nv8qJfT2ISXhgYs5clC+WoRdF3SBkWvDe4+nnQ4K9Sal7
ek9HB6LSAioWgMy1foN4deuRyGJvOH0xBM48Qzu+YBfzVi+BGGhkLvWy/5RF3tZXJjgGTRMfjD4M
diQ5yOs5E89FcuWo20AKiZPkoMZp81n2CJrQ2EeY861YbKXrRXq+UcSw/9uyFJ4nXwZLxnTcg2Yh
DRdYNe5n8ittq49F2UrEvz/K778M+7+0/jb2vXM3T1U6Sruf/OmmH0m6YoVengYiALusUvXHDEgY
NsfZ9CP3bouh9/7Qp/KnbjrOc5uo7Cz9wTuDAq+WMW1aKNtshKkk7zcxGtU+UoKc2NO8BmrnBU8/
HxJ30tdCfH3nTL/zqgvEJI5pibmPAfO6t9Iag+KxfWNiv/fDk4G1eZc+G6IW/E77Cm2aVN8lJuDi
MC6LCyT4bAvsqfxU2ep3SW1UrO88tuIf72NEOAUbxTNfW4s/pmStgTAud+9Ftx7KHfbIwS6xff9s
jlCvzOFFot/zvMOaLvDGq2M4/Vlr2ciEpad+reOlgz48ikFdkS0oQYhwS+SsMAkLG8VZ2tCkc9Gc
i7JV7+B2ylb2itqzbP27sbEVkLlIMwRUlezKMoF1JQa0Wjk4p7IVLDXn+r6yEAwYm9eydXL9Zxvb
zgN+tBsUbv30PvBnAkMbnlHqNo3vGRziDbIaxq1S4Po3Knb87Cd5tcVJarpA+UpurCK29lOR63d6
VJjrzrSC107LHtIkN35C7Aff6LY/gvLP4XbQAt/oYg0hf94V6CO4hGLc9Gw2nQd6YPgkb39ZrxmZ
tbeLanEfckctvYPbfcoyjJHeDYnSImj2ZhsghjthSPTeoBYGhh/KHQo2KFEVoPYJrqxKM+xPstiM
+VtRUg95O3xsHX8tytZIQA/7f47NJzA6ZZZukLY9m7WdHd15gQUaEUc2p0yDiyzLw9zFy6fsGMV2
eFZZfEo9g6jt//DMPLiz+sF4EFN8lWIIetbre2Cj0U72GtPpD1h6/h1r26WXrNZGnV5DQq955frv
udCvWHpldWHtWqfWt0QoAQgPlXgJdbThuK+9+yyo0ePm4X+BI0MOyusCgi69fpmAimOOWOsPTV43
61zNhs+Rq3/tXDv+Qysbhs95KDMp2SqJ+IflYrQ6+KbAkM3nnvZrtFH6kTRJp4YXT1W+JopnLAvK
LlbTcx4FX+UyTW4QHFiuK0fv4hu5WHMNfoOQ4YutVPOSul7t4CUXpeJVMSt/yfpmaKF2zPVG76zf
u8p6bDoTXgxuuUKwd9pDmklfbOzFM9UJvqUeNGgbLbZrlAT91YFADdSgCb5FWAOYAu0NzQ69/a8j
YzWc7rJUf8lY2VyQYMourHqzCzuQ6GAOyidHD8OTHoU7X0vLxySJujsrtgG09DiDDsRc1pUnxEG2
Kp3ZnH3f+bK0itH6UUP+OLE4YtdiGQqWl0TIZF95QLhuZ/aZcitLYelam3/91//8P//7+/C//D/y
O2Ckfp79V9amd3mYNfV//8sS//qvYqk+/vjvfxmuozumaaBhYbqoj1iWQ/v3rw8kwemt/o+gQW8M
NyLt0ajz+rHRNhgQpD+izPPhpvkloVvXOOjurKoAk/6hiUdouG1r/yB1Tvo8+94pm2Uf6/dBfIKx
so/lCqs3ze4A1MxMrtYUpHtH6sphl2qsgrEM94vLYBw2v5ThEV8DgDDvy4woNqMN2ZgUgxCUieTB
j72PdbJzmSYbwW/8Bnti0LPzwczS4aLPhyFqql3OQw9Fpj9bk6r9jJh+ejA7wYrdTK0KPJLTLV3k
WNlZToCbglj981dvaH/96i3LsPhlmSY5aMv49atHHi9X+tq2Hps+HA8kgX1QU+q0TQ2lfK1ikibz
cqKf4EGXjlHdyR4WnCeo2gKY2N/3qjJPuUkD58M8vZhlNvShxaxYuTHNOnhNwkrbRHrcX2wsMU9l
gU7GSG7q04ToM1+v9WPuiv40GO+5q/BwGvGT8SxvM7Uab9sg0m8MQ+OZC6XB/g+/S1f//csxBFFf
vh0DaIhlWuavX07vxKUDdD57XBbpVmHCy8+NT2Qo8nscZbt7qPrP8nEY1pmyk488WZx7AdfK7scC
r2ItcL8SA263lplmqKbxYAqyGrMG02w+a211sec1Ii/FhywS+YupFFgGFT1dx9w41fZdoOTVHUD7
HQl78zGf1fRLtG2RO4i9k6xDMizeNwX6j7JVDqjCYWfOuvxEzXCtrUID3p6erglORcfJzlDt9zIo
j4OHZobex9W69mARBs0j3vXm4299DfWutrSjg3PHb0t76TCntaZ7MzdK+7mp82En9QQ9WP6Ks2qE
f1S9mz4184FIYVGZEQJgFNLQ6lYd1MOb1C2yJ61Vq52iTvlWtsrRfZ8so3PEe2+XeKNRaGKrGU38
QVy+a+z5qaw2O9lQaiL4D78Iw/3lF2EK4aj8b+KYbUNDtvX5dvrwpOLJoo1IyfiPJq8o7OPEcO1V
5JUlzzAsP6lurX2VizBD6Yazb3rDVQlclmhKhRVkFF+kq+ziEivNYxd7WPmxcouiWDWz21sICBDv
nTLCXCYuT3KQbJDF/2fdMpkvYm9f1w4om1F3koPdT+pJGI56kp+MIdbLVRaOoK1IFImD4UTH9+a/
9FkqjKrd/4dnz6+P/fnLRADKMoTluBpCdK7165cZB5VQk1R4D/ZQj6RiU3elwl+400LFBfSdqtsu
cbPXXJhbudaVPaoqgKXXGz0KtwjPkkYsHLjHXXGoyTPMz9lqfrp+OEAyunQt5m10kNV4fBB0UgPC
af6UratYRd5VE+m96sbhSgZbZINIlbcGsjMhUQJk3RWjzdZRUaBl47nJvQXO5Z+/Fdf+y09MN2xh
2qqG5K4w9N++FVZUhp81ifUgsMu96LNhBtImMRC22eVWaqL6VhRthuI+tKZk80F6OcfQQMolyzr0
8yDGOkjJS2llzx7BwQ1Ws6mrSEGLO63XEgqYm8hzYIXsn8wZMRj5e7st7Jf3XrUFOs0WWDf2c2io
8CJEMULFP8hiO9f1DgylYNT/Uif7FXOoaek895N1Y+2w1DaU12qW917Z/mQ88hjGV0TzI5S6rPIo
W8ISjy2vwoZLtn7o7Rp1jUGu4Z6DVpt/AuMXfk7FLtLq6ZCZAFXmepEPFs8IgoqoprDjR7DfAYxv
OquudodHbSaQFBCRSd2yU5pLc1s/4qCUNITlsAgL/Ax55171jph7F9e2CZGZnxrv5KT25yRrmwdZ
lfPq2iTkMHayKBvUBAqVUL/+829EM/9y67j4bbgq5gKuabALn9s/PIdGV/C6G/XyIQjUOeqcvUR1
FX7LekCH3mCJOzI/IfA8AMDo6wXfChQxyO97rwVppR2+qahk2Fb49OtIt+oEG5jx7KZKCMcVLRar
jypiUsjVyqITTtugaKfHLrBRFfGzXTg74hW5kl+QiQVqOhfZYTQHx55VbuZiWiE+WjrmcJBFiEZv
U8oiVsjbEKjZ1tH5lUtGUOhp9TacrOYD9Rq2OCujqlqIQwSqpmNiQHVbqNdmipAETmDqQr3GbS6/
9XTzA/W68Id62/Zpu5xCnmeEmAPuW4vtV02z23tLc/3buIP/OkDiedVbDadwIdIzCAX7SfXLoxcU
6iuqIs2OZ6q3l92iCP3zglxX3zjgnTp2ELLeMpqv79Pq/kQEeB4upy3a3CcUX5zr1pjAjWLdOJZd
8ITmugE+h2hdZdfHsSYjAK3AXqN+Ef5g+ZSt0qn0nuNu0jaeMiS3GdjQQ5t32lHOZDZkAN9n6kXq
P7jFADkZn6zOG9YapnEEp+EmO/NB1ptVM25rU2/XqjW91ckG2W9glC6EvszhhHtMrOpbxyeCkhlt
+gUB+BvpDNlEzckcJvcVEKO1juwxgD+BfardVOphCAnYq5qucwVO+sUJ65vay54hM8S3gsfh/cjG
CM8LDK7NvHsiz+VjZ+fnT3k61dgEFN1eFq0yaY91B3BcFjFh1u/qWuyiVs/vibCrm1wk9oNW5smt
KO29Og72g6waQq/ZeJo37fS5TjPKGueOpbvXJ9lVK7KjDNZiGoS6YWIdZcAokBmyua4ZbLDRnYAQ
zmLJQbrtVcnU+7AyCerl9VH3qvJnp8Vf9Why4LzW3pptunFXqnq9N5JaAQ80IdcAi3NXhG3+8Hfz
JPFxSItyT8Ci25YdlnhZWDwUMxsFGCQuyTMRJVNyTBvrJOOWok4eTIwDZF9r4inlhCU5+WH87OT5
Zhrz8TmKIWg4paWSa2HHzurWgKCR8yKdxQ3NpNhALBpu+qqpyMD1XR9f6igv17Uq3Hv0SYO97hQh
jjP5eI41ovNAEu1HSyNRYOWB8w1O1TZJfeOn37qnriEjI4cDB3DvDT8I9wCapt0/Pwn139+WrBoM
oQteDJaqqjxTfn0QEoYqG21QOgzjVUKsvUd6SVIGkJu6c4NWPSAVRkRE1nV4RwVN9zQ1VonhDSr5
ll2o91GXsR7oy/R7zq8ScJnx8t4DDL9PotoLD/YssSJ1VlpEVtn/dO5Wiqq0s4Gt/ISFI8a4a7+u
02UdoYM+XrfGGF/boNHuZIMgA3L3z1+D+vu6dP4aTMG6Yf7PsuQO+8P7wB4GcN6OaK9vmHbbnZmk
3PIC52NEvAgD6NqEXub7TZ/4+sYY9PL3h4EcUSSA/OXdHxTo2ZEpi9b/fMmG+ts6x1Yd1XH4yzk8
PIy/7DxhmqoYDYbRdVnQT55doYTuh1+ICSdzUB61nXhfup7Y/1kt3/GVCpTqr9U+uo1LtdDb8AtW
G++966ixN2ZYZmg0bWWYM7Xd8Fkz0XLJk+0Y1AgHk/LYZLEaPCh++fYJIwRj07fQPDJfNTbj/Om9
X4ZF3n/Yjsv9w3skxOSdzjbYYGOhW64hKP/6c+7HaQiryYwPowfVy1zrmLJ0E1bbNgtNAkj2Qz/1
GOrOhJO+je8AvVWf3nt4ijGRH9KGVe97uDZqUBnCYcDKKUBgOuGdAws0Dx5NkZY3/dwqi/Lgkwge
rcE/B4bAq+rf47PejOEJq+o30Z/++TegzdGFX/+53LyOjUqIodk2nKxf/7lQLdKRTJZ/WDhcerFe
IjLE9t2L5mckLtFQqeZDPPk1OuDUd2MGpw2B6lVsoeLotx3CfMImbO1r+n5EyzlgvwB190P5vV1y
wpzqP/ya+SPpczTgwz/GFBr/EtfVNSI8huP8HsUSuPrmdhjU+6SNjZsWu/A1SCEQbL3pfw5TFwk8
gOeOXcGUNIZwJetBANk7tBhJQIdZ8NkVeYLZkWldVXIOzyl5Udkty83s5AeEXWQxN5GlrqNeIOoY
sloemuKGjNk3wFbRz7S4smjkjZT5Ohkpz3mdpYbXRAbbB8NLml0qyvLcJJ19QxK53zeVMd3BzfY3
PMq1l3mervHCn9P0No+moPRokUwsiqvqB7xAUJDsrgDtL44f5zcad7c6h4daFKj89jIpzxW6G1fZ
S1bL4tiW0wH281dZL6tkozyMXeltVJb96+UMsrKep6zVoVu1WebvZd2Hkzl2s2/HqD59qEu7LD03
otyYfYnfpBwiT2VC/tprSZV+rJN9FLPKZw+0joDFX68aK2r2hI5w96y0yqMvUEFMYI7h4qjCz3SS
bAPbTzPPUaERro9VD5m8VulOspw7ub9ufDVkdTtuE6+2cFWb4nGNgDJvFKtJH+02sC+T4d1aRkBp
rmoTT13VjTDxCjFT8je+cVKM9Od7j94UPxHBtnm0GzHrRUaSiLOPjY3NspzDnSdCOB3Rgta8yB5G
UsYHYuMEoOdGWafHxpbQVXC3nCl1x106jtNmmSNkxRtN0a1d7cM6RiluHqfVTrZVXdXeLjPkXnmv
42/5PqmtTuEGomexl7MaU+Fdw8S/cUxh5mvogDhSFN54SMRynsb3jDPWLS+yu5xnIK2/ahDSvJFF
L3CMmbUDrnO+BHkoffQ0Eks7y1G+4yuHquBvIq9K1ukadARy3VfZPzRCxDk8NdjI72YcvC96Xodn
B204njHdTgsM4wGhR+NBn5DCwk/C3TaWGWTrQYlXOLak97ILGAMdChtupKGm5VstMpq926EmXCdf
kz5JdsNkhEdD0YpPyeSxALGTryAg643V5NoJ19HhQem6b2rpxV/BRbGUyBr16vhufMvq1FrJhswa
fnalrdyHXh6fp7pJNvIERMZPzgxnzLvxilQfMvYDfwp5ksR7ygtXR311SPZJ0bv72lCKz1hvr0dR
eTstqaGWuqRxlObURyW5h5Zg4JqnS3RUY1vAseYrI/IoVsUQinLt8RDzVD+7l62qFXYbi53/XhYD
xQXPhPHqMlXFb7gkRnN13FY8YogR7jyNQJ4sllklbqE0Hpa+zQA/G6uAfOfV+nc5m13Yyh6TXXPN
Llx91JTBeEj1k2xbajKYECmIt+VSHaXJbtizYLUyX7mesL9CRATaUM1Lk3js2zXPMdGIZN1eXkeb
C+OsG9nbNfeWcwucOFuuef457NA2yLfyrIkJgn2ybTLp8wnmg7xu4s39cl3/dM1y0FArf7lmP64Q
7Cfvdttkw65XYnPfVu6xIDcHB60tAHYoHUsL+XFM2grYKjmRIrTNgytbHCWHrZgl2LotPRtIHZHp
+Li2zbiQeY4eRPXOC52XWA8wkpZ1AnnR4Cw/LrVFp4kVUDsvU+JNEPIC0OPHqC7hc1SovLEESR7h
XSaPZYojZe/eyw6ABvStgEq1lcVCxNoDg2VHOQQHMGfTB322k3W1Q7K4DddYoY7HvEvWb8OYtw4a
cDltie621iWPwjeb21G19u890nJs+We2+UHO1U6Ne+Ebybp1WRQn2U8OrfwBOzYx1EdZlw2iP49G
9DqVU3t09DLZENmN9kYzmDciztKLP1Ss1IeNlxVHJ86xtxJZukqCYvwjmHZJZtc/x2T6zg5a++Tk
JBeiysvAhCN8N9UGG0ut8e8HDx2ZrNPSL5rqkCtmEIBZdjqN9jUydYT4myl9kGcexty8iaLBOiIN
uC8cC3khbbJPTRT8ofdaSZpUQdzScsxLyFtjZxS+CpsOy+wxLt218MA8KPW2NBDmSEBZfHV8cUVC
e05/ErVxBr7kCKBAEGr5D6X1v5c4u362BhGvjX70Hmv0KTfYMAhoH9PbuWHxFze/nTdsfecePgS0
uSDoP4EShuCsgij45XxYdMPny+ti544FCuaon+8qNEA2XoKFTtapLLjHTv0KMW/ldVr96tZQ7QNU
4w6CWMYn17BuynSetXLVtTNhdKQPnXqbhTG5HDmSWKQXlOOj56rFjY2Z9FYOSLP9pEXOF6glCQY5
fX0Epu88Ta51J9snKyKmq5b9NSgIz8NuxO98PlPq+gh9GfYTt11zHEQQ70qt8r541W4ZqDvdVmun
/EYVRLgw+fu8XAio2ZWS8cXFbAguGvmbdT5PCHDpJg/b7NPkBONBgwq+S5u2fY2LcSU7KDr8PLz7
0hPiS+WD62A+JU9Vm5C3a1YNdz4YiLOFAuZGNihmvXN5ar60jm7sHaRK90E8KC+5wV9+PicSd+Vm
CpyEFC6IHzySy+XryjFWX4F38R8sBYcabzYRliOqCMQPgaTXZrL8/TAV1QEXkvHTlOOzMn/RcYqu
AgKY6cWaFBcIXqStJl5JzySrnssRB48QPMEh92Nsw5bEN9lvE+0E4lkWqctZCEY2qL79qAyYc85v
00qJzIdiPjgJa7tSj5StfH2GbkeD8z2whnp5oRZpOO1zdH/WcpDs1YHeHVlOXmTJGloX142e13Ce
a3uWueoNDKqVDSrmOTEU5T72i5Pqdf7LYOd8OZA9l1hkVanAnEQ6bGWrlfrJRiF1d5TBR5CkP5PC
EVdZmmfUQFE8Z/OMyNMhrE780iw5759k8STAbxJSyBnsqXNuzY7VaVcO2qG321ttboDrBonsQ7My
FAce+tZxKiI87MBlOWfP1P78OAYWLjvT8MNXv/SGj9h326UEwVw9Xgd20Kwd3pH7UhdGvMaOca91
jn6t4Zs8TJUILnoqbt86ZwoJv6FNN0tZI14IQ7NscLqZJ6szfEhFdJ+EbvJAapyAf+D+0VoJbVrr
pFutqfmZyRPVRv69LRp1CxJdbME76yhxWdFL4ivWNlXcHGMbimWPJLsXxMVZFgddO4BBYxWVe+Zj
NhXbfMziFz+oyGTMpl4spOMX3BKcfSW8t9YoGeINik3jUbZ2wv5q5EF1K4cq/nbSBYyFpCzuCL48
y/OkmVHeyItK5/mhjP/9RcnWlOijvCgFhU8WC3G598ZJnCXKc8F7zsWMBPjKYyeziAXILouMwAdk
qK94BNjnTrYUE3ifaOkk5wznTmaaTpuy8bds6dfAkqJHcCDTsw7aPW5gB8uS6HOWaKixy5Kj6kd9
EvFSSorxrPt5fyfbvMa9Ra/LuZUlzRePJdKSSwlU5Us72OpVtmV++k0NzHBRDRc4zJMbMfrLcgpR
JSvuDe8stcERWK1WmTsCCJkvzmtzNAvUxDnJ1oz3/EpNDfI0shX/d+6pBKRt64tny3aTdSoujVXF
R1Jj+dNk2dE+VoS6kUU/Ec3FqbzPtrBCfsX4lPojamOyUTScKtdr9yarlfxpiLt8l0WE6GVr7+np
uR55oi1jG3RSnORJdk0zpMoJ1LNwn08atH23xfEhIfvORC4KDDeg/5Oqr6+JjrVAEqfqhvx6fTVL
fH4B5fAxCsBYjDg27JbKMnBpKmv1Lko740joYcQSbp5DAARJ9fRz1QfHYQKjjjhi9qi6fXotw+Aq
FFXJAYtObNhUHTuhudUM6+bkjSDOvLTMH2UdRldfzFQDiDVXhW6Pafy8ERrlBKMKa0HLa56+jB9U
oFNegLmjLMoRWrEL4k48yBo1YK03mkm8k23BGPd3hEGW7rJHP2B43RZEkmTRIeyJcH/3MNnDF6Ry
mrOsbhRgjfxAuxtZ9OvSgGkEXUAW5aGvtCe9SZKLPJM7Qa8IeXtBWeJC5UGYG7w3NvxQkrveGMRW
F2235UlT7rImtzdyYJerykP/x/KvrUt32oyQzYHlMcsU6dptnER7LRizR9ndzEjMamLS3i7f8Q32
QOaLG+M3tYYvCh/fX+PshLK3ret3sT0jsxXn5r1KfooHeweSb7jI0lKF4QZpw2HYQ6h9G47Ovw50
fOzWKB0cg2Kwt4kBz2EEBXvXRU66HLzamQ0XvBu3zZGZSWvk7oYhe+unu22/a22M/dygCDd97KsX
8tnNBSRguomHJPjuHWWY+b1dGN0/tsvxvJpTNn9JviPLZW9KUkSntoGbL93R34tSROe9CHUI+Zm5
MzRFOrP8fn5vlWNrYJmbyhXD0SGDdVvr6k+ZEracAIm2qrL2MiXMqu0yYkTw0LAKlb28yH4ee/SK
/bR3d4uHkqY+d23Y3LuGW94nevJJImGKyHd2dlG4u5ZXJynZ1WhBq4RknO/fdbYSpUrPAduWOA6D
AhTQn12kxlY8BOUGKZxhO/Z5PK5sN7tD9zA6SoDUUidhUtbQ1JvF3A3PbwAixYACuiUcvjSElIPJ
ALKbQZxB909/lq1YjGFwjK9DEvf+bvCJ0xVKj5qmquXiEsTuViU7dqfPhxH1izs/Lb6NWhXfyJKs
d1rtbaiskwdhKcNmZNN2a+poHYeIU59Gu+6ezLitt00Z1Lt+LhqKah+tyA/XsjU3Ive2rIwb2Sir
iq7buLpQ72UJvxzkecc0P+HB/nE2oe5Cv7LuccpuHpT40mpZf6/O9ud9Sgrd9Rqxkm2yzvIVbKzC
noDQ3F/WufGlqVrt3EXp9X2gNQ5iJYu/DdQzk7Q4g+CD9YQpprczyQFRmnmHXHOc5JqxTkB0QSWE
5dsHRcm0U+b11l8+scLfqbYH+qshekQkjSjFzEIAHtCXnXmWpXZQzBPGGF9lSR6A/I/rCKfzvZ72
CHV3jv/QEU+dB8tpvLBR5rs73HR1jOr2PGMTmOa575XgwQoASSUZHpDTJ03+kyJkrTdGYDlIoPL1
yUNUVadE15WLLI09PNqhVz/JUmX33bnKnWmfkDk7h36Ao+R8iP/9yQzddt/E5avskajlWw9ZHJNk
bRpFhC2h0SBBCwlowrJ25aKWfe3LxL0Vc0M6N+QGYFYEYaHp5717C9n4bQRs159ToUHXMZNjN0MU
dHUy7g3ULyetfkhnmILNo/1QF4RRZAdZ189iQApY2GVQnSvGve3uMvtimcPairUQsHRmXOWhdwds
2PDQ3XUYKrGhpyFwZqDzOLcY8BcHnZCa7CdbARc+dbiyHaSyVuZaWKJYzkkKa7kqGvsr2SDLc6vi
+d/BfMK/D/ASytxee3z/5CtjsCnmOsWn1Yjdj63v/YbcPGN28y3o+/KV4CzpEP78V/Ku2kNJNlLW
V3jQEzari4MYwvI1YJuUDoX1qWtZ8CDByZZ7rn8fnuFSc6qAZt81Goo1Ez5OL2wkEECfP1Vznfwk
62Sr7Nd3VfB7q+P2b2PzyqvWbh9oe2XSIck1ASJJKPHfAEDZyqr3evkptxr/0jpGvXfNeHoyEu+i
YNLxY/4AZLKXHzCFX2rsCiffxYrc4y/RRm1wo1TqXeKxhwjlX05+rN0Jsx5n7AmQ8De15oNs0Cct
uHH/HOHwL70uVCAb4xYwHvq00fKh2fdOqT7xp1T2feJnG1lMapDGJmGblSzWQ8w2jZWCX4Vau9YV
bdf3UQR2iKEuCMdVyZ13UhpdfZITV1FJYHUuBhYTuxmxdo8ILzrBo3OHwNi2CLTh6s7koHjAIlSY
/qaD9UQq22sM/QXFMCQN47RYq25ivChWRrRWyUp4bqX+UhX162jqyZ1P/PPpbwYp6ig2Wa5Zlwxb
bUWJYtZKG98Hdckdswnlh37a8MayDpZumbtU0bL9CMab+DgvX1nUa4Od1fzylcUGP9X1lAbl/Tgm
xo2WuMoaGajxs0A0ad21Znom5NK9gEnLDDwTZK+gMBToZu7w2XUQ7UXwKT3rnSJ7ycF/10tX4IJk
qhUQDYm7F0O5yBmKpn07rSz+dlp61Umf70qlVzfkD9Pr+yHS0YMrxOW9JlV5j6/AZK2ryizOsgF3
kewK+b09C4R9P2cp9zLvmWdcwqxDOpbmLibz+bmr6k0yY5YiGxMDv2icc4QS7O3QYXm+gJkY6VVR
/JyUzdtI1UuXkbJD8u+RpZbqy0iJdsJi8n7Mm0OIV8XXOtsPCFb9rHCiXJVFZz2bqHRs864PL1Wp
xKdKGbSda1r5I5EWclt2Z3xvp3YlR8X5+NoGU/jSEIzfgCoLroFBalU1id9Bgo0fotoL1n6alN/C
3kHlgcxZ7PFGVYr68xS6JZotdXCLXGR3dKr8lUV/uikHg1gUxkvoPY3OFxacYGrb8OdsdBLDenvN
UtVee7kZ3qmNpx0cJ7YOua6SJAJ/j01vP7waVo6NDe9WVfFeW14IrWq6V69U86cOCsG6wCPkoLp5
/iRIVUH3dKd1YQTFUz/24rbBLZH7Ln+SPczBOfjTmNzJKqty63XkOMFR9p/8ztyXqZpsZCtB/OaK
PNq9PJWscoJhg9VOey9LTaC78I3wMZFzh2Gl7Cw8lZGG5WIsX88BwRZfZN8hT6trGpowvkNFx0wn
TJ8IXV27JMu/6CEYaQNJn5vKccDWTpA6ajX/Mnojap6twY8CL4/Phfgmuysq2KTBYWEvi+gy2HnT
v+Z6Wx5w1qt3shof001jRClcilQ75lpQbuWknWLe5NyMT1bWQMnTjSMYsvghzg18ewzA3bXd4U+V
dx6vwpJ3NdHkh6IBZRSMHSSvrI/Xll+1B1S8FBKkc/n/c/Ay1Xy2v51A9XEBjZoc9ZVZsaGB2Y+e
xXOkIkbWqoW5kvWZOkybwu/1pVuVDR+6NU7ysZvFYukoWCdfxlBagpNE/BHGjbuqbRW/hGYyXgTO
uxl60J+EcINbyyqD1TQ/RFkfdHsXbsZWFq3SJA9PoOAsi57+3PlW8ynQK+M6pH5MGpPJOsuETNwi
cRh1K4uc/3fY7BuhZQQnADadItV1vxg6bnJYJ4oHxFq63RA3yslzy/YEudvZ6WGh3Ecjgm8BHO8v
ZtdeNTl+ipGB6sPqR5FhUTHYTY9CK97DhedmV7sY2yMy1uMh8urmNh0VVIWxIvlEguiPNOqCn744
mJrOdZSq9uwkzoAbDfeeMpPMoqhU9zAD2psmmHBr7TJzG6L9+STmBwW79+GbYtVoWRMTwy+yO8S6
8A6jUvmbptb05yxsnENREoSQxRFI2SFW4mgpYnKqHzS3jpdi73OXplifbUQeGc+JGMiW61nG+5Vi
Y0YDRStfOtukqw8lRopLq1X5zcEmIrSMDXKbdV4SYDU4jy0ssif1qGL/OF8V9J4U2zilW1pTEyJp
6whUKOdW1y3Cg68q49KauJ6y9ztVLK1TEnl7UuyQMeaZK5tECJbg+tJqqjg9mxqC43KqIBT6XjTo
qMoi7zZ1P7U1sgXz2Gzop71mepimzOf9v5Sd127jyNa2r4gAczilsmRLzu2eE6K7p4fFHIr56v+H
5dlbg8HGB/wnBVYgJUtWhbXeYAzmdMC+DarWLE/Sr7tjNJfveA9NUwjLUj6qgq/376vUunlymR7+
PUINE1BeQxJ5+UFVZY3JcCkcTJNW+8jCNv3HYOnAGdXRjcXX8hBHcZN9EyN+qhrVOFXEVfrTS0CW
qprqdDX0J/ti3Kfr/fehaU4sKk/Jhd3b1FVn6m9miaXp/dkSZ9aLL5yzTCJWPDUsSuHcNmjlbNWD
jYLJJ0xgjxewrC/3F4sq7EcarXrKOJD/4/WhcEhEjsp0p8beX8wzs5Pjy/rh3t7HWnFGu/pDvfL9
2Ulp+hsCY8bXM7zXyDOgiq52K6rQEpxWRIBL9ryyyv7TnOfC6UJVN7HK+O+lQyoN/RYkByyt2OoA
LB6+LtXQrs61UHT48ame/+NxXZ4czCgmtbC+5Lw+x417TkWqbs+aj8RIYO6M1Gdvhg5uMBrBqYn5
L1dV18k8zk2ietSdIP5o8XBT7cbkW6em1dnGAr76NCRUMFcCdwblbL8XRANUe1YE02kRE+RA9XBs
eciRgCskBsKG1iAVoIq6S4OHdi1UteucZq9HEMVV29g0JKnJ8dehbuo2kanUe0y9znvMcrntA2u5
sAjbxMbWDjfyhh2BL9aVrGSfrQaqHiPBtnEdLdZ77+3qKoiMv29T1a9729g52xWaqz+bXB7m2dQe
gDTkvl08qmK2EwSr1kJdqbaEhNEWHHS7+VcHUuMQENd71eBUGw6zXlfnf7WrEepW0uTRvmW7/PWK
/+vF1L1GG/wkgLhG5gj95mM07/XVHnFeC3Bdfxe1MlDMoZWc3Fjftap6HzNasb7RA208mNJLQ8dw
Egyl2/jk1UV+GEWcfyRR9qwoJYuMUv4tun+OCACj/98jIq3ptvPSIQ8boCAa9B3Bqy4uH0zd29kW
Xrv3Ji9PEUe41+93tGbWH62qeYQeUzyo9q/B3qx726HA0c7p++4JrXmYLTaOHROxk4B0X+sdsaWq
wmZ2uqevxrqUBwB9q5ArbdVayDZPdpyx9a16zFeH4eEfk6GmveirjdPq7TRps77J86jf3NtSX3je
V71S3k33LsNATjVUd6rGf/SrupRoYfzrcf9z4LS+A9WjCvVE1/D/brtX+dWxsKsxftngCLPPIKBt
AzIuU1jHc/044cZIZqdq9EsDN0W3BFXV00fS7Ldx18Kt5Fveq0a3dVdTkNlKt1mL9qk1ypcm0ZlL
zMQ7+UFGuGRss2fT/1R9qgXEaXr0iDxu7m2ug49HUsKmMzKnfRFgBV6qFzVcFbkVsG3Xfe/rNVSb
LfQU0RAhj2blj0ej0MHAFEX+SDAuf5TEPo4CFYgmqoyR/12fUvWoMWA5O/DYAzrO62jVAXfS2FeD
hWRYkZvnyskG+RYVGP46DVZ4gR+/Fk4yfTcKMOutU3TkoRtM6fIYgEQp5/PcQKpn4xg/IaSJQaMG
AzPj6ByOhT3/CdF+AwlljMO8H8EaWQGYJRtBgTzp37SIJN5gtUh3eEhv63mWnrR13wV3qdpZ0zy9
1RIweeKirG/42enrSRidElyJEHzs+fnlRXmNlgIR1a6+WI5JHteb85rs0H/q6koVMpHV0ZYWYk9x
/Oj+tyC0Bvd9YlorEt886L78rjrv7f8au0yNWLFt//MZ91tF5g9nPPl26tn3dnV1b1tqP3lIkM1e
38G/Xunept5MtiC97ONC+N+hfmknh8YtEdqKHfmIMCxG9V5s7Se/kLs2XcDvF8+BB5FTqzr/rS7N
pxr7pZtOIvVN9sYSLl6XX4axCN6WqJdb4i4enwG9thzdvcX2f2eu1WD10l00IDjqSenQGvjGiB+q
00Eq6CXi58Ke+6HNnBobtpifOt7rlNEqZ0sGCiyDqqtLZNLHM4jWlfcxBe9FhM93Po1XVYPK+VqU
+nj7qgmbwJY/PX3VXO9YLJX+rGpBRoTERTegtLxv4M+hDY/dclOFCRB2V0aWDkSBtrKx/+5oQVRi
ueL7u053eheG/9qDqEoYM0Md709o0Am4pbE4lHmCGf1/nww5PtiVFujLABNO6E6FvUN7zH3qAN08
2ZWXHmfbg1k21EBL1sIiKvJYYD1vRpxG2JXS1lvxwWqXie0pNTU2TWwzbN0Eujr2Pk89pkmpNj3o
yTxuCyJbP1HhaQz3Z4vS3lbPCvPB0mrvOg+k1VRHA9sc3079+zA6cDiX7jeELP8wy646F5g1IAJ4
v0yBZ59J68plk8Zmde4MF++uSYtOWDoQc4ZQ6Tpt/SYGYOCs8O2J4F79VrDBObRYYW9VbwG58LEd
iw+C0Xm36ccl9PtEvtRrUhWVmSV0PFwchzjAFACGFLYifamfpREtX0VWjv+s/tQWt0DoV4svRIXg
paxX0VKJf1RVx7/a8nVc7ZdY0KpbjKXbMbc4xxY40CQEGY+5EDtP6C2s2CR9NpwWJkwjm59ycN+C
Sbfesn6yj5lnR/u8HqJvGjSCCSjNz2ZBcrQc5u6a6oX1OJHt3DTtVN6mROjyEMcw0UpQXuhhjNHJ
kBlekdKMnsy14NTUXMeVyJYS7t+BgWWTLkdcY+hUw1iifxO+Ts/qGaoQbgIIPN5DSwWXJuwFb3Ok
DG1r/sOqa5Q2SaTjCtWnh2QAER4Njrim6Dhcq0ag+Sojl0gE1XuHWKuF3QF9sjBhundortM8agA3
vaZEObeU3qcVR2gti9a7uBCLv439T3dtjvCAOvVrcJAsQROCYI6PBlxXFLBGDXdUV3uAPGzvxrgg
8bN2qDbV6xgccxFrZwxw2GaDBmGoFYt3CzoQ4r5nJz/1OX+RTaO91UC7jnKxzX3elNpn6WgbNWDG
YXvbN5n9oO6MSqA6ynoFm5GXwtDJ7/5tBdE5OatdZt1S1zFvRCTHfVxoOIj8t01dtaloNms4Yz8H
8wCHkJPRME8+/5jcqwqnzc1rUL2pilUxQYQFoL/TVHl/eu3cZzv23fnOhsG3vd/VrPfHVj2Eco68
g+pQbyUC+4CFT4zI/OqK7UHF13opPmY8329DbcQhCX0Czu0yH7xGejs1zI9IEbh2wLq79v5/3+UM
SfPeY76kWebwhDjR8AQbAakPC59kMkkP9/Y+KUkUL4vPcZBhqiPLdf2BEOtJ3aTa+XsRfejGNcTl
WTey3UTYR9/9pjv6pxLVSYMDugPeby2WyPcbfv3hSc3dDgH4OisW3UniGHUEmWXdnFr+fTef6Cfo
4b+suP/N4+LHL50/pQDordI0wsHFKYkw9LxLA6qObphuZZ7pWzM3AANL/3E2UFVTilTpYB5iPfEf
VU21r01qVLCI6PCV+DXLCsCf7YrXejajZ614ASQM5WUtFiyZtmkzJXtVBS662ig386FJF4Qt/f5B
Gt18c5YCIUuy7hsoVctJdSbeNO9xYS53qhe/2+lSlPjwqN62QNFrBselOlUTTAugtvZ8UzUnIsYQ
yYeI401pble/6Xy10xgAlG5zAOkbVb37VX8Z3aj6tI6RjdZtlKe17vkT3GhjfvV9ZDtNDSNTtrzL
qwarh8PE9D6vNdWkm+YHMrH5oxov+Zc9YBPPqrOO8IERPQ/CJoDPwwLIFIhsgBQzsdExkyv2WGwB
J2afOn+edZfdo508kpfSt7yh8RlZO5ONbci8+Ty1Qw240sw2czHjt6cNuAT0n3HnBE/Z2WWyefbg
dufzTLY1L7yDTXR973uBu7er/LNOaw2QvqttBOnJI+nYE0LAyXMQMbkbcBT/8Al02x0KzYZpW2hc
2NNVXWkOcKOmRsDRdPlaU20ssG+vV9HjYEP8iVWaUCyRM5bkUY9wO5aRvfUrkyhutiLJj970PAfr
jihA2jfm9ZHAmKuzZbbL5t1MYHkjn3Hm9z+FwNh+VUjsvdS6FZ9iv/geDPEPkcbBIUqM4JhFGrEt
jsOskgn/Rcu7k8z5wV3RDL6cTmlb87ein+Mn2BTbTjgjJ/VUw0TcC2QPsgj0eWO89ZbxR2CYfqiD
CNvafUS0U/PC1iJBpM8Af8a43wwjvx6iBCWeUx22XWiG6E9BoCN/Tp4wNBcBAYhExA7QswfxtJ7k
lkzHbhx71mU9Ty8TsMVQVN1jTzg+JmL/Z+aUSMw2VreLK6PZ151WhKMNwNTMhw26kgCdku+G2y8/
uqY/4F94kotzs+pWvwQSbCuL07ALkrYMjWT+K+p/tCXqy5x9fyOFzWchv6MyeEiD8ttQACYx6x4q
bvViglYLxxZzeVP7FpfZxmkblpWmw35M2D/y8hPdr73FJ1MGmOZNnvyts03YOvYHbIDmDOSY0wlm
L6GdDoQMNG3cmEuZA7By/jATcwHwzZ4ySCqxYcB3yKS7umSBnQvMppo6uyYuyOolJm/nZHgUTFV/
AC36QxvL8q2P/mqQ0D1AQnvXiI6yT1iu9UQAqUhWwakpZ/FYvK1umFfwmPwlS4MqE+EFIJLj7zyN
26sxW5ih5W/9MBjvlnceQFButEi8GfBCthXKBtuJOYCIp33CXvxqL9O5EjpOXFlxHTs8nwwoMrsl
48sg0TscEvCk5yQ+BU2380zME6OqxSLHHp97I2nZfHbNIXERHRyG/gnox9Zu5xEUsn02Kl8L9SQp
QNr1r95SkbCcq2XbR2V7Ful4anuwuUgtkZoFvq71+nEc4ZhVdgnwFVwXsvVk+xMPC5WaNFHX4xY3
4MqQRO7V94A545oj+sY9dH2Cdmaib1wQkALpheOywGOwsQAKjag0zhzL/c3Ya2zdo/ZEDDu0m24G
xaGf00DAD2+axNw1cyPPfYZw+k1dNvDe8vAffYup01BW7nCQen+qagJdoCO5Sz3FUN1fD4jxCEoj
MyymZTxA9ihhO9ttiNX7hI7GIs8iSMy90+s33aybM0DyhV9Y4mOXwvl4K2dAJr05/2atcqHJLMGz
FKuaPDuDkNUvPrsm4gplvIlqDw+q3P/zBT+n76nPAW72miQszZ+m672KqA9NcnqnGK7qzkuHX7Xk
6xHB8lTbLgK+NdrNZOCrchXJHoJbm2cJ+sEYr7rirUyWZpf3AJHb/nfhoVkCUNdDNrWud4uW+Leh
jU7F4muvEQK/0ZxcDKt/L52u2qNc8r0rc23nRZIvD2FH1H+GR90VAyl8EtWGrF5lMvwRt3aHkmHi
HjKXhEo99vtoaMsN7ze7FMV0CBI+kKJGs8UsnOGxqfiwjFy8FSN5fbPh6BKJQ5YW+4WA8tEV8qEo
KqR9sup9rPWNWL1h8KnEJgrPNDKa2b6rooe2RlUi48eoG8NTHRmfiekRqpHtRee8semXYdjBXHTO
mqkJYvaZfcoFIhdt1/wljKoK8aS29PYvVHrScLJTrMlljmFq/NyVlnFEobeNe2eLAnLlyVc9Fx+N
rSdhYE0cff3imnhuvG+tEX3hGGxqGxQn02CTkPnZZ9cGS9hn/rzx5EPd5aHvzm4oghLD96L29xXp
nmsPZLGNZXctnZ5oLnIkiKnBw+qEjial7N+J6aehGJxPq4phZBFyugk9OI45mie+PFfa/Dvw0L9y
gu/OWGD/aY2nksxTmAjSxSzO02Z2gPNVZuBvCENPR05eOdk11GzyormkY8cc7E/2HvMMM+xXp08r
Nz4gdE9gV9sHe/aDbVoPeGdkkFPFmF5UMQgnvZAdveRF60IddgtgvMOrn0GwILIUFq4W9l37V2o5
H844/2rNjhxYYj8Axr7UsBC9mTii7frNFh2EbxKz0Z1X5m/IijvXieU+7Nq8PdaxLJ6KGRyelvTP
ol9Cuy/yXcGmbmtCzEIUK8XhyxjB0hbupjdwVm5MYSEI5GfHtvDjB2xpItR+rOSyBIVzitipnUWS
Ged0tGBoJuVyqdJsPJaIID8ADbcOhhDz45AUMZtZaK3AY5r9MGKMSK7J2NVp5j0VXZzs4vax6aH1
2MIlmYoBJNoZbInLBp/DBPHfzYqC3HSZTt7cBhLvCOG8uVaAXeAimncpj4Pm4jdQpv57R9J+03pO
j9p+gsZwDwzImrFkQiJf/7Y0nJyMZqg+tYacaJB106l2bGcL5VWGHdPl5+TA9EngtXxCK+4AJ4N9
AKeK618vrE8WMJwVoWp9Tm7f4+ErdLw1HfwziIt8xgiihEzr4yfxdA5sWTN8GkE0hAUoqc/AQQrJ
Wfz2M66YItAxbD6hkE2IaiPxFmvWGcNB84r+ZEBAwou2qpqKxbyWGiyiKflcuqzewEuywXTH3b6x
JxZZ2z4nLmfiKLaHa4eI61Xyt14mv90DOOOszAK0rYMCqmXuOY/stYkoBU/a0mpvXcZHNtqbweVd
IjGUIeU9jWgkIwrTx9YaBUXNB2gUsN8YBz13so2NC2R8r+uaxDhF/vCHnBQz2iBw/KtXcjrzfkBP
ZAtSyN3ghmWFg2Hlt8YZvXAWmbXLCAGHljMczCoL8CRPx/1SX4esmY+9TKPrwt+ipe4DmMX3PInE
E4HUPkSTiiWr1fQbUugo+pXLk2vPLNhVO28IJICuQ7mbxBQnWX1I+w1khm5vrSaofZluYMRnN3fs
q1Ow4LSKtCMeLPXyR9VX+IxUy6HBlW8318EH4OBt344pxBd+/9EC4ndufMGf4oINwXC4W0Bre+4u
ypI4jHICrbJFB0dwuU9TKEMiQuPLGPMnV8uu5jp1xzmBK7fo222PdqiGDhsLt4D4QEAALdbI2fRB
4YV6UZGIZHno0sh9GeuAoLpT7GVv1eFYEdSogtjfZhjAhZLM8k4mtbud/XY4I9ThPqbCSPmnW8At
SMJlhs2EWrKFvnlV+lBaDSBd62FGmm43OHN6gdvRHNj4O7yzG7ppzdFAMUNoMrp0/FQRh6p/2d7S
Y8QmnOOAFE2SpISQZ8/YdV1UHapY5Bs7fZeu0TzF82SGRNT+YPYmwzyK+Vw64TAPdZjIWLu5teyv
kztpYUm6/lGKUWzQbOYP14NzgvVGWRHmybr2iWg34IYe4E/VokBZOhhoe4aBMj2alyGitL5uZFfo
jXv+JaZrJ8k2YqMYnOPIxzG18B8Rcj8MsZaHg6/fbAI6O8ud59DotHMXVO9CuN5D2Wm/24kvanIM
69Gum3In5+xPaYHfaREVxznnqerb9CEfxinU0tkLJ1wGOtZ9VCFYVnS3OGPkHe3mCPcgMcCU7qMI
0zWkO4Sn/bYne7zYEfCtqU42ST85Gyn4P+lrszhrYoACahEYnafq5M8DziB+1TygOXbVW45UFlAR
C0tEE8sNwLLsyEThXtopwNFlYvNktIM8QLLdJZMGZa0Ry7Fwcgm0sn7rZPWs6QDeENiWB0/K74bI
zY3VGja/sJwfX2Dfln6CJbfEJz/GtWiNifZDku2Qg2YHHxvzVuf0UQeJOMNR0sleLX9IaYGVY1uw
5UcBhwKf9c0yTbgP9cH3PCrtsPMGYh3INE052tDSvZEqna4TIEM0i+Q+9+MPD7Ga3RSYuJmKfLdM
sctheOADGgaxd+NI3wkv/8AQaNo2hMx2SK7quzwBTVhpMUIrZv1QTuhhyYglqnBtK/SQhNtr6eBt
uiLtNiJKDsTg8nOG9K6rm+6FPf4DZpcdMubpk2UY2qHmhxRG81MOgGMsUvEsOc/GDolmyydvIuCV
dI3kxKq3Jjt9Tna1FU+HonaNbQrAJhQ+crLpLRaTw/ZGDpsChOTW8bLnJBAX1/HbXYdELnnrQt8P
0PGOi6cHMH4ROWEOh0ozZMW+R/h96d0KOa8ULwb01PfRrO+k57chdOV8HwUOM0kk4h0qT98NdHd2
TS/HV6MgLFTAvmlME6uvIMCz1EL4q4nSaYv54ytflU+Mxf9B+DPfCw2ni9naejkYmZigHGh9r8XR
pEXQzowKYD6T+EiIz8Bz3WhgAwG1d+1mYEuxbxwUzBuUIECHV91Lk0PhskgEBuT82wkEfT7Zc6iz
k7Z7rMGYf34iszBeRJo/a1GzbAbdiB6FtL67Nnn4ZajPaZ+JUzkzXdsacK6KbEbtXTxOmVBPL3jv
bg1c6DZNY6CIVEVQ5yJwSpk8d2YJyGvK0XSMmzBCYPWga5xZhsZpvwpnAQVhVwXWSK7zHAXZsoej
iRlGBiG1XzRO6lORAgQImhOWl/15GsVwVlf3Inbt/lykQKfg1LBSe4Tbwbcf5jL3D3y59dnK9frs
Eu/ad0t1nRH7PSOJtJzTgkNbAC9po57mdyQD+nw6NCQYkaG5EL3wQ0L9V2EE7Tlryo/WLwiglPbY
Hpek4IgcwGr28xlZ4n4+j1aPlrkn8cJ1jaIIHQd1FrO0T4O2GuLVh2leyjOrSMkhaIp2Tl99uAmo
gG6IK55PqEXis1vY1UZLqoSzlB+dVcH2lX1okl0dwu77SNPb89K36GWNzqFlOjy3egZ2MWFbGjZt
9ZZm3S/Zlf3XZ6Wu1MeULA7a53O0+Ci/9OIQrW6U6pyhrvy1ulrz8X1v27qceNMU7hSNZzd+h9RU
M9HtDKT+OV2QlQ289MMq49LYSL3JTl23kHBftsaYPRtakOJmzx9G8s1BhhIlCHbwUkbRhklqfQPN
bajkNdOYLpDQ3STZHBVhokfRYcmb4ygbhBVKXBHT5DR28BI1NmvAYCfrrN4BYh7khb3lnbRdjV+F
5S8bdSmNpOb4G1lh0gGiRCoE+vdbVQYcrUabeA2GVGeADuZZwDHf1B48tuanv+Q/ibv4fLIRGnKD
6ficjqnjgYUNaiJO6ruqzak6t2uhqqqwEfPg33z9Kv9Xd4QR/T9Gj14g9/MoCC6WB6MeN5gtf+dw
0m+kjSrcztVsBEbK7Dg0RUBShwFxjf935aeIpc9hG7TgM4XXALmjGED87ec/BZ4SZAAnQ+seorxP
TrlWIOd+67EJ3PfJ8FxG9UPGPHBGJRuHtLr4gZxcTKBcQtPq8ZhdzJtEG55wuObvvKzVQoDRpBPi
dHmJmqJk7l6KvTHGzx5Zsah4xXf9vdV96zCsYQLdcYrzFCMT2bbmZTawtjlARPBe+5bfcDD44CWL
6i1QNEjsB8oYIuUwnrTKzfjp+PNVzAiyOZ4m2TURZwwQb2iG/BzpAl3uTmNbBRnrwkdzQgtGc8KF
rHOoTYC0fMsMsyC2X1E8Kus6OwfV8idfNv40gFZP9ljirWmm3TYhRWaOXXAdxWIdCCrXsMY2KUeI
rdPK6qYXkBoHjlEbkddp2OdxdXNSMs4IWSHaXx4g2i9bsjABoxB8tiaUbfG4Mf0l+wT1316iMrU3
WCKXW6ktzUOGcIZlVNpHzTS796bWP+X4Ej3jnUlO2lm6X1MmDt7S4T3f2a+eJ6oDP4HyGBFH/6jK
CMWEVPvRR3a9QZ52ADEq8qumc+6RwbCr80T8iOvknUjSBgdu+/sQi2cEUb3fhSCexrpglpp7yyO2
L2WcNmGrY9tmS/cnkXmfWABzlKd3/ZFgyQupQTgufQPRimjJtopldjJRnN96hb0cUTFdDgupgy0o
TWu7aJ3csX3cVvWYHvRmjXcERKRKIq2d6N0rQH/sCsXwUsInsdIq+R5ptQsTnGSC+ZrVerWSV5Kd
brnLixz17500Psuxa1AnhzBJtp88DF4tqZ8G6ACN5RbN5exZpFkBuTWbmaR23Vzkl6aox4uzRu9m
oL6j1TbHYGi1d6yvdyKwCKnC2NtGfb6b4jR+Byn4U2A09Wi3pvZm6Y6GfYY+7vy+ANnoVMk+byf/
e0v8ug18sPUymi8EPuNtbiOnNJBBPqLIv/VRcv8hg9HaeJln3DgBWKe2TuRBwj17TewO1juZ8N8t
8sFOkP7ZYkjMftqwnoMqr1fvEfsYWIN4tpqI0IYmyl95/RtZgYQcaVKHS+sGr6CNo32ceBCGmwWP
rSVbboQY/pzN7rTMonsdZec/9whbJCV4Zoym2wNK4ExHKv+d82bPKuedkUvLw3v9q1uNVI2qrgo1
/H73ve1/PkJ1u0uk5nnEyrRTTOQT9sdqavx1WY3YHau6ulLrzZDoDFL1f1ze++/DVZsq/tWmnqPa
ZqMrt5ZeTyFnuxztt7KsWVTXS91jC0M49T+t1mCzIVj7cw3I7g4/tr/rX7d+lWImDag52j7ORHNW
Rb0us6NdIT6m6rac/1NHvZpd5JA+VLMZvziGzs/BL6wNIKL4RbXVhcvsntrjQbWpQoebridj9PDV
VLjZU8w0dr+pw7nxZKPm/9WmOkq5tOR3Vq3j9eFfbakmQ8MY9NO9jRPnBjF761bZubFL/Do+ODVS
45XWOFe9tvVrVAQJS9/U/Wh946MAiPxq6tp0XiJR7FwMiJ6reeH4FM8hEm/V9wTExSHFAPJIYgTW
MuxETPa2hhkM26HNiaVE5aNbDfLBTvODzxp7wcmTLdKS5SeYY4eMI/+lRLL1gLjLe9nm3hX6ob7T
OHYxrcTu49hNKTt8/TGbujNiKMUF916BpQ5AblBUy84KDBfTkwL9uGr5ITxkJ/mgg1cC+o9l1+rf
0Vsrt2J0y52+GE+km3uOmD0yjVU2bSTqhge7rcj06AgyGSZEObbe22wY9PfGGwGMdtnKpiCSlOMP
hQVVbH2m9Z+W7CUnZQCNfex8LKNdbwu4cy95gkhBPVU/ieXPF9XUxmZ/DfLipGqqgCgc7yXU760a
r9q63nwPnKF9ULUhqRYyTNNj180BOLVObKsiG19KEZXQYJNxp8Xj+KLakorNLuCoq6oFuHJekqb4
jQzN3wOWCalqopJgUNZnqKIw/0pGRzyrxwT1kpx0rAvD+4Chx+7B1tr8pNoafrcPnRZdA0kOf662
6CXGT8ZS6Jh4ZvPe8+M1PMG0rdpiJ3kuSjKoqsmpBlC3efVLzeuqKRmXeaPXhnlQ1XSW1ctMVPzr
CSUW2CZAJYV5VSBX4KBPaZ16x1QyvyLZ8h/Q7dcQubA/N6Jv9/Z/jyPEXwKHtMy9et594GAkrxPZ
OE42xbhBwal6RDLQPlnTqp/TJFOo2lQxVHr12K1FnGrAOc15WTWfoOb8t+M+2MgW71ib+tO9SV3N
eVQ93tv8tPitBy27nzYJQr+V6WNlkjIWmPV+Xd3bXK0DRNAGZzVCI8P0NayMm/yomYBhOhPV8bS2
MUPRi+49JhC0i9gz7FXVEFWBG0IP79pz5LuIohXks8YK18HJKIpjKgSg6rU6ir7GMRicCVJNnL2E
+24FOfi2yibCvFZtkupHU4Lc78befZ/KdjwKjR2b6s0nmR27tp63sQ1Xfuhc7xy1bErcjOicrhkC
kbTcffOGkiNYID5UzSmM7HXNE6ha4kfum2U7qCR1xbNqqvqY3URRLw+qCmLK3uDh+L1B52FrTk3w
5iSDhiRYou2cIPDfDLZGR71kU6eqFVIv6K+xyVGDLaaLJxgMF9UZgeh4+2bybz1sxtnid1XXT/r6
0Kxju9sFQfmgBmJLzJ5u7nFGwrgwVG0jK89OSFSoAs73QVIPkGhY8ia1sKm1yTe9iHDnmsbpBugi
G8s1l6OXy73whhzsZ5wcStRC3uLxua7bYh9oGEPn46p7ObqvBAkckr9Gv6tAZb1r2UB0Kte/9XHG
6j6XxbtjTDP7fGY5TGNy9uKWd1kS6M7oiObvgzaRbAmiD+SgseCYEH8Oevugak09tm+edWJ2THYu
XpYeqKCzZ5oB9K0MKeoyEu9yIpKVN6SkoNGYR6OMvY0gJ7BG+bzNANJll+R2vyeMtcbGfLbzxevc
W+XGNov4GJhbxEf9J3f1g1GFmR8tW7tZZfutNzWsePxmvvGmkeGoJuLVOWcXzYIWmZI83sRuDdXQ
REMQ1azqR1cOT1HU6G84GSrETdjaQfRaENfKGvbqutbw+cwG6KK1UFdi3WO4lf0Yl3H+1WRMUXLW
rOEllfmv2vWto8TG4ioc9OFmtriXoik+2XvLX74trsNUGL+x2dhngXQ4LN3kvIRsyEty2F0HXMLJ
wgBx5W/xir8WZRvGeGO826k8JQB5fxkFwnDaU46NyYvpVheUect9ZRCnLbW03PljWpP0Tr6x6WsO
gw+RQXSBQJ8+657soWoJBLjJr1b80OPFPQTSWNH5pb+ddWKEZSoqjLN9grY6yFh3MZ+XdCzfxj5d
2YW5OKtq3qA3CmjiAea9+xT1M3mofmzgaljTU9LaK78slXtQwelRNmiEOFp5xO4JE4fcbY8E/dqd
vdLKOZlbL2z9efmFHCQJii0gqF2qkegnqZWHqdklBG/c0Daf/x9j57EkOa6k6yeiGbXYho7ISC2q
qza06hLUWvPp56NHz2FZ3j7XZgMjQJAZSQEC7r/AdfAlmBmBDIbaQ+DrBW7fOagvRSvfdadFszbL
ny1Wa+/97GrPbaMfZB/Sp95dh4f2ZrR/dgzO72boeK9ZiTw/FhnvvWVMuGhjwrzsGxGCI9aMq+lS
U9FbfKl6IvdLrSdZ/JLjxCs19IDLl8ZLDqFfWu9tUWG2m2dH2dd5lvrs+PXpVivN6rkd5rOpJiqy
FvopqdL5IVuKVh3u5rjVCddQK7umP/SuYqNlpNsPo645rHmnbENEB80AaTSWPbHFN2aasrtMr+0H
ddDY60/tvDejqEewdqnLLilIYGLz1D9I5XaqrGoskqoFYdRsCE9DnxGWbEIM01yrDiEMoRwm1WL5
AyQBbI5eYM9kLYATUR1bnd6zq87nLpzeblXZo9Vlf4ms5CFL+7/MIi7OGRGvh76v/ilQwHT2+MpV
2087BtUb73V+ytq3NRzN2DSjVm0AkCMtspwlagkGjXqMYIDpB49G4o6HsIdMqaVq8MibBEnA7ufp
ungYSZv0c7EGepSqW5lPMO6IMizHr+1z1SBfVNsKuoxBzVTO13bh5IcwTinyuM0BGEOxHNKSJPLS
FpmMnggBBcA57PYts/L30q/CB6l53uQv0EocyZedQxsrR2WwYxbSefem2rl+b+P7AWKkBfRCjwpY
KovjV6mENTkm9Ornq1S1FigHZLz0KNVyyuOzP3ggh5cjkfHMHuchuv1habKtaRvVafAiNSsbCLEO
aKJINcL7fW+bSyB6OTy0rfICF8PeSDXVHeuphoIrNfl9baCfUjurn+S3ZwvOa7RiBT/N5XcvwKJJ
18q9VEvM5Xk0c9xu5LfZGTJIMUJQS03OFvn9U1oS4iWxTGrN0nJ1q1RNfbFJFhBInirGarNoTqpN
ZijA/PPdGYtpEweB8x0A8V3NFp50vE+NNf8mbvExEQn9WnbQRUjKh6/4fPOpZ2q4waOzfADBkZ7K
wvYvrTGHd76vRCfykPmpQMTzUc/ijxR5tp/t5LyYE37tjlv+zLPCxnI5GS9aiamxG4O+IfYT/TyT
iG+I4LMw0AI3fkjHPAaJEwR3pEiP8Ti/2XNubJDjBL5RpvZ9O3fFvMkqjcebN7VPs0cpFNtOH4mG
IpHtf3dQeNz2CQx0d6jIpwVVD+AK6DkcOhWNzQ4Wi9eOd4Dl53PdVH9jm6mcLS2b3qyu4rEbnzT8
4D/wXfuRz+6WBD3K3aV/CO3wV9VlyWMUR+jWpo5ygKavfpRWrDFpbQ+aq9vvoX0kJZZ+MeZ5OBhK
FO9dJb0LFO8H03X1YtbRLzMq/u7G0CS9UzknDcQoWTYX4yyExsY6TlFggvzghUbybSBJlE6WCxSp
Ilnp8GIn1ejt9JD0UgUQ4KUojkTkY1J+mJ63eYz5C+rEZAm0L9UceCfLI/MJ8D3dVyHymKYDWGkA
C980vX+1vrmwvh+GXHsx1OYCEb3akIUKDmpBRMxC7pLAy0i8V2VuXjvG4zh+03E8MZ6L1nZPU9Yh
fzgCUK63xBmVk6aQV4PTVB3gzuvIg/jG5QdQD/UhJQK2Q1/J3uV2vvjIzmc+j0hs2sHXKnPr11nn
o02T/uiQuAfc7YRETCkUcwyvoxf/mHJMF8cB7VysFn/P0GDKVvdwAwyardWH7TPJW+1oVVZ4Cayc
qHxUursgV40PkJ9/D1Zc/jZRwSQX9Cvqugryd0iwvigRhxjabqMiUnfGuW94UQsteqpAqUhNispq
tQPEeYJjSw8p/FIH6TJ6dz5klRdkVDRgf/EJbMQ+xovhsddM9XUitbr3dHLdUrUQUnzIYrTgl509
6MLXwYCMPdr9VZoM2AdHJ7KrXeMm2qvXGy0oTwBES02aNMNC8K1Nk4scsHx9zgZfZuYu0anQ/EXt
s+xeJx9IqxmVz1LDkyrYp66Phc6yc2RlQ766vUjN07XuNVJSEAIOkvTSpuMRcu693IZFwwFSMCk5
8GpgL7ocELjKtE+qRAWNQA9m1fFTp5N9WHYqSzEOBP4USANn6UGoe7j4BSpQ6ykDN70gvprcfnMW
DcU28qbXKSbcMVma/tr4WKPldXhJs5AvXdHGv+3WRleaudOLE9ov6fCzxBP3jZjmdjKsEWuS3Hgr
x/JHmCA0IfsI0apbxCm9E4hR883W8DNUem/YS9/c0INLhU3NVvYOKpke7Neto28+8b0vAcPUU3bx
QmYQUNGiFykQRyn2VeIX++Q/bfoUZZug8hDvtvXoZQpGUF6+h/a3eUzDyHh1i854TWaFQR9My1mq
seJ1Z20GHiJdtME2XvmATU4W3frnDWnkEZXWk70cXgX1Abi7jyA63LZK6ZwXKZK4YbRrhvHsBLHz
0qKN/jDGCjRzHQBaYQawo3GkOUpnIoLhM1pyrGn8Nt+C+m32XKBxD7D5n/PV3e8iU/w9zH6AUdim
vMCl07G4a7pbVdpas97VGt8zqWFiWhznCoDdrar7HDVnRx/gxqM0jcZMOq+LVWw9quBV2qbZv2g5
L4bU6lbpT61VF/Tgj0rR29NjCTjk/tYECxJHq8HbGE4ePTkur3mLdpY96eaG3C6ZYmMIXqTw1PCo
Fsb8ILXRd5uHqHaPhZ5GyXZulihwXTkb2VtEfOVTSyd01iTxYW0zvOSXp6p89PqyedYiWGW/HLxF
x0Z9kYLnCAWPnmz12uabw3sdqeMVRR/1pQ/8+Fpr9l9rh4R1CsobTXNc21zsytrxdtKmHxCsQEZo
a432dNWj+KkdveyBb2D2QAr90kOCuEgNo0xb3ciml4YvWmu25z/a5DCrKf6uWz/YaWWVAfLJnWcp
3JoooQMhAIY6baWqANIlF1MPuwSO6msd++Wrn5SE17w4OkpbFuXEKmMg5mFelNup8tUNz75/ls6m
gUdrgUqxYQL/KVXssFKG2X3QRfVrPZcvLYHCe/Re69ciQeTWDBV/q0IHxethuHM6s+cCsDMEPrUj
kQpSSrPrV3Wq48cmds+yU5rwGdMI3jfeWZuG8mEyxzu7Dnvu52C8N+ZQXryx7kAFTUF2XwflPi/3
ijqUu6Zx6p1mBTPAI785mIrh3PcJFI2495PFfmyPj9uXxvAL+PD91S/7e6sPUGwPyUnBS/jb7+KD
FSJ4kFisdApmAF6pVacxsn/Obg6CrT6rfQBzQgnBdKu9vmuZg2wbZh+5h7+Qnm1mUMLbMVIgkvp8
zSXbBz4Gdr0JBl1VhguIiXetdqJjwAeBALcKJB2Qct/rd+qM1lyrKQbJBdhJrnJMR/2DdReDDeiF
XWmoD1mXnjGjVq5VV0KP7Qf3nPUQ4AzjPW6GmOWfyzoZtGfWh+7rnFnaZSKjTbyjJZhoFJssn1o4
Uxt1xEkXdWLStxNuAF7ZJ5t25hvJYvhe7Z+1sPGeFhG+CRKDPVUmvMfAuJpNrB4UjFE2RfQxz/Mb
GaFd1GrlobBb967PcIMhEMDmWkwDCvC2Ud0hWvYFhMWIC13bH0onxMdV1/2HPv/JacILcivGBt3n
YeuYBpnbQtGuGXPVzBrVZyPlzEOVzXcWgrNBCEgkU7BcTHQ4eVNyarShvtSdX++xjxx2jeME19St
553a6l+CEf8AEFPdPpihaKhz+WwB/3iudPNdiaPqlKHWeEUmEVwJ35R92jjttSwKoiT6AH9r9rdB
NfVXgASnrkaQsa2TbV6XRy8bvXNuTNUuZd7A0soMNwZuWtu6705WtSACg07bm4OdHAAI/41U0/fF
TPRkkiXfcrX6LXC4bos6GxE8nhu7UYDrJW17p1GikwBcCy0JVuydwdfesGHbqH9XiT7BqzPruwGg
wVlZAh5G8ywzam2ZVjNF4THqyIOkIcIseYJkRDS06ruefe9t5SFN4fkijrJN42fQy79n16gu5N9U
voRJjeaaepmKSnsxYXiYPPake+16SMDfONXWyMPo2uVVcAlGZhiZxvs7hfjypF2J3N6wPL1lRsjK
6dGkcKJ3jHqZYCbEUO2qro+hPf3tmqp7Hd2k3RIKbENCoTewA95q5JZs5xz0IY4QAWQaLce0rKiX
SMkXiAD5doijn01W4pIdmSe+5X0CYgV5q/rABf1dp1jEjIThyT5gytFW1hOBEX0Tgy7b+XHz6rkN
HDO3wf1NNYpzWDMOxoq5nYe+2ZYdMYE6f0LTVL32UaRd26VwTAwrHUiYab4J9cDfmx1IvVDTWaEo
TsfYazX7IEncLaCsQ1QEPxUyDygxRCgKEcr40VtD+dEia85H+9Tl2Ng5LpwmPSAHoo7QUz2mx/dB
A5BnfmZF0m7Je1al+YCtebbBDeA9jdWQP+9YC4R6N0Eufhw9Auy13k1khYMXhFX4fLYVCCVf7cDh
m/F1BHm5wTaLWQWLwi5R4fCYLcHrOQ0Otreoz1b9z8D1MwTKDOCNrp4CYjBzgIf+MZyxatQhzG86
DSpT+2uANBgB+903HnC+2naIOjsbM2/VLULTxV4tOhDKnYIBi6YqyEeiFxMEPomF0n2dqullDO3m
Sqgx287dhCha1j7CXn4h0txsLPTkz96kgwLVfevs2O5F8XvvoiS+e7EWnE4Vd98b17uWEcOs2SgM
Y2lVnWYUlrBQ/TYARD1WXfcN7wMDTrAd7JUyme4HvIquDsHjYiEQB6n+mjruHfiHiVn26HMFh28j
q3aiGwHwpTje60bnb5oCEkUWVwQq2sAk61Zap8qtio2V2O0R6HoBKM6zAN3wMThAZr44OUkpvUBz
C+nY19LqXKI8hbZL4vhYTq157OvK+yv13uAydWrr/5jtegfnnW+pt0BklB+R0W9zKwsu+hjgj1ip
zY6VunfqAZ4dLXCg4E5ISSk+i7cOwr1jFQQ9VHPHnPHeG63hKR3QKHKoISaT7FszeMszxb5bi2oo
nFvVZuZ/tmsoYth8PVg+c0dvsMAxuhlAz8rzDn7ge9vQQ31NY+jbsmTe6GrAq+ibxt1cx6RNmX38
THN9nwfJdFFn5JsQinrW4uCXtThEQdW5olssDyOrMz7ES7GI55j5qF1Vs26fh76dHtp4GbmpeWXQ
PtcRU92qTo9l4KjhNnW4jWDCzkrL+qPrU2YeVvSRpDo6h2bxZBmjfRjziPX3Uvju/ex18NBaLd43
3XPqNMklZHlwSX0n2hkFBADY2NGdZZvPemDA3vBGnijsHgcQV8T34v2g1M8zBpUE9licdYvAmZad
BANmLxlpqMLAEk1r8boCgfmfQunIF/VomxYedhlGiKSWX4LUGDOvJcyCX4OD7PmSCFBmfa/72Lpi
uAVHAjNQD4510IPGmoJhYsXpcyyhkSuC0mce1OKuMacnNZxHqB2+vRtRpdlOSxWZgmnbm9wsM3UB
mjlhCq+kQ3py1kAXeWZxByLjNEwwUoArPXRm96y0+D/lZpzsdEw0561g5sKFwG+BP9s7w5TDKZjd
hzHVNKaCXfbokZq7xE31MQM3esdrA7Rh8T0covRdzXGJ8dqfbuHzcEuUwFlCBfWss9JJeaAcz9Xu
pZj4hAGw8pSdL73RAMderZRSAezpgxSY6ty8yGlwrXyL6iA/Z3HJkD12zg7DbuAhpBQAwRXztkAx
LXIKm/fC3poMefeDBqW3BiiA/9pwSBr+HpIj/n1MgPWUzOFHiBQc4qOHCWu5neOMENwXvBEA7V2i
cXfR/02VbdrXv1nXtHftkB3rseYzCSowcbC0VhNIQi08zro+O+HXIi+NL0jIo8g5vuhJYJ3SQXmZ
CQIs9Fb1WJmL8UD8Te2MU+yNIdn6nRfP3jmMrIeYVNo21ZFVatUc4T8DxLh955r6dNXS+G1UWaWG
VYCMYghleDFpqnx0bZKGvwcU6OOmABFkdXewSXiD5Srtm3BEOv3uBkd7BbbrIo2tTCwETMZpbcHV
52nf7IrU9p5gATiP6vQ2g+B7MgAj2HnQHKo4+VIyMUC+MgJaWZJMleqc6hlzvjIDoKkox6RzQ+ZP
Rgr8xdrlQWdsq7LoT7AjirfOrJvTCFtkK1U9cRrwxrWFX6jS3DNd5v9pO3unl8HPyVamYxGn8x3C
H0/9DNjbdO3kMUDK5TFotJrMMFKYTu+ke6u2q2MJDdwIYGcoCRJzGT9vYWq4A1LBTkiSsQg2zjxm
e1bRjwZxDkbxXZY9diFgse+5/YZpWXvOFsxMueDqQhAWZ9N5jBbcaG1M6hlgRLggSaWY9OhDUQx/
H/+nSdqle7a8dvWlDLiuXgudbpMVKaUAPRsd5LRWV8HOP0w4Qp6s8C1uQAr4r2MTpIcAOq/dGnCL
hvEVoXLUDfG8u+lqCEZIcEOZyYLBjR2UvBfBDdnR+SkkyfHvyW2CC7gsa94zWeWXyKa80VYFl+wk
m8lMBAkWFv/eUBegfd1WR0GoVI7TAilkLptdih64ddDg9eBvEkVb4gi0BmCx9mRVvjpKvkvUAIfc
n2Y/gGJeLlyznFG2VnyirSXqvBeoojSOczZlJ+kZOS1XBlnE4J/j2+Uk0ksL1WljO1m6k1+ZoDVN
Ahbhs8XV7xg06lEURhxvC8l9OIPh/NEt9280I+eUo0YtOWApErn+shmzRCalhfGdVLOsOoalouM/
s/ymHNxngHfGSf6k/Aycl8OoGhAn6au9V5Y/5bh0DOCYL7fxdoelUfBSuU/WxVpIo2vbWOrdEakV
PJkAfdywv/I0QLslQz1O6bhX9fq74IGlGIBRdzX8OuKpSI5k1WBjRlQ5KWO82+wl6X3DeYVq8K2H
ubj3mpA7aiMhemiT5lXuvZ24jwNxn8NcGwzr1hCht8fUnfRWcUkdln9tiGbbetPADutAqJtgJ7dL
7oZslXh8JhvZlKfACnWfvHK38Yo+v+Dr6IE+k82lgIjAs6EcK7zeGVuGZAaIAMwZq2GMQP/YlKMd
HClAIrtGfrltzmkPGsqOTvL3xqYhRt3s4jb5Mo/6Ra7c7SpBLd0UVjrt5FrLVUnagvV/qyG+smAA
5J7IEbIlbbfHQepSGCmOIU0XAtFE9HHoXuTG3x5NuTTr0yB7aiKfmwoM+04uhfxIva+5Pm1Q6Fsi
6MxyrervdrENQe7ydn3N3OlngFfGIWM2wFP3qlV5C9M2POQzROdWn170ZeiQz3YW285xDmaQwNjx
bVTonCjhNugJWUle/D9/+I/fIJvYXkF210P91vN291CTwaG0N/SdDAHyfe+QGz/ZALLGlxQu7+3i
3uAUf7w1f4AqPl9BgzReEcGanJuDEebavI/d8JvSZep+vcIMghfdcaF0r4OL2j9lmFge5Lf0fvWY
2rN6QKOxn7dNFl7bQVeAeSzj0PJay5Gy9V/bvK6cEQ4Ik508CX2cHpjCsHRZHgR9RNrJhGO9Pj5L
B7ua6WDq2wEJtpM8wWNnDacpt1iWVPvcGTA+chdw5X/9u3aRnv0QrLCXG8AVFkDK+uzN8b2rLwBG
o7DrRd6G4W0ZluVJkuraVhD9WUYkS5+dve9UA5iV9MkJFMZI6S/F+rb+8YjeNmX/XHnDyWvMrTwJ
t0OwFTgqH21DgkDGQhbszRGF7vP6hq/PsrRJNVieQrXvDw0gvWPoRAfZZ8rDLj3W4z8/glKXuyZb
t2Okftv8tF+qn9puj21Z2fY/Qw+2ciT4U/McwJXbpMBjihSQW2+DcF4+HLoH0TTQWahO+gEfCvL0
zAvkjg+2jjGo85jP7bPD3ID14VUnYjGrBR7byXMOKGWouztrwarOY/mcD253MM2ZqUSjqzs1KIjd
9AjMbEjwHoR3MOWLXaQ5D/UuiMpHB/Pi9cbLX5Xq7XVa69K4PiafDimGtD312A/KwyhFvQzXsqUn
0JfMGM6TXH05SQGecQKzwmPX+9Dqt/KWwGqnVTb/aB1c46/cQkRJ1i0TrsF7SHVfbeFShFywLlbS
M3FwqCHxgm8YE/096oG7I2Oyl2sshdz2eJmeIJTLGnlK/84n/eLFRnZQ5/EuMUsEyrzuJIOMxqjd
wtktUc/dhUVw+wIY7U9I+dlZTih3XrYY6duFDWNHw8958J4wi3NvmGU/sV99PM8OuTwR62Cgaqpz
5rj19+ntqO36CeL9ehXLzGEkTZbPTOZm1s63oAsJqQRewF/gkg1m4h7yo9KF3BqUEwNdlFGz9jcd
M5lsgdetjpPrnCeAOeRzj9Aj0SiO7G2GY9htdnVbRUVaUJBz07XbIAyX+qE2EuMg55ff5dvReG71
x9nI24NqGs9yV9dbK1t51/2IjSnajEWB0j8U8n8WaOvAoci3X+q3iR3L0xJHGpYPYPz3WmbnsPPb
fLhHkN08AU2rLsLaGaKuuvAs/C7DLLvdX7kT6xiz3hg+0L9S6Jnm5NU7C4I0shiOgcNJwUvgMoLv
UAjcl1wyuTPyWAcqsUcLeLBf4Bvyn8FcOqwj+nonbw/0Mt6vF2HdK1vS5f9/KuZqI+yl+3Wolx8j
1dtcfK3L1q1xjrD9YEKLMINMdJXOPql4LEoX+bO3KZds4rDJq3bbJK/9D6z+9qGU3/nHLON2bJm7
W2ABVxKC2GPwoZf5K8kRQtfymswFcjDbYDK/obVCPDnsk1PRhKG6l+63TX/5gkaAQbogvc3j5EmV
Gd1arG3TnJFy0FCK1ICJLZMw+XfW4oaSlPofc9nbry/nESbO/Vig69az3QBPP9hkqeYter0FSai/
XfkhZn3RXV09y7RMJnWyJcXt1Mu0UKokgtC8DiCArJ2ly1qVrbVYb+Patv6NT8dG+XuHUAdjGGOm
DJwdQID8JHV587jiCcv4Zf/tx8+lVmwiZVD/mEbKLbw9efP3AKL9WR7XCCVdQNPLPQi7DskNeVL+
fVOOvg1VgHKak1umu89UkACmyLqE+8QJEYKH7F13rGtA2SHF2k+qg/9j0Or8fPv1y5N8I3us78xt
PnN7mKXV0/OO/Ml/3jvZuvWSzc91Oeh21j96ff4Dn49SNBIbrf2mzUjNyriyzh7k2H9rW7vI3ts8
WzbXQu7HWpUtOe6/nvWP5Yz0lo6f/tS/tX0666e/FCwDPkZzdRfC6FtecTycyVVU822tKi+8FIRS
IGdCI2LxvoTZ1mJtmzM8QaHf0adqDTZvnWS4lZOvXf/YI5u+GYAQIgV/e6LlZZH3ZH1Z1pfqv7at
h8l7J/3+re3/eip/zhdyfxGD9ht3Lg5tTGuXubB8uNbitpJd63/EKv6t+6e223piOe3tL8h5PvW5
/YUh8a6aMvxWOy/cytAga1DZWr/RMoasVdlaJ2Rr509tn6rSz+8RDOh/aDWSCElhQ+Tj5ST3zvRW
HuHbprRKfSaUzbI6q7KD7hWv6/AOmAra+FpX5oVGLnUZ+ZkLBUSUrMxyb6EjP7DaeSvDA9F/JFkb
lIH/oavdBg1bJYYgo0tRzpAwEX/b/dtwuz4Kjiz61z7rY7C2fXpcpCp7x6BJCVm4ML0GdTZ3naOn
81bWvwkAA8JFyfgWtEN0uL3xclHW4jasrnW5XP+1KjvWV1eqAYGUf4ZvqX86g7TNWQJ2Qkt4jdbB
/jaxvu2X+7Me2eBVwuItO1sERowlQvLHynHtJsdKIRODtSpbn/rJILq2/fGPy55Phwxepexn4x5U
4FMNlQLXAOlBpNzQQHIsH64SR7z2VYYuP0uy7CRXpkz6PDvNqrNpMsc6ycu+3tHbu/9HMPOPqcLa
Vbbk9kZFT0Tv1ukW5ModRE+MOEImRUcre5i9knQMai7a9CCv6C1OKU/AOOtx85e8yP9EtWo12GOd
TeqkITmY59k5QSIYljikNSnqhmzlZq37VqCgfxZam3LRHXZmCwMyBuQ18mHpWnA0df9OONsWCYBI
RbtGrqrclzqDyqRXxVsZwzMRPrm+3OC5RXSnvcUzP11+uah/3KLb0vV21WXNIpu31zwiOTl75rSX
qyx/di3kB6xVubCf2m6rOtnzmcy59pTd67+kh6G+tbHW22BjiFVckPsfXRGPRwMhwL0OY5Yq1DME
SIszPpPstXRyZ4aDTM+y1/OAeepJgndTHbxGWnbUlnOoSZ3dl0HdbqTX3GXjSZlLc6f2GSC9YSg2
TcSrLoWXuebW9gB4amCKrmniHtQotPI9kkEYLrOy3xOVBDU8OedGD5pHOFnkmhGNhXieObgXxeo1
9ce3BdH+EiAD+wL/pt6hGjeiykFV2jIEj7KE9EQ9ogIR21X6EnsOyoJmdz/FaCE4wBYOOrn9o2f5
81NaNT/gO556Uys/xtzEVSv1v+UlU/IaH/iLH6ggxbPmrfdm67tHtJ7Mrh+QcNBa1HGGYRM0df2l
nsH0siQv33U1tbco6gCvipDtUovFFsAklDznVoV+k6ruKiSCUYYqwXFjxFg9jMseQkmYCQw4CoSJ
dmwKu3yYp6R6kC0psqJw0D3Lc4SFCcJbRRzsygr5IX8avpokz46tukj5ZWplYEeCEsduCQBvXJ+V
W1zEqF6rED4NHyNRFQXDXZsVYIK8dmA93BTuBaQG6TWPYHuL6tfUT9HTsBQQXaInX02+IaupnKWp
zDDpRncRVa4C4TPDIlvjBE8NathPKpnQp1TRtO00jgErCHbEtge0KrW5ljmWonjIbqZh6B60pPMe
56WoM2B7Ns8W7Gp6rDtCPUu3WungijaQnTEnzObGUUcXxv81JdH8cKuB5kD51+GZW4+vIst7RGUm
2lZhu0H31Ng7mmXupqnJ0XgDTF8YmnmxHaDOwFq1nW7rSbvBCh4ZDBzASy8srxVUu2uzFGuV5/OY
FMRQB6SNbLhppX7JZzM1tpppaBcpiin438air5Tt5MFy98KUYDOiBm+9D2DUtcf+azLkfxmk0sGF
Q/fn3TLhM4NMBK1QVKjE9PMv0p1fwjzRv05NAloBQZy3YMyAXaOD9Thr5JKtKbHuKjfvL3oft6c0
jYsHboEG5b9VX5pR4eHKUvNeNfq3GtWgezdKHge7aqC+KvVL3JM4chB73EtVdpAKfUd+Pd/X46bH
uGMzLd1jLcWULwbLtRxHBpsmR4F2y5ix++NgK//mpLN5J6eqG1N7cLzwBDkMp84MWbQDH5xqt/6C
Nkh+h+Gc3M5bG3P72HTtPleRtdn6WCz3QfaKUeFM0L5oWCvb5h1Ei+YF7nn/QOj4LDWMdtsXTOsg
Q2UjYk1LD2lzjPLzQYn7prroceEaCFAb2g8Ri2VTgUF3RT+tv9YDYeUyRe1EdjgoWZyRwUxAs3Ep
dFNpj4htalupyuXJUnX5VDlgwpbrY48jQJdqmejFR3v8fft30iT3j3ZRwzlbrh+q0yDyssnDn55n
ZhxMlFNkU4oqmGG4r3V52sYWCck/GmW37Okgd+yGR4AzIPCCYQOuC0uFsmJQ0uu/6joIT709BGi8
h9W3sjzI/ngI60Oqo9pUzYpDwFpxcQsnHnhugii4dksxJOieuIZ//GNH36fYyXwEvh3voTDEd+WY
4WG4FLIlbSarbCwbbBTVYi1q8Bv8Lx3lkFvv9ehuxBzw/3JI6g7gK1Tt+Pk0bVcgcvs8PpQq0cDt
p18nveWPTEWpN9e0XXgUpB1Nq4UBiyLlfbQUOQIT91KdfB/FwsgfIK+rMcH1ZXepoly+WTvJFg56
d3z4OvLIHBy7RFXCsvLwxJgU5eJ8WEDxUZaSvZ8Olar84RbV0ZODEPjtUPlrfxyR6ea+KwFofN6x
/KqpjCE7Ps+F/VeKPSnIpdlN79qpSu/cMQJwoqG82WXkGVWyFfukCLVXtQyHq6vXf+ehpr4OdqG+
6mH90DHAPpCbhumC6CBfv95A/8upW/3OBlry4WacimROeZ+iZvARVcoX+MjBo+w0y+DeL2L7SfaB
FN6nEOpe8qXnWH8kg2a+aX5UvGvJWbrwzcle1aaBfvkQ1ul07QMtvR+XAnE/fdiYSc2m3cwbxmzQ
eEtV+kA0JZHju7/UZMC91CV2CXMp/ci8Gh1tzWi3UjX6ZjgZuKbuStNCEX9jW13/go0V0kXWqO8j
CJUfTY8tggpf77jwKz+AgpU7O/PN04hl5lNpj29AaLqvVvl9dhv3i6W47SUrI6STbL372swAKVTH
yp8Q0UFLN+x/B47dfgWype/mGBdxu/HfNMBnaNi2A3hPtuKw3c9Yw8IX/t8maJH/7PzUplsOqNhs
vpaDV+/xaytRmHOKt0yx7EuTdhOa233xpsOYfsH6fSM7FWBsbyAwvsDkVe+lyfYb8gvuUB6lOqIm
cda8KdlKtY5d82kmSyc1OWM3qPcqWm86jOi7YJrBJRRWaNzVaMVAi659VNjs/J6ge9ztwOIh64m0
7L7yB+cie/rW9/amNlg8d7idzD4jD4Ix0UevVv0Wjk90kaoTqTYwhai/k6qNERE+kLp/leqsTN9d
vvkPUpv67InxOn8yYvA9/hicwmhQntOsVe8jHxpx6GNXNeTVE0CfPbIT/XPpte9J3Kp3gBWGZ11v
eVViVOWrxL1KB2lHF/FQKnX2IE1SmKgcRTYEhrrTMVwtcI/N7OBZusfQ0Z5y87lpioPbuRWGhfUe
GfPyzp6c4i7qIMstYsHlnaJSNF3lIjOrTrvY6xEdt6PmMdQcrMAn6w2FsPSralXeHt3M8iRVODpA
6vXiozRHJCmNHizB0k3rJ3+Dph+omnzEXVltAYpX6VdQ1NkROr5z0Ml9fLUt4y53FevVDDPnvkws
ABZLt3ZSf02gJc982rR7pnUabkRsuUsxa6m/JYLXgN/937a1i2xZSvur6nXt+G/H6y0AmM6OH+tx
bh5GpQIuXbhI34HqMvkS/cpV/90cB/ujcUb0gXK9uGahYaNsXKUg4ob5S1+5z9J1NNJrHRneX3WT
qzu3jq37tPQwYKlr1FLQhX2HjvRDQfxqHxdbF9jQVS15qdwx/t5pAMQsw20ePbMLLortJMcoDdVX
VFXqjZzemf9SS6/50ZE3AkZkxugwTsaJmG2J6m5pPXs2muO87g7Cllq+SbK6QBkXjapryZh6tctw
1/t6fPkfxs5rOVYuWbdPRARmwoTbKsqpjFTy0g2hJS3hvefp9wB1t/7esU/EuSFwRZUQJmdmfuOr
gJP/a8PPPsvm4nctOhKan8H4u+rkq5G7bA/oezwtR4ukzUqrRE5YSnH4WVw2644WD1tu7fBnT1/T
r6aIzZ1q9Wi3fw9hSnG0aC+/kYGpbBIt17Gl6uXepN/3gNdNfdIMIbdWnI53Iz4ubteo9RN3o0rr
jy3fiZ2vsHmU79p5tPuYkHTIze31wWpy8YkmEVik4DnP1cdNm8YSkYo/baqyrC6R3lR7YZT9TWg3
Ju6+XoEtQSvhY9GsyoMPZaZegMXyOu8t8oenOBTKX4VOy58vSjMNVFxufo1J/xEoinzVrDqFdqxN
D4EFG5wQxb9FQm3v0hkqripecuySyNyRDkhubaRA9DjXJvkzHmSWNwVvPIDfER8qX7qPDzLdSUTY
BOGxb4u/KWRkve0efaw56ua+a+lZhlNcPzoNY8K2K7Vb+jZa2nNwWEJ3JV2Sa56313UDD6pBzkgD
NcEtTmvT4zInZUUJEATCuY3BuuBfc6/J3nnMEudVGyPlLDrH4RyA762CpLpZFlsD8lwmo/agRx1g
Ko247NAWtLrlte08+QjSV2UfqOeuLLynsJredNPXL8vSNHeAS928XXZ1NHkMNdO7W5aCzt81SZHc
i1z3nryJWmJu1g+FIeWTtxu8VL5FvCp3zaA2O9n0/nuu76q+st4LOrKwzCmrfe/3+Ss2d+vODO17
xpEnTB7yS+UpwPN9xBttF2irn3XzhjCn4oyz7qxkGXbAjkZuIsBrRmj8XewOTWBqgfTbp98daqMy
3NJqzW2PpeClnSdcGKNb443sLovLBgq2+aWecNvCsvpIsxPf7Lcl3Q0Yjq7I3eUXY55YoHiPtmKc
M1lO92QBXtsiHN/HcG70aNBzwIECuZfor9HUj+9DFZrrYV4fzuv/e38b5NLv/p7tcRza09a1bwN8
+/fxf9f/v47/3/sv36uXPcptR2xEZkbrngH7tejH6qpLoe+seR24jOq6bMgY/P6sW3YBFFlfi3nd
//osb05wVoqzi3TeicvEnNWWTlmrW66M9F/rVOyjnUxsf3dbNg6R46yqCr2BX9wqaWMimETzNWhV
728k97rbwbFx00HLb5fJIPh/5d2zvtLqcqMHsXryS4R4PKSWBQjt6qmZJ8uiZSiI7n+W09LtGK7B
evz31mX97+LyiWUdbLtjFtLQ9rvq50i/ywkPvWmwbwtO10eH/QdEMuctRs/ERVVkB8dDS6oP8n60
OufDAEBHttDpb03bxnA0hreSJ2pI9RU1McLjQ10oW0N3pheIDP2u5agL8PQZWdZh+Y4gpZ2vKxvz
jBO2c/FajULXfGzMK251ztoTfSMmrgOGsdXrZrjRqwBm92y4szjq/JjrmEGOOJfB17JhmXSwujc2
TVYo0Tt5EIkogOs03jWVsXIFEN26+t7BRiyeJpguBuwYIORSrAhB0MVEQ7VTyrTbMfgDi298l6J5
BzHSv4QRTvBx23S3Yd1pezVq0oM3JOIS+DqeGEoxPSdB8k3TYfrNhwPs4G8UIaBjYf17xU9mZwyt
fynzur7m88RQCQ+DHFzivIOhz1KkmpYNsykuWoIuHmSyuumdvL0s+y+7YfC0wTRyxAANOE08e7LT
Mo+XbBdffWAd+KrVyR3QIQwiTIzRjFYdtvigVRfTb+NdibTmHKeIKoxBTCdp01mMOt46yrQPDzko
46MjQvNA2iO/ccapv0nLYTgoalgcUyPH2MfrwlNceyCeemmf4mLE67UiSRK2sbeNmkbFgUGttraT
DwhdgS4DgOruqE8UmySS7dWD9gQ3mN5Bnjh0A5Vd9zC1WP1g7jw8hiZ45FasujYgKeXn6lNNDXod
DKrxPNg2LG+4py94z3SrMhyHs4cPFQjqLHHLMQghYcGP492E4MNLpj9xbW88/MheqV7XcG3CWWs/
hQ/0kn6Hljr9UWLjD4lf5OWmT6Lct/Vt2vBy9nqx6+Yj2BH+HfSBFVg8DAyorBFIJy0mf3L6EvVW
fDj0GjAETPsjbNThrsJIfabxT0DXqrNjji0oZO4ARkbFPq01QDLA+4ZLBK2FoHzYZ0IJHz3FkRep
oaZdjOAD0SG5M71+3yX9+Cosxk6a5j/aOXeKNmY52AB1eA1pANz4Rd/tl0/pUXyojF67yaTWu+QS
8xsUQRFD1bkz2HQw5PCa1c8qMQJEXHZZ5v6x0pq3LCv/95bf3Yd04RPyBb/HWdaVpY0OjQLeOsUx
8GIWDVaOjdI+txhY3gyemoKv4JSk8LbJW/YoPeZFiHbOZmxyfC7nRV2MiJaEmR+WRS+ptBXqxGiF
yQMiOUsyKJgnehbg91SIsTgOTlziYMHcMvndZ5lb1uE0zt61TotSn9GN9f/xuQlgVIFA/b+OvSz+
46slPgIHIqHVP9b9fmT5/iEspps0ea3HIHjkmeut8kiaB91DW9FlxoPqSG9n9IGynjL+zdLJozur
zPfL0vIhYTgPTZs6Z9NU9qCLpovT1kgKm6x56QZZroxe+h+NrzwiKHK+hKZtM5vHARzwta9lesgO
QHnbNPommXELHST6U4ZVxGunbl5nu/t1bLbFmTz3UQXifkYoUJ4zrQy24EynVSzU8vy7YdlKgPWv
/QSWPHkj12r7TIsMzs3zEZaPLDv+LnbWIFeyr6hZ/udL/tehlSFGL6R7zwk9qgAz5y/5PcCymPTq
nuJXdOPavSJP7eBjQIR1KI4vShcgIdHlnYDkeJdY89NXy+kwEIH9sw6lL5ZKib2XpArOUsW4JFJB
/f8szutw6u7P4TxZ1tGCqW3wRaMKMm/93bDst6wrKzXdih5XgGWxsYxsE4KFcdtoJL1fVn9ChAtO
rlZvmj8if+uK8VkWDNqrsfYesinrXFrFuqveRtAw5ZDe2gZQlQiI23k0u36f01ULwTGkZx/bqoOZ
ODBB5qd4L9XwkiVquU0Z696psHbJGJC9TsxKIbGep0/8umBNztt+iS0IKOYkxDueoq9enVifhend
qCQyfUg46JriKiaUfsqLxgLfR5KBgkb7PYzOycuy/NOoow9FkKXmaUkDPV1DptnhhiVALZggPdMp
7Z+8qq9hmjOAWLYOMiiOQYoUcNmaYeF58rqpXi1boyRI8byEKbdsHRsruVSKeI/nI1HxyG6TqnxY
tkXCJucEaImYPLwtGlW5RDgJMe+bU3i7zC0TNfXfJl0tD7+rljncUAM3wsfn51O/W1WZyl1EIWq1
rJN1AG7SrtGdAgdd/+73+z1qn55rkVs33qSz7xThSoUS6WGInYISkUfxREu0o2O32lFFR4VmPdR2
yQQqZtmwTAYbatBamfepFGUst7+f0Tzls5gKyHb/Ocw/djFlhIZsOfjv0TpsOtadHAv357jLZi+J
+Ip/7DlZirLGDku4huUgBJsPr/QVEkEUrP/44LLh5yuXHxikqrd1hHj+WWcsv+D3y0cn5hL0ZKse
6qBx/8+/6Xfvfx1X+0p9uA0/v2E+C8vcP37s/ON+ftOy5edL2yK9jQC7IhXfmY2tHvN5t2UHT1Sk
eZbZZcsyGZfTv8wKuwXd0P9xqAidlbbfEm1gpzbU5zoOy3WFgYUfIjXz6+zDzOsRhh49jZ16sAJv
2kmn/Utb7ugmgBXV8LPTY6wjhYUfhQMfzOnbQ5A0X1XqOVtipqMNwjQs9dDVrHFG2TqfloJFdtSu
lIoHOaBZAQ7fdsgx1rhb2VX8zDhzjwjvSdSds+q47eB6jI+VV9Jc3D5p/sDBkPlBxI4vnVqfZIT+
sqTriYTOJiG7lQv9I8j7k0LVc8yxRBxBMBRzwS9XKDrE6H336IgZpjrxMVS0a9XEyp0aMeQt8DO6
K72jIBbBXm5e1Q8dMqkkPv+s0zBxWU15nx5+P+WTyXPTCuQSvqnK3bIBDdpHM6G4KpsOKef0UJcP
dSL6u55AqJEVLPSMIXk/0TICvCzih/hPSoHJCg452B6UrYTs0AyrAampcOg3NJNLpw04gM2TMfGu
VY+OP82P0u9Nuv6Z5GSL12jMhq2ewxpb1mUQGHYTLmskTP+9rp0IJECa6rsSF73cNr3bdJ6Ao3AK
Wd41FrimpIGLMxDD3E3zJEyMYm+PclwtizxBjLsIGgWCofpn1e/62hIvodkYN8sqWyl1uGTDhF1o
nW+WdcvE0D2dMhHMxmWXf2yAmGeM9c8XL6tNPae+O+bZYfniZZ0X9CvLaQy3GSsq1vOPXDaGsZod
TQsA4bzKJK1+kVJxez+IrnmxyREE3zWaFl6pmX8PYekdes04AyJPTgNmVXfLxJ5g/YO1Mre/65Kx
yzBxg8wfq0qkIGn0DDyv25vYjM07kv3mz2fb0NpMuYf7UdDUuGjZDNq8BI+hySzs3c8yDknltsoT
sabPl+1BYerHOXiOavt2cogOuqmkVlS24s5xYuXWDI/+vGCE0b8mg1m9tWQtb0aRzMNC9D64/9GY
8bvfEEM5SiYevcuBpJpbeFeEdxjetZciH92fK2oqQp9e42YFFbm+zavUvwqSZFc9yh8Kzx+Oy27L
hJBMX2ELVOyXxWVfDcq6a5Z0ji+fWtahqEiQJMRnxnDD2lF95y7JDOcOLvd0Yxjtu+9VUELm9bpM
O5ykopUX2Sj/l90gYB6o3AfnZQ8ivzs11IxjOHH95WPY7BXfse4Qi8o7HMTKjRbYeBkMk7xbNmgN
cE+1oDizLC4bAKaIS5kQMOK8oUCODRpKyYax7kKev3Fnnn73DcidYmZWy12il9HWHumYAGcZXAvU
EC72LPHGkJDR1rIpva3hGJDD4bdcQT2HV9HUaEONmPzBQD7UNhJMhWYvk2VC7DLhloWbpz4NRBuF
jx2eglmIN5P6PMDD/5qbF+HrvWQNXn54azj0383WKh7m0DfLHHbNKfXrm2ZWCbVzC+Myt0z6pVFy
njCopXFyWQm6tt05OhXvIQL4ko+PwU/j1dznrRJ2V6+qPpFmaRjFzsKH3wkxMlKHZTldVA+dSF/E
LDxqZyVNNf8EvIlQHlmL/sgsAbtBgyQpAHf3ZpnoZTNMGBxVM3/jP7N64nyGsQ4Do87APi6bu25C
IbrMRmBnQP7HEWUOwPkU7aDs/Zwxe8SCJIYzEtkWJcTlLP5sBvZynLMyO9gn2B2gMEO+IDbKaChI
7Nq/Yyu+PGgRSV7uBuy/XFN78PF1vMnb7lVyWo8hdmDbRhPvwSiczTB31cYcJneOPHHSzfL3/p7t
ZW75D1DDCjbC51wpuKQd1VZ3q9gX+wajthvLyIuDxSAhLqNqpajtrhfWU8JfbZoDCn1EHSr/YS4B
rSImtwHST4rpRhUi5lmUls0d13L+Zy1zKdCGTQkWhPdup93UkC380qLQZRSQ+OJkOP3jxCBR5rxZ
Tg1CUWprRUk98v0k3MrA/BRpoGwM85T31XBTB1b/MzFEONx4+nzm0vE91fTyBslveeNkJdDxZTaz
nU7bLLOL9eoyt0xi6ZV0OznQMObe+Xy2YymMEoEOQcf/eWEVjswOYQoIYNaIzn/mMln+4N/FNjUg
y2j4ZnqzhmmaexSX05EvmtNltplIeGWpHN3f/8xynf4uLnOO1mNvhYCXh3cOJ5CJMbf9/U7MVgS7
VpjHeO69X66DZRLOiz0lju0U1qdlVeGZmDv4NtHIYmvQLY4GltLx/+3y/D7R6gr3USNDAzarxn5m
Zav3hxjIFyJ5zunMhygFNgbLZFmMQijEWqh8V4SU/RFjyGY11bLDFUWJhqO0c9fApqvJh3Hlp1jr
BvhTu6pdMorRVW9H7ufLSYZHrZjBusQj+MbmGM4hpR8pnW/0tEM3Gp/TvAxWMMoolE5FcLLohTn7
Xrum3l6v+jG9pBqviMwpTdeBsnpUy2bNI6OghE5msSjbA7iBeWg7qVfU9/p+6nEQsmw8aeVLUzXZ
VlCEoYu97fBiqf1t2GBEKbKV0qXUR2gTdHnh8tCIboWuWetRG5WNpzTYwnT6FvY/eLrpyRDJISsK
8ndYEoW1eCv7Es/CMdmCXwo3JkK/vGlPgV+pK16OKJODPHdrBBlBewL8Sj9JRElXUSm9+hFJFbRU
a6Bs4bYvZ4/oxqALlxQFxen1VOg9/sZ27RYgKmqbXGM3fNeSE2N3DlYpfH7qnJM/xtE6xGDLyyIV
rikWpaFGurpTAd8aEXR8TDPL7jvyUGSrdFKth8m0dx6sG6Vo9o0ecBLg0IXC4kyLAK143Qv6Yvpn
x55TlxhBEo/VX5JX9/xs0TTYMdI6ZPHOUEaEwAr9/m2v7IgopjX1x3eC52Bjj+j3C8WKYRPRpmNP
xJ4CbY4NHo32Tf5wP3PGfWxfBxBIeyqe6olmWtwzbBwY1Ix/dIFKF8186wMMtn1bxWurFTCnUD0F
ynfj4S1TDef5CtIjqzknwfTXZOM6q3lRlgyyFeldcr39LFPoSDq36FrrO8yaxp56YyBxzFEj4ZIQ
PeVxjQOuhU4MBbebkE4wBKLwKVaTtdXMSBFYy6tBb1483hculNcVvsz4g6aUcGy+yyqdECbE1K3p
yhkhepnntlS2qV971xHi+lTaf4oEVz1f9T/GTtk2NgPBXuvcOQDsLCM40iu3NZ3gS4HDusoHvIm1
YXp1ShIWJCA15a/EIhGukREeDI1MnhOpV4gL9toYE9cLusdRs7cY4dI+EtCKpQiVaisjJCX+jEut
3U7l0LpjkBRbxX4OlCxbmVHqbaokIz/TZVvTUvLTFHDAviEzGGrarT9EDWjK8dCqH4z8g7Uzym7T
Vg91jFVrhV8X+fyN5RRvWtOBZwGQZBuYHjfdMx25BrCjKFjj4pmuiAa19QR/deVgmLpqxiFdRTLY
m0JRVx3ILisSz4DESkGTJJivhPioVN0swn3Fhhiqau1eM3yTbeOL73Qfnl9WQJ3yr2h6nfQY+FoS
fNKcm7q1/oSF4lNHvyRVF2ip/dEBmTrXNpqhtV1ybcPYSlJmNAFbnv5N+gaEifUW9eYlHyjaJ85J
6OyWav3ZUIn+eaZHmw7X4aaoT97UYiCbjTvseS3cZbNgP/7BOZt89WOcte9ai6G82ox3IiLyb6cZ
15uTCMQanUKf4AmdAZls6RkGbOhzTayrvAUIFn10nKRVVWAKrBjKoRgIsgKhletmx7lX3USS8MdS
4GgU2yo1vSvehs2G0k60Hkr5ZA2pa2QtDwIFDG2SvOJxn7iaQ8G7rppwVdfpC/2iiBwbxtBDHOKX
RPemVWEkPPvE0hk9bGoleQbmfwWdZq/ql86CQFeGMbr7/mCH+leuxF9pqH/WpYFZYAWZX2UMRYZ7
l/XtuLVTigWhRi+7ndBHFIz+q0YWdEiB/fVj/qBG5aWcE1XZOBdi/xq1xHqh5wcHtMrWnVjBvas2
g2LNcufitguiVZhbZEvmRt3SHw65xkshpUfIAt4H64WnpuWvI+1QpeGtpBFjVST5JY3z79SQh7K0
PuqQgdcg7gI7SV2hJnsaVcgHeQ1+Lb2Hrt7ubxrczHxQ1W5JB/qmNSKIPH0Xu5aCG72uNONKMbPB
9Qzl04ZsFHgdjeihsRGYSumNtHbjUD1i80YZOhU7sgA7cyKTGWRP2aBuBa7eWzuw6B+mZyU0ucyU
/NVR8+imW/uBPTPE7jsjgDaePI9Tk7jwZx6DavrMB+tFz8drZ6311Cq3lj+cJ9CcsQV5rsZ/UrOs
cw7G2s5rOIO5TkVN1IfY82jTtnZ9qLh2iNf92xgW746fPFpFexosehrV/jlokn1ND048cE1ETb0F
yQaapjsFgANpaAOMViWmGxeMwJXKNSruT6jyZrIv67wniTvCjIMPDTQA7wrffB+b4R1v6nQlE+Wp
tgHZNKH+VqfxZw9OzyiHN/Rlf2nbpS/W2E1deGhF+jgiI18nan5ftMDLQzhMXUxHNefjQWAitssp
A9DzZ5A7qqcdBUhgavXBb9srnkZ4CNrkx/tG/q1FDZqCNywe21i9ZwLkLwDllSJ6LC/VDGxTctKb
7BqD5llpU29uhOPsBss5vKU1gD5oQ4d8MBt4+zHN8iPtEQE+mrixHzHFyC/ohmnhk2DTde7IwiOz
Q1a4MT/VtDnFav/a8qMY+r2ENGFA+kyenUo58uR7oLmsWLWt5NT7Fw1n+tzUd03U74fc29b7us+2
NaeFhwQjf2qHw4raXkj834MClsUlJEu1b/BTU2uMxQbnFOewPlsjpp6SbfuQu7e3vb9JgoVyTH9a
NlQvVtucdKe5a+1kjZ/DtWj8dzNl3IiEDOuGPnmTaOrhk+bdmtIMLg8C68+Ja4OKANj4jLCh0noi
mmFjGyoNxu1OMM44OIyW8/SC9WhFHBCq5Kq4XdoXqyGpPCX2sILDc5tEQ70qJURAVdBwZKT+Y24l
f4tmqFZpk/Ru6bQ4RiI6rAL10KnOvTQIIscAcnbmd0ejJsouWu+9bbjvplbfWsC8Zd2dDbJ3kFNi
F8SdpSRUQ0sPlCi9UyB3X2AQ0ujkk0IzyB1WncFJlpxGLE8mHuha6ra6dBD82/aqi/rUTR/qFEZU
FyvqVjdgNtRVeI8BfOPBtucFRyR5db7UoW1PGiAyRmPm3vaaR0WMYDed9l00kMZHJaTvpX2vamfr
dyBF6xCPYid23IQUQUWBI6Ex3s1UhZuHIKwU0br0yQi0qpqSsY736dTZB0wmX2QIvIc3eNsVX1pD
bDz23J45fJ0oPAklx2Guh6EYcbmU4b3G48dFnURXE/49U1ie/DD/xmQ0WAmtpaxkPHm1jVFJ9keD
XGdPFSoJDUcwL7Tx58zOrV8eLYJFv8kunUPREH8RUFdnBETPxNrPNkWLtenPXhH68DmajABiuxsu
tsOrxhrd2G5nh0He5hYGUlENR7V8ifWSu6NfW9Wk3ppdOhCMJ/FK2MRgVkLfhh9+d+Szm6OZz4Qs
c4D3NvRPZt5vNN0cCKwwzQglbAervVP6oTiESnxn+ATkeNJmupntDDJTZTn1BLRBt0OkbdRW6pIQ
erIC/w98K9ipMT17gVZyB3DRKN8k/T7CPD54ljHgDNxQrbykBRgzEPdildBtu59Mv3JriJhOH62j
yTxXrUNvavvXVG6wWj6FGLNmJKEBPtJ7FxcbpIx3USfEVs3KNyALN202QXzOZ0Tzeykwrh4cDbF+
HjwVQhIJ0QNlkyRYlapP3JmHYCZpQc/sHU1LJtaQsl9HFuIea0QVYn5ELQjIrh/xbLf0rTDGR121
TmXEHRhwhmOBqQRVyb+m9Do3aSAOp5tAs3ahNbxPww2dM08JHakrfEHKTapxnrASv6DEoG1kYrxu
oVVqxjkFb74okPnm3rY19JBXvT4q2tbC8GjlmMqDyMW2A3A7P6TyFRxUpFAjDdS7mS6H+0fMg00x
jqAD37rA+KNbyrj19A5YMhJSiIYMT5MEvB0Roelw9ecK2gECE2wTA/QrxPhNGMBIio1vw2qylTWQ
7jehJvHcJIVoghfU1WtoqzpUOenGuJyuFIerRJr6BwmXv3goF8cupmqtU7gfsSqKde0eYF/q0iqD
gNLQXDXOzfkDm5AcsavrFPbteCdMuLTaMOyl1tnEAVGxBjVXQ09pXiOtBEfdHJWQqy2vxKpOiqco
yZAjWTeAMd0pJ37uGwdXX5IUKysJdj2O41A7p4tFC3shvkbN+SzSKXJpZCu4TNurzPo3WfefkET3
0ziuLV17z4fQhJbcg+hFfOENlQmfpM/W1EHUQjx0sby2tY0sI0rPnd1SQClVCtnOW2Q2ONqnxqPX
3LdCBdUNQxQHMRx3VOm5Q5CdE1OchGZx6/oNfk7UMSpV3haMOro8690gVO8wHHnSO1wxnTbb+sF4
H3hmRy+gvFJQwcAl8mA2T6+2c29bCk0i+sziS5th3TQRATYBJvg634303B2h2GJzvuqqlnpDsFOK
7JwlT2DzHIqd3p5rcl0VgbEZIo2RWKexqx5mG0W3jLV9U/sAO0n60buAN7jT0nOSyU1fqq9KklBq
afWdN8DcGzzM8BIwaKVs137XfAYlrfemcSC+qLOEAKOXK5OoktFXf6vGByJpE+pwgktV6Ky1vLP4
GvwQEkdZe/TmZqWhrW07+hpl8BpQpxzHNl0rHWzAyNHHgxxfchEmG0/fJYKCdIYOFQ2qv7HwgclF
+xpn/pyhZuTvRfzXHKta80KgVlJpZFrxq1N2ESLS0YqfhoG3t4mr97boCTk6q6FMWFMeDjCJdqQD
Q/mr8PDIiIPi0vjB1sBIZOuMw7GI9T+JgmA3iCC/z7yhsvmkI+mJgni+VehRWZXc8RtHkYwNHW6l
vq8v2bh1oACPI+l2+rlK14t96Gw5ssASJUJCVSuq0f4lHrmQMPzKveSkSgWoeVTgLOSZlJ7Ceh8A
2FjRtCRXVa5/9QbYqeRJs2S283PtXWrKXk4D+ROHbh6j+MpzUKfwur/gzXwQUffbUg8uE8hhyL5x
vMYNFgrBdFsFWLjeDbxNuRURHGYftMTQ+t1942958RwslkOeURpG52knnx1tOI4VMBI4c3jJG9Vt
V4mPjH8WSJRrGDv6Tpktl4NiPCWmCvU9zNptGDJOU4n9i6J/5h6lDYSm+vlxaG0qf9zxOargrQ/4
NjhgK/QUa7ri4oC1e0ZI6q360qN76MsZXkrbeCG3/SjTlmiTxlRzouMM62qkE8ckdhim8ojyDAJe
7k2abMn1lhXtNW+qpb+XGr1UKT0TJGzvc07eKuuNq5LEpAyF8dpRt9T8vnNx/5l5Ko5/Ckzx6E/W
XksI0IWPKR9PJyIASHuMYW0ddmvZGjQaQxImYXXnBP61+MuD16Py06OsHILumghGalaFnibqsUUR
6mtQYdQw6jl+UP0jANJkSw/XXSS7E2UFhH5KchGJ37gMAk/9TG4djQftw8/sD9nWz7XKhRmbz3hf
POhW5gofn0IsgKGAYyQ73tQVdwuyLjrE97WhvraN+UeRHXllOt1qA++6SCUZE/H+l1NooJjoDmV7
iUs44DwAaIOb4c3amzcPXm3FP02QCkFqn2Ldmkjc1Z9FOWxLqTwnWBKvZGD06z4n8FZNuhk8rhai
mDbLHaTiQl2ZIrnJveZPJpBQBO0ElJL2p6p9kIk4GqlVr3WlJabKaL9XAVQPkaK4YvbnbR1tgxQc
K/oo/wzSYA+44qYKg60am1+BXZGnqqgC4qSKlWK408fiElsYilZlcig6LFNbtdjQFf4RazXtojoO
3Wa4iWIKz1FD/5uXAQ42N/yEYxvcyjCjSbg/ZYoG38nSghWiR6837r0GCYXnfU+Z8qhjJTRYefCo
xO8wEzNz0teKr9KN1euXEfaYazTap2ybg+6ED3lPZR0F4FfjzSc7SN5HrXuJM3TVuC1Av8r5m8P+
Msb9OY9oz/P8D0KID4xVg5XMu61ZjO9tMevyVF7kSurQETjlsMd1uu2IzedM5bCjihe4xkhqVg11
DOB1sgnBu2PiSBHX2SlNsFPKzfvU7gUVdOVt8vuTWoKQdrKzziNcSHvX5Lm9Tnsgd1mzCfvwNUwq
sf4uzeLTNJI/XlHQa6nn1xRaYyNTHi5WhduS2YDHO05Zv/Hwj6fLCa22VhzRGT3oSkdzOspfVBb7
sQdLGOANGkUqSb0267ga6TmfhOGq1FRhcPloQbJ+ra6baYhwSgzj7eTLIwrKD0uU78k03XZwviir
WWfukBcrhtamtK6T5fRg2v5Or6K17FsajhXcoqLpgnjpBmrttCtNY2OCN+D9o+FHmaxtnburm9Ru
j6cDFH3awAe7BbLOH1UYzv0gSd5I8ikrg4iOqzg7G8lzK2IXA9W7Kmheg44S+HwJTiMWUzSWqFvf
4kJBP3GZEm9HRvzVk82FzO2tByifUQI6tKTUNrgQHRORPjSB/pYOlmCgFxDWoqeyHShPouHFmIUP
S6uAr5KUIXlc7BmNPWCq/Vo00Sej30dUoM0BbD6eypPnont5NYtTVXhvhAf0YwSEKB6J+pNCIafS
MFtpRzPe2Km+p8uItF40GoQMpY8/pHLKZaFcGGu+DCm53amVW/yyMzc3rZ4x/eBs0wkUzSSSeJ9V
5yxXKBBwgI0dK5+Me1cjWggRevZ+mBR0kynISkyy/MH2b7qwZ9AIOYHavrIuIhPb4tHcjXWq3SgJ
FawSJQKVCMlAzQ5U5Bnabhyd8oA8LlxVIx5Mg2ak98pYA42Xcb1bFn/WgaGPuC/rxHMlEg5A/IXO
u6rBbFymOV4Gs/vT8GqLEBg3BhaWHMZ16YyHXCJJR+T0bpFH1gT9p9JolT1/z3bSCFRb4ZHpA2LP
0OZ5Sqp61xGhVz3vsK4iARk2D/gLf7RNMiu7ePtMSn8QWufspPct8excj4n2QR8Z75qadrdI/R++
zmy5UWVt07eyYx830cxDR/99oFmWZMmjynVC2GUXc0Iyw9X3A65VXqt2939CiCRBsoySzO+dzICc
4/RFaTBUzQ2m9nanffjC5UfDDDvz/TcjNpslJSJ3hW2A6RmYOKuCv8lmWHLlTdRNU7ZQOYQOHD7f
+RF6+o+2gr49MAj7jb/HiRmDdCpWtadfvQTTb2tTDMpJTm8XTQiMYUOf6nC+99xn/POwPRQkS4xi
2Q7xcVTt+6w4F7HZLuK0exAB6HPquvuyMClpOudER03uuO9lb2HiH8jLYKV38QQdeEpG2bAvD6Ya
dMuqNPhFeKTAoyq7IR9DrGQgezD8esXkuuNnbexFaxKoY7F62xlBaGI2AbNDtXEk0JwCT9TEcHBo
DMp1bBXnMm6/9dkUtNjH7dY3sp9dNFanGqeNgPK2arFSNgKPB+xggA8YxtoL1W/R4Jy84KdeGWCy
JXloLgvOInIFw2P8kHXPvhHhLuSyRgsDI1ggsV70NV4Ofd4vXS9m7exY3QJMdRtHqnZNPEZrvGNZ
3VJi6TPyobToYDZUX+zWvGWN/Wir2bXK3HStlGYE0SL4hscIEnZX36JmUpcQPRgGJ9KhQ+wQlUOK
VM1yKnuuWx2xus7/WJ/Q1lEhGNJKki1BppylHwywsI3q2q8jSv6so1Tpt4ArWKggcQdx7+qeNZxC
7pIrUneZ2LaGoql91FIMAVUDy5c2L6BVUbCyivcklni/iG6XDtSZtdTy9rq5r7O6WQwBwFQ1Unxy
nOS1ocjH0yZXFgLSQ5Xm4T6I22kCrb9YSFwWVCsD7E768qJmGcCKbr3lE/Tkf5dUWJZaojB3rY8V
NUtosuVNgDSwYTJy59vclSKn2Nmo6E7a2xZ93RKOSrH2hIVL+gDsYU+JNY2k4heNTQdexg2DM0Ky
LUNcKpjeLfoyae4kmemrinijyZD/QF3+FFhymTbUbXocNbSOsiZzqWIftxLHD54IoTT9pWwi9VR3
6iZjTrkYHJTT0UhiuamevcI0tqbayA0OkftRxs7CTsQ61AlsGQMeDkFgVoeOenviQnCPk/7ZFpBM
1foJ1Iz/vxih/lCR9aMqvklzyuqsW/GpjW2iV9oNXgy4SEgRHWsH/FSWFO0Lo1cQxeIHmXrZeqwN
HsZd9Q2LnrWwpvlnjjRubPdWwkiaRvmzsEdj5+g5bGYzH27MasKESug0xG/A4XOSknltSp442o21
GXJbKJ2JALuiEMgPjWWWbT1naZktHU34SyxXBFxOVK9FvCSyTWAANf0kz2nPWyQDP2EjLa2laZpT
noI8WmZ8rW2+W1+r7V0cJRCY+Nkj83kubf5iafGW6ImoxAQ2wxqQjO22V8uzIBYn2RGrz/4Q5Hcq
JRTuKLHw+a+sw6TC7rsqWe7x3loxbAgaaUGdmWU5YD1r2y3yZRy0O5OFO/HCGRGrjSm2gMUGHjEb
rz3lIeEtaGVfVdus7zPdX7fxcDU6VJet0z5VPlpPaEDlVhBEwxBdn/topJPy0yQliLJO8FYYdrNy
3OYmAEOlcOjpGKMEA2Vzu3jHv5mvaIgvrdoohE+7KGBal9gNgTBBFvBpdSp0OmEjDQmbgjvZ8rFb
44eE6r84mUPNcNMLfY9RST4yrbC458xCe+8D61XVf7b9+I71DOEWGIVb8jJWtoozjk8d2n/FfIuz
Td3eqCkKCiBD3GsqRCbUPZSuve3AmG1SfOKwXVeh8uKVprtutJLAtSjJTyB/zjodXdLxTDAdYK+l
qjHTYZ2DuJcZK+vaLcY+5hJPjGTFY3sfG/5wY/sq2AZLH1NAyXGCvN8oeMHDQ36olVTdlO4Fjwsm
hurw3PbabqxUqsJ9+VS3ICJ2Vy/1QFTLvvM0JorpyKcPTmFVv6Q2EJnxU2+ji8tqn0UwT8W27aEa
sRxoegDo0FOYs+9KdOPngDwSJSfMmnCnVVcp72XevhgBuV6pf0oauJVm8965FPSLmBI87MrHmqIA
eW8evr/CpvhhPLU+y8MY94Y1Ap1XZVKvhc5w6B2iC7I4vlPMAvd8a+CWG4t8kUNFWWktaz5n8sSv
CvGhGt1b3arMWOxupzH2bCfT7S5P3+BukF6J+yl4Lytj3Snv+Yti7qowpvxipdsQC1zIhqtEiXeZ
SqBz6RsXWXnxTV5xbxtyFfAlL4bCgx4ICK5Jz1qHddfdFu7agD27cnuTtI3mdRjyM0/YmFmwsTAL
5HNlLuCBFJshngS7NesOQtsgyI/Fe4zIiqVC/KCrnr8MJaXXMLciXlE4SYO8OQsbZa7yg1p7910J
dqCvKtZO5m1bAbONvfjhOJM3i8nSqKwg1rX8VzR13AbeWJ2jaWNRfctg0t7MTXYqiTKi8lAkNn9t
NUXQ+P0ug/4IJ1dnLCVY3VU8XPzLdlgVknHYL7THuIli7gP1WmEvsdJ03VkGxs61bWtljt41iEIT
lRs17bzKunXps5DJOnQQ8aLsc7mXffXYOsW41WMjWrdlettDGQM7Bp0zylRu+fEQbOw2CT7CPVgt
SBxTOMZYVPrYVFAdXhtl1dy2hXufCr5QMaaLrNDK29qrCzK8Ny4PfbfAk6UG3sB17Fz6A0V+yox1
2L91jYaLuAMsHzfas2HDLCyq74XEyQVFF1OhbO2VzjkDEVsVo1ktmbSufaSDLRArnjlT0Eb3EZfD
yrfbmvjCm6Rs+g3G3zAX/VtvDE6BzVqFZdkm0Ytw2SkJ9Ritu9HIH2CS038w5GIe5bgXzSjvZJNQ
hrGD53QA/zR5LgU4SJfK8LMnPzj2De02sox2VYss2CgpyQhSc386FhzNrH7u69ZfmNggL51BXTrV
wPhsjO9m7+5Kg5js+Kdjc4OOWfpD9mhrVadm7qcQYiSG4NAZxVOZQKaoubn06hEdx8ErYfgEfrj2
oxIXj0ZfOJ75Y1KcMBHHnaTydGPp685Rh3mdgr+s28Dee1B+bhAqPmlTzHhQKKDtOV+AY75XKWJL
dEQ5xddN77uY2sTpo2eDU+sOGUV4gdzY+XBuDdADy/RfwgsMFEaVpd+N60aHut+Wp6FJ0i20jP3Q
+mfiQpC+UItItB6qjsM1g2G4ZsL6KMf+ZJrNmVkqtsXhIfHpwd2pQAiqNonZcHdPszNwlLMdhybT
2SqjcmLspFXvtZ4c9Kx/UIZROzVwgXR4wJs82mUlU9zaMz70xGgWwq6uSl6P1LkSHgZ8bzrKTAnp
qXTDQw2WRs3tVTfr+qgRFhuH7rBR6tpbVWO+9MyQuyW6S3FmWAaM9Xm5xVZpD2eSR3mi6uj7i++p
TZyY3xskTisfgdW8JmbyVpfhyN2vbzvJ/8WMCC8kb31jj9X3wKAIGceTnD4GQTPIeNJzN1iaWJRR
YQCxtfia27LdQHxihL2J6/iJ//+981YWpbcKqBdQpqXoX3nqQulYVlnBR1/195XufBRpfXWH6gEU
wl/qsYJPvkNwloejlPRZDpjaxN4BR1VIDbZNKNlEHriLJhslS34V1NnxjQNGaW+a37lLKeCJTWiW
qJHns1JLV8Tu7NvexvzhZjCGrcMvSAT5NmPg9m3lm9FEPzE3E1SeZb/NVWhtyN/D8kM41ZWcKarR
Ij9Lc6P5PDkZ03FX9naZ2eJ+LN70xIWb3q8bN4JSp5oFuQzoTospfkYZINj52rujfwBouutw9E49
lLSV0LBGgHodSRVOrxfe9NaoLeIoPBW5QmqlkR1t1GqJkNm2Hix1DW3OYnbRLRthb7WuD3AbKyQR
LPJe58I4rPHzT8ybkkVpgKKTdMcQ4bUna0b47VDEH2EuJ9Opem8Ihb+bVE7TporD9JZF2JSBNnTP
2hh6Byoby74ie9y1Im3dO+IxLMqL0RAEgU01HyNadRlcV5dqOXpv62QnLIUkcPkyGlSCq4zkiKfe
HfRvTP/6AsSqB8ToCXeCObWVtVKsu+Jcj6p2EFm76YQSrGTCpKyodrnQmLdSE45ExH+vF2s3HE9R
xgDkh1Ks1aK+CVyC2wOV2AUYR5qnVGsvVZArt9/SvlyXbcUUoA4uisakvxP5ewCgJ2PCKL1AiVbK
oL/atTybar3LvHRY1xrz3bRObOpBBmKhFEcWv7vUgfFWmIfAYNQkJ9ABDvvpwXHITQuZe+t9kJHy
SvHLlO4zCMq2JwYOTcvBYFEaBkwj+kA/I1g5h516jroGtoe2L4I022iUB+zMvvS6N1F5mI4WkiDF
Aa5rUerXqo8eYVgyHcWHyqpbhBrCvhWj8eAb8b3JmLJxnWablOPWK7Qbnyc5YtFlkwOQEU25jmOq
kSR2xlG50GVvrKBRsucGTHYKeDFVRtUcLXeUh9uh1TZOXTMrodjokVmwKJT0aPblux+370kFVhGP
C03ep7Jp+NEg+fPzb3pov0e99dG0OX79+spQ02KL+T142YCxgmTVbodvlGQB7AtRUjxTzkY+PoaW
8xw7/U7Vjb0MmaoqtX7Efge5hwlHp+GBaFVuszj+1ExlLdWCBwbWEK1nbizJE1bt3kqBbWDyZhom
OWzJnqLune1QiUvr/Dr63qocRnMb1tqTRw6rlN5L2EyM+Cg8Kh1ECoh2pEBk/dHKyD3NdQrcmfuk
4uLW+PkZw6MW5lX7IFtqMXWAGDZ37BPCMQLt/OI+Q8iw8MbhKBpvFY0WKUp0ATE5GvikALO6G8st
7w0rey0rssoU1cFrH0Ka2j56JuVlw0NWYLkPXa0xYbNWDLkg0HgkQMM1nxICOpGbYC9mGeWrUJuV
AktVkhraR/rZ1hwyQ/ENjKm5N4W/mx554ALXUSTWwgwF2nSkPr607qRR3Vpl7y7BGll2E1q3UKRx
SRu7Wgs4PZ0L87GvD3oDGhwAp5TKD5wciHqktrroShwk4aXqDv/aDrw8TTXWpc6eEjxjY6QVPNfG
baM1z5lKCQxXpEmRvlUQdleezaSEiWKHWmWCAfGTirCdUIOB4gCzX7/6Ll1t05TmsXEc/FAKkiET
xmwMLZycgmZTn7rCrE9aHjUnChAjsF6n7KCPdItKKfp9VpnFfWwqyT3L6un13JBX6B/xKeKxaft4
QfphoC1LS622vw7TUenbNbGG8jw3QQcAh7DMl6+LxF0QM467/doaq+KeOoy8hy72UKiYd8xNBvGu
t9JTd58dpl4pAaYbPm24+roQhXRU+p2u7Od+kK37u14SXz9ddd6gLdmFCCqBrflkc1tlV/UShp2F
jctfbWnkLjVMfc5zD7y7BtguMQVtK+nOZt/+2rC2u3NN0d380W4yN8BKpwPQ+qu/Jm1cLMwjOKl+
+9WcEq12G8Awmi86t6f5QPRUaF1Yi2wKXfqXmEzPR+lDnMqLrr6Zd20vT6YMuHEd9XHz6JVBetAl
tUQRdA1Pjtq9IwNhmSK/qZfC6U+dyuA7nzqUXrUMIOvt59049eItwgZz9XnhwO+OZBVSNJvetkxx
nUu0z67zW7lecQV1MU/zO3URkY2j7wYUJOjeNTLbsZxWlvNuhPL01Hn6UyYVPoeqng2pVQ/zdTTO
pJRRyuN8IUtA6pPC8zfz0Tq2lgOcXlQ1aX43b6xUlpuk5KeFVVYYLhs7x+uiy6rlfBhGc37HG0a7
kgxmRvGpTxaNIawrQK2v6yTV0LMeEFuKFPqmro3oTIk93ORdn16A4CfmQFHcYVHnrPIgau8TLDVX
Fa4KD0Mp7aWP+uaRuVe5DDo7fa6pvvG7s7prOOJn56SW8030llikSpN/N8vig1BZ5JKluLptnP3o
C4FsMDbexQiRPXXzn3XPjCIDUwHhyJetWjBwjOrF75nRLMoj1SoouRkuNKYdQz8gmpjpTkvvMd+G
YCEfABEHox7le1o6dw4M/7eoi19cEZavKmsCZm+V96KD3S6SOB02UREQjeJp8o4weXw1U4chaApc
ntuCpEBSOSpMflop7+YDWqA5DBJ+sZ535wNlRHEoDlKF6Q6X+uxXBP3ahmK2mnfr6QK5o7vrtndx
1Pv9HmQ959CnwdGsTubhciwddaMYGi7EU5/5+h6Y4LaXVvv5UecDovKbrajAtOYu8/V7RYXn34bg
/bmEz4YifTe2CXGRQKBn0oKyXSOtmEjQIjzxM1PWtdLHD5gYRMtSs+rvWarc6lbRBWDEd6Prhz9l
Zr1C8Pauna27RCDXyGY7J6Wq4smDInLj4Oidu2Hx2vL7z3RwcaP91vntNyvHyiW01qgH+AeNyXgn
nMJ+6W09XwZBN957WpRvPDvDbier2hvY/e6W1Gb/TKxptTJkoj7DKIwxTAovUk3uxajrt0aRYbRg
2B3QBFhgk4TylhsHoCjIk9uEpdPWwGvhlCRmum0kLimpAODKkm44JZZRbw0Bq0CYgP+NqWUnrRn0
Lc42wUnzdHvLD8U5JglCgJwBl1/ZjYB0si2Q9u8MKw7vmI0wpdMc+0eQ3uArYb/XrMMXVR0M93PX
yBoVqjJ/de3b6o+uBjLne5WM721bW4y+TfIAeyo+kn227Xy8TXFbppwxt1Hw3Lay6MJ1R1zoqihV
UD+/u8v0imTl2B/XejR2d/OGeFlnaWAnsZl3tamf1qLEDYzC2hYMbQR3x9SycfUJ9nok+8/zwpii
sqv75Q0g+PtImh9GVVT64fpf6sLD9gadEqtBd5eTogLHskMMjC7hzsBVeAVpp1/PbV3u+nfM7uHo
47gJJkS/uc3pjFU3YM8073Whn91iUbab9+YLoU/zdjHpedCZuca8sUzLJ7iZ39BXG3zOEijX1vfN
737gHysda7vz3FR4rsDSrdzlJRHqfZrWK1XvYFdQQKk3SmzyvyMOMlyjRkSPqYwJtSy9Ojs8FiAC
TI3UJpPl534lSwz4qON+9px3Mc6n1DRtvi4xH8itoD7bQOp4TrvYwHTVWfMHdTcX7oWS8iG4Mf8/
jYFlqztFo8Q/nzh3nDfzAXSowMHTyeNYQB9PPHsfTAtQGZbGbUv95xxkEloLroHfqRpWgDxWftEL
jCqsET1O3gA4Go74EHru3UUBwhtPUk+f2zPHe8DuQ33wpumulMhilLChv8gPeYErlDWQNu0PQq7n
9iZkRdQ1xRUUx8GcqCdeNQa6zCwiZ7WwUw6Vw920mF/WA8mlom+xMreUw9xUxglH5/3Pl3Pr1/HW
Q7iWZsrPP9rn3T/aLN3V9plM1p1LDZXcq+EQ6sOvjapWd1HD3zqa8MWz0LG+aTHiA7VIiu+Adu+W
WdiviiOea02r96ZtmFtXi8O1lxm4fuAB/2zmGvAZCg+hu4yngYYvU5lGVxIvCTVmwISVoawrYzi4
uGz5Q2ysYIUz/on+dpAy+xgKTD2bSv8WWJUKgzR3WbF3yk133elai62oCnS/UDsj2PmZYGldI+1y
9ey18LQX8smVewyz84PQsRmMnBFCQt9sZFak11YFRBuUVNsoSLi+2/6SC2Tr5tqWQXGjyTLdqAjE
9nkTZM/uMOwpRopXrTNyVE++f8jCNr73zeDn/Haj7vIflH1+dvKsvfUDUIZ+OmH6HDAowbRiuIHC
DswtdpJvMZakp3ljiL45SbOBXmu5WBworNIlBMmToUdmv5j7oOWcXkLTRgNnHn7t/r7E3D0rimuW
pfnu69KpAS3YVNp63UikAX0/7vFt8W7nPZEgQHNabO/n3biExQI9dd+51a0DIFjvKyogsMPUaJlL
pbwOLbhqLEz54ozg1lGfVq95ml2heXQ/iGg+NcxHP6rWRpIlAhLs83GRu8gEFgoL+akc7QXoW7Ie
howbmJPcPkMnXqNTnszlckfiMKdrxSIiWno7734dSFIlIwcZnmVLufscPSstMeIGhtRH1w6lt6kK
KL5db1f70Ghu5r15M3expn7zrpzURWYXUC+rnbuoV5W9cNF1ZajUWaW3mCjoiK9W0XR47lMqvrpM
U2qipWXRh8fqD5b0ys3nKbqWLks9sM6fnfk/3WokS1il5dwhGOIiv9/j8/zOz0ruLN6jglJw6Iu6
2yxreNj3QZKJe39ackRqCVfnd5tbNfUqoQQGdQdLOJQr+qVUXfco9bg8omW5sia2HlVkVfiN2Zei
crCUjeGTO9yIx/mghav9Ch5IsVMLeIJ1axRb4cB3TWsjeIr83FkXLeYIetyjo0LeSXhOi9Stz+zH
MYVl4+WB8rEBX/M/RMuU1Chr6zHjWmsIssmxt4xwVcQpAiKYAg9UM9c917oYlmE9jKVP4dTRWWEi
smNtjqm7YdbxYj7qGCCdQ+34R+B5DEajKL0tKru8dWCsAaGX0Zt0sptSxNZzaRQOmooAO5Axi66F
QgFh6uD880yw1Iqiuhu+wRf5PNNmxFoWQ6VfwJaouDsyfexSFEoYeEZ3se/jG6XVORBJ6my7wdYP
Mc8I6DBZA6Id50fGt3o7ZKpza/L9rJ0kMe7ylPi7SFWcx36yLMKPdyGl6W6rxh+HRTZlMDTOoJ2A
OlMKl7huTU0CBv+pmDaf/erSzMm2UH6dMR+ph4GE5M70iSBE3A7GvYaR2NzbRhM+FDaeFRFGb+t5
d97QwXTs5p6Z/aQCwnjoq8PcRgfNpBxIBaTb+15jkkzbBgdbpOWpC7tsnWRp/axH8Y/5X60ZPyOr
C99j7lWK6QNBF9M5LlZFB3M6J3WoKZSxWT2PxgQfdP6HKT7PEV6qLXQ3+3WOtOGlJKk4IKnyDlo9
eAcgT/CtTgeQkLEINgnPhpI0bA6J+dCfL5kEGyuliTZpL7OGkAITHR+puouKvx6XZ3LUhwAThoWl
umzF1PC1qdOIAGBYr48jQtp105O4XkW9ccyFnqwjK1auiOTPHXfhuxW1F7PqjCu6BQEsXv1HVz9r
zvPU1Qz7S+FFv7r+cVVzVMlYz2VCGfFVL4XxpPpl8Ri0f9uJ2lettfXPI5r3tyN/nlN4RbetSh8S
yihbksUrtecZi+IfQFQ11/PLRMMQIJo2hRfjMOmeVXy7DmUyrdfmlwIPWoVM1X+2zvs4w5c3o0HJ
2huUG2EFByQj5jYFKr4BlVdu5naE7xRP50Yt6118kafegH6eWMy9GltrrN3coZpb55fzRroWWJnT
xIsC54xf/ecjgxZ8b7wyPAyM85eAn8Yu7SnMaZkUF19o4jK/Yhb6XAOm3ny1936g7VwD4H4+9Z99
YZv+6lvj3bvA46DBdtgNTvPGwuiT+ygz147M8C6pG7Tf88uvPtUA3PFnn/mwrVqYtbQEy0TQDINH
BfP3gxC1Sn16eqkrML7mV/OmCnh2QU8KF19tre4O8vS1n9hjsokzfMzmk5E44tT0x3UoVwLSVJXN
cOWCkf3tGkycnKUYehV+TYFWC7u+1osuGBmIS6CG4iLTwUEj7hsrb9Czvx/Y1S0Gfl+thWE4K5BW
YzWfOG+wVhaXaldOPeeGqoMfZjPl2KLTyEiauY7AjSfCEORi3kXKlG8rA6eleVc3kYwqaDWP825k
RysekPpj4en6JcnMx7m5i/BurU0y5OJBDNdKA+plCeHs56OKpZ5J0hzvCMo2Hyoxfl7aS83m0MVN
gZ8SJ4F4DGt8hViPTh9LS3ETzC3FuO3IVbrqPskk//lpzenTMg0LNyBJ/fXr086XTPi0WYVBs0Sl
v52d0DMeF5s6D+BFT2bpn+7ok5/6166sQpRoHhSa+eh8YOxTRvZ5P1XFS6qlYjfvDZk8MFQi8Um1
tRcz10UWGEUXvN36VUU9e91XzgCVKcyWPkYFtzlTIaKTfAv4ocQ+a+79eaJjhHCnpTvlekQXS6mi
C3yzgKVFd5eQf3HEQP7QKL17VXXefvB6VEeed5Ft8lRNzcJDZ1MmwOl1k7jXvjbiJYX46Dgfre2Y
TIwheQ402NO1ScRO3ynutUQ0thFl3G/ms3S9oxzZxPGtp6Te8xgf57d0lVY94vQKAji9lR/HALml
ULbz7pAMLyO5s3hYVcVjFfjr+S29GmxMG0m+btpUfzZRjSWRe6pTA8RDVREXE2R1IinbOXXSAnuJ
NduHF2o+DENqYjf0+3CvwGH4OmUcx4FBFIt9i0erYaE6CduHIGzaB4KWKB2mkEP9gF0sbwiQ6YbX
rx5a4z91sZGe5v6knlRbo0VoOe+W0wUnFHe61nxOV2bWEk8Rb+sZ1rZuhvLcC/T2TACg2pcKv1YV
k8zGsIP38K4J2/ydDKcMnmAwZQ2YqG3H2kXo38VPll29eYYi3hNfh/5iy2+Gbsl1jTPhkWqkfSpG
TZKB5DnfY0Wu5q7SBefTO9W9H1Oy4QY14klild39WHjtYn4/G5Fi2try1S+gKiqyZzKmJNahQlS5
ziPbvUIcOM1d61h/aV0VDaJua3woKjrz35D7nVw6rKP++hsS1lCff0OeMaea/4YS1dBTJOQb9N12
48vE3KRqMu4gB2QrHWOPp3m3LROx0kNVfzLr6tfR0QuMv+2qiS53gEbZBrUzOImhxM8qOekrdVDL
W8jw3V5qSbXDNhkfUSVKVw6+ed+Gob1CgTZ/utWhSpXxo5YME5iQxwjKOXv0/PK2op6ZNxgudIZ4
7TIZbvHLyrC/S7viSGWOyKjp1R+7DSbPxAyb9ZJ1AL2l7AbUEcRA+3Vm36aasfZ7JToCG7nLlLrr
em6Xrg4XCKGzOBpWvs7rjsiIoOEMw4sIfvF69/MC3d5wTFK1tClez3HUo2nCBZ32ZBzA4snL4fNg
W4bauixbHAmmA3OX+ajX6vkBAAEX/RiACiewTVoG1smkvnmyp828G6adfRgJl5z35va5h5aBHwH6
ODhTixjp+3Rul5NxFFrZJiT1ZjkbsKN0fSow+n+IAgiTlQbPYjZCd8bqyfbc5AE4PfxsL1Jn2Wh6
9R23DdTm7Ttu4zzDoL/cBYXp7wKsg7ZumIqHpAPkqBW1fTc6dYkBdPOq4tq0wsZRu8U6lQS0Jo02
vVSq51LVnoIy6bDUIShrEN7VislQiTUnOTaF7MgAMQZc+4fgwhoDMbYI7pCVd0dDr+07a9qYOrxF
K78b4sieHMWaExTMA/o/uJalmZR7fWRa8dW/qapoo9Ys2ea2+bQ2hIU/RE22nXfnA2pUfmBbb918
dXNgUjlVnp0Rb9p3qfSrs9sqy68OOMswNYuHH1+XqQxHbusRUd980nygaaJ+laShj+SCC81tWi16
wq6jbD/vtrlvb0RUwIZQycbxAuvqsqQ7dB4kgHm3GoZwjVONupt3nSR/qoG7Loip/AcU6puqbqxr
MQQI2Lx7rY/NE9AFFvyB+hMalrqNy4Ilzdw2b6JIVEc0V8iW6auOubHxx7LY1614gQuM9Nzz9ZWm
uvF9NwjrYupvDbUFhDPEVeyxMUPyOh3Myzy5V81IXamgQ+u57fOAX7wYg64d5j2sFK2LJ97m7nNL
ZGnqnknr368Tp7kKK6JW1qXTtghJ6+olQEP1eQ0WF9C15fiC+MVdlh7IdAz0r00DUITf68PXnu9/
7s1jVY/Lxdex9h97v8+bB7nfPefzwJy6B70Dq54GwN89P99vOjYZ7vw/zvP6APZj0O2DbkhOKBuT
k5X49002tDvsWJLTV/v86rNN9gBmHcwGun81i5KRfjHvV2P7Iw0g5pPPcPIzKz/Nr+ZNJQc8VfS0
IUDsrwO+pkb93/ZNJ9rlapDdxB05lJ+X+bpCWynDWosn777p+vNmvhaTgnbx73/9z//zv3/0/yv4
yC95OgS5+BdqxUuOn1b1X/+2tX//q/hs3r//178d2I2e7ZmubqgqIlJLszn+4/U+EgG9tf8h1Dr0
477wfqixbtnfe79HrzAtvdpVKWv1yYLX/TQgQOP1vFijLub1Z91OUIpDvXjxpylzOE2js2lCjczs
0aP0d5PMc22hty0PGOi1c5d542bSXYoSvq9cKFHnMVEhJCDdBHFi3pajZXxuslG7NRlab8CG+a5x
SzJvYeUXW0ULmsVXv/kAmBsBmnmEZXIRURS1xE4KtztZIutP8yvj96upB84pgmkcvNOQpcnJ17V9
HTX5XRFBpfXN4W97nlD3VugNm//+m7e8P795xzRs23Q9y3Ad3XDdf37zkTXA4wsi570kxvVk61l+
2zVqeku6xfQa9XYFvjG1yLU1kEwGbaPHOmTa/GqOSw/bQFn5JwVwc5WZqoXhTV/deZFTYqFAW+/b
FnRStQ1R9f21XzTlD5mWDekz4bOErn+OQMOfVf05TermyUA0dZ/A5Z5b3aaOT5qPxHDeTTVAld5Q
MM+fzrHQHqyDtCoR7zfWM1yLdDk6Ij3MR0We/O36ffG36yuGuu+aEqGlr5F66vs1Zh1Ve6L6/N9/
0Z7xH1+0ranc547paki+TPOfX3TjCpcJayA+qIh0+MXw/f1f5s5sx21szdKv0jj3zOa0OQB1CmjN
oqYY7XDeEGE7kvPMzenp+yPDx5HpOnWqCn3TQCZBUpQckihy7/9f61vLJxxkLh+qAGWBsQ9a3vIZ
fzzcF2BRmzz33o8LG4lTGI6oF5pTfaasgx824YTLrFESmjnv7JxZP7ys+r45r9r6j6NKYb11FeOu
KijdI8wqY9s57fTatquxoR4+ERCzUzNdHmVmOk/C1+6WxzNmOVTM9RInp29da/DG66Zzple/SZ4G
asxPXAN+ecEU+cGD6hoIDddDCrd0EsNdZ9vhWfblZdkCEjje/djf3ZHzDIGvK3N/1RmQH5G5GBvf
/DiEp7Zm/v5UXTHrzcT45FDEqDxC0CEg7KPhQfWrp3HQNALeOmpJTju/l0B5se3tKIX6RYX+f0As
ZL1vWmN0zfGwPhoOIUFRITICU3n2P3vV+em1AQthOTX+918uf81yOfxWlGMdBWH7y+a/X6JvddGg
APi3+Wk/D/vrk/79qcj4718e8p++0F9el3/+x5+3eW1f/7KxzduoHe/lWz0+vDUybf9xHZ+P/O8+
+L/elld5Gsu3v//tFYAWdVbSWaNv7d9+PDRf9wkknu8EP+8U87/w4+Hra8Yzb4yxivyfPOXttWn/
/jeiU63fTMtyVaAe2PmM+UfVv70/pJu/CUsIy1ZBRqma4JaSA0AL//430/pNt3jMNQwE7sJw+Rsa
vDrzQ9pvruuatm04lmmblur+7R9v/8dt7P2L++e3NY1u6V9+9QKjncGfIHSB5E6A8lD/+qunJzIl
PRPzu9z/3VGrxgNX33hWOg3rph8PYxrs/EJ+Co3K9ybXaddmnTwTYPadGg4QrMjM11gk/kzwXICe
fowFnvso2DNjhiWTzDEvagN8U1WkezqkISDUieiNoS2RTw3KJQ2k7i2LYi7yTVmsb9qi3rpAP46W
plFLwHGOecPCVTJMzioLQpukl67fliCvDtLoTr5hfothNdxVnDi71nA/5Q6BIIjsYKXadxb6QIYm
dwu6N3GIs2nNq0bMyllvsguzhRp/ovE1ssI5CV05BWZvrSoFWhSyeDvhdeCPLjjYZW2hjFr68Kns
OxSshXUzurzci5RIlk6lGRcCueqa5rs/+N9Uguq8IXXGbVFizSPgsPdMZ9BWPTYZjCByl2u9OJXz
wu0GAy4pU0aiQSukrpsafcw64N0osSeiEnTpvFhgq8vmsqbls1q8TfjKuFLngaUcWvhsXRUEJyS6
LQ5fjC15p20WcOryHlzLsubp76pNHGLZlzen8q/huSvTbde3Ed16eh1IJOJQTU/jqAM1LJAi6HVi
e44MxUaq+i3icqcp5m4pImtobFdqABWaC3MKWkztmnm81Gx6ABcyoFQctXTRoW3uc5EDlqEYVm6E
tHQqQXZ98idDB7pG9Rti/k7PAnuv2p12RGb4DoFdPvpfvomPb6dgFIQVU/5hYA9Ty9E/aO6c/eEM
5RY2qfSWxTCYBCcV4k21QYquJCkOoGhqdCui9qz5x7CsfSwGJWw8PaW/aI7QFPjnvWWxvKFfNiMD
gG49+cAGdc1dISbCL5LItPLeV9Fb3PXQgNeRpn8xZ2wyPtof7OSPTSwDPGDX5sFB07h80wtbd1n7
WCwnw7I5jUO1wZWE1nn+WS4/RhrXSGDDmfG87FzOjj4WL0YGUY/55o/PdPn8lsXHPoCg6jGJvQUx
ze2QEB0kMAhZZ3IumrH8/ZEUucnGKeF6L6zchZ/7AdFdfudZVAMIaZIwWgk7hETbgcWtjTjjy+em
SiL1z+0U18HY3oMGxaPhzODf0JTDBDnzFbC39Cg3m5tIAXwGfAzCuKNNnpgXy+ay0N24watcKggj
vsRadtA0dERdnlAhag1sVEWxcnXoX8BJkxbdds1qlY/5PkcXi7Tvs1Mg6S90dWNHUvEcw3ganSnb
0TWCe738Uea2pdnoqfOPbdmhzR/5sjB+ri2bboOSwYX7SHZ67pFTkHu63+j7jBhRbhBEGObakSZW
ccKXXiAbVpDjI5jmfbNQycoAK9VHu8kcXqKsdj3iH0PPnJ75ZKHsBtBkPN9g0YWu9EZ+8Ds/FC8l
uqhTbZtPTjwbz+YPkn4D7O4MKxJKsGwzzBe05YEuIqHpxVZx4I99ZVEK6eOncWwnftEEelIzb1wY
WkVvllvZNVcEQzhGFHNNQhsGbrLwAmzU851urev+98hF1TlVpYZcAu6TXz+mjhodgkR+Us0KNW9P
iHzuvuKtEnBXsnt3RwcnJfdVPfdZlO7yiiMq4O9k6pIr08cg5Mb0UjqQb5xh+DJA0tSG5EtgFu7R
wNqHLtKZgH1B1NHnU2EYbgbVv7UmVWZfmr8tNPRxg5TXSC8oy8VO4uk5dIqoi5p9wLtj5lACTRit
YMOE7AZM8pyWwL34EcGBgzw0oYsWQXaRBdIRvZxOkVA2OMyi49jCH6iGRydsgB4LDCIqwp4VPQWd
YRz3N+EMh0r0pynupVc6+GqJkMAPlYwkG4MHJOqx3jgh5VjDNFYwKb4pyJO9qdTsreFAGxiaBr9Z
d+87SrjV3Y7pfZXsy3i8KbEDd2HsO/SqmCfKFHwdGM2bYcTIAxuRQQ6maBEbeL8musxZZm0F6LpG
lCRM4SPCeVCciOigeJhjuBVDU9GCpm5sNH67FRFWDwB4RRDrWwHLfQ2pl7F2hHF4mEhgEQyuJGVY
NCqOxjW8MChsEWIH+B+4VJa8jUTC4hQcn2Q6km5j9U+paehbvBb0Pww600Vr7NRxWo0WxSRX0+VB
j/1yV5W8KMP+u3ZCMcAXP5CAlSjXgcrSZFAeHlPr6qQKUWh+iRrTz57RQwzbxI41BNnm70VcQtOf
qHkZE6RsC0/ImAIpIURlB9sGLnqtXKWVqNQrnGYtM4TNHSqCxz6um50AvrhhVrPGDExXphTYaTRs
ARrjpK+pVaKq1Pi7IkOmOz2EoOIAKcJ/FMpT4eJZnpgakjG7UdXoe0IRf9VnGHRDW7nIDpjoWBEH
yP380A78gOCHw+3sSkJeEft2mJmOhASNXGfdrZ5Y5IDK8btNdZmWHSgToLKNOX3XcuPOzvz7vLQv
ScpnaqnF763bfHEq/JSDS1E180yakhC9EFOGcXDtjdAhTMo+MLjEBZzw6wxRXa6EL88NtLrnyfaV
3QgymMxQ5Wjl5XMyxkcpaNPWA3g6U5HwmmMQ0GiR6fwjYzPDT4XlfktxXW4bNdA2jiqUK6hcmRXx
3h5nypUGTwAjDJ6ocFircpTMq3TgBC4iTK3rvwW5mYJc8OPDlII+aI+hpX3uG1XflIqJbJUbje3q
+Kye2yidNoNi/pHUtrjP66d6DM8UGQEXICU51gkObMalOtrRjj8X/FljGAi8RZJtS5yLij7c6Qmq
u0C7i6KANAelry6xEeJeCo5NZr1Bk3iZykBfW5V6NlTYM6baIbI2yg0G1KvUGFtS/HFX7QyVqjNV
uWQ+iGviZE8gF/4oC24RNUDwXZFalH80BcEL9RsySirq6fbXgfyVWHGr3aBWpE5P8bboQms9JNq5
lcMVZAoY0jwh2TN5qNUUbFfXPplyYzThLW2j+jSjbWtCnFY0u4djn4AxhnWEHjUhmrR2sIZz6YdQ
CTuXUk/NCGxA5pNMclPe4DHCv7NyMFnmqGF3SSE7SuXiCONViN+NMfJPJPBAqw4hL1Dw2sIzAfCU
JHe9zVCGdjUseEbeefO1wzi5syfldcqbHSC1lzCAXSwnIBhpaHCU+zl0oBfKqGH+YPobbL3yIEv1
pAyEg7qUI7aJUqFAd9sjH0S6VuJbiVnQJUr7bnIytOvr0I5pKFjoZ6HR7BIlsldKApSgB4KP0Slw
vQ6dum7g4tK5Y59GDWtw5EsY9kWA6+Sunk3h0O8V2g06Hyy0996aDdJqVBzsKGaao0K8HYqdT966
F9KtYXIyj0eW7WUNM1v1vtk3MYhAhSHZPH1ZFoxNy/e1ZZNbIpDYJv80mCXD7yyHZY19FKFhnG9g
WRXesuixW7+vfWwWchDHYPBynfEeaEcNAfz4CLEAaHdc5iuixqKTLW1nU1YRhcF5KIECP2WWhI+v
oYS4D83geQASZxQqxlAEKNsqYeRVaaRrSZjdgWY0yDxYTHNgxrKIh4ERsMMwiHxGf5NVWePZpog3
ehPpsxmo5Rrqt146LxDTkIcdYjk3yS7Ix+41QX20NXQsZX3X7ZfdtUZAha13hwy2LToWOAIBnVLm
GKNHjiMZMgaeb2WOQHEcnfzmCfhLPreCNWJQcUp4UuvrPy3aeVSuB5k9T+suZKUW3rIo56yJDJzn
mhLujGglpY2GV+m1phhVqAxsu6k/7pLMvjnCKRklMqPB3MiqkaqlF8+j8mUTRF3m+TuUBpXXJ22k
rvV5lWtXSMgfA0PZ74FiTFegRCc/MrVHYRSf/DTBNZZASegGFYN2V11oJ5pPZuCvY8O5U7KCk7vQ
lFtsR99laOAO7YEZjFBkd06pwr9oY/iu88IP27cptdId5o3RU/pM3Wo186OJ7jkZl2Cs9qGv/h7l
DJ8061sUjEQyjF2Jv8QWUGs5RcII+N3YZ9aNrPcDcPJwm4fWq8S3eK4630vDKLjmbsnUNDOIplKg
FFpW3+yaWn8dmHLZJDc9nLk1lI+QR9cZ6k0ydoIny8HN0pZAM5mNQzUVuYCnYCWeRedTM7s/CKoq
Lq3WAjhLy2CbzPNF1dAJLBZU+Vxbq2+hDOpbb6EsHdRC7ollP3HmOVxX5zSZSMv5VRaTtYksEWxM
JRwuujveD2lzKa3iyhfhHlDNxXemBsq8Tq5mdYxxRgI3Kq2NkceowrjFr6rJmvu5drFrXKjB1LLH
WzyF/Y6u/rpLNElU9DDcZ9JQcahWl67PmP9zwgBBwRteVjptdHsAwTVlJyrC9XGonY2fm/XVHaOG
COOh2ZVRx/18iOILehpnp/b1G2LtU+AGYMDWbTW1l7YxpsMwmncNslToaD0QfoWZTNbwpwsDB7XL
JRiCkWcxvl+XjTqduCocqV2qT6M9AY9Idf1oFc33Ck7QHL9cHIDG7sh9NLfYyqLNGHX8yrXxrnft
F9sx70I5aEdywfBZC3EfDyGWz2R4pQj+u5KPxl07Vt01N8t1bufKRaiGv0ea9z2iCwhTU4UFwhyL
rF5s7KMYNhmjlj3DBwLJqFfnomM8R2NCbQuA+uT+9EZvrGiQa1zZnBLxgYa/bh1YpIVRyDuLUZp4
ApSTKpMRckv2rTUMapsufvTQQduhO2mwpuU63CdVkB86btI9C2bN49kedE9lRAEYjb7iVGvasU5f
RieeO7V8r6nAlhFKTJKA5fVN2MTNpuUdgRokzqmOy24fho6LtJq/JmIEn3OZ2TfTaKzVBNgBFeBi
m+iFp1N0wJwTfy4sJrJT0p4tjLCJf28G6kNFlebAy+bbKpC4olPQi0pt7ynbg/OqACgnQ3LTo2Yb
0oE7Oxjrt2NmEt7T3Cfq0J/r3O7hlbPGFEVfQ//AlmTh+0qZUcNCInMhyoI10bfugVnfRQmDdDOm
D11MFJXmq/EJTrRKwlYcrLkZaV4xdjtz9ke6MTEuAC0J2Rm3ftx3W7VyMV1brmdmlfWYJDJ8IEZv
9bnCVui2xTfs8Oo+mec4sKNv0r0Nba9eVK17DomrfUBSBDYyviuKEC9/pl47qwA2nDv0NuuvID+a
NQGA7S53VTtc69l07JuMpmInGZP1Wnpr0oAwzzJMrmnztVeDlKR0oz6GrR08wa+B/YasqKp5iTQu
vvfaOe0cax3kob3O6rbbpUFdXFVT7OMO3WpIR+1UtO2rjerh7Erw1C7W0U2sCb7VFBsYtQ5EKIXy
XZb2uJMmcSQotz4lwGHIuogfZevWV/IRiqM0NYC9XGObqXkIBHUNJRD9VYszpvdjsh9sf/Jaci3V
Ihs9cgs4EWQI4d7R7qAhBBcJrQH7EH08Q71yN/rSYBr0cme4tx1XozbPGTjzlWRJjoRoAZQAmib2
kxhu5IUD+mvbfeZCkx61UT8yBf6GsSm90JgYNi2Iuh3dI3tPqxqvR2yXzqbodU93QrlLZ1BtBreO
bxYpR168JCaT3bprL1GjazdAqto+TtC4UjXG1JTBkSYJJtu4YV9vSh2d0ET+9FxNHQ7gsexvrUUy
ISheflPNIbLIZsboO5/DxT7Iv5q9qvJz6A4BDTVv0L4yxOgPST4WB1XgVIjD/DhZDhgDQnl3eQIv
QImGfU6Er5vabzHD9meT0b2smEWGimJdNOGFZYbQJh9fY5yJkMz5KVndOKxNLJ/cVnT/GfS6K44I
JUg/xPVwz/C6W/cktAKmBA2hqGSoObr7RzPF4JattmWoG0KatwROA6J7sKYzwJZa/lSBdRunEURT
iAJADLqzQzqDzjWKmnUDBHI9QVnfAN0rvaqvjV1f69dlFKa29rQikbxdyaL5BD2C3mddaB79yeeK
67TZyhw5nrQpNWCZr2SQbLiVnbsgCs6iH05JRGSbz2C9balbC5/EJmsSl0kHkaH7UEXoy+8JCvk2
ADnc0GJ/sFs6ipbengzFPLmxbL2QJDrIuNCW7LQ8OiL2n6Qqh03Yw/SdwlOfVlyfYIpyGYuyWzeV
Gy1wzYsL/ms0ASV3GZw0VSN9zkYSrRb1RWuutMltBr4+eFGnGx8DwwYTSiYCpShzpbsEzRQNQa5h
lIbXVDD2tk0UpS7T1ypSV7UGZkWW2R+1GoPOdNz+VdTlQ5SU2VYQqTfzEEHjDv7TNCYGZc05vAJA
yMW1bQoOrnqWM2oLxHF4JAPBRqnvMmvVH5lJ/QGSczjbDdxZZoxo7wtQC61O2QRQQD9BfQD3T3pK
BrjIKYggayl0SB26Z2lGw0lKZefWwGqNGUZfI+e7ScO/WeZrG8fyMxJC7mzQHFet03xzULZoK66S
V6UNqUTlQpzyBtgYCMX7qsbRQvKIwxXG9PciqUHSljVFzkZ7ABrM8DJzz0EXfh5TlzFiBfkWAy4w
XL+oTpkarpqOfPP5PqNemBxxP6T7uA110H+FTJVzIFTU7HisDpnWH0oNBHA+n7BGrW8Sc9jmVgli
xm0UqFLli1o5ODT6ODwRur0aFLtYSyvTN6R0I3Ge/NcsKMvnkR9i1DlcZIU7PChVv59KJXiM/fzQ
N4JzLKf/ocWgviYyQvbCgQqJXBmIR29uUqa220wNANBwo9mGfg1csAGalPRga9DodqewTgiTMXpl
47eGfonmfwXWI4lj2sSNtGAw7xjjKsnijuq60J4MOowba2jgcNOsYfpQSS9CeYNheJvzj66drtEP
YcQINamKqxNcB/hyCM1riB9Vmh5Ja77XED3s3J4vwHZbQaLnnFskXW4ATLHXzqhIGu8mpI0wvVCY
IF3PVQ5dBUTfAGW7I1GWJLZwiGkF2cgWrOKbLhgUAZxv974i/KvlUpIAzBocGBXtDMJ7Nv3URNto
gvFk6l15FIXDfA08JMz5qdvYvQL2J1fy/fJBa5g7YRZBz678lYUz42STygAZ0u64E015tDPjyjm0
FvHPs9BAU+H6AWw7EANPqet3xXSrde4UTyp2hoMIDMWLQXQA0m8vRdZ/6dJJ4yqL68kfTCqKmZz0
HWNlCqRN8mJWw7QX2WQQi525+2rMvhJqUa/Q4doHt1NT6pE5nRMjP0cWgwuf8urGJC7hVPTFTkOW
T+mbjuUxsUuUGypNpyK+cU8OTk7rpxcLYburJMW1VdudwTvbYwZnYiiCB9xH9iVX+aT6Fygt/Rk4
ZkmwE2xy02ktL7VdJmmF8iDi2D4tC6fuYl4OUK9qmNlNlGWCjyrjch4whATBUe8hrNhkYFj5hbdN
crUCjcP6IoR0j/681drxl4Hz4cSkvqOAz7WgN6zPGdDfK8jJ4hob+gOu7/oURy0cVuasuGyGbamP
/UM+LwYXWF4uH1AvUhMd4hqkzydiiuXJFHNUSFzrZ8VuUWZUhBYkaQzgONLw8LlJv8lT7U4PFYTO
U8i5PiJaj4bJ2GsmxK+UL24dNqV9VGTsoIkzd6WgYdlNdbSPHMauLtcuuJN+7JEufxsafr9FMXw1
uyo66Hyp1zwgQBFTGORSVJ1mCAwrjeW3fhDmfcxp6HJLhhNdEvinXpWg0K7MeY+TajOpw2NqdhOD
8/RoFqK5uRpkkLq01VXeyBsFwurUB8SjtIGZ4Nhh2Cgo3KajKy9OvQGIwM2AqekqRXoMS6Q+lhkX
Ydzo7cWdY8OoON05LSeRgZ6WYeYZuXV1sSkd4vHRN2lpPPVCP5V15ewVkkaOgUNAjI4YamNXbnJL
xu422UEHDxPAQ+IS6uMW0ZGwc+o0kAp6swDKR3+10UYTPhxY+JGL53rIaPG0OhQwrcghOcMd5frh
8rvurD+iuH5TYyT1bu58DUfb65suuxZtCuk2hgBU+ZXcinq61sbs63eBlYcUp1e4zJT9OAwQplJu
9THTpl2fEa4l86rcRQo45srWNqEegDcRNZpzCzu1Tb95Gu0SC5cGPSftw5NI2wfVwTTQFS1/68Aw
vXTkU+m7zpkC7hM+33Gd+jm93kgD0CntIyE5Bb7II9pC48icm5NDMnsbhdxngtquNlWAD3V4qm3l
3LcD5aleJJg+FMUEyAhOPpdUlCBXvBkIdE55ZW8DVRSHOTXSQL2zamTzObeKL+pYgDgb+1cpGdk6
A1iT+X1IpxJ7Y7I/92E+g/aC9NBr8jl0OrkNi7VC2+02+Z+swQx2nVJNXAItCsQunVubxhNGdPOp
TE6aqQ4vpuC+09cIpxUhQZvMvfy5ovVL3+9jH/mSTyCcMLIQ/MX1bK4llXM3VpIULX2KMAV4v8lB
hEXzKd8orky5EsSzCZVYTS0ngy+1Zw3Csh038KbiLDhSPISe5PYUWSGIbbQ+ZPhumgMUMjfdRiax
gY4a3AcSlAgUxGizNI+XTFDGUEAca+LjZIQ0Qc1eM8ORlGUBztS3mITFfUDr2OvnSpmauvbKR5i0
biyIezAls01lgBaM47b3lkWYxle/baP9grhuRhP+6sDJndHFOvlJzUxZ6Pf8WOoVIvlPZJbpzFki
YliYyxSnGKL9mqZ/tlFdbIYrSyvL0zizPMJkPKYGpPLAADQU49z07DlI2J248+qTOxEJ7T5rsVJi
8p2zCgxufz6ONi8KA3PNFARw3vxOloU7PzWdi3wf+xRDj3fJWDz/0of2DUZJkIU2YvB7b3nny1pR
5sOfNpcH7HKMNzVZBiumh4yCkU57y5rzc23ZDOcPrND1p6mtrmGVGeusHMhgDLp0O4rQ9/p54eYw
yFKDUNzOrKW3LMgrAstbF7SDaHdOwKzTlTWvQligsTYvls1JZzAaxwUBk8CeOicZT00wqYwD+DDm
v22aa5rU82cZRrKIFBKuzlTVaRrTrWDAGxs18z4n3GP9fdFG0oTDuWiqqCySpV7KGKTxXFt8km6M
74fOspfpQ+sta8m8FuapQOkMJXJ+kEbicAztT8BOpFdE8Y9FW3bhpu9SY9XNv59FKQM318sKEKCZ
Ar15sqqvnUPRDAd4h+d2RCjzc9EZxVnqWr2HNoFqRHSQWZaKMM1BnEAkYB+UzqKMSCUzGsw7AGLa
u0rzf6QQ+3/Rfv1FUrZ/K2Z1VfOrjOz/Q4GYRgLAv9KH/Z/0tUle/6wPe3/GP+RhuvubC3QGr4LN
9MKaxa3v8jDN1n8zTVVTXV3ork7l+qc6zNZ+M8xZoIlQE/fzIhz7oQ4TPCRUdMoGBjsTRZf5P1GH
GfYs/vpQPc9/j6ZrAqkhLU1TdYxfVM8OhgL8y6r5hnboj3oYyUWZRHTtZJpu3FqbXqPYou/Uxt+r
HGSkxe/jvo6b+KjZdofVpSBnvh/ugxDxq4R8uXWFKB4xlDT3kraCzyXucVkE1JzWMs3EPqSg/RhU
pUm1xbmzbY1oqLajpNUkKheU+RmB4oyeNDFLTxC5106J5QNTUXCZypUPqfzysbBnZbgD+pZ8s0jh
ut1X2ebj4WVtOWZZ6zpbOfsEtc0vsuzOdf8TbTa5I+S7xyFSaS/4lq+iquUbRT86TVJ+Gesh3xDf
iTMnSFIvgd24D0QbPTKzmlYVPZAtChxwlPM0HCR1dTFbvzz4hf/8sWvZvyw+9lXw5JtKuFxUeJIS
Wc25l/foQqhhp1U5cPtn0STBcFo2OdNSblvZf9jv6BQq+6JkaLQcvSzet4sBxhmMd14ocnqqq7Tn
7OV48f6sPB+OuQBLateIitCINvdBH1C4HhWgVqlJebyTguDGpMtOyRgQqfDrqh9l2clkwnF014ad
bOtZcm7NQvNljWJAMq6cpomB3Sfb5QFEggHKMMxqakwsITPD6gvVAx34fRd4RFI6LyVonYwgXNcv
g/1ASikD+eEaDpRAegZqXzSNyKm8htbuxNL8pME9svuSxDjdyg8wF1EGzIcR+XNfwEp6sGOoRh9P
r4LOXIPVD/elLYW9IR0molNV3b1vLnJ6yycUJYPUu7dyVYGZ6twsS/f5gZQdZ0SlbCrTdW62Vrg3
pgMuNBvtFEoYHB/74bn4nq0H98uuZUG+kXsjc6Pj7sSke9kXuhhFiwDaS5PH/Zm4+f7cqaI7Txn3
TGXg/PrlgeWQj31NBIWFhmKxLW1mZY1B1LnWVJ+XLRq2bb1aVn/dDpWUh1BTksiS0nDOJaLnjyOx
e+iwszrdPn3sRL+79YmbWnV0AB6WhZq20KUU+5rlsn2QpYbIKo/uqabE3ztqU6MaZq9GSXEzpZX/
TEyIsYkAdt30MpyQe2rZifJ2ebKjYNgLTFunQC2V/jlspV+TD5Yp1xAa10qp6KcM3RjdvS/SPDkz
dfP+tGt+UGEcvBZJAGbi57HRbHf+rg9D+OO58yNMhPxtnKcmYy4QzRXjcuxf7hMTbN7ZvDB1vmdp
0Y752Ecn++zGinHJ5NDCVEjlWXWU9yf5URwcGUwTDVboJjXtCXAjzq55I4qJXn3f/74ajo15Hl3o
30Ft/HiE0FnzTEclBHge+sN2NABD1o0aXp0xyFTseJcYMOeFrmZ4bef9hEmy33eo6uRjAmZnOU6i
pX9/PGvU7wa5LGMXtnulNVXKO+n4YIPnZP190eslIqnRXldVor3vQynyqYYmdIZSoD0MQZYTapC8
fDypDaEc/fKipC/MRzPUu1V0ovka8cQ4abudVF1eFpf4+65ENru4twEuzUcsNvTFYf7z2I/9YkR9
kClKtzb4TXsZtZfVZGIm72NCCcNBZN+owipKOn1VW5DJisySi0O38tKLH3eF//oAmuFFyQzsT+OB
f+Is0tRfb7IEdhu0ah3+R4yt/3qTLRg4F3hTxZvl2vLQ8omfB6PGbSFcYDiUyq09ErpnRddUucrM
MkF1iNW8nD9F6SibcdDFLZB8URCNiqM6knlezw8u+6Bgwq4f8tAjBEyQhhMfMyTczjGP46/pJPC7
qPi/J5A2OmdoCgD5vhzz3bK1LPrumFoye3rfKImaCaforg175Um0AqGb60oSwnhyiYVsned1fVw2
VSQkjcUI3KZ+cUtTFEQGJfltiXro85RWd0GYxd/xfL3QpdKeCysysBQm9o7+4hk+krUu+1i9i2KT
Vl5qRJ7fdNoFmBTsP1/Nn7UcbEPYDMl+TCO5QWqHoI/SH/mGnfmgSBa2ozFczmwfK0k8b3bpNZuC
87K1HOY0aUUBg396bGzz4f2wo9QiBLO6kd0VTmOSWEyOoNtG9jNdo5tVB91XP0iY9+nudMeUfTox
tUT/mg3FV/+KSEZuNZrPmyktGf60iXX91yeNrv/VFWVyKtiuJlBgAOQxaC79MjKzY33ICKAOvvfY
C5AF1MlDR2LsPQThJNYxIladOwBEqe4sh9Do0W/arREP2ZNaEp1s5zJYgTodTkaVcgb8BE4wFnUx
4CmoTorOf+dPfBAkln0fm8vTPvZ9PPeXB5bN/3QfI0wd3QS4kUjPtyUc4EtpJsoRxaS/TzqzuyN5
DFGdqZgvoy0fqeOYf9QgEsvGCL7JMNPqfBUY4tzPsx9hN4bXQzeiYD1vhwwR6GPMe99Xl71WK5q9
joDl/fD5wGW/q/cDjH8J9Ci24kOlq82x9MlGcmOMnFlCYqVTtLdRK/y3iDKwBhzwmMFQJL20V6+p
LqdtH0MdohLFZptNKCHm1SGFeFqilFiOW3aNvlVsRYZulVM+49YgvqK9cM+twW9twui+bYoOo3es
JoC0Wahlq7KPUQF2/+Te6JQE5GOYEUplVygu2bccZyqVcsgcBBfL5rIgFQP5Xjy+fOyCP5ld7JkU
yEe+0eteP/CvgDApCTBOagQlg2WdloVp0OP2UwRT+Tx0+HhgWVv2NZFE/fvPHpZ1gqafyunml+e1
egBpx2qMV9zH9dlygzczHbQr2lfxyU5dKh1B9KTBpX4Mx2KbxUJ5KFWlQOqHbkJrQ+2rZZsHP3D0
z/YEjDJk0nvsg1B95ObybTlATwjAFqJ5JP+vOpqjqe5KDP6fa+nszbLXvrp+EGOQdvublTjlGUbJ
RL+HB6j75Mk+mPSMXHPDWhc+0QvJmIcX2E5Fs4FBSOdbD64MjcPHym/voGmrkNjAJ2mFAlDRpoy1
PLgsOuRsY62pl2Xr44jKiHj6/Kyfr7Ecoee5//4aKG+odOuZvqWiCUnLSXzHe1+NYVR5iuGw90+r
w93Uj8DZpBFuQVkon0CSoqCmp35A+6l8Ug0jZ6jK3WB51KqHjWI7ymOY5MpDn8m9mI/qyMTd/1eX
rf9L2HktN45ra/iJWMUIkreSrCzLkkPbfcPqMMOcM5/+fIRmt7q9w6maQhELAOVpWySw1h/+PE/a
YH04Trou8E+oSJxr/yQbeUE8YCqdZH/FAJifckosiz7y6u9FjC1uDIxzgacxaUbsl/3uGDW2/uoA
W9o3kXIMEtD3y9BAn8YrUGiXbzdqeca+HgNw4x2+k2vSSlRebJKFqNr3D//7x5dU09+Ow/z4BnLQ
MIEtCJIO/xd//vhjkpbuJAbvp9JHpxL7wbeBBE2bOMZ7bRTtLut9ZyUMw3yPVE6sXVdyoODA/FLm
6W7ycFMzHCPchrnhPMiu1+Y/E2BMT4ajKBdors+31UVmr80mCDby3lSdL7V6MkP01/uvFB3I2qVF
fVArHTaPvLz1G7s+yKvYKot0jYdkfWiQn3ggj9St8jyPujP8gGVtBWIRtRh3UKbexY7VUVvsYucQ
JjbWjHOD8ivaK/KyjxDMnQoddFuqAByd336m5z+ETeO8m1pQrwcdDKqbF9Uz36GfckLFt3u2nEQp
ZELUzcureF1Tf/mgrrw0Qzf+httwvEZ2jbT+1OivpHDVNcZTxoPaid+7JlAVUnHKc2qb/inScEiQ
V7IB9EUm0CFj+2kgnPx0/79//Z+ocub86+fMa0DVcwxb3Kh0v3HANcMfVXeIxM+udirxCC5+4Xei
Og2peq6xur1i/UuDoQn2znqAjiFdOUAh5SFCRPs2za97bwfCp8UKEAs9RAXw1YZVcolmwFGMMy9Y
qfStm0VWzVnGddSKeGP52Cd1SW5TQqMQvYxRYN7IFXLi5PtfeGBbB7lCxsWCErpzu0Xmm468qxyW
K+RdUy3Ql/e7BGOF14VVhhs5D9eofenXa8Morb1GXQa2h7ycG3klmx7Zjn0v2P8v5CUonZVaGda2
jePslmn8g4r6OxMfacp/e4iQ+DI1eLnkMwzSZ39+C/UwS2IwiPrPpMAaIET65ZxWydV1oOLYhR+f
ZQN4KJ5FxrE9LzBFkjE5V15VjW089JrbLT8NDAjW77pgfP8UHwewhkX//Ckcz5+u+9GxycfgcL+/
nIbZoIE3ACwH2f2tMbr4AVFG5fbp94Ea97itTqFtcY/Jq6z20VjgfHOP3z9M0ShZZZpC+Zn/exkP
zQbOlFMlWJyU5Lr7gIayGkUX2f98KSd4QmPC58vflgXAeLXlv91svjmWHspKFIq7giRgn4SaOCd5
ZeODBXfrZEUtYuv+s+FXCE9SBENJDfSrFTRjt9DzwDnKEUEa8ii7I/mpddODcY5h6uA0GfSvQJ2+
TG7tX8lADY92ToHTVib1I0nRkdeAdR4n38leikQ/yDiH6QjCllNs0yDUPnRxHfWuehdkqXYF+fCV
nPUf7qrBgl3978eHLmalgj9fHy7anVg1WvqsJiEPgr89P6I8xyiB0vNPkh78hoU34FXQ6s4p7qt1
Q60EHAu9PELLg/JjmjyQcW2WMvjbSB9tB2plJxlq0GBSV6bu4K6On/zqPnmYfPc2py6w3EOtmtoX
muVqz3NLj9tNqA3Nozb1zgWBMfY/to10VeZeZChrsnpvWjG1t8xxLvrcFJOo1mmEvpKMyXlx47RL
Fc+/jYz1aISlvI93TpWBqpmprPLq3siYCIJszSN6lplnnq2jsnC7/E/rfhvGxGDcKrjlTKFnfr7/
f/24+6eXNa/EUaz+01S3aWyqKoF3AIs0W+NmCtaoXAEZe+tiS9l8iuPn9c8MOdeo2AG7OVqcfkse
+b7+07yeAhOOsjiafRrIc5wVkNvnrniHtCuHnxYk1K+gvKMgRbbFaP4xaC2TimJvHkhRRYfJPfh1
DGtJaYjLQQcBWdDURmjd5t1XkH27eJ46bu6h+zJ5z8DchN4z2V316PCzPKhK0781uvVhzKnveBCr
hjzDN9FF+DlbQbnxyFI+DfAQKuGUXx2okiv0FThhtKV9DGrbwsrEEx8uiRp57BcJNU8FgPjzoPfx
1i6jZotf9ApkGwr03rSF6Fe8KXXtn4uk+UiBV71FGAIcQSWO5FzptmEwy/pV+vI2F0uiTdXCpYnn
0b7aKfYxBQu/DLK2f4IiWO1GVUybwlLCZ2Qr8FyxE/un6n5EzlDPSCBKEko4XZ1ycnZdhA9NFRvz
G72drgWcfMwV0aGXMSuqp6cxBHE4L5Ahkv1QuIE6rXw/mq5ywPMNrBzz4CRndFSCV5g0on/ulXD0
3Igs8Vj51er2xBusoQNIRhZo1EqO8jwpZSNH70/G+0DMu8XSyUvfQ+BFuMn9gXr/pHtMzsYj+p/b
Q45GtplXOEYwvMcbFyKJfK/f+vPIqFnUNDTvdA/dX//af9gNyHn3zcGn293X8k8A+0D2Ter2/89m
wfhTtoctm4XwgqVZho20CXv3Tzt2JHCAzCW28QNw1UFQzXcWRQhZI04diuuy74ZB8FSXJsa+UZNv
b0GndIrTMFUPdjPGDsa9RvA0qdASxpHciFzSxBrG0Hh4QhHBBbA0U/S52ZGjFCiis4zJRiSu2NTI
fS3kgDWP2kg+b1AnAZ/x/6QTjXn388dLBhEHS8z/IRlOZfGTXA4mh3XlRnH9w6z8HWDhAgqrB8ag
jP4aEKBS8VGqi+Pt0ne/NIVi73k3qD/Az77kvLfeNNDN6MtZ7qF27frElt7EjQBscxWX4BBbTSz0
WnSnaTDcF8CIa0yBnHdEVsHuo1iBX1jgvqPp+K3wavGU5H5ygRHxQVr/8r/fqHMN9PP/KzBv03bY
DiKi8Tlzqrmxow+6mv0QEa6YyEaKqxd7eF0E4kn2VBX/5YzMxTJRxpJausgvvsavVo6mvQAEgXvB
wkMUZ40NQrCMvcmDkFJ6WPtxVRj9uVMnElFzj4oniqryUjbWWAPtHdV971tgRSnL7Uulqw7YU6sb
QEHNOQgHNhlkIV6coMTADnfhBdipAKyYo/C5FphhX8zA4VmfX17J2GTqUC5tb3MP3afJudid+vVC
BpVqvlcYdo/+GJavbDvxYnXCbD1FpfKGdzwC5KYH0Wvumob2RVFc6yx7sCuBETZv7qAaiGLA8Vay
6P8RFtI+l5H5FmLoLdgQqezmde1zstJTNHVA91f5HipWsWkz5StU9ewiG88aEgo00RM/pktaB/73
KVSzbTuK7IKycnapUH88x8jeuOAsfVCqvnjCFKmDto3ZZPsNwo53lvfS5rs6ZkspAZ7O/TMsCI2D
wxZT3k/GlbDCrzlbNbE+XdrCb/n1e+6h9SztkEeQ3hNP6NckSiGF9l3/rW+0LVK1qD3iN5klwvmm
92ip+ZbrP4/RBB0Uj9GDGmPZ01UwhUzISvdykDmV/KiGFv9eIqrE1QVUfpQlotEFlZdokGzudaVf
i8K2UdGJYIE9L5BTED9oT/OnNAESsMtijH//BEspUV3pe4hMOTbIadmeqrB6DGO1ucoQXwpogTDR
HmRX69x8TRoFTNmqhNWD7RLmh3GRP/VG6F4GA8cyvlXvlaindTvwvs+8VryXQXvqOjd6HtIgOVc9
es746Yj3Lh1CWGlOsss8DOMQ7w5XZO7yg4mJpWh65XRvcMf+p1s1w6sXd+TYnwO9Mw7ksf9pdM80
DklruSXwq9rcJVaCpAAxOWVsUuMQ1IG2iVVyBVWUt1/0H+jxGV/UphxPaQnkWnYVpRjWlTGKtahC
40vFlmDRd5n/+M+a3C9N2DKB2AQ9xjaOUZqgJJ3kRy1Ok1pAu0vzRS+U7thVbf4sRtIbapR9LUdr
XFmhAuWnb8ZXwA/blJrLV4PqCzoOcYoNRBi+R8AQ5HyUo22+nYXJlpLlsBbnxR+ZwTOURG67/N8P
Sk3T1c9vQr51tiXfga6DK8fnw4fl97CA2yr/7tSc4aDKgr2em3KCjt2k8LllDGMRzN8qVd9WUE6O
93kB4h4HnH2OyDI0B4fkD8aFoK79sXW/QA55iPCx/xa5KRIv2JkczRznaGPMdr6iV0+ZJXghZWKH
8Ef9JEONGWH+btUYv/6KyQFrgpWCgufJ81hZVm4IwzrX1igYcRhMDWAXlAt63Ewck8IzOBLZ9f0i
glBSjf3hdimjQtToNf82QV4WBTWfKBp2stfMd7vNnldDJAAV6sW4hZrwtk3FK57NIQi3deywcxgz
9eojxIdhn41AawTUO6rz4Cgbj4nHscjKJYUMoOPzgIzJK2ce/a8xI+7jgyde7rPkVGpk49JRO3cV
wA6kBNnauLCWKjbkiQ3vTXj6Dr6Cc/Hmw5socMvxNCAqc2i0k/ys4JZtzD0Zqrss2VOYSJCp86In
HafTl5yDKLym8QPXEn9r+ka5bgsxfgRhcNDZQL5AcDUp+wG7l9P4xVgLGGHhY595xrWrzKuMg4aB
eD3a/k52wTg60ZR+WBFK1Hm7cKM8PkRWXQNxD4KXZm46/EVB9zzfIkE6a1QMxT4QFZYYWVocAguX
wqGt+BXQoKkG0DHoo/2kieq5Dnx1X0UacP15FNcz0A3qWOwUB1WRESTyIzCVal/Dwdg0Wdxe9UmF
wO4I73uPkEXYmN5fQpRfKElXX/oa2jzclvCxDJR6KdACgo2G/8xN6eh2aWecEm+NQh0eqyL6SAQg
LhPhV0sOuzTQHzYdqlDu1seiUt0U2J8vHCXdytpOhug75QMcsGThR02zfgcAZu+AyvnCJgLC3OQm
Jy9wpmdSuI/ZnLrwvcx6iBtlwAbbifbWMNlPgdm4R83CYnDulUVuP8krR8UGWM1naYyQqoQzrGN1
nK3h5wevAztp2+jhh3zuWpkHclQOyH46DatpLPTDp+dzaBnXHmY6zK+w4B2Veg+Bm/c4vEX5yq/0
8DVxKfQ2cRp8mLn4acdq8WPAtLlzUs9fuP1Fiadu2cZ0BCrvj7JxSqgRkSfgBHWWcRtQZmZGnmnv
4WRQzJYDSotTYVF2IL1hEXnjROOk2lF2nSaZEBGd+xUGitvSLpBtnefNoduo7PP1wHdpbuQ8/sSe
5K2GOjmHVZKvtCACfRyp3bNsNDb6wL6uIqcC5UVlsupFjH7jPAFaXH4q4EzKXutl3XNZRd+tBJq4
ZpD0LBwUHmTjlnBSoYzypv0VQ3JEOfeei9deLY73uB3b86m1+4tPUs66WnLm5Fk+K/5Z2loG5WQ1
66JdFWWPMRZ7O4AgcGINF4pqSu2LpDJKhdF3GY5CM96g8dGuZRcXvNkvJwjPIvOcF7dRMJtidePY
+Z4qerzSoQ68x5h5L8cY/o2j+Rx0Ra59zcGhkkvlQZANo/tUZCmQMgDF37yYMjzwHf8C9gnYgoEt
4jh0/RpaeoiwptIcZBPrMO4W9/6gTCia9aW/6uY5qRz2o6I9xDMXTsM/edcmkAjLSMGn0MXBp0bi
/Cdy0vbQDD+o8cId9ML2DGNMUFlteYfFif02pMNFzgx1LOx613m1tBElhMRL9m6gfrqX76BmE4vi
ye4nDWKdZpdreWkOsVHChSc6mLBfitbfqWhnHkT3A9Vs9PJd0e1sX5SvJVr+K5H04RbDyQo7jhB3
Ed4ga7at1Ws+OvxDIuXwIEddCFAbVPfVlRy1gUbvagDxS9lFBl3dm8jhLWQ3wGfq2GJWdOsiNLyy
E1Nc/Qner5l1wV+uCzoL8RF/gdPKkVoIeu1e5sO/c7Lnqa4VtH40j7/5Lt+jXO+D91/qqGEksf2I
Bi8qlm6uv5jIyC8auxjRNVQPbWUoX2Pd3FETgfZfB87TZIwYxKgzN0+JPzyBXJ6uRMFLrobdg9Wa
PlazZrajBDsecos3zJjiK0ijUe+7Xcluq9npsZ+b+xTFwz1bszKSX/j4rTXkMlTgnQfZkPluDmaA
J8WicQQFrdRRNkpltluDhMFZNrmbhjso4t/uIXk1KZW2NlFe2CqoriMKY4xfU909A8SJXxo7xEJx
jvtzPFKVsxKPz0NXGchYIz9X+bG3DMYgfyShnD/KK9WGnZxA0bqNjnNXxuSoC/z82HvV9G7OeqT6
qFqPBjy4U0XJa6kUNSjuSllOhUg/Rr+t1rWedjuMOvTnwsDlZWIHDFx0G7hN9ZiPUfUor3TyfSsO
2QjE6BxEForDsBxxcBRc1r5V8Tgmdh+QiyGMlAsDz4eNHJCx2x0sPXy22aJtTLyG3ZlF103hGXwd
NevSwV127o6139+6Hqn6hVCKY18N3j6fqvHQFH1JRsiOn6ai68lAq/zoHJcXoh3apxqy1irWQpz/
ZqXgzLFKcpIpGt1/dpVK9GtvjItj+g2iLH/EcAFeVD0PPzrDHJZpBqLYbBKBHHtjHnLsDQ5uO4Yb
WHDFBbiGAVdLkAAPg3zDNzc5YxX9loVoEaNrnpxlCBHn5JwgKbkUbVStkWBH40AOp0FcPqCGyz9s
VaLwJODK9920aQQmoECa248A46V0Eu2LFnb2sVATjO/Tsvto7ERZDMi5nkJdTM+NbsK9ddoPPcvT
9RDqgEfm5eB3FojmRpcSAzBZuCdB4exlsV42dpC5t64cyGWF/z7HTLxglWHLoCmt+aybEf5lXfMl
4ft5SIFbLT0zaL5ERl+s+wARfjnK705b1GVvs/VkVM3qZWakzouJbepTVoLri0b1lKteBBQr954o
y0anXFC/nnsyJJss+xgHYZxNgIJPk+IWuzhxn9QY9/pST/Md7JL6TU8tpCPTyj7IbqIP35qxtx5l
L/P0raqW0VX2HOXBt4f2WcWiZhmV5cooBL5qYy8wIXOKblHOl7Ivm7AfvAUekMnDfaIc+NRt7dwA
G4bn+a/73W/yKfaf7tmU1EDVvg3YhyTWudX9cGtUIULOJFbiBzy6YPSZUfqgxl9G0WI52vG1MiG5
LkimncswUT5qFxPeyTD8az//tXa9ih9iUpB5z3u0yEY13noDee5By9KDVVCOr3iKfPWtmRmiFC8y
jqTOP/EMIQVc4ryr3n1r0jB4KgfSbkUxVN8bq3y0o8F/s7yazXrGGawenfGtIv8gJygCPY1QM4dz
OEbaUUxtwffDr79n0JQHsGlfMbdC5i5y8r2GQ8NVDBGWSvO9keP46evIvgx+bezM1k7WNX/jH1Pe
LeUENC499BymgmKkaT8WBqDqbF7ZJ+Y2yEN8wDtqRkoEFlyiwGUj8d8SKi6v7gOf5n3qysllCMvW
EYO/ut9KXn263/0zdDb0IPOgxIdCxeY8H4ctavPNh1Otc1iFX1HlBwKb8GuKNCf+SpJn2Xn2SC7U
mMBwlCViXExDtOfokkR58UQSon4E/Thsxuog9UlDNa4P927X29UhdpSWDc58Kfu3ib+W3GNFPvSL
HLIzihn/PjlApnhbWSGgMjQqw9jgr0B3tZe2jn4EhZWdzLlXjY61jHtr2jaKZ/xLID5vUmQ0Zswx
/zzWyhKh91vKCdneQ4m27S3J5Lhk3qI6/HLLIN0X3PqR4h/qebI6FVhnQsja47uzpMLXzjapKGjJ
qzmmwHP+2zQKGP2jezSEzbFkbmT33uQ+wPdG++se+TQLdUtricFTD8ytXeBJVF/jGRs3giUCzte0
e9nVGmRmzTF24cQieCsqJwN3pXxEPen90pjcZZgn2knR4lkyxcUjaZa+m72Cx8F+M4TfvyGNaz2Y
VY1LX2pjsheW6qpGIXzRF4iB6DakQtuD54nTsYKMQPdPM2Chs+g5tWyElvhPcqBR+uastgjNMWuM
TM9e2GPVr0na7Ws3whHCxwneV+O/NPhmgZv83YXBX6HqUN1SYk4FwTSdkHQaEYvt083k9MUVaCKM
VV7Q35MhYQaL2CPNdsDiXa3NaIVowXhuBUByYzAftLBaB55brwLssb6X3VoinsPSsWHQIjsuZlSf
Bi1nzKf8YipJv8DGTv/eTMo5aGLvVWtCc2OpJvtX5HtfTce71ggRfB1s5ADVNL/acZddVcSFlhxv
k43sygGlqrcpnIxHGVLslOo9hcDG+MLBGdyDVvxEGuhLlXqQXdB3WBvo9O1V7KjPHA0HvNmH7IeZ
H5wpLn+mHUT6xtXiS+Ip5Y4fvd7MXO2XoMFtXE6pR7HB8r3/gMohVn6J6+OEjOux53W3arup+bC6
dCs/l4Q4f6jsUa+orIiHOvP6x0FM/zQ58K5D6uOF9ivuOkNEMgnO/gMe9DB6f02+z0FWq1rkqIku
2tjC412NNtGAUy1bPXVVDEG6vXWdenbm4X9CdicNHejIS6a97FoxqlNdrboHkmnBm9WAb8BiqDrJ
0bDx3klI2488SsM3jsGPxWC3T7cbUWj3Uz++yoWaIRZe36SXFhWV23s7pYTVx2gsy5e2jCGdStW0
EihI8h6/v94ByfUl2eRG+DsOfBFMhqoNNsA1v2lNB3y0HJNylyfTD4DD07ZV6/Scl3xRMEKk+Dpq
yHvEtftzpMisjzmgldJAGItMMupkVrbEQ6m9et58EFSA2gqvzw4uyYtNoWXNhaw6imoATlcJRucr
4Y1geUqw1oVrRVfZuLB/VZBQj7deWJOnFShSTkl8m+Ao1rQxoq5d2k2+mNXDFcQ7T7Lx9CYZF/Jy
dN+7KVpPeIG95Z6NekoNqcyMJ/ct1Ed3rWd2sNbnrtt7eHg3mruTo5WR/Cwy03mUS60EiyuVdBmJ
j+KK6ehtknCwQysM/IzkmtwXyTZLM/9BbfwHz2RrMvVmdezz0dXWY2GXyJ1ib2lEtaNxKgzroxrl
sNLkUO7m2kLON+SvIB0LbeUn6NbWsxm21jrdHinfi+xJy+s/46o+u23LmJ4kcJKZKy2zZQjM6m/3
uFtpD+HYH0lVveZq+iAPQ1Sx9IeupYZu6/ikDlNyi6MbjMYoTo87d47/OV/GuyrPXyqfIweKGIe2
a0GRz1d6ip+hnsDVwQ0My6RRmbZ5OfFg+rXpRH7NOE59eZAhB02lJ/knW3n7hgrfrizwEaa80n/5
r9s7OaA31l9FrcHb/XM/ed8KtnGvkXtGa7AW7yRN+g8y4N3Ww9zpwZ67QYivje6xEUoi/eTXlHpk
3Ihd/rCriXebKrKXjn1+xXnD141XJUhDSG4m7BL0QD9iXflaeZ11gQwdP4ZuxUFgjguHjRxH84KE
lts96Hkn9r3qwnj2EGC48zZqDSGrJB7RP56pHew3lCcPUSDZk9yPIlKrNfzxAY8vZqS2haRu1NYP
Wtk9AEbRn6qhsp7x1EVY3a3KDf+81jNJcxWbQCNe+OiqPsspvxYMwDk5KqNgYbpq+jLo9cOk2+FF
n3sxblXLPI1eIqWfFnVt7zt0jYxF1gzeY4rIBDSj9GmwUFMD57DPcH8/dL5YsH9oTuMMx5ONPp/L
Yst+9/qu3slQNB/QgrkRJLWWID7R/0aC/lGZPGUxKT46SVneanvDG063rswfmnFxCguh72WvmnQe
qA7iNtQJN2yCvGfZAOn8YgyihFbges9TrE0PbN7th2ruth47FrNQvppxY6PwWhRrdlfjk5ybh66L
4Vir3O5mhHPeGS1SuKSl8mzonf48/Rh6VVRLZczVhUBpADuD3kKMCI94M3rDJdv8Gx/wV821mnc/
KPyVnYmfIqzNlR6lHK/DGCXMzhSPqhbVlwqBwYsWtLdQlnWcx+cZzdDYj3JQTptDjqft4XYUW854
QOigAztHW+TIPoVa+KxWar5lQzOBBZmBHnL4NrPUJqTaDAMht/tKOcny/Z9xj+YycjPhtaqNS2qa
4/ukctQnfdStZRe+wNeEhxeShtNtFt5gT8gyADsPOSjODXsa/hinDuDwr1iGxtuOCmkJjbExcV1P
pkWngu0dIralPbKm3iACkMd0ZTPlfkZZKckXJY4J+W2ilqB8vpbjMRgcsZSXcmWzpr5ZbFE1K7dJ
0KHxVgbwb027+wk0igu9+64miB5zfK7PCLUh4YDy8NrrBdDCTvlKaaL7qUf6Hk31S5qo6h4lhtbf
tJ1FCT2k2u9ggAtz1WRDheDdEwZy/YO0e+pgMKSJpT5JI6iBXjz35FgP40aOqbOL7zxWVDFiMnPv
39fJMawS9Ndf60wXVyHI/cGyjot6aQwZFbXRa3egzPsNr4HiOTfcepHPcCah+AscbRaRmOWXQ/N7
Dy5qMbap/qSgm3DoUVx60MDDfC3ZmxWT8b3151851lvUcsP4EZgp6tTzgIYkMna88deq50tT1YGB
NkHDH2hp8yqc751E/XnwlfAt0Eib6L2Wb7UmVo6AmLAI8E1rH5Wpta+T7p+rQeRbT+mDrZGnM/Bn
nnIflVf3ZYFZqPDJvOiR7fpiKA3x7tv6uCnieNgMaLq+DykSgZmZfuM11TzoWooWKY/nF/6ZngQP
vgVmcyjfRlP34mFd/IBPnLrGcbh7UaJ4IHNeZ1gbMtqpNXxE0hFGZnsNObB62bdGfLWg177AkycR
rJrT4X6n2gavns9Lmb+AnlYdKi9uj6nrGku/i5RlIbu1zS9/blA5NJqFvLxNnIMoQb5p/CVtZPze
lJN/AW0H1b6o3njs139Xc84BZsNPtrzdogvd5KUQuEtaQYt/5BCqBzOMomWhDI/IYg+Xzk5n2dSK
LRFAARmSjTWUSz1AFUj2yGAPl9uoXBDgXQvgpVne71G5PL6Tctjf7xGaznhwg+pNhlIeJY9a0QMS
mqnAANTtQzfThZu5uXdTxf8Sqkij+JJRLAfA9aMuZc7sYdmXTR17MWSlcilv8Pmuv/Wj0L+WuulA
SLcweABEvNIQRXkzdWAYotE6fFcb7a3TSsRc3cHalxOmBOOcXPd1kEo4Z+brJAvS18B2p03SCmR/
MDR/jbISzdWgqpcjiuWvSMIHR5EZ1eLWDWAp6W7+Knu4w1Rrt6xQFHTj8lBFBqpR89W9UUKHEons
R9SynNtMLJ3LQ9RgYx8WrfYglPbFc60UqZimfw1RMt1XA6qbshsJC3UnHQnpUk2H1zxAisEzTfig
82QbS9pjNyTJIhFW/9qHjoVqrviRzb2MdMdjFI0oDNJDXc04u2HxJBfGvmc8jX5wkGOJGVqX0lbW
ciwvCvvqoWAsx5CkVJ6b7C85NJhB/KrxNPKjcFwiL5LZqB3LednYLqKKjKj8bBt9OcrsDhKtNRoN
rchevX7cxRalStgCSM0E5Cdzt36UYzj1cJSIhvgoB/map8vUraK9HFXsMF+Z7Ki3spt35AkyVJdQ
WdOo+xfOIfOK8FT82YzjqlNRGZXhqa0KMtTm9M+0SIM/hYTDqvVDvV7JOegNMGdqpmmb6NXln65c
KMfl6qiNVBw2zHRBRsbdF6JX92wHyDnxygbSYyXG0WidATM5o1w1nuHyq5qDfYnRDw488yQnBEmt
TiQXe33CdfFfzTT46kmPzARNan2nzT05KOMxol1oPOZuteknE0W/eTjTYLEv7pPIn4cPddXOGxrl
764A3UbJF6Rur8WrfBDJUTYBgorH7oZ9lC0edultCOP0azjasx7HrznyUlGi9Ig2Kd/XcTjH9tgt
9dBHRNOM6rew5O0+uJZPPoZupZfXKVZR4Jt7SHuvJgPdSXYvHDXyY+yXSDVUZb7ydArk4aQY8xPL
vARlPK5HFHFXEbo60ZKtTrYyujxfxyZ/c8vUptLuq9TNbn2tcs8ByrrH1NTNi7yPU/ACxxwB0Ufz
kiMI92iNHpBzPkKGIFxN+zFu/pahW3xK0CwJzHopfwgZ65wcWm/nI47VaajmuWgXmvMpKp78+uwj
JxibnnFq5sNZNTcyjozbItBU4ySnmmWP3h//UrfYfZpc9WuujKfOWB41nb976X/reQgaaLn6PmBM
vR1at1lHcPu+znHfE9O7U03N1lLLdu2aiKiyUQmOZhn1yIeV5qZNu+462ml/DbRt4DTmRUYy1dC3
5DmVhY1JcbKMMlWlpmTV6OHa3RU9O/NJ4/x/GwUQBPkoDNylXBzg54H5L/KOLf7d7VDuhizVL3hg
xBALBcQVHhRaGjqvwTcZRPi6fa6wlpcLMNdJL7lA6nReINjvn11l/CLHfNK1J12vs0XbhPrV6aw3
f6p+6tgVvUSlL54Lsa6VxkX1tbNfFdfDFGMeE0ltL504bxAypds5xrRBrKTmYUE3nTwEO/91H32s
5X0iHFGe+hDqcK3pZ2M+GZXzaanIjGct6o2T7PlqQy4If44HJeew5IazpTPz5WA+z1dr6/N88rc4
Xc+DnjFVj/ZoosAXAFrC22IxOYOzFwWqz0VfmFdeUuYVuQJrEY1uvmuqwLpmmu6fxyLcykE5LdAG
c1X7pOPvq6z+OYesdpFr9MJoN1M8Wsv7okGrro6nRye5xlNyZ4+HSbww58/89MGy60fRMa7CVyE6
7VxZVb1S48B7Qy7lb7cypr8C4yVXsFuYhbEvmqNPH83snoEIIuAjXjPrsrKmQ5wjhJkqHIJyEJKX
0B6bZW871ptXpFs/65B/GNLnem6wYoNzooCQyfIkfXYdNhJ6aB1lT86wyxp7V9dsdnKV26XREdXc
77ZpWzm3zTkyx2ULUsvud7CBi4UeozzdOYO+S+3uDCJiQLlWtqHn+idN/ZAzbiGol/Gj7JdUmUDG
qQdtDsm4mDicZFE5rBCq7865UXMESeLyY6oNRBNVbdzXteF96asXJ9WLj6lXvW3fNYgOhnFJDjKB
FIPrGo9QRV2WblFc87kxvUZdBFNQ7GTM0DQSvhyDWse/QgDMrx5JWNAdeYecLWNyVoHQA8SM8mSh
yno25gb1fcSRrSZay1itxcYZMQnjbAf2hYOLvr+HSgMR9lC76DX7goVcXgAV5wuPPDPWeYr7cxKx
dZSN4vwfZ+fR3LjOpeFfxCrmsFWOluXs3qDciTln/vp5CPm27/R8M4tZmEUcgFCwRAHnvMEj1SVP
867kNDf9cZWyO0I0+Z9B9dB+Dqfea7EC/acZ+O1+oDK7N0X0g/vGrwGxHvKe03TSRBDyDc67Rwi/
OAm4qvjIbGer6Yby2+q8jeKr5ffRto1F2qTW4xjE3npSHPsUGbV2CNFTmmHV/hXJBXwzfHBa1soY
aucdjzl3o0XWsNXmpkLxDpUkC09q4eyjTvPXSLXrjznqgwtkc42dlSjGq+dnz1AMrXt9yKKnieqq
DGNRFmHdlw1L2fQN4a3SLjX/z4uMAqspa6pAb5GcLrTgux1YeNc0jcG3YfQvfob4YGMUb+wr300V
VE1nWtZDWYqTDFcavIQRk9t1GyblWxbbw6IYepsC8xC+UIm5XT3oOmlEJ23vEzc9DBRj3knFoOAB
TmiTFKOPhXVwL3oweQq30QtpfDT05jhqNxjzDPqc3PSD93La9JFVvAWZZrPQQM40yAfB1sXE8j3N
TyqehY/ol+bnTtNDpEmpblc9KaCxM6IzyNn4iZ+XoyxzV2HQbSa3sbayOA6/bdlT5XlpQL1jBlvh
jThXwzHvq+G9VdkFcV7tOo7Wm5y2zHHmQQIJKNP8KO3abUX5XifoUTl2g27sHO0mwV/Yk/usa+6o
GDrJSZE6DlcW6IB9PX63OjUaFxp6plEcGLuC2mS+DZBQ32Vwnk6TRR0hRhF+i5+zCa2h6Zq7poPC
MET9keQqoqufsTw8Nz6KhPMIy+y6DevheI8+pnKsihwdrT71nsJyVC6Wl5xkKzbM6WnWPJm73K7H
BipPESEcIthEUPROeUWdPmzhLwoENPl05cFb6no/is5SfgpR431D4WfRsNBx+2r8AdMaSyTUgl/Q
jglngFEJNHfo1n04VI+TMoxIaZVITszNDmbyvacGq1HTGtLbBmhN9JnZ5RhC3BW6C2oNaBU38odw
6Gn0abmKDUQOZJ8SoDsdmCUkTTqDOmZErP2MvTE+xVAKNjwuRa3YwBwDJcLzVKbmpWjxPJEgMDw0
fmfqmKIfQFHNYYG7knGtGzYZm/5XraqLnWFaYN4Gw36vclKudf3Bt3hY4zSPP3MS/9ZFMMKLQYwe
LYcKRze0LbMoDlkEDc5BHqBvAMiUpwzkNB9t51DOh7/7/zX063qjabvP62VQXn7rrhAx9stMv+Jp
ORvJxd2Hgz2T66gIeMZ3bom2BEDt4BJ6SvCh+5m+KDvTe6pKGN8gYdQL6XFs/mDMosBW1UclqoOF
odrJoUotcUVyCjsKL2DFPDTiKmN9mylLPsvGpsvwyYHBwOcwQX8nK6Zy2wJ5fhsr+8NFYekerXv3
MUuNbcANgt1qi5/kZINE5r5nr9uBJBEohvYk9Lp3z2MBjAH5/5U1UoDMwH48NIAkdmqg4yBCIeUh
6PkOFaybno1Yc/nW1Cm1NVG9TsUwYDRg4QI/NxVPWZRuHj4j+QPEtHMeZLjJBm+P+HuwEqwVXvmN
F4DyDVwX5ovw8/4NLde7k50yJJtN3qO2PDXPAwZ+O6+P8dbqW+2djNi57YT1qGeaf3aC+ikeXGeR
q100gxx4cF2LNtiuYIc2N8HYVbsKcV3IqDQhJigHRVAJR+AqfMYP08f0gby+Yr1nefCqWqP1VNeZ
vgErlq9r3oAnQ8xIWqcK0DtXrCeX4sSdWUTPSV9jaNH0w0apjFNrITrTzQjPDIEaAL5RfBxnDChq
Uv5+StQY9AC9chxKycuKBeBVtvpRRw8iBXLplh6GKgJ7z6yx7wOgAHxu6+GH1pZsL7L0m0Aof83a
nuWN7qp3bWHpSzmiQFUO348fDVmrZe1Sj8ctTDs5laOvUH31P2qcCHplurPL8CSqOnvD/C4ALRYj
yWuI9K03XVTH2XG1jt3d9UVADYE34q1LLLFmJapvjWrEd94nP4Lo12xqB8QFO7J1UvIxD3Vobo5p
KHi4GP1hKPiZ4ftvPem+ht5+WRRXMwmiXWooytnrtc+DmpQPFpoc+694A/IyMYdmP2a9DgMBD0dl
yi8tGOffIo1Xla0mP7KQjJ5dAXaCdRlvupZ9ojqo/dGeeGBVT+2H2SlioSPc8t0pdAxxrPG34Qs8
DHv1W63n2HdgqHGyLCwilBjzdhV69UtoZHiYYimCYQLNKsBDGMwKVbq5qccocgSpsDbg06oXCrf5
ytEcdzfOvRj8KgvbLEnuzL0shuAtN/wnFJITL5OuoX9WxFc5UzGbWuR1/wRMZ3wajXxGvPEAhp7t
EPi1L+0wfADoan8Ld2+qTf2LYnC6wPiteLah06yRDM7OqUZy3wrSbItdhriqwCWXIxYmH7Fb7eDo
Nb/RYd9jUmh/iwK/WmZhNV1jPYTUraQ4dRXBeDbVOEfgo9WfjblU60JW/WW3S9Z/zW9uAT9TDKuw
t0gwYcu8nE8cnPgE8u12QLnh3sLzfalHzsaqeR+B8XcHJXsCNKqF+9JpKkyJGyxJUMSOKJGYMaLr
80F2fTXxhQJU5aJb9q9rsgRWhVYi1s/PR35XzYcazMlKq/puhVJlfkd+CQib7NZqN/5XT8iejhU7
Y2QvrJZnj51EM+xzHAEut4OV+6yO+mZT9gl41bmjLwXAjKzW3xHMEvtWNqsoclEhBLA6D1EtTJDJ
PXYUXxDxpyKOyrA8HX1tPsXibpuL7u7Wg5NWeOw6Uc4+OZz+a3zgXkYSLFfPrDch2ZHXSTWyMzVF
IGVzM2z8emcY3Bw00fmvaqsbK5Im00728ktdLqa87c+yl6I6yl2K+miNZfk4Tzk0mvIipwzbqVnI
ppyyp/q1kk2f5c1tStlEHWJrmaWz4zuoHuqGbJUPHQuRMhXnlT8xedbPLjhWX6H7LttfB3ndV1Oe
fcVYsOxqrzlT4TERE3huihRCuNG5963vuPcuXK7EzqfTV9wcBqzlEjATcgT7W/c+mVGJDZlYKlT/
XKpXvDW63fULOW44mAZFWe7P8bYPWvdczWeaG32eyRhbpc/ev8b9p15ACe5tvjzxzwI11zjWnUMz
wCdEiQiGrOuZprmUp6Y5seqQp7cBcizFPH2BijpGufOl8lDJ6+Xpvy6iXOIcCg3PjDFwUogCSrUL
O4C6aVL591Pq+3A2NJaVFTCdMvMoPv7pGGPHv4M+v5TDvuJejMYs9wvg9qSqEaqfZ2lM/QyquD9+
jVMiPTzU4fg2WJazb4SnbpxaHQ64YQ6HzpotbmV7cpPZpC8X5vqr3ywy+uVQGbyNv7V108dal3Q/
rElvEamXzM2mDz+3q7WaZMhgh2H/qGvNm4yLqlhY4zjUOtR8lnmJ7vvXtNaU+8xFQY0Pe7Oqalth
2REY9Y7So4pa3YDo7FQ29hGU5W20vITFpXeJiyfZoPbHVb2FHQwlrrOMyYORgC0GwstdRQ3EonPr
OXk6s2QX+DSaJHlij29Wphy6Poaa6o/Pwkiba6Hq5RVbhBezKMY3NBNQJ9yUQaE+N8+VcLrnWnQG
53rcdc8S6/x5bhsIT6L6foGm7S4jO9c3vVHo7K8QigKy9KsyWuekh8nwFFYgNAOV3VMYieGJpa6/
a1mBr2SvUufJuZ6877IzKQ2NJdIRXELSLsOp2miGfzHGDkSjWXpneUhbitwYuo7NtlO8COOQuf3V
L8+cst2pZqIfMAhQ222jhJhzZmRXvajojlZHrmIhhNJiSETbmQ/y7K+Ym+hQ6clMshAzkBDRTfA+
rhGems7xL63bfx4sbH+WQzSVm786IAygc1W66uKrg/yef0nNLDrzeVn+FZdziiB/HNHqwNCAR8DK
GpM1QSJ55gZJjs+koRNvmTlcrX9oPzJusUmDiiYJQpJIxJi9wbiv0O3MhT30NZ2MyTn/jJWhv2bH
5ueo2WW9M4cpVmAzI9aBse4O94+ogInQjpTp+jzfS0F62ZZnGUqpWP2GJz0ouPs4wrhDwsu8M/XJ
R0NoXGmdUtzZo0CIWAszrPYU/BFuvSbrh77DHXvigwJWmVdXjeHrqPMxykyc9GQzE1a+QrylxJGq
jl4NLfqlz9Am2RlbD3xLnGfGiHsKjPcl5juvYBm9g90hZygH+UNZcbsqddANzM/XOlmCh6yPcvAQ
iHNFOfrq2jb1ND4TMlzjoIEsrR3enpRuspdTvt2gD0X2XsZ2fC8hDaxR6isRGDzJ/RfSAQz6X5Fc
e8foLL4HLFzf8BL/+zy3x6kxuv8zaz9AFoOufMAFFkwBiebgWKlitJcA6IGGzQeYjc0qmxLuE1nR
QldU2uiUQlg9ybNGBqfJZnOuNwE7t3mQ7MeMrfkcfxslL4hTKupInQHN/WsS2X27KHKC+IQhADui
Y+y19bZrvScSvMoxMAerOsvTsM98GFYER76Q3DQgNYD2c3ADVCA68jkIBdmQSCjHkOwIft53g/ez
cUW0mtOIxUIWHWUl8j8XJWUXgIAStwQOihFsmr7KDqY3IJACQbXUZzRpxf78JsN2a//prtVe6e/+
NIcQnWr8jxFt09A/qldJPCz70oqPgxY1/vZLya0x8EqZHyCyqLLc/WneZkDBaEAuJ+0hdU79VXu3
Lcu4ykNl6+05MgPg9gF3ry6olX3ozI7HWWtcszoxZ19JGCOKUPHb/ifmcQ9e1bFD4XWeSnbkDv5T
o06F8SumqvabF08NFmHMJOPcV1c1+HFoRFxpaHl0rzj4ecxzy1Dlmhnl2fZBXoPb3YEskr7HiAMn
CrUYTkbD/aoTXscKtcRGC8GOlgfGLR4iXWVR7JoHjAKPxiIaDv58YSEHyVPhU3jUIrdef63GqnkV
99X8a3H21fG1YPu/h9Rx3SwAdOGF0rHxmcA3+LN1qwDOjNrwfLD7ex+D0EPLzzy+u3OszJ0XMrDm
XracuKou2ewH6njlz8EqQVX/CckRo24kIEmmYjdaSBHHXaGcUVnF8Sroxlfc6tXl0IrmYcDNdp0U
ijh7TaftTK1ODjoCzqfanfytkTfVvWJa/SpKw/R5mko2zZ3lviTt0B2VVgUfRYHEBabJwU+H9FSU
Ry0LvZMufDqRCv7slCN0fYxOph4sVDbG6uw2m8+FxSiMnDvXxiVvbsmDwl0AT+TmZzf6cQQMNey3
hVfWMBaEvartxDzUPmRzPwyUrTlO7lOnVGxaM/3YYGDpUNK+98I7x7Ji5B85xPwaXxuke1PXaS6y
dYtjcs1eUDlRgJhmrl39TdihdZAj1CRJri7iywtK19bOdHzVxw/RBJJQV8H2a3Y1RQi0zyicf8Xy
OlHWk5FgOTNPIydsy3bcUlbnFc1PypoPQxY3+yII8sXtKXiqwdrA1p5M7FT9JdbLxjlouu3Xc25t
I7vPSZ/+91fXDxjW1Cmg+T+Phw777dV9hf68wq9nEJkuJZHIt3e3h8zYbgBUYfnw9ZiR46DAk1GB
+3rULlTEGirc5yuUE1Zh9vkKb+8W9sNI/c6v7ja3bvmsd3h1crScX77CGuG0ryfZz68wbW7/v9vb
0mPPVMXD56uTV2PRdVB8F1TU/EbIq/M0+xbplXX4mt6h7LgYKiVaAcMrH8EdzXxXtcD3uHUfKJU9
1rrjvUO+QWMvEwAsNVG+5lq2LGwF3yvdw69twkqgcfILNybrMdPJyAUTdo9lGFP1TEzszbTZ451O
eSgBYxiWN97GVx2k+YYE6EbWQ3EdbE9uEf/8Gu9p5A/5zWfB6aqrFpvzjVnOMu3pMKzqyNUeAj/X
H5DEOrlDo5yjuTWWTn8IIt5a2SmH2QLJelbbATqYDBFNgByFi+TxPIc86E0xrNPOKf4VE3G98Wyn
vtweZYxqcv5CX8iHkVc1ZogriF2kB9kctLG+A9x8a8mrhgY5o9IukSP983wDvQd9oLn3MhQh+LBD
TCLHWpDnJmNohv/O1aQ+ylbS4Grp6PWtT4Y02yIPOsQB1b5/LjLeY79rb28JYP9iq0YpMH7j2+Cd
DZFld7WiQWAd/fAiz6wkhTrVV8VONh0rQcm91EEghGYTrf4a7cXqsK9gO35NIEfIA48gsvHzEb7C
dlxEkPH/eYSvjgRnutuj5JBQ0I9nPaR2aCSrQYo/skJqm0XHRrcUA0q9H+9ZziNmPXnDkaqzS7m9
Ku88D6uEQQ2aqwG6YEU9x35SAtdfdkY2vFl1j1PxYIzfo7w5V24nfnsTtZoMA204klSVWZr5i8TV
QU6pwQ8Hh288g5W3IPVcFMLa7FmH17NK0Ve9Ql1ia2pgw8vT1bZ20DlHR+ncPV5w1X5Q+OQauSNt
WFh5aeIHX67xBFSraBe1PGos+RujS/eyZzC8mXGEkS3aiF06nm5Rx/AWAz8EaxAVGf+Chv9ytgzr
hny/oiWbVmN5siyzuZytXbO4NvGKNsnC1cU+rLSQnKnnX1QPPAj4YgUByi5ZxnranKfaVh8itX6W
cdePjVU0Vc2Bu7sGp9JYZYWjvINn1TaeLmwKyVw+9OdcbxHd7c1gz1dDW8swO8RjXw7qU3S1psA1
goWdNIi/evAsNywTSUJS8U2O/WAmx7ouGjjK8ykWWWLrWtqh1/yc/GKwCt2uWE9jlj57NuWzdsAc
wXXs5LlQsFWwc/Adstm1UK6iXP0tW5PSuCike2d5JZov1gMq6Uu0kfktng9utgNZ0uALS6OPiy3K
7c1VXptG07Pph+qdbPFKUCIWQXSSQ5MeEGBLqn5P+kB5Stl/7vkqFOrCLOqQXD0HY9DCpergDjiF
4WdsSuFzoXBdAxS2SPvJgdGg/9M9D7TbqTiIEcu1r3hhzYmGTo25kU4vMW4rwKrL5LVTRh35f375
ZdMoyHkakekffEBar6wBXlSrjO6hq08vrbWSg7TMSy5G0fE5ZgZXj+Az2RorgfmSxLUo5ysClMDc
O2rcHHscBs+yd6L+DQ7Jfx5BV10to7mrmiR9NTU3PE5YMZKO56K8m/KNDcZiIy+yChWT6TZk84DD
yhH1frHxY2iY8hBJXx4vxIcnmS17ZNAAS0h2FCmYya+qx4i01hi3+rWNjQq15TBe57zDG9nZj664
UGe8tWSoant825ORr9B8uUdJ+6g1OF8bQ0EBEiHUZ6X1I7YJzEQi2NtHkAtAMP/Gsvs7yg7AfsKZ
Jm46xX1s4ktoi2nmzA3oEir8ZHutXT82uunhd+0VH7UDfUqby+hai1kU0KUftiiLRZzm6nMR2JRa
TF0nkW16ux6FqL2nTDOepAjXaMnmz3XC1owPZf+D/NrqNlOZxXvc5s2P2ISpYEMMxy+crFeThOnZ
UHMqd/Hg70LVEZfAMfKVq8Xpa2grP1PHsX7hWX+bB9Orq4LVyntr9Q3gq065eqg+rMQ04dI0JM8T
tlZPIX4QT12NE1TsZA8yFNXmtIC1AbJ67izbtNzkZNLXspd7Y3zqzB6I6NxboKf81By/5qIeN2e1
cKuX/Y6XpuvW4UOmvGde2z2NHQaFCDi/tparAb8IjYVsGoXlbOygLZHubupXdmJYOcUD9Il5sJGK
DYWP7lETaYU5dX4LD3YaHLN8RkfPo5LZkRP6yLAd1dY69kqTLExL6c+zPsVKrYMeo/gJL+M5Jg9A
EYZzMh+mqLFXWDoxZO7tke4dwa7SI9u6ikTrV7eMyV7k4EBPZfZRrZNo2faTuKtt3zk3uTMsR2Ny
P0jBHfxBTC/FhIFDLupyCyczfPPNCW+JxP1QIDSvMn3Ca6fTovuM8g20Xt35yKLxVcN8wqeysQhE
1oNr7MP7r4PTiHPNQucImbF0F7HrxftJsYOFHJKEzudgP0R12VSzc2xDbVrYpOoWpdXUfP9lm93F
pkx5e0IrG+9rBM0OUw+UR7IDujH5UU0oK0l2QEMLSE+AmpNqPI9e+EO12/BOsgPmvmYe+f+4Ts5i
WsPe1arwok5QBZSaQrywYu8hsHrvwa2Bj7j2VUZGlaQPMjkYgc59Mma7zWbwmukiW4kVx7u6R7ks
wAQuW9qivkemdzhH8wW5wH59wkUq1C37IcBjBQnNlI2J0dgPej6518QB5kKfjNS2pawFfPZVgk40
xEn83w0IIBga6wgL4yEcRXH1giXs55mMeUbcPo5DsQRDEX7z+t+GnVdvTmFneweC21qGhR8ePac1
KfZyt8I6BimDtA+/RZP6A8p+dw3iNr8bjdFZyPF1ZiAVkTv9nWeo6VXo5i8Zt7xCsA4obWRr+J55
bnmSce6tDdqZabuPrNR/i0yK8/PTUXol2SZIsG1lk2eHl+3ns+t7d1jj9xx+Q2HmiFn157PrWEot
e11salRUorLPf2FLeyEjm79NUW6t7HhQz6LxymOZI/bY92H8PHVAFEij5L88uBtxM5gYoevpqjUN
gdSljwnIfPZ1SFtl3NpdfPLs9t9xOdZUzRffdIPnrjOPGg71b2Io0SHL4uBcai30eFXkaz0Vzuug
JxcRutrPyMgfQMWlr4bPy+qrXDlGxtSfUaeAOWoG9TtY+b3P2vunJopvWHOZz2qlZBu3IPluhI16
1/tTOItmim+x4q/lUOSQcHTyivoph/296czWP6hQ2S+oRw1LXRv5EuO1ivj4KEC1TaazNyJvxwYj
lmJBr1NWNYt+GpNvVhF+L9JafCeTcJcj0PGr1Ke1ym0/WHjdGdGTPFq0NvI3MEYWUD82Zp5Wv7xA
vcdMrf1udOGvqQusnWJ7/UbFeeRRAN7Li0fkIvLHrirZgI5C28hYN5nVBeLYLsO39DYCuUJ/6SUm
aQwc5sY8fAiyyLsUoQWKeT6DiV+v2iQP142LnMg6QGGM/4B3rHSK0vy8sm+0yvjh1tsIeEmR24Tr
2EG8iHJ3yzz/XHKL8a7eLpHzB1quraMhbDaJ2ymLSEmUi3B7/ZiMAOViP68+uuilAP79PalasURs
XDvzD7PPJkLLy2ruaMcfKTzkj8juo7VfsQ+wRyAqhdojrxZHzvfJLGBktMFb0cfdJnQjda8Ulvrg
RgGWUfOIobOfDDiYz2Fm+jv0QV3Ae3b13KbaoxyAJFGKW3MJ5Kyuq62uhDpvAfUioJjA6+o3B0z2
TknSYlNhBOO0cfCC4r++T0yvX7uDan2zx3YVOtn4KqrB3Lk6viEyXqnfMVdO3lvs3LYt8KOt5oX2
tyRNrW+GS0ZhSFRnW7Z98j4m32VfDMd5w87Z2GHZMr2ORr2Scc1ioxrVqU7OawheSCjv5EOQ33FW
oRJuDTtRlpUVYHXGXuIoz4q5+RWTHWZQ/Y8heNqb8Clac/XXtQNI+wM69jhaIvEnD1UETrkMC+Nf
sSzt8wtPItpSR8CL6M/gZO7An8BFZ9v6+Vdcb6DcBn5z/isu/Dw7tyD+u9gelzWs5WXf96+ZVVfX
cmYuumj4HP+EYL3XV8xpbiGqbBVJJFixCtvawBy1VYGj3tXPLWPdmAOCJ53nbQrDLM4eO70drNjh
qDb8PymLi71ve8UxzYNuV6PyebYEijoNtsR3noKLX4wW8n0Q1WgCiMp/TLUOhdiIxWikq3fAAPJL
ZRvqxtY6scgyS7Cxvr0X6rhDI4GdqW1nFxmTZyLxrAPMoDvZMrzIR8ooDcpzTUEqTPrscotFVYqF
YKomq2Ac1UfI4P6hmbB5ToU5luz1giUA6P4qe62kKVdOiD2obBqx25+KMf+eV6n6WJtVe4fY4inx
Baq9OqbnVmDFO9k0Ta1fZEUkbr1hP21NLxYPVE/9p0ZvV3KUO7F+qUzW8SpsRYBfaM2M1kSdsMez
PajM5iU0q2U8GsgxO2QKJxPbb9lsm/gn3Pjx3k27+Jqx97SaBJCoZxrrwi4bdC+5KMWtKqdislNz
/F0d26ofKpcssJmE53YWro0bKzx3/PjLPnnw+6Zat3pQrW1bmxKA0O29adnq1gdBss9CkV7kQTPL
eKWWNoZ2Rp7dYmEzpbCV/AAXUBs44zxYxuQZDM5qp2K9zAKOcTImlECsUHvRFiAPi2ndJQO1kVmD
J/Xa9BBBatomtO+5Djm7rm25QXnPnm6I32Fy4AfD/RWV4rfeDupLWikTsKQ6uDR57e5QhA/RWrTN
u16Dv1sYRfmiRUVIfaPsfoHltQzD+21U0VP0lFWqyS/UaN8OTeqgUNel1zLOsTT97/Fu7vwrRm4D
x5V2kVjB79Lya/3OA88MJUOd1ibAgnM+GRrYyOgXAucjqi7jeJRnXwfH0tKtFrewqE2B8gKHgHUI
rMf5NDKqp06nQiwN3GRIHnQFnr6M3Qb/GSd7vwYPlVauE9UUOwU22haz1RG0kR2+6pqioB2oWvuo
9sPXIE4/QturL/xwh6/mXAVP6hdfOAOp4fRRXjKVtX6gZNgv5aCEHSzIL9geZGH5TRn52Zh6mEXW
4BjPdmRqqzQe60ui6clOU8sU/IJhn8ooSTZBNWgPDiSxZQ+d5L2fnAeS7DOQn+UXRauFgMkeCpYh
gWlUS+iOzYNZ8wuSlpp60tCqPWSu4u+mUp0uRZCNqxEj05e+Z5dcvHHPSU+mVVACiOp+QYJLjVfA
W5OTP9OkvBYq5EK25QFIXgTCoZ3waIz/6ZFzyOFyzO0a2dYVFFv77n2szfQazNLX2tDnpyErkWIj
FM0hEAjWOeqbrQzJQ2/q7YVcwUJe8xWXZ/qsiX2LMeI29M/8SINtbxOqKXm6NK4vbpDlJzlenUJl
I6ypBohleFuLxNZxKqPy0OS9Rwq+Dc5ubRgb8G3xPbr47oqNy/iYj1ZDwdgo59/cAnMmw1+5Lbwz
Mza1I4otiBiks1qIVjXxRgYjLXPL26nro9AsyKaNR3XUgaBp7Kdzv60fuz4BCW4KktWpmm7VtkcY
cSjM/ZhW5T6bM5MRioybyauS+0KRqWzdfzLVPF3aal2+4SMcoBNKarFDmBQ2Z8ZSedyKeRO1AFi4
7voSqTGRO1vHHRfWDPjoSiU8sAHH721uOkErFvAllFOUpN3Ln2GtA7rQHWDM5IHxOUzUtsC0jGEe
s8m4nM2eh4Fr+fcwViE2OIEpOcVNU22VxKW4H4/6Y2jb1TXgDm43gVUuhQ4poEOR4FB5if7o2Jm+
y30LJv882MXc5jGD2jMPNYs0X2pg3XZyqKY2yaFVgGvLpuk0GF56pb7rHUpCyAapj2mAsqblWfFL
4bPraSfdfmsiFsP8+7WPeEJKImi0n0rWseZKENomV7FwSXNFC7/ass3AdBU8zbqO0/KqKLW5rFuo
5lXUodHUpqQOKQJ8QCI/50FL3iJyd36Vu7+pzz2LISrfi9Qqlo5Smg8GKLlNg47q2Y5iY9+OqbHD
gqG7kzMi9ZMhyiVQze6G4KPKWZ3y2zXnjm8zlinonXlGs/OK5TiLFJrAovZyj/OfdkF/xaiIlYcg
JbU9WbsAkmKUm0OGw86YrlP0h1DpVowivYZNkT+Xbfmc94Z+N4oue+ZZ5oAbLTIyc+ek5EjduUZ1
kL1OW0fod1rdTvZS9ShRdxI2/pxcSxrW2tTkuoe6vQNDU4J/N5J3N1RP1uy6YjtsT3zhvWWmPcuN
hu2dF9UAMztNsD1vIITFZbeoDaf5NW2ErxS/qiQZFqaBJJZa9O9QO7yTUKrPQ9PW4zrJE2PxV8df
Tbuq2W1BjpTxKczRDvGwEEwn0zsFDWloxNfZtEYWO/wyHH6yIkOQeeh/o3z4gqF48Oal6ATDK+ov
UTJYuxpeDlwXt7ikFIRXyGzbW9scvSU/b7zt86GFYHC0NRcducHAXlwGc8fxMJYeYyrTluD3awoX
oembp76uxZPw+/mLojcYM9JMO69aV62F5cU8GJcAezsZJnIbczNoPXScMUO+TeUUXnsXKO2zvHRi
V/yA4NHSmYfaTdsvWfqEm4T9BLxIf4pXRcLGMzeUwXhtU24/9Yp9wxAsgCQPOD+EiA5YqyIe+19q
oT1mVBk/RGfXC92xvRcczMYlnrvpo9qq4Rrh6aOXOugEBiOardGU7weQOCifaEq+bKruwFLDBc9O
r+aYyVax3GSVxyJ7TOfDSGWBSsNVRlThnzxn2qt0nYPA9s66llsTvt3Qp1VbpCsgQr26kv3VSEY4
79ArrltxjsjLL0tzcBdZoD7FDuwrG0mG7Uj5aWOLrFpKGSEpHBTNBNgmL2breGCt6lTjr5LoL47J
y3Nj/SJbKil0kNdPeKrW9xqaw4cqz6qVnznW+9jlP53USq+FVyt3yENT9LZ6vkf4PMzZyCvV5Pp7
GrQ/Ld6zd35cWrwvgQVERhsuUWy+x22+v8shMa1D1wVJ7DlYZmp9va986NYCvckRtyAMhtTpxLfl
mzZxg8QHBMe7pvM3tgfCEr238KfHP8aoFG0Xa5GyIwH4fawQNk9NBMhL9NA/uSwoRGZ64byaoym2
WJ1kW7ss2mtgF+dEjDo2ZAZb/yr9oTYou5B0Du6dqLz2ShDthyG0j4h4owg5H6zk4hcfeRk0/sLv
4YvmYfe71zfqf7F2Xk1u68oW/kWsYg6vynGkybZfWLb3mDln/vr7EbLN2VPbJ9S5Lyig0QA1Gkkk
ulevpcnbPiicT37mdutak8ujzQHi4vESl2HDQ5YGg8MG1W39Uo6Nt+yIRVItVIQwRTt+tKibyKLs
U75oSjN+VSaJVchT0oVr5TmfqGGTyfarD9fuN9sOYFbpKDjjhhJuzRJmFFc2ulfHBK5V6n773TOG
bekVJO4a7alNdYcqPeneM9NdrUO2MFiQjgyRuqxrRKa7xLe3EZzkx6yv+p1pSwd3zNK1MjjHMa7a
hUzQg0BM02/aQDM3mdt88q20RuHdDhZVOgTf4GW62kZhveV8eaByRgMWGvSNI9X1AerXg0N98x0O
k5g5FQp36QAuPQIG0nt+eC8aCMqUoxTBSj+ZIkmCViyxjTW5HeXcWYNylrv8U2/n18JMicZn5RPl
4/EFYmf5OZOUF1gKrTs1zKvzYJTXLgTKkydheAyct1Bu0pMM6YQT9sPes2BAAd6f6Sfpzm2oVPTN
5HMHKmMLNh1qpmkoDeZlimw9mGrb3TVmTeG6BKhNl8JgVcqNf1Sd5qzUjQ1n/YQ4nICJvkOPR4S/
otwHIzVAXyDsoqEYCzy9cBFjx6++8NCfwqI9PPeoKV2KOHyulay6I9DKN2nsyPB1Vfsi22m4oMgi
2ZZB+5dNJuQemWDt3PcWpY26Hyx52shO9O7FJKTx3X3bW8CVx+gbYX08OsUY9k4Q5YvbOFCtfjFU
agyoLm3XeW8XL4UWNmtkMPOtGJqaye3HUeCX9Ubq35x8WHY1ZaBE2bT0eOtanFqPrk6l33ICVRwj
T38gFSwt/Q7ZRd85pNVwLYbQuNgJqNauXuuO9hfnumIhh/W3Tjfa61gnpJ0yaD7L4PNY8j0MJXU5
NGH1o9MfO9uC5SfynVNBmmkBC1W76iOKZ5oQKfJAatwd0ngEnPg6XxOYPK/p1CMNfU3UuKCIE5OY
bDMKpbqO30oxlFU9uZOU8lsEqidD6eypjOSWexC0UGJoBd54HmyCZdznnsCAdg9Jky0pgzCf8kxO
FgEwARLn/Xs1uXEaxpHGXdc3v/6TmJzwEBMOt4e9NnD135p1FkzZQxD/KNzcPvQF3I92g74NVTfJ
LtCpsKI+k8rkEm4yjtzDRsu14jLapUWxpdwQw/GuTl1ku4xH9WNqk5fz+frvuIeQnMugUoDwcLxA
ypyt3SCQH5oxspax3slPeXxfljyATnK9920bhrtWRxE+9Jz6MgRT8sWJy8+qm57lgm96FPeorQNn
IsqlLU0LyXWtMfRd447yDqw0SuaZGq8Vwyr2islugLunW0ZXkJnmuZSC5LUql+abnSePyoBMUJXJ
MrI10rozwvwHp7w7n9/Cz17LK+z8KIOiKWh25VDf2XyVtpFqd9vesIcr/JbeCg5o9VUmQamaSfgj
Nc9ksoCO82W+mn1tfbZ8eE6LVqkeSDA1myKuM7AuJdhowlg8c1XXrNKbZVpZ0bci65d+VsZvsl8i
gpAG8bMJNHDTQn1yHEcNlhYDLK/vdAo5/eGs1rr9ZDuOwk/2hihX8TXwDco7bbk4uHpngSfs3hQv
4ofStoDiG5UJEL4Jj1ARh2siN8Nd4pj5ojWMb6GSe0+UIg47BeLULaSnzjNndKgiU+87NBYACNNk
eBgSvaPsp5Q3Zdo2r/CiHoRHYNYgxgvic2pXZdumr3ay5cV7OCHMvUL+4cT/MiL1V5sXqCecVQCR
/7rpCboPajCcUsK+iz5w3CdD1wkHlf1hwp50GgzBRQ9asK/jcwBQj4qasl6XBjLVHu/lykTxc8/N
RXppwtFf2K1N+nuarRobxRlDf5LliYvUzXgoqrmRlkAqNL3t9k1D9Hq0lfSzE1tvHUjTa+GE+jXT
/L8Qa08pgHYWOTjqJXV8MCw4srlHRGrY9m2UPnjqFLnOmuq7CXlWEjTKG6ect0IOrOcC6qe1okSf
7aHMV+Q9nWsyNWCWYVIld7RzTUmV4PeolNVYglny3dK5CkfHMYHmhySxZ1su9SbRX35Ypl2EW0xc
6Wrf9r5tFpuI6zSXvu0INkuev7azPD1LXoUAwRhD/NRq8QnUxRcLwOQ50Ix15lePUFAHS3VUT2Pl
HPWEOK7l2Mo5R9R9OQ6+sjLqut85caXu0SEZLvnUBLt0IOQCyiDY5Z4TrHSzUV/NAT79su9/UAw3
+h0ndmitnkvi7YuqdrJ1B0ESP5exNx7IICx9XTIQisq1nTwAYosLUyFW41k7N5LSJR95vq9K/Ml3
VGhgbERgNDkfTiPFqstEIx0dmlq/6oyICL08WJTUNU27iOrmEbKgZCdsc0NV2C+Xyla7dWd12oKn
kbNOquDVrjrCMJYevExslKs2MbRr5PjOxqc4202MLRmp8USBUbrzDBRvOrWA8Seoz12pJY8wKvBc
jcoe2Cu93wubkgB9gV0WOKhkXzkKWG+KShhqnOTI7AdP4ykZtYmvsiQNB1/PxgN4bN4dlwxGQFH/
qQF7xINg9EmqSDt0FOGuWwiYd0nR2/cygqaypbYcelCap+6VWGnAGccPmmXsJcEJzHC6D0YCFjYw
j1VhjepK8x0XcpfuwSMa7hgmKfwxlMxzDULRpV7tXsq87J5n6anaGdmI0eSpyQO9+2wiBIC4oc9D
XlyXz6h8EUSP9Cc+PyYYnSUM7+nVbiYl5ebZohj5SuQzuTUFeelVAUPYepi8xERYVO5dnX8XA6Rd
5TUJ02hlWeV4hWHKWWhK3ZNl0cbrzSYb5laNbR38Ky5igtOCfjGASE6WvAujpWwg4F5LTXnqHas4
NU38sxdDtQBDNzSMUtABUhY+ty6/RHyuYrndxNwJz6WBnrEkG/k2URyXqkoaPgbOvqkt4vfpeDZK
kxtAEt7XhRTx9ednkSdYCw1cGLoRNqGEpDSse2Gr7YxAYwVtaWirHJMqlyQdUV1Qf9tRTtNVVgx3
DXRAVxlmg6Xm+t69z6veEpqLyRZ2sOZ749UGTHTiS1d1ygpeQZ3btKsfnVxNtnWof279Njr77V8E
wcu7uBnyjWO7sMUEkXWoXEg3RQ9OZWhyRHduauuuL/qB0CnyI70pmwhNWPBVS/FnF1aULwbyFgtD
l+oXfu+VZR263mNhlyi1haV7MWU+FEEEaU8QHc0GNWK1Mbi1TEPRdJB6UAXpZH22EFNqT9w67VZS
F6tXrXoIBDmTbMZo7/AG37ibZMJxe6rCSF+MFJVw6lWnUB8CboJgSTSFr/BY4JvNRvFk7UbgVNYN
8qu9Cr/QROEk/Dp0reCLNk9RBo9AHnrxqrEU/VAH1Os7gLmeFN+sHjhOL+Q+yZ5gflwDk5Tupwd1
t6mUVy12ilOZBO5taORJsgyHLtxA4ILGStr20hq5VmkbA9N9qPTsO6UTYMTSrjvwXQsWHZmqeyOL
wMs58bg1HBfAVSm9+GhbPXRDstSbsnryhqF8yhL7mkMmfJd7UvnkaJ2xbIeh4ReWoW0r7pYURbhy
a/fOyPLu3OaDe5ciLw8/Z/jqJWG5D2Q/p3DDi17NiNgkcchgJ2Yj6qjByJMqE7OuhHBVGkmPsq3L
D9w/dsLcW216iv0MZBMHTQCSow95AxlMQ6viFfUQ5rMRRxB4q3CHU1FlPicVsW+AZvLKnobGICvb
POP2LkWW8ZxQpQQkVInXYq3qtN4Whu9mfVvbgBzmbq/B8IszT3jVJhtdD540toraPoC0nfovMVQR
qVzDzC9vhHPagUnXoR29zcpelBK68fPtbW3fuysIf+StcNYopliVvu3eZmOzalYWZfY74SwHHaCn
dkrDiuuOvrTU6zraghvdGZbTXlpvsDZJMOYnOzpmROieUPtqFbl7mippnpKyfyE/55wzmAV2MDzA
rq/13aWp4z0l7c7R0iTYWIStVr4WI5VZN1OrddGdDlLBlXM1gLo01Y9kRw52h7628E/LIF5xfg4Q
bEfdxEo7HvEC8sRyGCNbR+4iUfrvaW60X/PcV9Hx1YwLdenhLoA3qibNdW2M6LmRkQoznVQ9EFNv
l6HTe68loeONBs/BRswqFbIfdRGjLjLNZjqQviprr15gay/N16pIvJ3qZ5CWd4TtwsQsV5VUlFvQ
zNy3bG8cDg4yFcY6NKxf3Xjq6kpSqMt3Du+6eqLkm2iq9vKMB8RtvReTP4+i5WElQQP0ovFpu3dj
hIimkWR0+iX0hgcxCsc0uytA54kRGCvjpKHQswgmevWxhOTJ7nv4zqddEejUNhO71io0Je0yuPLP
Rpf2lkRB4GzmgT8/xC5gyslptsc6nIv+EJjLDxOZF8qLwk2G7ewsXIhHcNYx4Zr/fTm35cBolIry
jDDBhvru4bM9mu5qrJ3uNCipfJZVwl2NCnAw5IzsD5BNBJOikGiKSVZI9GLNmHgwEIYdLRSFhE35
3YuzKcncIk/7YUI4i1lYexH9mHYWy9D89eBRgMhiPQKivu1aEVsG9kRSqlmAZF5Fw5gesir42VAb
mB6IfKcH0ZsnZr954oPff+Aybw/cDMJ7sf+8Tgxnn/lK/4HLh63mtX98lX+82vwKZpcP21ee9Ovl
//FK8zazy4dtZpf/7v344zb/+kpimXg/lHZA39EPHoRpfhnz8I+X+KPLPPHhLf/vt5r/jA9b/dMr
/eDyT1f7YPt/fKV/3Opfv1Lb80ueDrUM0d6BR7tg+hqK5l+M301Flc+qlBzhbdVt3OhR9n58W/Bu
2T9eQRjFVrdd/p3/fNX5VcsdKjTreeb9Tv9uv393fQ4zHL07PeTpfL7ibdeP78N76/963dsV3/8l
4ur1MF6Noms38187v6oPtnn48YX+cYmYePfS5y3ETDz9yz/YxMR/YPsPXP77rWynhDq31L4OkhEc
G6mdGBIBmx3j342YiYahOKjaVZiFRfQqsWD2Nd0yPIrpkgTS3omRZdM67yHTGn3pVQa1VbUh3WdB
DIFa3T9xCobIdhrFOZWLLfiWaV6sGQPdPJB9/yHmhd2FJ2ozljBiCZtoqh62DFMHBFZDtn+CLvoC
qUd8KWwp3ne2g+BzR52vbUa3BobK+JynMJBOXloUoSQnZgNLAs7myaebTUyrkf7WAqAictZALSO2
yv2eOudcldc3RxdWyVVlBDY8yQb1JdmIxA4ne3CYiKlu/AgtVxu+G4P6+a646AQNyNuHVPdMwyGw
ikuhxMVFURpt6+kF0HWxutWqYecWIBverbZ6B2By2nyGXJAdxcLKzJElMur7eS+xtd9pFUFN73jb
L0iK5hSmMbS8vy4p3NK+688qDxY3N33kiGapO0cue4qY0QvyJnX7m1g99MiUqL8Trm9k6q/Godsa
/N+OgHK9k19NWvauwSJhFMvn6QKciCM5+iHpGlAVdl5QdJrC9JFZ+7yw/NvAUQIHNMxkz4HjQnBF
8Oq2QhjnZZI1RkuSHvX63ZqbZzWU6y5O0uPHhaMy+PsmlO4/7CWGRmaeiXQbe6Uy0KqPEVob5c67
C5rEuxM9wF4euq2lt3WBzJLXZnaeEH6dM0bnkcrSyXVeedtIax9sO4qJmwb6QTQjobMDysj6QfQQ
TBv2iZQsxGTy200MXV33UgpOWJFRHI3YrLRoHRl4GWpjPsRjTaHetZKk3Alri5jcGkytthQTt9nJ
XfS6USbkrXon4Tt7kHEyN1IOpQd4jZ++82yk+I+IDKkEbP82qY2ZvtNV++tsN8ETqvBppRlZHlfe
ipn5Yg4ahqDqOihMplf9+3XdhimlepQa2mvxIgzLU3lHygSGLds9iMbIMhTrb+1s7SITa0ZNCNHC
yTcB2YLw9YDy3Rh30rsN9CInYBB3sXTb8Lbo3YZlD9erBEPDSoUZ/ahPTRjmzVEMRW9uPtio04M2
loPYcp74rzaYl92uofbOJoPaLuXgU/anhCMiCshqcvVlP72GRsrpKkRQQkwQb4vQoEakNoMjHV5a
+0ApwJguxBjs6U+jZfhPCC3IG2EHPeYc5hWzbymELcU2Yu3s82GYez3VGE69H+Xos9SkZDJyAyY3
PYweAwBqe9siaCDzCXstWm0nPCjgcjhzO/7VmmDsaUZ1XW7GJZAqCwr/CU7STnCSZgDUk4+5Sepx
6gpjPc2I3uwjllT9xuqRb5pdhfmfhoGAqMw7xfJ457b1cD86xlWvk+6p4MB9yHW1XA9lnH71dIOU
EgArQmcDJG9TCkqO3E+FAXA1KqBfC+vaXUj1sBdgY4FCFk1d2e7SMJxkPdsEbDmlqm6dgN9aiokb
PNl13HCr2Xz034GevbqN9jAvfrs5NlRxVwGMuQhcuQencJwDJ1c9XYiuaOBiN4AQVGja36wlZdp9
oRobbfaE7NRFhnPyIW+ETOzUiOV2UQcALAkL5GbVwxiaQqguj16NbE5Q3ZU5vM+iJ5p8SKi2TXVQ
HW71cyL63Ys9QA4wOetb4SxrGnLQkQ8nam1Vlz6NX0LXsSAfjoGcSvGAbsgvW0gq6yIm/Kn3J3vS
py/x7z2i9omwZX6qnTw6w/0fnZvSWlUOoU9IvX6axORYdCN4kkrJ95DQnuTRHrqF8Kk6ENTkPVGG
T52I+sBpr6Stq2ArunFjvNmBmm3f2cSlwh85vOAn0ZcImfa9lkB0pzuHZGp6U4GRch6LHjrB6JKY
1e6jXWqdwz/ZesN3DxKiT2i6Tz63XYVVjMUa0bQDpSdLMVMUg7wjq9wapnLVdT9/qYk3+zJAdjP2
9WeiHrXZ5C+el8ooqHfg+uXsRUFC/mJ05qNYEeZ2fC5zHhpznWit2fBDo1NyffRT3z2KXtLlXwbP
Njdi1A2Fe/QqIMnc3H+5hL97s60DZooajov6xDQ7T9wWi33Ejh8uV1Ots0rrZOLE/9u62fnn2kBG
hcIKNrIfZNti1L17SS5hoS+c+BPRu89Grys/ENd2DJ3Ur+2Fj7EV1Z+dNiKlE7b+gx/a/GYaoXQ0
azM+ftingfTr6HclfDd8iE+KXFn7TsqJP0E7sKgRzzkFyEsM5wZWwE0bAr0Ei2CWr2EkOesYtq6F
RaCchGkSreEda07N1JCse9/MNuGiyMo6Km1pP9vFgnko3IQtzTVzN0YOWm1/29LIx/dXmNdrIemI
OkmurmFQCBUj7mDBSr4Vw1jOkzsnie8A2Eb5sklRs/B81LZ8rYbnq0eBS9GCfgGpVkfi/G9Nhl4v
eq8G3N4LMRV2CjzWopt7CSqwBWG1d0a3yMy11oWg3Jyq2QRKpEwlB/6jaBodAgm07u/FyCsgwJk9
usmtwyOwxl8ePDWBf1SQ91aKtFqRdvTOpSBJKuqYx3Y369fCCHWmfx4EIVI8OQnjn33mNbNPNdEu
iYkw1LydDFYPBqFce4YrJHKV/LmtUKL7Nfg1U0iFtEmpjqIYZvrd07xsHULlsBQ/g/OvYjbAjOtP
E7Pt9js6TeiDSyB9+lkVzbzVPDEvm7eanTMEm4jXJim/6/X4SK1/v7DJuB/GCL0YNbE8cq2UFMWW
2xTLCq4Sv1Ef+mkSYgx72Sggs4VvL5nGMaggOsgyrS1IqwRHu1SDi5gNcv4jaQKNuRhaZObvdK8/
IhwkP5bDuqU+pgJJB2Rhkju3M23lNqa/TxG6OCUWLFycifJoJboQiw/Vws5AdlKGWm7qIe2rRaHJ
P11v8/NS0euCiYNh4KwihkTZqWbqAeFFUvZgU21859aa8jSQ9FxqkaXvQU0pT35p2bDdey6K0zlU
YbLeLc0p+2og+bo3tOJ7Mco2x9XJBqbRAwTWlPtxysOKRvcUfR/U9XcxaqacrfANKN35R99pz3m5
6Il9lUwq97B0xcc+6grq13meUngfLnoJYEbYWoVqzdpxne1YZNJdTp3ueqhb1OZ6L1/2VaIcRtHE
FQCnbJITXAjDu6lpPoPr4+Al7c+ecHnnrUXBpzSTyx3onfKgyhBL/lYbFJKDYpgF2ZG0iH8Uplqo
ElYJqTNTTicK/l/6hMK5NKmck3oV6DGShe9W9Ep+NEzLO942EDPzLmMK3fXq98sY2opE+ejFSyPI
30il5o9koIpHSYq/kOtvT/o0UmSj3wGZRMpq8sgLtXjMgmYF9fl4Ff5KMSJE3FMiJSYlw6zu1ZrQ
/bRcLHLdWAFwhNb37QJ2nJyT1KC2X8vzZUeoZGFGTnYUzqAIxr06UCkkro9ChLwfbNKSEFdbrfba
VKV2tiTgsWJoeZAqjzVVOWJYOFa1kPXIOqeeJL/+XNO2inaWEnjG3cLRXuc1PMSGV1VF7c+H0zKw
4m8JGJxLNjWkMJWLrybGup/US2ebmEj0DJ2ECJUfMRSNcPH14LEHnXiYTaJHzWhvEpyZ9yF3aB/c
FMrf35e7earUmru9A9Z1egmi6S0dBvXU33auVB8Nzp45bANqfVT7cmd23rCzlbqGnhZTrJoaVSti
LLrCelsjlpsVSUSguEW19kfwz02d/cOCTKbmMwqkndJwhBBN3HouqKtpXMmSejNS7vJzenb8YBun
FY3ZOD8Xi2ldi9WtAi7/49ZG7NgJ2p5/2zan9GWnDfA3wgsSryIUZz4pjdNxp9UR6TS97JNiP0OK
bL1AbVaeqxDJQKuP00+pO+Rr26O8nCM2RM+lvLAyWVk5EzIfKej0aEzITdETthEgOrDiaUY02e+e
GEKTxrRjxNDydNONN+v2Ms/MJ3ipm6viJ+1VVQx31XUo3sw2Uy68c5W7W2HqKLqEZXaidNUGu98L
o2hCiCG2JoCOiee6uc6N+RjWbnYFnWlxVDQo4syq0gFwzwWL0JTPiQGajRLTVQi95i4nW/3SVLxD
VWggOTwpMVP/S3W129RHfRp2NQhWKoTdk5g1bf9rNzjDnVgKAvaSlGpxFXO2nm8b3YwfxFwg1QsQ
OPGT4ijOc4f8MAwvjik9BTDlXQFsVsfMBZE6jRKoDW69xokRIVDaai8mesMrr05pNzuYtHgemZzn
icaX9rKiNwhe4CZ8wbF5m8YDmDL7it0RkSsi37+tvs35JXAMSVPWkue5G6fz4SGIvewiGtlAGmqs
EdAVQwSNf05UeQU1jSx7m9k5nWaRnOhWfpRDPfd7l6hXsovnq866a3IEgn5PiBVGR9QulCzImHRp
Y0Kvvec65j5VUI2ZeCnlSWAPWS60ggWt5TyepxEuhPBSjIe6LnaVTvGyH43bjPw/LE9ee3U1lc/b
1NOic4gG4IWc8k9L6GbdFPXhHyQcpok2r0sqGACTEi1eu1JMnX7owBMIAe2+c2rrOkwNVbmoAJdE
x2IlsK5+YlhXQ3Gtbd1H1mK26YqknKhwOgqTWCp8obFZ1Knqg1FkNzGpeF5wu8xsmy/jtFQct3DT
HB3favcUZlOcHufjq8kj9yrRG+KR09CGjYqyff2+b6XqMdKtrSerI1iT1jvGIEyXgRjqVrSOG6/a
idmg6L+G7pSqB53zXPDpFV5wq0B8z4EQ0Qq2Liol3UDLEWzFcAwLUJSK75zFUClBfErpa6r5zR13
qvi2CH0WmIdhalgLr1wzpEVZgucXw9SCsFNFcFsv+NiaeYbSAnRA+yq30i0/utojyQZ+ySES+Csw
od+GEP8bHIH90kLq+/LBV4cnAC0WfNMYlXceH1cU7zqrWh61Yzs1oieaACmqo1X4bgEHOjMScKtF
q0U1hJsMo7J60Jw6fO2i2gmf8rSpX3O5eVOaYGNbRXGfd7L6RFk68Miy4kkx8LWnHrTHyjM6dytm
A53zPqolGgAMnAeUv4+RC0wqmpxLYohXSsAPYlKsD4vvsc1pSFj8PPzslRIM15O3lEPsP0IsLxuG
vIr5qj2IhuIr2fAfOqPNHyjmHIklyZBdjm4UL+2Y42qq6xCj/vav22yr+YZxp1rqm5sgSNZ3Snzp
Mn4peZyEHR804qWZGjHRp6m59/rkuTaLX6ZpQZra+bk0w+XNvzG9Q+iP50ZQlE7k86I3N/U/2IbE
+Hd+87Iw5POfSXW/0mMvAivtwrgz6FQMTzWnauWrMAbRiF6bkydZiPGHabCgwc4P3JOw33YQSz74
zbZ3PjlcHRu+D2+KXKg8ZHDhd1eal4jex1eT6sSGeh7rFn90FDvOews/zZeMdcGvCkzdaAQsOzsa
jnxqo3xjTFzTYgy1SQB4GEDjbOt6DQ2jd+NpYSOMYs3clLYVHvK8k+4BDhqPbZV+lzKjO4kRIVd1
w9nMWLV8bh4RDtkFUdaf0sZWUMmhUmMwQxV901S9CJto2tSA5NJWs7UY5tIIdrdoxz0xWz7/Tem/
gIYOqFBTGrQCs3SjO0NzjqLKoU4l8A7SxPzKpgSuAQj5Y+mBQff8i+gZKnebTGlgR/77BCpjRI9d
41XYzTEJoaGYXJT4R9WRSBJ7JJntQw7Rq/zMSSYKstSG3jYWvuVAwsD9HiNMckzqODtafXgf6Eay
DX+bhL0wSz9ffOz2VLRj5Y2+rRbz75x+7yZsf94yd51fu9e5twXkZK+VzknPVRy0EC1QaZBTY7II
zNZ/S4F5UkT0g//MJw1urNdRyeqVq9jxJctgEoTcT90NZqFcTJ7RVmbb5EtK9x2SD/V48nXg2ZvS
p5TIqqx+9c4ouqLRPADqba25wLXAbIPtVsfTPD1Acd8sGpe3Cd3kr/NEAD0sSmxoXspJ9sDdlp9j
6EjFiEoJ/Vhl42cxEk2X69OHpivXajVkD8ImBxDBlKPNlxuTi2g2qdpgLeb0yQT9ibodJa1ZzrYk
qe3F0AJWnzfqo2+ugnb5bVfKwQ6UyYULsYewpQ7csm7chxth4+EoWBZqUO/gGblk+YDEBzJLD61j
9md4M8/hNKJMvngYYOHfQJo2rsRQNMTw3wDKh0QncYsrw7m4ZLzFImGqqbbewmzQLkuIoakT7geQ
ZC7SjH2uXmLQ8Xo+Bnf1NBJ21Tf1I88OBzGy5VEHpagOxdZCcmshjLemktWLqyIVpjUwzQmb38na
nT6Eiyopw7XpSMVdkBtkZ6Hm3cWWot3xd9sAni3luTVJoMit7v815MoygQyFYu5WP6R6kH31CwpX
bVipIDuSpHU0FtZJh6Hk4FSyvrUIilxb6iFXULDIr0YWfCPDVf6wwi2KGt6G35lya1E9d20c1Vxm
hYfNbBpnkfFsfmpq5yBmTSmC8T4e+IijNWruZLCQ+xiJm5WmluaJsvk3KBV8CigUJL0n09zMNhOO
9l0mN9Sb4yHsUj/kLVzWv5ZRu/m/bPdPVxW26RVy7lLXHkj5ckpf1lPTTJlX0VBstAoB/J5mk/Dw
1EHZNKrMP3TyFTaxXgwpBH0A727sxWjelyqZFC6QbUa51KEBVj7JLCdPRRtTLGp9gcreuVRk2IYq
LXaZKgd3aVdT/Wto5j3RIJSnHBdyJXRIF8hiGF96o3nsIj7BUl8tjY4cJ6f8441f9R3VqugOTqKu
y0KnVGZiVlU1g0b0pka4jBM7azNFrYMx+TGq+XDhFw2a695vv1Gscigoq3z1IDfaUl/e7orADZGx
kb8ZfMZ2qW1Bv5NZ2UtPAdLWscdhLYZVX7drhJrSrRi6YxeuZEML92LoqBP5FUIXx4GfyhcPJivK
jaDeKmRZOqP/DK45hX6tkG31uVfSn8NyireKoRM5LlRk7c9ZMUyuub4ePPmtHUcH5ldTRnUo1sH6
1mkEOrrjBGMqKJbwx6wSqZXPYiSaxE8mIgv1Ley0NFn31l41CfQTNtAoh5G1W296WKcwpuhIAlFo
JiZ0pBxus3zVdEqUJu+4NNR1rnZwz/6edgpDy1dix9u2VNYuhtSV1jVSMcs2brODESXoBCIXuxrB
n3+TDUgYVOeLNHbGelT84NCUdvqoRdo3RDyTbe554HQaLzuLxnb7+tTZFzEYqqJoVvOkJnnK0iiR
WOqbottBaPjipgXFhE6pLhzVku7qSc6DbIB3SWPYlgxFe2fPi9TTF50N+WRQN8QNcBOrYKBt92OL
0iXpi/Bzo8JRaRr217rzuNFFOTzxLXUZTVe3cEZkzldogr4qeVs+6toQHXhUUtZQPHdfIx6PY835
qhOpI1Oby2BhVeVBH+03sY5zALdvyk7ueyoeyUc0OvfdwLhRksn9o66YyhcqStHuBCKyF0dH0SQc
hXwr5zY1nSZFExSUfcp1gUB4atkwDeejdc4dcyUOoXY4ybWl3lJxa/lSRaF8ySr3cxl4yl6MRCMm
w8hddNTGnWe7pqr6qcm1sUCqUq6cF3PUxrPpBsOilREVHCGZWztqb2/FMJGMZ1Sdl6ixookx0dbo
Sujzrqn+SfSi0U+qheh6nh1Vi3lKtmsOLaUCMpwl7xx/dpH9W+i16cDmOPancGo8ojDpqtS6T1Zm
NlsxgfqWi/RJkL2aekrFYV76Ff/rDvSQ6PoT7U44iVpMN5zTrZmYfG7jm1NDyk1B6wtCrAkzLVDR
FXxuCsdP30JjFF5qiVAxeq6juqsn7Z4KuDx39VDb1YmqPsut+3MW6rvwMHQow/GcYC+opfO+jVa0
LUNd/wHD/r4KG4J8kDRwfHT3ZmVlVxHIj9ViXMhe6h/F0FN8f13IUJPZkfVc9SP6SNH4xXTtfBPX
PcFHxyo/TfasUIcvlMxCy8pHmPTOsgAhdcjkPvik2xFkxk711AywQCZB+ybMdtL521zrF0ayMzmj
HWDuhql56ul/Hw5S303yhUzfujd3H7gV0uGQ5/5e82Gfm7eCvEC6mPf0HOveog5iW6ZWd5K8rEPw
Hikro1MuDVrmOmK+2MRsJPfdSTTZ/xF2XtttI2ubvpW99vFgDXKYNXsOSIpJFJVlySdYlgNyLKAQ
rn4eFN2W3X/PP32ARkXSpFio+r43tOWTNkbeLhOpG96oOqRBwNCYdbtSIwCZJISnl1mbcs72Bvmf
GvNXvL7hJNX5sM1+kbn4Ar15pVqdJH2rhN7v584wYTUsI5K4IxNUuwksvV8dFQsMSR8XgNkXjrFZ
hrSlZENTswlpO5IYO63N3G2Nnhlq16ahb6Ko+1HXhPK1vMEnEN4LzIq/zN75t2L73g8/G5QB/KVu
Ucj4W4NfepBfP6ZRvZVL/MU4/s/5/2maj7qLffyvEaWDsgq/Xd5NsrybZLGHVr0/3qsTmw+RXVor
QxPNhhhDdYfDWHnnLXfgCyAwubeqRl3mGBe5dnC937oGeTdxHtpfhvyaYWymgmUs7K/USDW17evy
PBHLUlV2IWMcLxybMHISp9s5daJgZfBcvan94cpQRTWuqPOKdKZub/UI2jg0P9mfEhChH+9MvTp8
X48Ff5a7j4ag6+W1IOh4eRu2vpiAaRuMnL37grBTHxAoNZ3Gv89FYN+AezmqNn2pqgYPoQ5rYne0
FFVDV/fDVWsEwcZM2YevOcGFK0H74gbtXfrwpd66iPec1CysCv09bjYf7WD/ugOqLjeen+39pHfO
nVPlPF8LUqCG0IHooGxwTmfbOas7P2qtQ9R1j5d+akg05N/KsJz3Bf9ZBL4Z4fGT2HfCSlbuMqvq
9zHVggudvLo6Xl7SQCsjgZW1GZZs4yD7CApeXe9VEa9zjIAdqEiq6BdIfbT9I4YB/jX+Et7l8rei
alB1MkiTbT3FKcqDYP+sdMhX+Nu093jMtfdJSs7Lrk0YX8PU8jFzgWfye53qzFOw2+QDah2qqPqp
sV3K3sMmwHwZ+7f5hIi7XS3gYhu4nl/blfx5CXrvemDTAAUepSXIVH81LJblDUYIyHE6qajaLdrl
aE4gM9gYTbRRM/x2q6ZVvVVLiIIIPzSskWYd8yjMN7HErAs84bs0OEGZJsg2OLil10Ohby5lWKj+
6dJrCiIULNz4/bcWRw2qlvGonnP8hifINjxnv2K3oXY9wypkf8XFyWoNG2ayfgj6mMYxG+vklMBz
RX3eOqZFvo2Ice5TD1rVXDfOkZytu4/s4UGzBljWqCKvrFl2Ww5Q0+eMKAL80+nVjNBE4C+k27a5
vNSXbjtf6ofC/K1e9Z+Bk1z623mv3eCqiCTLiHzS0DTndnHXzTOOx109Jcd58d4dPKwFDAz0tmIx
27U4uOz5RcUb1RohzXoK3YwH1DK2KSf3TteSfb/0xfrAP/pR+IKE6XwvXGmtRItqD1pwKxS7rS+W
0WOPEckEOXMbiqspzFWeBtlZJnX+iOPSbYOa+Bswq3LrRkJDYC2o3wKYzMSPash+eLST8Mc1sbiB
otneIF2NgVCDCdDgt5eqyI0RKCKT394YrUYsrQCerTqrPqpBFdWl9uCxhxGOPFG8aL58dFR32iLp
XA1fP6ZX1WqSj7ohTj733ls+VvO2tURkbJvZhbSocVzbYETarFlHBduopclJs+Y09hareBGk+ZYA
UrH6L6PAUqVHK7A2l0nUfJdOdiY/GZrV7lMrTc4fF7cCRT1M648a5JGSMzqWeCXMifNESDI6qLqP
LupO1P68Dg1D23w0GJPPMKKm0c6RBbzD5cUuleq2akF2oN60sXL793dheYTi+rr/4rfZcIzCSR4D
3ft5UXWqqBo+ir91SRstX/1W/jWNNof2OsRWa61aPwb/P+fylhfWujre49l8QNpj3iWjF6/aRUKr
Q9kfKQC/3tRaYF2XcYD0lpLayhCNusnI76wnJyHYG7aTjsslY/SKL2WazWvVBfmBBGUlDJiiqHb2
Y+557B5b7W0YjAPMOdS49Xgk+bVoly/1zdx8tzKUOpI0Ns91Zx9F3G8HTR5T4VTvceELnpKW9pyk
drMZhTbcubqT7Dy0Na59rCfWfT7VWNuZiN933ZdCeOmzVWveXQWRuETu7TkkH/NURUfVpC5IPwBp
1gW+gfRmX3EvhL3Cc/drg1fwU4a5Lc4V2lqVHMyMnryRH5mf9ZuJvfbGs1aulmSPUdzLx2ws0o1f
hN0uL1z5qFdVesMK+KIa1WWMws8+u8WTKiHH4e2EDXcz1QkLrZnMXyYLvPjnZLPI+x2B4Jup70j4
zRV7mEXER6KQDeZkKaJ8cuV15q7JUQNKEm3gIfyXE48yxjFygbCzA770o6ER9RdsXjwklokCaEVM
lmnM7hTSCpThbdMV2Z0CYS1tYimptihNb4We66upY9fhOV1NujDTV2D16wevsqsH9tKQJcq53Kmi
arAqeMJp6p1VlXBkezI77+nSfxkUaYtdasShJ59kmq8Hu3tPg6i/Vl3IZPi33eyuPwYYerfWWSRP
wrBXmccmOKsT6SAVnIeHoNBu0zbSOCwB/DxjWSbPxSDI/+s5pJUQKc+d5cFZwKOo3YWhYfEhhmLd
ODEpsuVhmpsZ2sYptj9LSV1UY7X0+Oj239dNEhe+UUDuzbSryvVRJ+RM7SM3cjWlhX89jnFzi0dJ
s8altfj6/+9RMMf45xy90eBJYlXRvsny7lFM2mvIezxVS6kt+3g/D6Ox1jRbPFrV2D1m+atp59mD
qnHwGMHJ0Bm2qi2ZAu9sj+gkRaK7z1MTWHNjnzmb4sxdSPk+8MiOHS197bzA2orASg5VprvnnsXA
HfzwuuUx10LX5XacA+3KrwFA4vruI4c5Y7Y0d+bzhPTSpWhK13zuZej9VvxoVZ3/aWxJ7G+P5m0x
m91JXQId5QMeuhVSjn/VqTu9R/GCUHBIFqRcAJ5Tga2ujrLk5lLZL2jStPf2hWvNx7lGHVuJsvc4
IPFM8p6kMWv7SfZA9UszedMba43oZ/wOcBI4WOI/m16KRWINBieTCLtaydkZNPOcoSADuYmfyamI
6qtLo5t23sGN9E8xlAZSPeFLJVgiAnfudxIDm00VzNZTE9vimvSHXKmiiTj4XSIyTHparV9b1ifD
rPtH1dYisJBpTXxWJaOe6rV/nhOW8js0cPzrKdOyNQAA7EUmd7qRzWytsVuK3z3L27JTcj7JrkZV
xEQhy520+KVeDMGWDmpkthiTtCOKTmokW+vkfW6cbTl5zqdhGOqdzK7iCOnvGcRw+y1p8DmcOkN7
ceXw3jptdqtKuvki+k5/BlLX35Ncu8nzCufvPiSTaebRWhXNcih2QIHdK3B6rwX8+EPTuuUMyl6b
9zWoazMnNKQvFyce0Zz6dTcWKGVwGBi2qkFdjDp3L/08BD+uEQ1bf4zPBUkU7I96gQJEGG+9Ehet
0e85GbdTdg563WTFzI0HlJqHdVYLnw99jlbCa23kuKxxXftRde32TeNfbouwrq4N3yEE7dUoMmpf
ewt1bgJuFVZDIzDwiadUZQ3Y4vTd8GiGi2d4Yadf8zBcE3rsfxSpvLMRo3qbJ34wttXUd12Q1Xs5
uMQIjcI8W2mjb2KDhD2a3V/UoMk/1KgQffecoVjFetk+lxKj9dYL5aqNcAAnPyhRFOU3Jya73XeZ
2z8Rk1i8xsC2q9a2iiOSPPZX1ehVUfDIB6Oa1AW78xf8u4MbVbJc4a8tfwBxtkyNdPE/zqUaG232
/5wrwfDEtozgxl4Gq7lS8ynKC3ujwm7S6XPcjZLuZ7zut7IcNX9d9CgOiWVv3Zlof8zowezRinCe
ciP1to0ss6tu2WvLtEX6VmMFlktRH635TNSavC8lzajNxzG7VwPVZJ5TH3DwGHjm0Y5BUANbqwiu
1Vy6Nf7zK0XPdZTw6LGi8HKJzM4BOhpnybaXol+plkA2P5tV8dJHL4RxAOdx+Bic1pwsIvSDVsZk
sYy2YNyuTRdvM2Cs5AJz1telKlxkz/XYmBJsmbi99C4SwLWakR5nJPJ033hz9BiYcdeH2yGqps/W
jPbUX9V9g9Kuqta9f6z+o7eapFxien/0VtVxmn4LKrSNR92Xe05Ozi5Djf7JnqKv0m2nr4iEPGgI
EL3YZupArnJ0mJstx59+nleqBzKL20EGsDnDuAbQ3n+yUmNcW2Tgb9hNoryqa111o8o9uPFh0YUK
hq9srbHtquwfZVSf8ZXx3wazxe2oIartEU/dtejsHD3RaycpA/NqrgbxhLD5gK6cGL9WrbUsPPYP
AkM7VIdXfRnMTxJgC/okOhiv5VNzWuAe/1CPh9pNZ9f6U+SjBTs4zs/+CUZRH/0/6pf+cukfevRX
86sP9M/+H68bMc/f+qv382f/f5hfvf92ef/eVF2NJFCerMD5Hlv98LVHBXrOcvxh/BVMugTBf6fc
EzIwv+Kf/m1Mbe+IyK1kw+k4e9SD0m3oh9Nn9NqQYmu1T56J5nGz1GNePH1GkWdt/6ovIdpd6pf+
s2/LPdGTblVguHIt7KxtV3mhudfNYHkYeEhzo1rURTV8FNVdKyyG/K25SvtjH4/j/qN+MgaHSFms
P+K6jC5TkZlvtRTPPlnVH+jtFpqH3lg/D/sRj5r1iAzLNq+DFmk/LvhptSdVVHfqog2kyyO7Eyih
8EjSoGjVc3ejLlkddDfJclHF0BmdNRIv3eajrrV74tiqHGlzurXsaF6pcWqIaphqVGXhdLbI+3v6
m5wtrN7a6LnyneQkB8+41E8pEidj7mKnqeNIwtnAPssB+ZcsL46N1+OinoPm2gUlxt1ot2snAr3w
5jyoyLO16N+V8+OYcLwJKo5b3vSIO8j86ONdAKVUYr641EG7mTB2ZcORuND8XPMOctv02I0BErjA
MlA+DtpmHY0+jILcPKtWN1l4VqDErgwrnh97hLiW0zCbyW5t6VbwmsbTJwNdwh95duehZBitXBd8
xLzwBJHVv+pz9i1mBexA6v1nE4bbsMN5Lj4jAbUcMa0BK1+UuMa97sUgAwyE3fSmPqrSSGjkVt01
t0I24+Ve4xm7ccycz2wECASHH9ZQEUE9b2Am3rRlPVa7Vk5smRHUW5OcHG8caFslWlAo/VjyPRTV
eqwnG73bWruK9CI5ZsYwPwgnRXIWYbn9qDvBld/FYuuPOMYaWjS+dNki+NiV8cFM+/Fl8lNjxQGw
xIeB1rnJeKJggGcXyYhLScMT49cFE8ifRc5H6VELGvTo0QI6Q4OSz8Lr1+xFyJqkBstGFuGJsxTh
2SN6J8tNOlr8kyxvUdeswBITgr9ya2G+1triIS6y4JaEW3ttgy7BG0qT8CXjeMvk3arpYEeUvm/e
qwub+1tLN5AyjNAuu9QjO2Br9Z0AuX1f5RBTEnNGdvuvIXbSDMQN49ePqhmRzr1uEdD+mIY8KcY2
PBkvQwXClOt87suNEWKE3ALGuclm0/qEFH8T6d2nyjGjs4+Y50pV65mJg4btvhqoWpLv97dYsIOb
yggobjRzgSvr5aHN2kDb9GnLGakq7e0sjeLWz6LycimwOsEYGglsFyjKuQJZudMtfNgc0U+3RSRd
2DeG9xmJ5m1tR9X3auheq9YYX2xPH640MxUnHN6GU9VVzWYw++5JNkW4IUWe7IWRzC/EF4DRRC3k
i8GYXmK//6yBNYEmSEmPHPY3xfBol539pIOd4uudX0qcee7iOXhQnZrlTwbOg7HyEpSWzbLfafqY
bRsb/T64L+OzJYOTxnP3i+ujg2mNgHOSBNdJKJno0o1D96WZoNBVXu7fjyiLXQ8GOIAJpPaXhuCb
FXj1J5T3833kRclOdE73tqSMVAdcetHAnUp5bKVpPppJ89ITd91FxAL27SL82gWG8bQgjrZZ6yVH
TH8hQSJmtcbsy3wftR+NqU3fAJSy+sEXf4gDL9lbdWLtfRHq912EtjfCY/M38EMIaGlf28jPwd0I
8y7ysK0W0sNyFqhDWYn0OlgUpNUlnGb9BPan2E4LtOKj7nLnIzLtd/xBXVqcpWNs8BF7lk2l92se
PhsXI1Ts1Zq6HI/R7BFa/PutKquLadvjUYdG8l876Z2mk3aOhvHopA2zAGCMwQghlaADMrMSQ56j
NnHu63aUd2nwJbUtbNXzIi5P0RQ+qDYv6Jz7uJb6vi3BpA5QCtJ15sT2laxcgxzWUo5QmV2zNFfI
vtE9sNF4rP1d0aDyN9WmsZ9bUtKQ2T32wQYZHzGD/8bAUvZ3QiTA/vXhrEoI3vZ3tesTYS4z80rV
qcuip4BXgXHGyISpVF0Xmq+FoXXHSw/n1SyiIxGKGS1RCXerAmuBd8yCf2xM757sfXqb6wEmM7F/
X1iNd18WTnfEUztZqWLkjeYtboqE8KQ/fxHGcBxNkC5akM37TrPtLZsO/Q0AIvKn2kGM2j2RJ3k/
ek129B0zWEVh9MOus2XLt3hYO49uw96kI2+2GlFQfjazNN+IsBG8fo4RACjBG0+wYfE8KOt60frX
fawLMraVvA0XuwIkYqfHvgclONla8RpF2DZ7HkJ1rou6ADzv+zoU2TsuftFKFjbGHgOSapkvTMwg
UqAZniyekIvFC6tPvfuewN/VNAI/hDZubLtGwMYAeLB3S9O6lmx6D5HkY/T1ZY3Q3W5vz0N2A/2b
pcgds1usFnkscgq4nxYzkyaq50fszXTCIxiyjZ7voL0yGq/4J2QwDvlRewjZdrHXfLP16VCXiwh/
6MAY7mcsDop4WrnS8J5nF3vcpG85VEctDGkz2wQial9BIOEMYVWID1te+1rnK85C0euku9UJKZF8
rXrlHpxvK/exHVkGIfmy8fMSWVRTyLMjwpbftNtihdpoL34cQIoMiE5Upnx0Im2tT6fYOcu8TvCs
GcujiYXSV6suvzm6k77pBvDFJPXxlTVc8q55PgOUdZG6KKL2rOx6TET7PddvamulD0Le+guNTDFp
FeMWLKZEDl8++AsdV1UNWYQ6Sy7NY+Dn9eMMd/GIybRcNW0m9yOYuC32SPpt1iUJ+hXGWZVAygJM
WS4oF3a7DH1inpCRnV411mCutLpwH5BjMVfT6IafZd/c4gLhRysete4iaMur3iRlBnOkKZNtaVU8
KQcr0wBH5Xi6mqkHMaPzbghTWfMmgnDFPrE/XYqNDM1t5yDI5JOW5mtI062fGbp+1DOBzxYyo6vc
DJsbdSmW5E3LJz9eKrNyj3qNfVKNemGjPkKM7KpxMPPIfVAhnR2l59wqtq6G9P0EDoyfcWXfpTKw
7uJKNmcIhqi6/lUllrsOhclwnLzrj/ox0+y1K2S9NZIsQicaw879ZTpWRLA7k3OZSk2M5Wh/Eu3w
wxAz2vpjXH0vzmLwu+9a5vQr22+mR7+dA/6l9nDkZBtshq56Zwfg4qJBClnqZUwmDIqdKn40XIok
r7JAlDd/qx/tXt+k6GpvVLePS1URwrDLO1Vj+0Xtb8bJ6NemHZRXY3jUzUg+qEvs89GGptQPqohS
uYHiL0o8o5APGn+FD8hclrvI93GXX0apOtQ0Ya8baXBU/YYO4ks2h9vLgKVbZcblVszhtFGjhtaW
D22rv2BJWp1U1ejjNStFelaDwO5VuI3E+5oMxdkYCMRNBs6VVjsQjEWWn9XTfNOiItrarhUdCSsb
D8aMvKvqMXrineiW/ih0vz20jhi2YYdXsF6lB1HVjoXJixmemw6+fx84J1RJkHDFS2Dj2ItIFdaE
G2Rg2wNxS//V5eGS1J79EidGehrAoK3r0PVfrViwFOptyim7cl6cEPuTwo/XXQVi3jD87CAKyziB
T0t2aZoOt1XX1VeojeoPROvdtS1E+tI0iYG+TIEuvTt91jCE+Cpkeqgzy+LZ5k+7JJxDeCVc+pjF
OSgnk9MN0Xg3RFg/n95CJ/fX3RzM100mveckd6/ieqYe/ZWdMaOb6pTW+FaaRKUlsq4hkQhcyC1S
IMvwqQIWFtdjfdvXc3sfxsMXNbz2TXdTOMiym2Svs6S4IdhsHYIAqHlfj/JseV55FeO2++Q0hgOF
tUy+CBf3aHXkaYdDIgf3ByIHz46bVW9JVTVrXRjmQzlO0VbNOHD0uMzoodt61ooB86nRrZ6acXSA
9hvJFyeWN2ZmcohixhJUxTeDjNf0dfGesczYf3MTi+9jcK2TVcT2YzwAwxhy722wgLJoqA8cbFSk
H/Uo5xSJQMFc6yWGXuUFRReVdn/NytGvFYoOVGu/nsr30G8SDKhCf90arbmPAoqDzBFLGgZck4nX
gKHu7F2iYRGuWseME1oMJHutWq0GUrsHtRBvP+daC0x/g2Zx9J7HVzz8jfemNzpMuwr95CQiv500
u1yoauPTgjCrK/PQCnd65qxfHyMzja8UsOzP+mSpV0C0P+tr9gv/VK/6a2PdkpEsnL2ep9G2CIwY
C3orfY6lpe36DP0DL0yz58HU6qNrYn6pWisj1zh3TDyRltYgMHFTH/Ob2ViSOJ14V3APW5P5cRiQ
KfhAf6g68p2k43+hP7TRzo+qTgFEVINwyAsIwKGehdBxgEPbjT9bpJG11HxrfFZ2YbpYntRvHY7X
L+0ioE8QEIWzpWv+3cm2fQWqUUUK7Km3z+rOXO4Q9L8dtTk/qqqP+qp0u93wa5RqICH+c2jYOb+N
MuP5WzsLe28aRnrbF5m3qaD7bJwalXVVpy4R1Ia9WQe4WkHiuRWt7Nngwv2D52Wv5ZxJ/oW/huAO
tgua3r++9FNzhSGkyW4hrvxWqemhu/Fm8A69IxJtI+2q3bcI3a7yQMQYbi6vkPEKam41z2X08gp2
Lb1NERrEnaw+uHdnA6adMbbfAut7XaXju1OX1pqPobgltewcYwzCtiZ2u7exkTl4pAnvSisCTpaG
LF9cXcLOacx+Py7F0mmRXs789qhaEXOQQJni4TTpSfni9MXnIB3cM5zu8sVOOcrzqzp2MX82es6r
ilmv38DwIW8U2+k51YLiEebQrap3/KoCoQFpeMZR6c0b6s0UuOULtu/2dT0kP4eHBRJjCSrqZ8vN
/3F4BKjlzZ2ry3BE2O3ryAvMtVdYoDGsJFxnAdGezJo4C/h9+kn0rwGiRs9dK7S7KCeRXvjpp96K
/SMhng5Pmzr7NHJq3eqeAC3Fd7IKNFfszCnEYc5q4/PY4c4+og+9FxMWSVo0yU0X187LnLg/6hx3
iia/h5rMFnshYcDXWKVudfYtezwpp13lx7tU8feOHYfzl0Xvr6q2wbNwKNIQCGvbH9q8eUhRp9Z3
cAK634p4x/QHrKIeml6vznHWwjAMg2Jj2TYKiMulKPrPOXIph0k2GAdOXVrcGiiOr1PP67eqqPrp
S0MxmSQRW6u8TNCO7SawclB40pqexpAoQmqJVxwIGzLkk7MBjbQEFBDcRpM7vxl5qL04Xb7KnKx7
tS1XP4ajr63VqCgy+3XhYBOtWvXXCXm/VwItyanIcVKD492xe0+LzSTC+igS3d0Q1oy3MucJjsaA
dOExcgLz7MtthVC3AJB7Aj9ElESS/c9iURysRSZnw97bX3VDy/MdjbI10cf02e8ykFl4pX4vBEi9
0P2WAkMgbOzNj1aJDe042tG17cBnQyoiudI8OPdOW+FXNBNuJpuOPqLzPrAKkxqMkLbENmE3hrV3
gLvtnkUSNJtgys3X1nRu1QvZSbzP4EJiDceDtNZnoAZVmN6qO1c03zQt9kgE/lHftF2AgT3u4gWh
z/2oceCUuiNP0hXDSd31Zfrzzhsc7VpPgIrT4aP6b11xRx8urb1cdFXcmsBkRtos6+NiH2BldUmb
DXxBN42ZvqrGeoGLVMlqyv38SSW/PM3+wlapvFFN+AeUGxN/i51qZAuSX+ZqkkA7FiPp5DgzoztM
7JwNRk1AmxLY7KouXO6Iu19pukm6GJfCS30TmmIvyd6uVI+PAXmCtFTgjQ0ozb8mSQreip8g8rO8
jKpXozLp25sgw45cNfw2Oy9o3yapXt9zlOifRenfJJMECbKUfKN41vQkOKuSJ6pvYbFockyFfPZw
dMdrsp5PzlKswTOvGtsfgE4wUke0Zm1GgTz2YpbPmYyndYFP3kGNJeKNtWRqz3s1dtRZsKchtneX
92CgMBJKXBPUWJ8k17a39HyrWocsdIA+Lv56DRacbeFioSiH+iV00/2sm95n19bcTQ74AfJQXD/B
H7y71KPKsck4z5/0sewefNv8ourVPMkkUOcMuvnOLeFey272P4+9bbDadu1tnGTB2TUdlzCEgYZg
V4wbMWIr2fjxcAcLc7jTFnp+y2Ny1gMgZ7/qHdOJNyQuHXZo9FANkWNgVlGiwLJURbWuBQi7Trcl
ZiXXqq6ws3TFiulsmkOXAv422MVfNYE5HTISm09DNd937YBPUEcscPKEfHI9yIg4BJyGpXSpilEz
adGcVaUUvhpe5vlwrYpTmJZXUR5P2zADg+j3vbstFXNHj8N+VS+3mMdv7VbGyxaGun5h9xjgeutN
l8aAcBYcrjFnuyKYj2XtaW8dS6pTsCPnaL1HZJS/LhCRb10R7DFRq555SIhrFGIXh13q0Qj6OuF6
oxuPzlBW8Wa6i5vGuE7YZl9b8GT8ngi5yaK9coaxfSi1MtjHUzruxjSfngpz/Ero3/2auqwj6CV8
qmo73/ogL44E05M7JHCRk3Ez96tfPrj62L93Jha/Xujm58AAFCAEqFfNK+xrtBHEKmTfwzJHUV3C
bLCvl8AMcP+l8rfbQNVafVNsyQ+j+bi0d46RrYPlqMn2fo0hQXgifm37m8HTk02iad6mLzrvjIN3
z5kn5dcS181eWpYHvoaGyBEARqUzQlJksd6rSjJa/qXZiWPIJoErVyNKXZveQO9Et9z5Ae9cZ7cY
S2HhNXUFq/H4HXOXFpuGdH6IAg6ciKycVUkNIHuob8blqKprdV+wse3XTS7aO9Ul5Bl2mCvDXVmo
AT84yyUyEd+Iyiw4qKIlo/wc63sYz3dQ7gnrty8O6gvRCuL8g85bfoujLMMuKakedbgrV3qBxUCN
KsvBC+f4wGkpOudBgh8SsZfHOGq0FT/87rNs8p8zmuRA/ppRoJu1C+ZSv8Iq1NzbRoamRduGrwgx
f29dq72LYRJg9xi8qOrJ0gmvFHOw85detWftHDMxnjhtz5i+mw7fNfUSfdzNCJb7iDOVeC2Ljfp/
kp+G0bU48kKn86oaLnY+/l7E3VJbkYRy18U0Y7Q02O0p1SCcbqflVi5WQOoijMbDO4Q+NQIo3UpV
fvSxUO7dOXWhr5OSsKNyBjbMaV92JKpSfpMrB4zm8+TlJnmgGR5wVEVXQ9v5L527/AVVnzAWC87R
kPy4lABt7gW7vU1s99WnqSk6ltawPEShlmz8MJRbrQF3bQY4dRWSJ1U4yB1/stVriehJvwRubSgw
m6zOsP9EiPbeibxshbXZ/KUHScoTrMjvzSzLSZ9GsBV/STWqOyW4eFFlvLRw0GaXG24/+sl0KNaJ
W1jrEm++oS+Hu2m55I1PHD2qv/cFGiCqpOqtKIFF2kzsRdFfvnQL8ra5rZ1X1eujupvY4DhmVew/
GpqaAFbqAWBUs6nXE7o0wLtaZfalHqIrm6XhnIsRn6t+Sh5KsDxr0wWFOrUAGIa4aj4bRveC6WXy
vbTIhpo9q25g7MreqDkC2tHR9AWmUprz3Zpi6zVoppgITjE+mUM2bsq6se8kEjBbU6TipjdhlJiD
vRA6B7n5wMvLeOzXfh1A0SNhRoZliMWNahbwQXGGGb4LDoi7hnAwUjxVhk1cdT/3Lj46BjCuUquJ
vWcm5m8YTfJtJ92xB4/3CjNPdU+JsxwyKeJ1K4ZqzyqF7KJI7U28LLjq0nVpHV/KmdOW7coSMMn/
/a//+X/+99fxf0XfqztCKVFV/qvsi7sqKTvxn3+7/r//VV+qD9/+82/bM9htkh8OLD0wPcewddq/
fnlIAB3+59/G//DZGQ8hjrbvucHuZixZn9TF8ZFWNDVxiKp2vNEcyx42RmWMN0aVnkVQdoePvqpe
r81n/lCJ3fsh34vT6BDPRu8JT5R8TwI536hibzjmdYv5Dh85rSATwlsrTE+qNIjQe4L2Dt7o0mqx
s0Ty8lY1VOYItaqp0DXzEeqyZX7Vd1b9GvmJf/DnvNuoIlqD5br1i/Q02nX92m9AVBevmUUyKJ+N
fK066ZmUm4BQ6MEuk+fSL89zN7Z3hh3W+yCq5MqwKujjqrJsfOhqcXhSJUKq7V1raNNVKYJs4zdF
e1d58st//72oz/3v34uPzKfv24bpe5755/cy1aihEJrt3juUc8DUVff11Mr7QauelSm8VYIpKmfH
3SqL+VTqL6oXp4mcwzQngsgov9cLZ0ZdHGn0ePpk34Hmtfd85dSnWX/81ctZIiW/qvTItVHl1ft1
HaXjS45uxRySLlAlsMGQUZKXuMv7h3L2IfPSJ9JCcU4dm6jI/+XsvHbjRrY1/EQEmIrhtnNuRUvy
DWGPbeac+fTnY7VnZGs2PMDxBVGRbXUzVK31h7s/fxmW/a+L1NYcXXcNR9M1x1Dni/iXi1QH9Dh1
bBW/TlXdbDSzTTcma8M9YczkOerzq2NG6pfMSUmwtCIknh1E18BNlIXsKBzzGW1d7xG6cXToUndc
x0OJzV7VPGI+imXllAQPXRMl+1s1mFMHMn+gEpDdtkqE8UyQtHAw/+mROYYRPfe4x6rsPeMgS7pi
2Of3uXLW+0l/Gcx8+blyxHu7NwBnRTqQ6x0ox7HIRv9owzTPb/XAwMaSb2sre615yPs4BPKC2wxX
znjvTqI0s5aYzvv/8RTR9fkx8fvl6hq2ZgjdnjfPjmH9/gvVqlajZw65u1PCctOnqot7EPo/jguh
kjAD+1Ks0S6RV3WnonEh6Xd582rXeng0ki67D0WU3WsJ7p9J75p72XY7dDA//KDAkHQeJ9sQt02J
XXTtVlbb0cru+0J3CKImzWaUH+55BUndvOzWUEI8ZDCgKcemkTWLoVLQZTZiiiWIekKkTr2Mba04
uUkBD+aXYoPg8C6avDtPrUG7RxnfeJ+IHfemdZqGMt4OvRFe8yjR18BG+/uIO2KFEWP85HeEqNil
e5+UoodiNkzKWxIEXxUV8LmiOyf0pqcnuFgPlak1uwlgFGHONr7TiXXeyRJcmW+cAGXGf5ryBpHD
qEk/me40OLcJRenDzEzBhb7PbzpohR5huFDhbsxnwbfJysv4C2EViMk2Iku+WtpLU/T4/OoC2u9c
iu0JqXZZrKfQvTXKKkBz89D8EDG5X38JVjuew4HJ2m0CIMzy4Mc70xmVPcnNGAVrpTaWmhNgAQCJ
/oQEvndKlKY7Em+GAE9Ntlt+xRr6lyKg5jVq7NPhfUzusmhbybqlW18j06+3Xt7sQ7UIngO1LVaC
2Pspn0zn4pIfXhpzsLtNZ0PJRLzyisk3ZA/NPYbc5Ee9lnxlZY03mL5E5g+ej0WfA5VzBvKPnUuc
tQZuJDsB30bXvoLvL7ypWJpVOi5GNcL+ah5sNC5p1iz8DMa7OU1ur15AS/48ZBkGNOx17S371Elf
1F2qXiINWB6y7Rs5ztK+q2MTXO0mds5jhjX74FnBZ7eH9RGPgu1GV4s7e0DHzc2N8HPV5RCPPCcB
H2Mqj6SZLmbnec/EZLqFGx3IEY0XxatUf93hHUlaExiZWxZXQ4E3gCQt1tnpVB5lWwaWE61LrbgS
qXjuC7QjKnag/potHoEdsJ27EZFif10IFm1KBi5CzpNTZMkNIog0CX/N+7kmB0H4hJtlnQQJX2wE
tmxtTl6wslkur7VG582NavwFlkN+FF5lXWtbt65jBJruz28O0/j4XDIMXdVMV1MNU4PBbf7+XBoq
L2383hZfBs9bG7OPgjYfiLy1bPspCcTtPLBpfzeWzhCsKtLjv7TJ0S3osGOcKyZqI/NsWZelYEBW
Xp1Skk+TgbRg026IfidsIa34UgU89uShG7IIvwxZRlZBVRHiYZSs+5ULq8jvjnKObL8NAUL0jJ6V
j6JOramLXGTw2QyMrv/8PcnlxG/Pb8OyDdcRluNquunIZeIvb1hRRrgbK1bxRTGjbGkTFdrmZYG3
KECmt06gYIeu3afccdoj8WT0C+Z2J0IpUS3EdE0mxbvzhfmtL6wRn1r2Lywn6oPQB/UlKouFbA88
I9wRDS02sqplWISC4HgiameczGCobqcttYIFeaOml0kE6SbRtR7jhSTc6I7v8OyN7ZceeaN4BsV+
aE/9pVm0+Wd/jJ11jzHQPkF38SVU8xvAOEKr9NaOm3n7khBPlkDfD+Mz2iVg2A2VCB2HY1g5+eOc
l1wVWWhuZFUZm/wKK3UXE+8qEF7WYXgHXb6P2rx4xCCbDEtTfx9HRVv/+ddy/rUe4l1rkwgT/F5C
J43x+1VdlbXhkMUMvnRBixO0lr9MVu3dR2lpX/q86heNaPu3oQ3AD/iuBVvZ0Z7RyNlgid2/iW5I
tk6rh1thps26DkC6GOBLjtp8cMisHWVVlmRbIHRyNbZ9iPQ4u2O9g6SLym1T4oV8h1ggdrEDD5e+
VIuTp439qcAs47kZxTWooumKKFH+7OriO/mO5ixrwRykbIqgPspq2ob9snLtfl/NM0ufrZo/GfZW
9obgxtdGWtUb39XTQzBDzsBAtqdu5hNZs3Z8u2zqvj6B2gNqKVtk3/uosteREXfYLWQ1SlNt1H/j
oW/N+b1Ut8iPEdt84D1W7OKoJpiSqIQwYpWhRtzNQ+vG39ke5MzaHe2zjZTbtBBmbp/zyrxUuRj3
5dwhe2W71lj2f/zw8of99TbViVEKTbUN1WSzpn1cCPdIUXe96xufR92vVrlVgKgVSn87xFzwqJG4
n/IqsjZsKaKzVTrWfTohvGsjsChr5MGTq+hM4KBsgWdTqW6de2a4yGpwNWOPlJk8oBWVXRybZ7/f
mAqLUTzHHVSnCLUMl44l8f7PF/W/HtW6MFQuZ0OFCWsYhvZhCRmbonQMLdI+25r3UkNqPjc8ZX45
DD3qfPAdNRZyk71IEZc+gxrpV2bmuXdlquebmO09RkpokIos9w6lE1oHFQjNrkum6ex1Q7UpsGa+
g37WL3pjbI5FqBGLN4t6B+galFAyrR0v9fYm+L2DLBVq1N1K2T+l/9X73vY+jsRa/B+vtH/d/Lpw
Ld3RTMcQ7rx5//BKYwE3sWcfq89Rmn7Psivhee88RJF1CWcsj8TnCD2NVygeidV7myzFraOfNAy2
bhNKNGoWshhNM4jYKMeNPIEcLDtQspmjH95xJGk9/oR6dygMlMEYoLXi9Ocb/FsW1aGepZrGZN0T
AwV3AGFUB9ADN0yvr7bUMZnb7LDVzrchoL5uVWMe4qO5skBrdkQGts7uqjp90h1hHqTZEE7E2Z2v
imYnENGFgEVVHuTYPI1vY1Pw/s5ClEG785Vh00d6Dd3XabVFO5RnkPLO50BNsKd3AOMRIbHZxIpX
s/Hdz1ZvN0uYC6iLaL1zVyWIsepzB2JDhIPzILuCrPGvxeQhujl3ZCNrvMYbMQMXQX5uB3UOD9ER
TcWLCSDyz7eJLe+D354BFmsaF2CrbTuAEI2PkQEkKxMNLdvP1gByvKxDgl+4C6wjpbc/labXr0Rd
W7tgrio9GG7VaLKz7OXVjXsvUeGxEOIpY4kpm0cL7BQvt6+ogdqfWg38h5Ob6lJ2ujo2LB63Coe5
18nvg75/wp2ovIhS2Gfhh/qyRVn5KzB3GFXG+DrVBag/XFP2WegXT5VSvcgBnZLVC6sdm3vkHuNj
4E/JOvEG5UsTLuSAXM/cVeEG49ErMhefeI9X/3xq/PSe2AdYT6xijN1gKLiRSeKlk1qE/fye3xeZ
o62qRfX9OB+g//xsqzKzupcHpFJ+bZOD3+cqUVffxr236RFKSawpfjvXx/OXNqggtpM62fNH21Yv
AZyQt8TAXiguh2yf14r92kfoxtf2W9fAoUs6tUKtybPe7BI7cCiLLOA7cCUYjCByRjv0SqgJdWbd
ddmA5nUCNdR1y31XkPhDKCThNjF87KKh+0fQ56qxP7Lw6INPbt48OjrYFz2vP7kQBM6T2TiPwNmM
de8i7hbiRvw4+lWHzR2+RxHSFUsWLiDMh/Yqxw4TDl5JpXiwVhnrayTDqnxKFrL3dsibpelG033C
xvEkBs3Y6v8IpUi9kw/yJ+8iKxhpT1usmO/em+SED/M/VD+croXRtyqFbi3kXCmz8n6+FMuxg1pg
aZTbzbrrc+NOFFpDgoOPNebSMLfJXrVw9Vvpz+NyNMM3rkqOzZsx7paEu8uin3vPRmuZtw5i09rJ
lQh52evMo2WpGHzAKYyLyRFNBiSIibUYKGo1upeH3GsQM/DCdDmjaW5tjTCnvZ3NcOF5XDsf1KaF
3xLr1/epkd0qF31ql3006mvUjZ5Nxx3vbXWql1rf1VtZlYch09pF3znpvmuK6V62aSnwYAXSk6zJ
9mJ097lTjOf3plZE6Oe30V1miOZOZN89jVRxneBoRKh1fMXW6zv5Rv/OVTTzYdCCSzPaw6soLQM0
DepNOKT8OqqPedJArbyMaQEuH8bgMhqNtFwm/sVD2uzBVZXhsfYjog2kDLd+Nw2Pejkap5l/6Lhd
VhKfxAMKnAtIQcZ2ueJARuHlpMWPOu8IdPnHe7bLxaM6pO3a0np9LaujG4f32VguZe02Yiy1penr
yhbGMiFGn1gCwl52tTE80ziGesfqr8922ETaO2Fafb2XHfKQ9MA+N64wZi2rvlrI0bKnsdVzkBTl
g+Yinl02oj/HtqNdvBZAEiDS8muCAFmKrONLnqbZNkNPcSfUvHjG+uteDvgc6r59COxaCVGjg9fh
NuZ5cJyB2NM4XKHAphfIAIvbCI2VzFGJzdP7CDnMLzJc1KwGZLKpOiyWK4coQoA1+SCG+TtLqqPm
IyIfpFQTq/H2WdYba9QaSpQ1CejYg5d+NRDQKWNr+IZREcBiLDUfuslHHidtrJ0XqSPPXse+DUm4
51zL/ssiqSzZFXdZlo573scpihUvLUwvTPoGBADr/OfBnavvbUVq8jPORMsNCDd3EZDLfcWqbymV
A9LKRndPBYgZlbl9DVRey1IxYBqTBzst9VPR8y1PRY/iM6qNnydnpixpynBJVUJ6JmYiuskmFeT3
smi08jO8IdBHgZvDpWnbN6i5VpKVnydA/luvnoqtrCb6oRg84GHDWO6m0aw3cjKSkMscnttLryjI
O3nxuJbtQR3umkgTz8WkdoekN8VKnkar7IuaEC70sh7pgBbdyURYJmxBb3gzsTFelLY0KJrGe4zc
P8t2zQe7Db5bGhsMr/FwDObheqOoOxfDvrUcVajiatYWKV8Q0GfDKhQUO/vhbRQNEgDlIsZvbdnH
jni21NZeDE09vTZ+HeP2FI5fROTDW6/0b0aU7UiT+IAwlR853MiIgM61ZMceLEhzb/o8rb7Hfnqv
DJ1xP/lhBmNaDHcZsPklhAlvE8f6rO2rtN5u1Juctd4Q1GsvShYV+olXVyiZtzA0GIIVX+kmznxU
8qM3PVBddlhlpZy9XlPOg40OWKyXR9n03i5Lau/1/FEsOD90mIGhrCc+bFsNFg5dU3x1khDZHlPx
nsfMSEA0u8qdmxf+PTscZ2FA4SATS5vl99lF6ME9KcpTpBr90Rg086o2vrjiFxLPsmxr2SQPKUAb
bFqG9kAqkgh2y5LBVbXguY8B3AJ9iUGRtOEzSh32Ne5Knld0Wl48PPrG97wMw+dC1auVM6Z4HrlD
cx7mQ6FHyDtk1U71suasOjaHuSQ75bDSNIqlgMS3lm0fxpXJgO2l9QRpRztVujodezctMdCpo6dp
IA3uA774HuKb0Zje904E4cJDeop8qz+tfRBjt0kQ+MpNlGgLAVT6aOsIx2ow0joEK41up5jN3a2K
qrx5GmvUYRb22oRv99xkGBhUBbdJJNLquYQouMYYLNg6vlU+ZwZyljzVbdxiqOqliZGokyN6OVdD
27Z3AVrSS1l12q48sMCMblUUFd0jvETwR/PgdLLUs1743xL9yYsn9QtQ8L8iIJpvQ116C78S9lNS
6fUqd6zgHvZfvon6QT0PSjkQ5B/VQzLyIyVWgcQKfj5LS9XbOxi28U7l397SxuYCKU+s/GrU2GR3
3zQt6H9wayhVkvyIWNktYqwRPpXhGKyrAojwDyfT01VsJdwBamS5p77Ud9gscgMUpvUpKzPjUHjj
eDfXyqbgm/KD7BkUcLJQNGNCxFRNn23fBBLtK9VB9rpahuYiuvZA4unVu6FH5c6dNrJK1jja9gT0
1tOYpc/oUZmLtFXik5vXwVXXtR88DLuXMEjzXQHPZm0hTPni565G2K9QUWWh1+2Ckx40+UOT8QQR
PsI2c7NdmtURNrN8oHYvDXq362Ko1a3s5WJB5T6pEvBZnLLvVxUwpU8mMnpXuzd/+VxIgelazjHa
YaNjz2ipXf2A41gONLnEsiu2wouP1OLKqdL6Bbn0F5hJXJ9RvyTj7X51Jg+g1jxJwD3ZDoHAKnye
FDggtQxsjV+mILlNspx+6VSF89XvUwQq7Kh+8OdPSvXg108CBFe/ZJX/Yim+8j0tu18+CVbvblKs
Bc9SAUp0TsbLFL08VGmz+Y9N3hzryGWy/paVJ42mm6pF4AwA0r/jPG3mFYGiwqewo8BA+LONj3qV
6Z9SPXqb/Ki+IvynfwqMGARrXT0NJUuffvRWchBcbGyNgVrfpgTNeIhMUEWyOgMmt6jQGfxwnMIZ
lH6FNomxk2dEIhKURRGTpJt7xzC6xljQ3Gnsyg9Ef8JLnnvZLkjwWWC1hvCHmMKT7yb5IojYUubh
ALs0HXDGSqwnOcIfXtB86x5lf4DtCJ/dXGQt1HgVpaOaHEY3+OTUroVgisFuXLW2XmUoM5DQOcEt
hR40V2sli3ZxHEXgjai6STkgr+naO1k1GwtmaNHox8AZH3kQf9IdK3uw4y57iNlygMQkk9EV3AtL
P+LmDbP0KHtBjLTnP/+CmvEx8zBnQl1XFcRqLFhC4kM4K7J5mpS107PDG8YtAcLJIHs78WD0UsSx
Gsy0o3MrVPNoVRkXFX8rRDuPRLM1ijsv+6qrTvRQVHn8UGJivXdi0ZBGjCCWu2iJqggTb2s1VNZj
XnSvaseLuU2N5urXDmorxbRPFL17nbp+2k0CGGeAONxraaC8MRECu1gmDjngw2/ToYc0e6fm1unn
sxUtDFnXscpzjz3JpxF4tpxeF1N+KMiiY8DFsHKGU2RmWp1S0Kcvzs/PdN06PjpuZi7lKF8g6Kfx
dDzKc6CJRFJzXClONCwHIoF3OgpzdwXmCz6Pt8t7kyvAxBgDom2yTR48rHg2Juq6t6nIOWsns7Re
VEx0Tz7+irvcSNF7m0vvbf+r9OdxduT+PJ/7T+nDWeLQFVug0+Ra1fu6U7xtFIThkg3aNO/Spnst
DZKNaLt89d7ma+206lrNWMtpsqMz9XJppna3fW+zhYNg2qiXG9FP38CBI49Za4I7z1f3wiCMNYke
peo6dB7Qf8+XVha0b3onnsCPBYBwlDUNEJhUp7wYZVd//vP1/a+Ev2GwRyCtZsFCJ2wr+39JGGUW
m5xQb4I3hGrC+GDZu9rIniB4Nd8tp92KsdY+q74jloFuG9cSTf19FUzWFrJ/fspRv1/kAAcXIKy4
yOeDgqz/yopBgsqqXjeXP/+XjY9ZE8N2hW0Q3LQMx3RM8SFwZmmqHwZkpT5P47CK3KkGIsLBTAo8
n2272bFNjhe96v1sUwcbi2/87BZ6anZvdlYfofYBN9egWJFGgDyVpv2bD15/kYpUPfdohj0qY3q1
UrV/Kyp+IB1LmV0arKBNF36mn8emIrQ5mPhr5wkvect1NGwT6ZEleZADQSr0+FaF+X9ANQznw4OJ
P9yxLUSULdskK0qe8ffkESx6kBjZbD9g8cAUSZmfyM/4s5E3RXs+pLqfn7wCzjkB7P2HdlmVI97H
yrZE5Gi1JiZef/NJPox7r77PzV2IO7CaIjRhzf7BQNz8GAj3DeIAMZDaHDFosH2xccya3nkITNDl
AHP+TjaB1hr2PEkntGnplCfpVWycaic0d8jRDQ9qUfaIadyJKOeUSse16Vctqi3zBHkSxSuDBfAJ
/yhPAsNsvMRYx8lOUbfx2it6UyZKjgkxQpacwBji+SBLTW3mC2SW2/WHjixFq30hB1rcKktdQ0i2
agsbOb14WgZG2D3ZiTVe+EIe2rRD3Ws+lMMbjKn48dZvERplkVyfZB8gFj3LmlOe4HljlQ1arn6g
4dlgqKdEK3+WZJs8xHPvh8GyTfbWjWnvhY86TT/5xVF1W4IPY3IvtKIgLv73QXZODoL3m9wci6Os
v3erEZLGJA0GkrQufrvKpGyM+c2rzQcV/EqktenFmd/DwGji89Rk1/72GgYkv8GstQWnMPfObj5I
cGZkEkFVyJN0Zarei3Yj++SoMJ2qPaqrIwuV+V3+vz5V68Z96Jk/PzVKB3XpDALIRjpNKOhi0Jgg
ufdWg/iBlVa4V4ibzlVWe31U3vSeKL6BAMOpG/TsmmbNF/yFjQuq8uZFlizPZAeIS4ZVFibbxAkQ
juyI2OdjI1GXa1l9P8gZFbqu700qyYdFq8XIpDS9cgYIhBibnjmbQLWUs2x7PwSWHyz9IkwORI/j
IxpeOADOJXmoFW/MF7JI1irZoI16jdogOUV+hgKWU2Rrh59hVUVFtU6R2UBVAj1oglwDxLf2h1/m
6Gf0XfZYN8St+1FX17dq3bb3LrZBumF6+VJkFaGXsujwo2Nw4PbtJYumE8Gf5OyTw0P2VDgLrzGN
l2HQrXUr6mkrqznmgAtzGuNrGdT+p4oVi+Ym5ksyjR2E5d9mWd1dCkmG5WYTERfQ66/czYcRcN+L
Z+XVNu/Z/uR5UKBoGT7IASi9jQs78Ky7IXS7oyhyJIQHt/gKGnQ+gVMozioDOHVEWEi/a0dzWsgO
oGL3REqa587zC9RlEJSNM9DroaMf5ABRokmtEHTpHPxUi2Wcemb31LtsWj002tg5V5uZhPNlWCGc
CMgqhsDGktnYeaFufjJroFlzd+TEoLkt9itpX1lrJxDDYQYXw/tCek4JlGMpFecGdZXZiGdJYoZf
xPugLlJ4uW5zHHL/J2FDH7pv5BOKezzQxktVlqSngGC+1ea01sJGuaK3MD6MLnGlAgzpLs704UFH
ZfG+NU+yT7ZUml2ATgqspawSu7g3TdM64KkY7OvQMDaxquWvY1Zv5HdhDW23DJqpvqRJSQpvFOL2
9SLEvMqyPHvTDG5qXHnU/RAM5aPA8EnOzLQYCbRCwEmoASoppu+u3WEMPsPVuP0QuofIXu+g0Wng
1XFVkzJbWhXCCEqH5GVmom1al/DkILeW7q0wygJOQrfCP12j+v8Z8++P4DxZ3VbzsuD9IxRfF//x
Wtb//VbGmcpQAbmatmG5H9/KQviNm1rt8Gyak3ONk/aKfUf5prX4Y3ZotGxlNUO2w6p0AmYVmcFl
3xKCHPuVl/tKF/P12MUyQxAPkqASAYn/u6SYtssqY4y2snTrLa3/SE0iU/L7tnVeWZGWtGwMcoEQ
GR/3POwd6rIAQ/1kVj3Cm6juqpWh7WwTMU5Zem9z/0ebHOfmV1xDF6OSkpVCMybZhwSnD91UEnlM
XO/Q6cV+zKbI2GqDZ2/GljfPrY47zQY9YzRRhuSta5tkZdSVfShdBEVF/RjZSsKqzMr2YRCmPJ6p
RmP3DfdF7Q4qkwHpL/wmRxEBSNeGg5OZrFbekw2k5aUAVrnpaqeyLsmQlWjNhcWL3rL+qIMG/8e5
Ghb5yje86slPJ/Oe+4813wzQGW2cl3IXx82AnZ4Te8k2QMnp2pPlPdnesJG1MW7dqyxVraOiMoaf
XmwjP72QjYqVvqGg5e3fB8v5RKk26jz1NlbOTVrexrKxG3AdD30DlqyheVs/VEvWKn3xQgjYBglQ
JAf5l0Su+0Dm0iR4G3bPXZMR4eUvsvArWMIpH1DcymzxVqThlyCa0r/CKXozq9xk2T94XKAOCFDM
IZ/mASHviedQlDzqehfI3LxcuhXlGkofY35ZbWzrpWnwn3hfWFVaW3jL96UUCqV4LsCO206tmW6c
cCr3rMedJ9LE94YRGl8K4cUoJvrGxTCC4uKXNS+huaMNpkvBjfXsqpm/t8Oq25Q9D5w6+kv2k3oO
1lOCJb3ZqLM3g9evDZb/lyRhXdFrbvFFd6MXWF4dsn66OJDIVVaynW99GWEP/DprqW771q63duEq
rwHiNXJAgn/UWu+N6oC+evSUhQRo5hOqvlktnXFyzrCHjWtddKRk5o7WI+GLkpVyr3u1d5zStFxZ
qXDvoh6GC7qkn+oqr5EvK/xnwd6g8LXxpbPt4jRWJvpJYza+QPMIN01oZCDy6Q0LhFUVrJ8usreC
82Sb2QsqS8OlwjaBLQmj4nCatqOvIIbUhtNLE7XxUsX+5ign2a6/bpFue1LqXrmzM5xk5QfDe9nb
btCt5CRMF5NV4znWHkmz+lxFaLNM4wSwo553TWFkPL9X8Yn6WS0LrzoSWvq1KnvDipCDnNvM7kph
6RPSTck9uiaJfxF4h9DvxM8ir75u9qcuvYMGjVtZ/6tPzlA8sTZiSwUTso8zzxOv5VBXSHYgOAdQ
lZB9TIKm0619ks/SdF6h4itlR8di9MRjPDkPt/bEtYi6gSR2msG7ZzX9XbbXLEmWaY0gAKSl5C5t
imYRzFATZcSuJQ0c82pNZX8BJ4sfRISsbtcCrEGcd21njX24FfGrsQ+y7pGM2WK7iUYOL1nEcMxz
NiJjWZdY9dzaytI6h+qkHH4B18xtvnY/Amn3eFiwfAXl1kXh16r3H+zIC793fbnFqTgPFkX6NcUg
PFoU7ZWdsQgWeRyhaOFP3+vRu1qV03/FfefbVOXamz6ZA6pgCNwNhL0XqMQjs+vZNpKCCTsICGwu
7yHVQ0+zcwhyzUU5SJZqo8ErynHSpWxTKigzCyXgHKk8BxmEcIt+5w/Z/T7P6bEeC4IpX3deOixc
ZM7hmsb+WrFK88IeV4XNqmn7zI3aM7gtZOJEUD8qAWtlZ6q6zyjFXT0ftOJCWflZ193YTeFMapLM
Jsli8v1UOwYTyJ+Z/9SMWFNYRpovumqwAaBxINgHTaTAs871IxYikFl1Tn+Hglp38IP6VZv92eTB
nZnErZ+eMYhXjrJJDrUCRCE9dE5X72PtAOdBTQS7JKrEStdH/6qnzYR7lTXiTJeY5yZSu7Xu5tkT
vlg63FvD/2oMQGBq1tCLLi5WMbI+f+VDPCvwaeazGyJ+KM9U+drPM+WzQathKfrWUipxJrSVizA4
O3MlYRl6TvspQditL8NNbSuzLwI9dmJG8BDx51yChCRqEjU7CulpmEuRVqYnv6iaXY4D4a0U/NP2
oTf3636tQuUHHaAeXGKjsG/mYmCp6kERHGRVHoThZNb6NghlQ6FjtMFQJ7a0Za4V4V2H9GbiGMkL
kB/94JhtvdItqM7oZaAMFhAdgK6W3jmJgQ/r3IEeWrHq3dY5lH7gfqqSdplY5oBHChSJrO/GjayC
+9rjJCee8PaJSBdDAEtQ327xc+WrZvWdh7X3GdP2cJnms0CZYlSbLAmzE7K8YJmR3d2Wk9/da+40
LoMA9rqakHww5giTP8eamj40905Wvbw3yZJT9uYqnN0MVQx/tDh1TjiSO2z64c2hNCeW+lyVbfIw
FaxcFnAOsYh0EOdDMei+IgC21MiHIaRbIKUg69NcH2ofFJOs8xb/u+6n1YupZmh+ZeqrCn44rdTs
BxtERDszwX4JoEEQm9YDWGFrEzhFeLTs1D+3zpxwUprquc0z1C9Q9v3efk2SOP+R6WBIq0p3nhUe
ewAHkubs95V+yO003iZlWz6w60TiIy2Trx2Gm3KW1hVXf+RpBXDPW/Jo3f458qeL3+lJZAlN19ZV
wsKuEIbK5fR7zIsYZdA5auH9JfJZ/mAy/GNKrA8OzA+99uuvaTytX0WLzHWEwfoyDs+jjjWeVkMr
VoQWXlt92OOEhOVf6RmsyPJLGFX1vnVXhl2E27TIg4cge0ji5pobvnlQFWEciBZg6JIXyTLsWhAw
JqQMdk3mKldHVL+GROXRwelg0KLxuWlfNFMxV82Ifhtxu2YL/YRwslFBqWkCbC20gzWDb2wV9hSC
0q+6hrhWZrxG30HOGndT/owZnQvSBwVjnfwmzlFOdlI1T9umVfusuBNGRT4JTLj2Ykc2NV1CrFSO
dvRI0ANVb72vr2LEicvroCOFqEgfFdUm5Y5C6iLDp3WTgkxd9R7+VE6QLD2h5Ruobuqm9xJjM4m/
WlPP9h2hlrVNfHwpEDLdEAEflnZVsPYW7d6bwmQHFxeszARuKBb5AoleCJ14qCkh/+U6J8cTCzSc
03IxqOH02CMaHSm4N44B73zovWiK6LG9BsekrAHeFZvRcPRFHPSk7uOmXKkIsuH8gJaM0utf4hzJ
vs7KynXme9lCUcp0lfp68RCBBgRSoJ8RsdbPDVywWAtbHBmCJQo3wwHAsXvEwRDh8xoiGTnD4DGG
NLlMBp2QI75ugBDLao8O3wo9TJL5UbOf0LFHrKFYWAMRg2hq/0rV0jgBn/nqB8bWDlgzWWUeZQuv
G8sD0XC/8dNTapifhsgyDn6j2qtYIN/LqsVfRprb4B1p1eRYntjVpSfI/Omp5CE9Boi+tjAyqsgr
HgOzeBKiSQ8iJFXtmUfC11dksaxXnr37wMHcHd9xJ8jOuWFFL5WSbDW77zG1CutlTjry3vw/6s5s
t21tzdavUtj3XIf9JIHaBRxSVC9Zjp04yQ0ROzb7vufTn49K9nLirJ1VdVU4QKCoFy1Sk3P+/xjf
QEzX17qThgL1QxkSAEeCHk7Z2On7vj115n5GBuEtNM81ob6nLrXmU1ggUJEEXXEsbMfSJ2VWxrm2
FqNu7Msq/lBk/nDyJ4qyCcwMS6n9bTeptxbrUYch2dqBLQUKrY53Slx35+uFKiAnjlVOBF9YI7qq
ZO2gTQ1SOU0cS7qxNwNKlNVkhuD7BTG0iG3dwZ+dVj4FlWV8wKbpWGF4qKhi76VMGneT3X/K8I+f
dHVEG62xGzUErq6qESzMih5xI/rJVV8DSPBnS92MzGRXmSrcSNKe5KHy1Ejl9DKN40nOs0uLd5F0
evS1mOTBY0xau0ryjiD0LPQoWNibNBDFCojyyhyDL6aq9X8zrCk/1wwY1bACaIZiIAbHovCL6ZLK
ml0k+NG+ZuC19hAAzQP6kRWp5jERQSl0JqJDfCfHpepQPPTJ4U4J2FYt/IKG5f5+kLWVnxb/160h
JRxgq20rtD7fOslHJOdqz+H91WZODIWjq4mTLp57K1wsNFO7mnU7ccwYbog1Wi+alDx1bTseu8Ge
d4VubSpZMIOmiLVlpjLufSlE/tRGYq2EFZTzGbZh14cfUSTJ52YOz0kjFKQGfXTKOjXddORCGN51
MU5w4oNURL6jlvF91FV3jKm2F5RDRr5WamxqWXuIUmIHYx2GmG4mMMyWcnfc2R1fF0icrjJlTwn6
XZY1qhsacu9OgVKTHCUwtSw3a9NMvWYQhwAjEikEmZONZBOCjXyx2yjcGFH7Sc1nQH9l8a6wdHuv
Bsp+iKQ7SFXxh4RjyFEs+zErQNdpUycfUIno2zxgOCukNN4Yvlof4sCrF5Vt170Yk37D0Yknq069
aYBmWvtJd1TltkXhaRMhIJeHturaU5oRDmwGRedCz02cRLYiqhbKBZS/RDchIjezmeaX3+9/5Zdz
LEficjyiTtdVIaw359gCbqeojCD/mgt5vPS1XRL25OuDS5fhrglVJuklNV51OTrLqghvDSv+G3+M
8nMB6noMGsLAKE4djVCkt9p42Hy5sGs7/4oQT30oJhSGpCmJXsKi1gqJMgQ2fqhqXunzzeq9Ub6Q
JCM2IXM8koOSoyInyT5Bd9JF/YSPnrPd778m9ZefydIsRdTBb0WjB/m2capIohnxyc5flSJ9Igat
PSJ3SMGxZQGyTtAq126umtQnlBEblizBLpyU0aMGjF54KKx1ZKiPkPy700i6LCyVSTqkmPDjKZdX
w9Crx3kgR/P3m628qe3x1YLqlnFSWqpiL83DN3oGJWH9hRBIfI1qfh9yYnyxu0FdkdQHVcMPql0u
TDQlc/vBCD2q3Tto49rnwhp3nOtwwRLcx1m7HM5SXzqUK+19I6bUiS1g/tD/XYXDirmjpdxHlSJ7
U1hsASrJq7YJDooFrMEn889sshWBI+ZuDOZmRanR2gwWxbGhTQGTZARskma0cLHTB18a87UYwBeH
NHcPFXpLr/J90CVB1B+FOdEAoe+Kx5cMz66IG6eKp8dcpxkYYiF0E2nqvCkYxbowrJCFW9Gvmriv
sA9O9jrotHVYGPWtNrQZpvxUeCNBV2tf12NO4TbTOyMYKIfNLQYxrVrVetC6fslMz46/4KQLm+pR
0nXjVKVMyCSJvFvFImmzwv/uiDiaKB7593jL7N2gRy8dEyVsPtfJ5jjtYNaW27Jpkd9SpthwilX2
QGcjKLtPskYOLkQNre4JoiracGcuzSmd9SlxkRGRjKG+a4Zg9AaYX65tGvmdDcZ8a/fdswF7MGMW
oCpbBQfZpWyY2t2g2GFBJCM03fvT0VbLZBtWg+JMvR7NlBdy16hSdyIr/KIJiRzWCvjjINth7lDq
l26j/GOu0/EnukHJDgRUMpnKlVUwvEDnzu6aQje3et/MbkvNVjaUC0T4JRcI+10xt83fnKneOGi+
Hco6PAlBvdqGU/fGQdXJvs3vUvhfzToKmX70uZMIyV4nSHbWihx1dGn7/myaRn/WA4VAzDg4FCme
ecaW9aj3d/2S0IfV7z5jp/z+l6b+rP26bh0FdBw+ikrzXuhvzJ2KrKZ1VpXx80iYIikYxPQOcnHL
cVIQ8z4NW1UQPFbSOnFLyq3rVGkcbUCcfCXvlzMgq3gih0NL15piNms0ClT6oja7LeTc9uQ5VNfz
sjzJkyFi96eap2cGsXlF+NAy5PzNn/PLeCdoLhg2ggPFVMUvgBlNHeY5GYfkeYi6G2TDyp1iI3ev
URi7PmfK1dTV6aWFhoZOoncVdcKRpliK2xoM2JJGqnfTKMXn0epQ0CZCQwQZ93diuLcL63EKpvI+
oOf/d2IR++1shi9eU+nEaJpl6wwkP68YTSVqsobIgmcpAHwzg1QcCvG+TWOmCuBL1+aojk4o+cUO
zw7tIWSxd9CGLyK197liGrvrYqqXtZPUjOj18p06kJZVdKx3FPIpnAB1pWiH5qQp5S6mcLhRrGAB
lmCsgZhm7+thlh3NbzZEAz1NKMU+aYmFcKWtT3Hm1xtqw8l91teUzRhM2258+P2ee6Ngux6Ils7i
zZINFa2r/UYvM2cd5IQxiZ+tTG08OzEDzuA+tu/GutWiMjmYo2J6eKWeJ4mgqG7cS1NjHLKx9nAv
ASAewpM2yvXRyMISvrXyURBcf9EsaUdiYS+1+gfMvqRBYtZYoV6MnKpJe5eiCuyTOKjOc+5/7uSO
MdpnUYXP9b2Pr+dQd7DIf/+3cvz8sr/R/zBpUS0OUlMx34wJ9ZAZjRXk+XNqGPIKJe1wxg1sE7Td
B2IXMc28yaJkhU4mP9lzcKe34YtfzaqbyKqxTnU7OF0vCpvSLuQeYA8GykrsVnHXJbeMvP6utJpP
RDCPR4lyr9VmXiTVZwKVR0AVlEdxN551tu2iAxyKOLa2th6QaZ9K+mWk3XdO8k+R2HGeTkmzJMcB
qkFua45RWthdZe19ZXaeT49eS3TlQCg5Wv62lyHtkhLWoZvJsceXglMjda+tH8Sh2xEa4jRBvjQ/
WGLN74wsdybdlAg1yUClYNC5AfuQH9uFehRkdkWEPUBwtDRsmNFJH6QprVa0KG7QLxZndbxv2zna
suQMqNObmLqzvCRluE9dhOCqO2vvmRIi8WyG587sDnZVk+XDyQcYuENTMblJmUY7M4JWLybxxMkW
Dr9p1EQVV/mZObt9sMwiOtDEKpw20Y2tEvrjfrKmlzHqVLoOubL3l0RXX82fw64CdUEd0yE0YDyW
pHT4FbmULWy/kZF9bTDrwiJHwUMG7rOUQnVjqcD1vXCInjmMfQ1ULE4/mHpNpuWSwKta1NzQDOGN
UQ5NODUnvX+hQd/epEyGHDAiO1hvw0b36+QDQv+9X1MjLqZHK5WCIyN4tR4DqN410jonnmBHUBuX
D8ZygUPaIaG1PAZ++Qij6LnGB75VCuMM2Fl/p3fduBXQVAe4tDdqhKRyNLKnvKtPugmVvrWCy0DO
1gVYqtso2TuSI4oXEXBqN8/U9sVDrsymM9F6OOSyeh4NRb2blHAzWWVyGVhjwjyb2i3DEvXtIRyI
EApx0qLX25oRpX/wpMwtysz2YmYmBxTv0ynoKFXNlt1cAvLP/mZGL35ZVQhTMTSDk6GwFfSGb8bh
nmRKjjq9ezaJj3GTcGIWl+HLsuyOMZQZ0I1lVRyQzVoly7104gDgiakEq5Bgxo0ZzU/ZGBmbNAE4
HxuAxz9T9RAOmCx7l8RLhYqVE6fzIwmRmEFA4THEBSe8GU5i5gPpL77pqBo26WCYrJUSTOD7s2E6
ys3nJM23GqLPdyACCgIE8+4Eg8RYx4XycqXm4BrZkF2i7YyRHhD4suRT1vTpCusYZ5EuZBnCZw1Z
ZKzxxKgbzAN4Q4OoOAxAtZIl7zNv6u6ui1XFnfv7jM4X3LUx9uQchFI458+jhdLIHPt2E/g0lJLl
EPbr6NzH/XSKTOPSzmX9bQ3zf36ixjVXitxTAVYMMVj75uZ/3RcZ//5zec2fz/n5Ff91ip7oSBYv
7W+f9RAlUfn8Nfry9lk/vTUf/33zVl/aLz/d8PI2aqfb7rme3j03Xdr+C3+3PPO/++B/PF/f5X4q
n//5jy9fsyhfRU1bR0/tP74/tAjzFVmmBvMnX2/5gO+Pnr9kvPD/pl8ev2Rffn3J85em/ec/JEv/
w7IthP2sohApowr/x38ACrw+ZP0BjE/VBKAzU+GSAz0v6jb85z804w+ZsoJg2aXppilsVr0NsaXL
Q/IfqrrozA2T2aisUZT511//Hf73bb/9NQxQ+fkkaOi8DYJONoMFqipryzb8yFmL4dnqjaZLUCRa
e81AF1N2sYkwgFBYBmsgU/m2ITSMHx4mpRHfJ0eln3w7vH46un5kEv7lZrB6F6hIYL39gjeZlaae
+rmXtgAjSxDPqkWTuHsUjfzVzttVUBF1ETUkxnXgqNxWluJVqHJK+2HXff92ftoMdsYPJozrt4G4
WdN0laQuUzeW8tsPEmfAfHFj95q/lWu9XPmpTtlFkdSdBC+oF7thKD4i5rqYkf0xnWryWZi5lQTH
cq7JpU2jsYQYIqrOf7NZqK1+2TCh2QyLLMctFurysht/2LAxaYxKEdRRRT/lTiZ3xUaPqxtlsXJm
wrCBNOjjqghDaV/PKnLcaVRWY6yCLqrQs1LNNQsPmyEuiy7Y92VhH5UxrY9CbBLiJ44NdautYWeX
oVBxc/15kZaiXoUYolYl51svHwoD43843sw4nvaRND34VVYeyKingRFJxSlY2AhmIT9LlWXudfil
76gQda49DpvJRF8izYO0C5T8xfY5q+paI7uVH3tN22xFlZ58wtQ9U9ZCt68TjG9Z87UfbceYsfvz
Z+cnOZ7vrKIm9WV68llgU1kr1mPriWDv90O7sQSYh2SCq5TsFMsriHl2Wwb5dSVVZ0GW6pRc9HgI
D2mS2liP6PFqVTodcnUgxbeHW9t1ptfYBxniXKyqICRl3YTcFS842C0iKFqpURKjbSf7t28AzE8W
4Vrww/x0h7WZxi6blWQvUyVnO6k0K8LL7Od22SFLr3mIHjLDnDZjizaT1iF4hBg09sxyemh0IpWo
KkctVY4e4U41AT3NpMAZKbVwVnwR+Xwp7OBSaZob677qjH11G9/lafU4iEU/hXEQL6m9AoLU3iTN
hPcjGniWvWoCY3IN7DJ0ZvpjgIilQYAInGEmQpx8MK1WLzM8GZEnATJN407RTHOjKvGu78IYJzaU
oTKcVkY2vKdkNGNWqIg+YWaDMbZ6ZLK99sVFmcXnQCAILuFYLP3+B3uM6GgqY8E8n5C6sT2LJH1W
dFxqbUa/ts5mMmK0cYDk24foID8p5V2kLL3/fIpuYvkxgFlCcNtKoKmXwyzhBzDKGy0ZnscicY0S
yn/TLETYTDABLtN0LSz4/n5OVuykECRJ7eaiZzmpeHXIUTGFm7GumTlk5hM1XgNLttK6xTS8pKaq
u4lC6yLtJMuhKe+vmq7KNkoatMTOBWJFC8k45T5rHOg7q6hqDIYAtd7aqbYvOs1Yhabe0eDmQqdJ
gqtvuSrHw48XWRtCF8eqiEeQBySjepwiQDQZMwa+zfDGDBpjXQdlu7/e1Qc17Yrr7etF2+XvFVtN
f3jK9f5kef31Fa+vvd73evN6rTbGeRNLxpb8uHyfU1GfXRKuHgI/RL+73NdN8BSu13R1xtg5Ya0L
mUt6rVTlFLX1ogGI9q8nKgPm3qIW5ur68PUCf2FIfWd5OocMjQC+UnLuJSUHEMgLv9357fL6rMhG
ojwPmv7tRfXyyte3m83O0mCDLC/9YUsmWQ63/qSQSo3iQ6+U+NsWvm4ba2yLOsJ1E673TteNv769
uN57vVpdN5chJCfQPUJFACvFiOlza/qS28bhKQXK45BQrFB1fjyB0U5uHVTQ0QILEaLPQkPeDJhJ
qCHWq3qsB3Kq+nsm0V+z7qaHF/PBNNVjnpn7fMh7VLzzB13rXtpx2JdpQV0OxI2DDbD1SNbNttrc
oDJkOb2TGNgdolesc1rXW18O3kHZVz0EHfTpRPwu1nyHRuKNn8j2dqraWzWw7E2fk7aRojXqMBSa
TQ1o2E6xawalSeFBP4cQoI95/pkZOHVlixSzGD054/fg+Hb5DAUhdXKz3uYapC46E6MLsjN1Q3jx
di5Hm6Ivz9Loh3tslzu9n+Z7FYulLzVPlHm9OdJVr8Z+7mZGkTA8V7f5TBjdCOVhVaK0cCKtRMRm
x8TRiolC/VQGq2lOyb1Tdn4bUX0c5AZWmQ3VMWXxmYyNW0eT5YkoI7gonG/o0z9X/H4/Vd2NGdLK
o283r9uviQjMoxmZ5QrpZ7xSITt7aEY5admFC41j9morWGMB7NaVU4xyS0DRJBy7jCZqYjihTYXT
Wa7W654JHk6RQzOGIBnnYItXAM8lK8Z11H2lhPCsz/MjaJf3hlTnOJpEtVUle2snnOqCISpvQO7g
UQwa4cpdDGzjhfmejVh+coq2Ih0qnFK3SvovVJNiR9SdAssyKjzT5Dwq1zgbIQJQPtuPzWKfNxIc
QgEypZk0rzlbUnBBwVS9ivyqWzXpxZKL3FEVUThlGb5ERb/PQPobdfVVscphPQWWV1Y31Rh+jPCh
rlTcpjtRdftMdJ4g6ubB7L7kfaRSgDcyJ8JvuZUK6U7ptHrT69lGUwhYodr1qGbVs4nc3y2jqvIQ
/uWEpQFkLsqDYo5ojPTZ1Yv5PEtgA2ajcQwVgg85AqUrxz6qF44AtdIQH2k7Ahq2k6EeqcaizSm2
8izrKw7sGyhF0xrsHAJ4E6E+uC+iGA6Ub0eM6iHxMG0iXQpmMwgQnmcqKk6C8msd+/M6aIfPUUFM
tx6kkxOEt2mUPfET3/WGeRslIvNEaaDiwastFvs1idRhUd+bxrnocQkZnjW27zK/A1ZRq1/qvtyC
k848qURwFFn0JKMSu7i1CCfn0bPLm3hOR/ZEcdBUTlBAzBO7stxeUknSrYOLHAp+e/O73tTewX7/
OPia5QrCXQ+hH6+ppgmo5wg9lB1E7cadx2Ir0dGlizu+qxVksGYFfk6atRcY1hxbKsYAjcBfwcq8
L8uNlcmfx6oh5MQun/Q8aZ1BVISDQ/p3qoizWBLdDTbSQLvvtVW3ycXJ1Mob3KVo2wBnAcqyaX92
kjPu5Kzdq5l1sUR1aaiLOqOEOXRKPo309eHUfagThiZ7kctJENfo7szDhAeD9n4wWbd+3XiG0t8X
Vk/1KQI6UQdENFqS/U74FqMLnmB6Mp03CoOTcE2X3yjUbSn6B6RvBlZ/2rRLNnkfpqzJq3Wb47eq
tOiIfW0vglVg9tE2HKcj2AJaaJJ8zIlzGWdqHPX8TqXc7Vkq5ShKKp9LLakcskQ+xGgunEHX7sV8
sCIW+5EfnmQ5vZ9i89ka5S/TSAfIfy+F5p4W+9lgShvGxV1gZ7XjI/6kUfY1H7KHotRSh1Bi+zB1
dIjMTIQrDdX6WaSLEy6fxuycwr/x4NCwmloeud737WFc0sylTHjURXlPi0qGDKV+vD6LKkvtld3Y
uhOn/7PEJGZD0yJ3WtWC2uAr0jpOMrjluT0d1VF35jCbzmppeK2KeD2tFsaHaWfzaqa9GNUlv0ZE
0itRUTKUK79xkPcAv5FfxLYvqgkcDPkIYZQDJPZ3WdmIk9aq4jQozPSKWRnXdPTJYElVl35SvfJl
4IOKdA+jgb9w2RJdbmcPDmXGqCr4+vAmebZGbbye+1XZGQbf00vQzvnNqBVcjPSU9L7/gmKvd1X0
4Oz4CQ2ONfqnTkzaqWd/z/wPpom/uiUMsFSfVSK1QfeOn6VSW5HB6bBE8o9xO1o7kCOXBroVPDTE
siSbVACRzlaWRGRzlC+SZKKP18b93AY3g6ppnPRaPF0oVoSfpqdHOaYErc7FToatAn6q2w8GlTWy
rM/BiAstVeWdyJrsWE7ZKrSkhtcKMHTLTiyzLF6jUseZrRaFi/118iyCRt3S6HdTLbwgiwpHAp7R
6ZW9a6uyQ8AAYWREU5L7ybmJw2qrTNVjVATI8X3y6OIh2dtQkPxumM76aOl7RQDAyJKX0GQb7WSj
NT0fk3FkkYZcnAfcdVjflim48VDhIQLXIW8VtVoVrfhkGeyVtB5L1n5Tf1Zredcn8pbzEp1uK79J
EwXgD3NhVzdyfzXPFdEctkQxf5pWWUM11J6oerbWcE6XC1sdnmEM6usMlm1uzh9SG1mnsY2HgMVQ
y8xFF8nkyjRdSRiLHu1gHLaRbyVHQdE3S+Vy56vzV6sYL4b9CFGAw4Kc4uWiXy6ws0yKe73adMqs
uNeHtKCzOEmxogurfamXfCHLtTg0i9R5vX29Uy9ruFnXq+H1cRby35//l3c2ur1KtBk1EiQ1tw35
ts0Gkdb1WqTG9b+/eX1Kvbzieu31tdeXvd68Xnt9K0ufGKuwyzIn44Oub8D4bUittfMlmfxgkqyQ
wnDt9eLf3mcRLMmk8S9eVzHwR2aBflFHmvb6VkBCK9l9vZ1VWfPtk7691+tHRar9r2fq4SHze32H
5QyxGszp5QN/eDxAOat413sTy+y/b9H19vX9uq77XFtgypgqtTJuQj6TJCIG6uvVtG92aaC+T2eZ
WQGRZKGUp0w8EfyaBvKXIlBuBokuRJsgc1dZ4u1iKsFuTqaDQ4CMv6qoEnpAiS5hHNxGIzb4mohm
vpuOIPisoBlfZKepE7Wjt1mzrkg5PhEeUK+lkMjs6010kukpksKMVasBQxIL8FFptA+xbOiw21hK
pwh0PD0dDPSyZrfF8KLsLMvSsFDXzizXdwKHKvmC266vsWGGJNmUYR26mCnWrYLhbh4adGNEIxMh
3oJlMKaaPHrOo4GshuvJ3op2Lo5Tv3/PQhwnKrFtx+s1qya2RCqw1VxvKsujeIT3DZOHXVNF358W
zMp81MypXieKEuAi3lQA/46z8SnKTIiQUZHQLmFN0CRy5ZSavyJZRvEAHCEVNtV9n/rBsV0uFGoX
TRzQ1KwqxQkHnVSvsy5JJ5WVyj7IK+1AyFnKiY3viDdkOc/pZS7GI6PpeDSC7L5SDcG4zDPqQBqO
iQQUf0oCbBCpSR1IlBnL9JQKwxh9EGpdnmbLSpm7AcTA8/FElV5d+12JnqAhZi3UD9ks02Ls261f
sTKcU+ws9N6yjTlGX/xqLNZtHH0kDglbgVXIR4TY8vF67XqhDRNx94Y8u2qKmy6mj07tR9LYBeRl
qli4lheBwMvXVGbSRallHCriEwjvVrZ5bQniL8WTzXL+KIy63qPb8qTlVrccKawvqFPqJt3MP+8L
BaWVsXGafnhX5sx6sVDpx+uBdb1m9UNAZIpaOB1NcCaOLdK4ztwayJWP9tBqG8gnD7Otq+UKSjxc
lqNYHro+bg6lhiFlC02cSR/qVGq2gxfIxbwzSlaUU9Ei5R3JGDAkpCr8SBCOZdLxei0lWpkFWJR7
dlaeouwo2qjZRp1B1jo+0ByVdvUwd7hhzWH2oMKT7JP0ydFU0+SINvlTTaKoPtKiW+4NpKleLfYJ
Vyqs+Ahh5fszr0+/XgjrEJPwRz2aANUpafcaoRwrfeJMHC3fe5jprWst32G7HPTXC6WLCneGTcq5
tWQhaMSHOQSqeb0g0JIOzA9XUcpOy6o9d/Cjf7g+0C0vKeKu++mJ14eu73Z9/HqTiDAkeYmmfPuY
1wdeP/V63+tNu62ACHdMeV/ve/3QkuwzvMsP2iJ2cmoi7H7YdDwlLAF0IvZet+/1E183r7puedpT
OfPpBWAj5I8fOOBsPQbAtNx6/ew3m/fm5vXJbzbj+trr84BOPKVdhYnLzzaBnoJa0XDPGGVyl3Ti
aA1ht8rqtl3pdFHIKKVBSXvsY5Hq0jnGm+oGVH48ZukR8kO6UXaYrAfRzGe/QBktj08yARzunNj8
Gmghr3I8yfsiVdUjxUcg8rO5ZVYfTu18E8QPjZA3KTULT62TJ5V5rmeZNiqWlpWuXliQ4/h1ErhO
TJ6sycvaMvxs5ZuoSBEAzw0U+GGc93qkyhssWRzBqrLRO+uTn0/yyezSjyHrmg3VDZaj2hi53FR3
bESL/YzpoGHH1lpSLsE8BafZzz9n8mQ99OGXsgVUUo/KjYgcgKz1Vqr727xnnG3biDhnFk8uQQi1
l+TJp1DitDwviBq9opA0dBpC+eaJpry+WyodXh+DeWjH+NwCGml865IZsrlG/h+ESXOIFYBcvXFI
wSrP7COP8dz3/IIAW6Kgi0OFx0SilX/nGzIxg6h/JCmzaACM1conOYZ5P/wzs1wTC8TSydaRBNhL
ijjh1vwE36lFYlBBDzO3DepkY8uFsSqxAow1d+VFO1ANHl1FR6NCwhVey0Z+HKrmcysbylpH2Uv0
hraOyo9zbAR3GCs2YK3MNQfJaSDAmo52fOlheK1FPeLl9s8kyOH9V0p9n27nUYcWRIZb15r1rWy3
Xk3D0OtgBW/91B8OxhL8hcS8NZsNQfP7wtZNyJbTvCpIeKcA3ZXn9nNM8MVxILf3vrWjfUv5clf0
OLVAaREVnHcGsWdK7CplYd7oHculIsNKqDfzuu9L451CLnVeE+TWF+ZpkAbl5MsAfcpM26fQlcmu
Da1DFQ3PKrL1DReaxzx72o7t0HnUzhJH2Ngo/UyV4LQiCu+NxWZIRrvnE+y5ZBV4ciYj7RGSsg71
vnKokUmEOoXnzhq6HVmXVDk6EyldV8KIm+IXHdH+jawXtmNxRFFp0yjyDRswYt2a9JthHaZo7Tqy
u1j1OfFozh44R3VXZSSLKWb7v9n13TwXS8u0+f+g6Yv4QEX69O+7vh+e66zIf2oUf3/N97avUOjt
arTsNGQMJghYGnbf275C+2PxN8v0FxVTVgyTT/re9tVp+6JDovhqCFlDN/Bn11dX/0AhiAx30aIo
TDjF/6Tr+6abSAiuodi2YAMRe6Hx1X/uJloKSQZRYRnbwLSfLFCgWnQ7K8OIlIIJ/g9fzF/0VLXl
zV7BdgbWI4UgFpPqiGZDZX0r5/AhOFIXDkCB1kpChxnFjujJc1Qo6HjV7Nby16aRd0B3Knk62bn1
ESXQLs1kShh99jkTGaeKwnDqoRlWQwtOgzyDlQ4i0rHy6H1kyfdlqhuuacLrTZECl0xXVh1ZTDXI
E3dkvrNM9o4FSSJDI6s4NfCp9VJ9+f0fKn5Won/7Qw1KfsTq2Shl3+rJQjNFZJVYVOADnVHCQqMZ
U1XvIoqfFEMTJU1dEo2fdDl9QVa0Lcf6Qng5Q7Cflx5Rt+vAz7ahnL1kenZMU6JHFmYAPAyGf6CS
VIUiLCmsedWiGWibKQ8EJhd7dZF66Ts8Hrve1CkdBlTei5ao4CA5pTE6FlnzlK7Q9pIqF2tbxB+i
pUWVzqGVOhQ1cZaHmuzqKVm59dLXEzZbqrPZbW/RlRQs9u2E6q0I2o8ToBuHwNBtSMBIHkHLCGB+
Is6Jt7GFPxV15ZJwHb0oMUma5XDpTXZA2GjkSDjKND9TpbokcvBiJmrjzFQly25aqcNIQahorNWk
J5+KqgioQ/Rf+sqI3cxMh28D27/VG4hF1vD2oBQ6+8nAXskv9I3sYWnva7huybMNlzZf5d/HWvLZ
Zq4Ge53SBm5xp8bq4wY6/Ym+WuJB64G6GvmeEkUWv2tpCYaYY5cqbkIW6zID8gdVXakRk+8QO6tR
WR/HxkxdhCFwJPvJAQuQMZULNjXzCFR+LU2I6VZ56OUUA28QvdBvgkkc6ZRsBWXzuOC4rwC71RAV
PMw0j+Abxr1WVx9Tsg31orCY9RvxirOFExrJIVPLD92QX7KCA0+MGEHg7ERK8rkx8ovfTM0aokE/
kF1nrlRlCWeT8Dm2RwMcw5jtNbmhWd6TqskTgDuxF/Vcxolu2beyMsgOfTZ2fgzC155WQk/vxyZ5
sQjKYke9y2yOmL/5Tf3FbgJdZqONsXTib94YTBraY90kBntLrwi2qAyPnhSciTxAlIDqXasnH3//
gW/sJN9+xBaqG64ZlmG/1cOQmdgABuMTtVE7lKZ5mS0gYqj2adPn3UMZ5WdsTEsLoPsIdLNxooI9
LAo18brc2iGsemkUL6iCbd99+v22/dUxayNYXZxfDDFvnS4q4RhIAVKKBOrRhp2NsZBN40zWwKIT
6DIKFp85Mef/449dXCBQXiwsldpbk5ddo9ZJB8naZkb6MhrWvVwyHoDseWmqzveCMdkkjXX/+w9F
ZvXrrjdU7oYtw2nql3MUoj7Kvvxwt3Kr9KBMbgJ6RxQiUih1eLFEqbAI6BMiCd77jbhPYrq01aj2
hBbJL4piHzL0REseNKN/mJ2Qqh4qSJKuLyfTJuJtUsXeTDaFojzGlMKGpG5JSWGVmtmFeW8ELywC
Divd5rCRaIkx/oqArECENBWf66VjaDop0pC4HFqOzYtJBXMlzAYPVprtUDo1TqAhuiwQeBJPRf9e
5AEhY8zRXcH0vCroI5hW/dTK7wn8henTDTc2bmPHgGaDIFZ8bvGbJgZbNiQi+X/UnVlvpUyWtX8R
JWaIW+CMnse08wY5Jwhmgplf3w/n7a7KcpfeVF99+qSUZcvOY8wBYsfeaz0rytsu47GYixDW4a95
cK4I9MmjTPZj2JTzzochFDTB4ErMRduDp5jXa+D2u1q3RyJOeNuadq+5W2NwZj9pkeJtjfXLYGw/
y9LKjGdBoc6a02qjHgxSPNtY6KJYcHKd1npzl5V5zLY6LHTBJ9owkSn2uk++hWJTVg+DHszwHgP8
DH+ycJj2Z60a96WOOsvxTG/b8TnbAvybCCo2Y7aFq5qPiWDeOVn7rBrv0CmsB3JI63AUD74+w44w
mhvLimmK9N4NWzAtKKA7LDOdXqIhR6yQqQ7NlznIEf/NEBRlNuzLjIWIWiV0pgnIEhoTTR+S69o0
XoaMgBusjmQU7Ace6FE/ZBUJz6PAIM28THO+S/CH4VKuNCpKM3T8KaHZ3RPeBsE8NjZ1C+nReZ2k
eyY2vyAsn2G865FNE7zWGWVPj6Ke2r0cjQZda38wGUDdsMX6kWvIS+J4eZ6bWAt4Zu1qLieiGGWz
Pll6el041aPf+hXeY2UFDdu6ADXKm2CPsDdtD7Vz5SG8EDmGWay1QJTDdaDEQgkNRtGIw8FY9lpV
Dft01L7QZWCHni5ME62Xbq3fY9wLoeqcLwzpQF4W8inLNAbOCby7GNhaTHegyJmEdtptuw6nuYxl
NPbeA7+3g/oqjsmgTn3pkx+QTk8WHia0JqjlSwn5c7pRSzZE2LkIFORU2a/9VHS4gMfHqnUQUEm4
aarZVw3Eb5h9WeR6HHecpQ8phXXoOUTeu7mxzwVxbMVq8n8x+8+xyeq0ooeDKl4sSITw5nP25IpY
3hInLaH4grE2zyVXMv+XySv8e1yyUNhBzvSM5KlO2egaMcaybAxWI/Ujn5nDwOiRBLgGd+UqqzDP
FCoeqz7NgHG4GrgkgEGlXP62JITIogS0SuhxOTLlJCcFuXL0U7MtzpbcPGQMTHybxGc8Um+LQzbP
3Kava1I8ZU67JRae4IabyAMWIulleiyH9ljQdupj8vQ855DaXAxLZSOgqAeK3JlghOLYksTK1Y0X
1FzEg6ALEBI08ZR0rUCppKDKpQgCDYtQH0/DV5ZfGZ25flTD2c15GZYS99DE9qvTOreu3ua7zkAm
ljtwM4g85CHb8hQ0E/Ogp1C2HQRhNXnKZBJkxtiFU61bQV00L7PZetEqkPMJJtUMokHileik7Jy1
lPQKuCqaBwNr09WAifMrGsigmhD+rd5dLRsaZtbdMg67RtM+ynp+oGgNWG08+pYYcdQMK8CIx/fR
rB4TfYvjUzqaejXjMtRP5kiF6lCt1AS876tBe8JXQ3+m4hFLcvqxk2lYZPIhAzwSdP702BEuGw6D
lga2hp9SdWngGtzVvZEdyX9aQ8gE7xa3TTCDJYLgTidmym5o0PKILg9tW9MTren1MukJIJDgp8CI
jmLW+hD9OU6HHy1Pm5OauI/F3B06J2ZK3D5VvnN62E8ivWkWBHO+hsSRzDKXCPHGS1/zcvzZei3R
nHp85Ml2281Xg9u+4/p9Fp35NbeZo6zndjFlIEWd7fLFy4JeVVm4etMXrC3R0McU3f3ByfHXzP3K
SWAMko0wphhgI+krX1SB+cEsxEfutwzUCSgocLwEpWeFtHXdwKvHkVRGsa8037zDjbxGy8jwJkFu
gS7HOGimne+JXYsYcjO2iJ8n1JPTjP5jJMslaEy4axVnJ8UApE+wD9Q2GnUbPaS0/UJOeRdomZ4/
NJqojh7Mv0AY7YOduNoe7CmkhfSozX0ZEbYRs28MMm9xaXq7DStwz+vrSBInBjnCGh/b1MTlzc3c
1KYIWrt/8UT1oPXNZmqEWIizFM0dsyTf37UdUSHd6r147G9OKx2ZoJklz8i1awIov/mh84eT36fF
zthAVISffsTyWXU006aFh2ZqPVSJrrPpGgIib8hCSA8G9C980aSsKaQEghaTbOL+iExl2fW5vuvH
to4cTHQ7GCEWpaQqgml6wSfiBJ05VKFYh/NgnNBgs9wu2kHOvFd0T79p8it3+RalQWgUrvzXoRMP
s8FanYj8pWvUgZ48b7+OFO4Bn2Vywj57yFvp7ax0qaO0aVXYjLBVCajQMTWE1JGIPwfkOav11gj7
Hb2T2aC28mvWTYmiwnGrc2Ml3y0zGovke2lbsK1arQippl76ppRhXzRZ1DjTGYzZF10T3+NSHt1m
YhsRa6+5S/CeZ9QRe328tNjLjoNuv41qeS55vCD29hmH4QDqvQLXCuPYiW1kXpwH4f3KMsTMjq84
0LH+MglLC3CP7KYqva2t9C1O3jrzqqjSHgKFXWN0FQejga/Zp+bx8n+nRSaRZHnrwAEsc0HupaA0
mAy0sDB21jYHVJJMX1IX1JKCUB6MmUbrAK/gUQ3rC21c2DpjeqxEUUQz38e7HZAa8csZXQn2OJ8Y
4Rtf6hXUUas7zEpsBmp2hyouhz1g6igofP9qVuIX6dEzHWKkDWZSvKZNr4K2SYBMJi+pyXaNlAsj
m957rWY+670BD3DeNPWQSf0RWpPaaV6vBaa2inDCfBZUqizfiac9GKy500IGhDv6885pwHtpwviZ
Zsxoh+Wj6t37aUIx79FFQJA8v/UeUz6IamM17kWlpWHtaC/LQoYJWjhAA80YbGwHhnqrHbEMFNHg
2fd5c2X21clGLXnWNvmcvY9xKBx0RqjbBlD99cGBPU+fvhyj3nUeKFfXfW1ZyH9yrMfDqtHXgVSL
ZoJoM/7cAeZKOp4vn/3rQ7I1KErAK5E+jMiXycQ+j35yIO7bP7iO35wtxARniGAuU7z6dpnz9Zwi
5j5npcxCUaAduLyaj6DlMBTzARU6YdXiKvFLPygK8gjIZuLZWb0qv5RbJ7g/yxi5hznB/Eg9OHp5
ZoCYMG8AmML/sKJqMmEH9+ZNRjw9D/0XLnGWXTtnKJ6QSTckVCPOSMi4RhajbvZXjAP2bWeAHdLy
n4OS99NaWpjOqp8Os2YvfUBxSKW/JPdxDIWsRBEvvBQRfvdSdflTm8urcqh/qmkmior8Tt/88Af3
q30mCvUNG2EPiaT+aRbJvclU3TCnku0PSKgMzRZVxg3dZdb14WUeip/UUFdju5Updhpl+srSRzMM
RFKgFh99zQJOrOj5LassnV0jyq/s+5azow/LebKGigzxjld1DXwgDlCe3qzs06gV4xn1wnxRC2+C
Xdec450z1K8uldAZvH3NST4ZGBiukJwzIZS1jLrFj8+XDxW+trMOQo+6O95fBAPrwGOMIfvhIt1Q
ei7WUJY4RDEOPmd5/73rqVUu7+7ls8u1IlfHiOQCxgWx5ZAeYqOszinzrPPlM98eIKC0brnD4Rl2
Sjy7pvKZJKxwFUriRd30JJX+nmR0f6Acv8Z+fGBSQpRilv/KxviZDdPRBtcRisq5NvvkRViDxNIg
zuugO0c5s7pVCOcCopvP/kJ/J+knNq5jP2B6zk9ZSREn65QhDKVbCFwu1HSSm+BI/7CX6XTpYZL0
6TOPgDjXaaFfG2zYMIqtanhj10Z5pGv6zl1v4AlTDzp70hmx9LtsT2JOj+qzX6NNQ85xtJ/zmAmw
XPwBaMPwi85GkKwlxQ0lJgRipKQIoIJ5QZLRur/ybVnfWn+XTWLcZGHjNnVgl/2RWEgDUTJb7nXk
tZF/ktM59qcGgWA0b79OxtaLgfZJ+CAgtxbepc2lleK51Yuv7YqnGdnaBkbLvndx/sueV5KvixNe
Yr6jblNdg2uLQjAw0XLvZK8/ZqZPjw3Ew8lbGB8x6BU1q6ubbtpxnoe7IQ60RhphAxViP1QNqlhj
jQxXpJDM7uN+lCzPlHAo7D/8Pn4iv+WYLVBHlZUfvWL4KN0FYs5ongpa5NemvC5AG0UlhoqRAJ8w
dc3p6NFP7T+6mh3UdsUQkehG7dbHdFdzV6Z7cqOQmfQl6ipnjmwFaSHRyT+4vJV+zLsPt6Y4zQ73
+LC1Fac6Rfo7zQ+9p37EzMWDalqu4NBTr480Ktys+wJA/uAtnG7i4F6JjoCW2sb0MPLpStkEGhMr
zwZV2bvaomii514xmsVmm2sclKv19/NI+uTVAFRgd3l70k3Vkso+hFX1teeN2I1r9WoSNRJkdAYn
p77LBGyqXF+nSIunx9VG607uPbdHbt1qlv+gg+MNZUs1jdftUdvEkzOwvrDnrHgZXQzCYd7lIB+0
mF7v5arL4ayWho4seaY6maCx89WvFW+mTYTUpRGSKy4euGxgseg4Mn/QgzT2n/Hb49vcvseureWC
OjHhurwBVrptqbdOjFc6D0rZ34uG3hDYzoBG0k+p6bekcZLHnQHKEhh8OaUyayG8QpaiUbkk3KNO
JY3Lq0Ht3iQLFD4kH3nl1sfVVrxLHXptLvDd1OdP5TzfZjXd+ZHouaCUth8MemFGRAsjyCyNmwIu
BjIlWjYsFLuVCz6Ye97XS3O7ohlHZ3s6wQAEy0uHB5hvRaTZYB7LtaRemLIdUG+k4I0tj0Zf9Buk
nrZR6ZyGfgIVtmRfE5sujKFdjwZNCZXVZ/Czj7Hf5vD5CpbjFNLJZKS7Sqtx/oz+XpQSbJZd9UcR
P6Fukoc0RoeyGSDZfqFzKyOiEfJ9gV98ix07GXI5Kc15Sxg9sCtodm0Vn/sk/zYl+XjKBzDMYL9+
lfpLv13ATkpjTRP5VwkXhUQ3tscVvySnb2Yo/WFqvENp0Z0j/aog7pK5L7vKbrvw6F84aLawsnOZ
wP/9RXuFt3nyn2Vh3hars+VforBChVEQU+41iME03GuXawyF+YSlzdobcbtw6ypzpw/tQ9fZ7ATq
/Je+8qTFFm3xqER2WgKqWZAXo6y5wlCpRTTs9bI9mCaQuhlHbkmiWzhpkKWRq2Ar4q0jL+s7AKOb
rYsb59d9uzymY/JFh7cYwoDUogIUvBi7rY9GFZyM/smNnTRauJ/5C7ufbYPAdpHplWM01SZPMI6Z
TYMUXecRXTHPlXQ16D8wais35xfEpHg3ycfcnT9UC/La65DrLSc2/Oh/UPJDMS4D3aNKnNnmEI8R
Hwj9gyx5LGt5qtuj0pF6In3K7emQNE2NR1F8kXb/oHcTmE5ieExIljSxUTew7TgYFZ4RFue+pBhL
EvBB7rsyoGOikn9xV+9olN7H6GvfVQ+OXhkIEkwquNaCMEdZKDNJKwoOuWJ/Q1Ddl6ZI81Au81fP
mZiDj/lptIrrvDTY11TGGIgCSe/odrcAWI5Obz63qgLTKm/1tri1Fvkw1LrcFaW8XkXmBnGBkUrp
CVh895uBVuMCypN+sROjnu2yguvR0yukyCR+GtJ5M7BT76euvdWE3TIolxkysUxEms5a15NhwIVa
X80LZYrbP0ibfmYgh+OyluB2HOtnvJqo9HW4Djv6zGkQW/V6vnxI9HYAWfrPr5WgrdluItWu9q9U
a6iDpSVo8ylNjbJYQoCx6P1nbbnqVgelfo6UiudSMK+wTuvUQim7uAonx/a1SOM7+Ed1kA8Qcs3S
qq5jBrIr6UvM6rydTrMA4i4Rf9WkH9ypAP6nWSDf8tziitg+hXNtQp3ks8uHPNeYmLJ274p+Mc+X
D/FQpOxx8QsQQYyu4Z/fWFN5Tc8fG0VGn1CBmMoS6wmbnLxGatZOLRnYWl6bhCaOw5FsMsTsatsa
A8BkOXJIDuEX1azaQVxloFz/+cHBRQNEfABfVbfVFbFs58to4P+NFf3/I1ECdj7/b63o1/UgO/lR
ffybGf2v//U/bnT/Hz5MHiG4FJmnXbQH/y1LEPY/dAhJ/AO5sKkSEB/8jxvd+ocOJEVnZAHPh9HT
v9zoJi+4gX5grYIv+j+70XW0D7/PZQ3a+3ivbYMmowHn4jOnSS5qGmppqFPljLAn0k4cfBoF7Zrv
sdnK0DXdLeYqZ3SDPsmZS67ewm/Cdoz0tAVNmZv7xUuNQLj5tc8m/1C1NzhtKRfi8sXIikhUkxHB
HtR2uJW6qKcLdIh5nIMRS0+lkTNV6g/tUNMNNdV7YbflvlOMlWSDNHJQ5RCqL+TGpG1+8FQ3Bh0l
f1O/UQGt+yqzmMDRuclGjUXGGeht0iFfxQSAd7UhbZQdU5yBXvKgH8hZE4FQHERbfrSFPRwhjjyr
lrw2lfC31novwtEmUMg2TOy3SPNb9ixGpQ0/e29EMoElqkhlgsOPJJpGW/ZZ6YEgr4qPpuQFiOA8
z+1S7knKwJ8wtzOuLoU7+9wIf7qjpX8k6AOxH22VHdGZx4yE385/Tw3VRMLTiEzN3G0fYhIJUs8t
JUTmAsm3cODwqESUpfalMXphJbE84bJcj4MbE+tJYZr59teFnvHxD3PB/32B2DYeXOfi0Df/V95E
tvhqxHjYnBpLPF9Gg5cPhU82l+PStEuWQYTrFqYxcFBoGQG2Ai24nMy/P5Z/50U5XKu2LSwADdAd
iFL9LGwxNUOfkzxvTpPG6EU21btFlrQ61tpwn5gl8N3qp4Rx9fe/1fikp9l+rWfh4PNx4AkDXtW/
T8GQ4xlrh9jkRDL0Ne15KruXbRUM00zt+t5Uh0XLJC1OGrjA5+gF4Tk5sJk682e4p7ZeX//+iD7x
DS8nwoO2jHSJG5YZ3UZV+G0ul+lmNzHuwQQKuTXIKmoG+qNmsGDHn2t6/9qA78e1C3fnZsQYVcW6
14qc7fk6oDSlLEom8XOcG4GIZzUOoi4Ol5ciKnc3A34Muzh7+vuDtraD+k0BcjmNDrokmA6EmHif
B/0JdwDam4yDFmrdy24hrRnCQT9CYAO+azBTcWRkTe27yzYmbBPuQxnT+7MRS+6ISW7dpTpYgpYc
zNMHl0S4VLYvRWztGENT0qcRw1lBRHH2ra8bSmizQycRt11EifBNDN0tjTVOhCl/zPS297FTT9TW
5qPptz0aP/GHkfrlwvj0FwuPKb7vWfp/4JvNOV6lMtclfp7pZGmFHahWovedXlJ/Na/h5u1EBTdJ
NwEa0vrTUbIbGOFX+pzN5CVEiTB2GUdk+y5+QV1tHlgrIv9zCsxZPI+tC2owvh3ifNy5DQ8B0QxN
VBXxh2jIn3eGNj87OZiAyhk+2hqelSJGN4BRB6YR6G5iw+eM/3S/fJJl8UYD//ZhWepgVGiqf7pf
YOV5SzlY2WnbrZLGMnHK1zuCqL+RTz0c2l8VjfHKNLQdmSldlIB43Kmd19FYEJ1KIvxbACld9q+O
/Sfk3H86No4PBYWDwMX+rG9RjNKtXrnZqV1AjuQepob6rfYVS0LnPgMDtIIVwedlOTBHlDhuYwdV
ggLLKphVT+NO67fbfDC/dl76bUva2tGKfOCy7CKEd35Y9yiojFX9csh/DyrzeRX09Kor33fuGQIj
YjYn/NUZPli/KO+7bLQjLZEMCpuSHBP5Vdqx+wfe4X94hDnoOhBhwE+As/JZf5hTdErGktlppZMV
OUWG4IKutu6Sbuet8gF3ScT+9YAD4gpBhBWtEIto36WPGdK4YyVx5f7948D4tK5sHBzdBmOsU8rA
tLW3p+5vzzBbIgAm+EKe0lhwr+rrnQ7H4QDL7FQVnn1Kez8/JqN+ZQrfidjv3Upv0sIOC/YfjuSz
zGc7EiRpXA6+p9vOBWX525FkZe9qSuM27ZlDOfaPDoTvqSxQAMsMbYLJcyhf0uS8mls2nM6QO22O
NKEgok2FG1q991L4ZrxLh9XdOyaKAdf8wzFan8U5l2MkDE+4rHw8Tbaz+dsxDm7RKbeeeZR0zq3o
DdCFGh5tUb9qJOt+BX660ky48mQbH5v0mzeuDTkWpn7rSAL6BLqGjF6y3/wAcZo9wRQMdSynY+aX
96ZWkBnBxidE9U2C3VqOV5mpvQxD2oLoMLubAn1A5KsswkL0x7P/aVnYrgNUtqzppB6Zrv75jhwX
Istap5cn3WaE2+J5SNtxuWKEk0R9R/aBRfZUZUIc6Y2WsgI6P5qCBQZ7x8DM9KbzxAAzz7Q/3DPO
p2pjOzDopZxwCKHU4v6nC3REeFCvsSdPE7x/r6d7CfgmY61fnh19ysh0yicylNZHP7aM7QQyxODj
nqC62RxKitCEhc2riAKYY+3kCOKcG8s72eZiHNei26+VEbrQc+/0kbR4b3STaJS+wUTaPcqCjCdI
FEQXrpn2UZfNybEY9kNP/THnNp2d1aDNbQ/Xk00aUu2UDwO85/1Sw57p61wLW5z8ISIXdZ36/Y94
LNerfCBH0MyNu2rkfezzYwvJ5cNfs5vZPHOq0bCmTAQLmqciEQctX7Oor901iOXW1udAHv7+1vP+
w0PA2dS7gKQRhunuJ7kh5Wo8rZ6mHW3Kj+NEE7lo6ZnTwTbQ0DjuvVWOTLTcOPTjsdq3LX61FXDr
3jUY9xtIIjqScdDKzg7MRity0jK7X3ydYXndnKDF/awtu927dgKQUXTYZic/hDCL+JMyMyCkkgzS
3oaSmsdi3+rNXTMq+70hiwwDPzsnQlyA26hVvGUJzWi8N+y1CTY6LXhmzytW/jplYFpoC91eQjeS
Zr6acj1shunX1Hl95EwM5xLbsyNXF/RlW8hF3MsfabfcrcUE0MRnv2ChcCWKPdmyudsAS2QfJrFK
j1bbI5liKN242hgRzfYVy4P5UNUL6JGYuZeq4czW2dle57PfOOJPGrBP6yU3AdJMHw05G1Qf/tmn
N0gXVV93BWdJkzT7+qq7y+NKR0nNOH8xlkPm9DQlIGe0Pu0yfa6e3SKnf+jXD4hBLALgzJtcq4uN
l8m4puv63d9fQpen829F1uUIWcepN0yfj583BVKjqQQCRf5VC7fT+FTGSYICj7UdfVswcZsFUi4w
lut1XyjqH3I4vy6SMhkDPHqVhjnl6pFrubIB+8PR0S/4vei9HB2cdjh0DtpW6HL//txe/M7p7Dnj
KlOmfZBSF2EyTF+LzMv3sdlAa5gZSJDMBA+rlFboZDSqQa/9teilbRL9/QFZf+3oP50wkk08YlrY
SnFo23L421JSqIbQ8taMj7NFY92xuvwRnGwSGf4JCqn2xrf2PYyC60SC2C+bn6Iwmw+rfmcAyDTA
stT3wd9K1bQ8TqufXtn1T8qZ4Sr2Joh/sVvsU2ndxyWUjilt/T1ARe5rbPDhaJBMPhavyRDX5xEt
1pjPyb3yyJ8iiq058VbeZHP3A8BItglIm2PXr/exWXOfJ2PMGC2T+xQsT7iKkemUkt9UlqbXs9MS
TVKrcScyqmBHuGcmdfcDFcY5FRznqKKls/3v+hKYkKht1ZxtaxbHtkquhoKXyuhE7zGBtEEG7Ee4
q3+qUxZ/gklQ/yOvODdZTMpQvc6HdOx+8XZ3YZuN1t5c/B+WIvq1KBR/VJmFQEZJAKBnf8QtR6eR
5l2dSCPyMCo/m/47Jzu9sarpMSZGGXx6ukYJXUbgJjg1erC6127TI2Mskuk19pBA0nE/iUpF8uAm
ZuSbjbpiQf2qedP6YM1OYHu0JBxsxmE5pc652DoXyZJBO66Ld8/QmGWj48TgVVLPAuk6r6P9Xla2
Q60no1x4UZNr7s06+/NV6WOja1l9jwJZK9EaTAlpnaYHCHDu24r1wTYPKh0XNIbmrwUf7+NQQFtf
F1g3UIUOqBQwHYLDGOhu0Ue17OiNh+BtaWjiBu4MWPQeIRZJE0FfjSuilol3krE9MYDmERUpDKE0
7neNJ6bd3CPdtVctvWf6SXfXxq+GjPXA7sY89CZ39YrS7LTaBCpZGpE5ae29Jobugruvbrtp1vbS
ReXR6qCMdMd9x32Njiap6vMiAci7k/8dKjaCR2/CVYvynKIXaznJNOqZbTMQmCEHJOTAADSw2jLi
4lpO8eudXDX9mLyRqGuNzCzfgQBqV/hkurq5o3lxYzsdOhivu7KQrx1hir/YawsYZbun3XXA4mD0
QcdmajeaJLsUhAHaoqMtBHo/Up13MFGkEsWd3kAYyQMzw8brEtZiGH0eJrAqAxsJ8oaMfSD2pN97
1UydOiDHXethS+WVTlDEZXJGtne/DtuvcAnBLGr9QQdQlI5sG3smOpeiW1XxPhPDGrUbW9F3PS/I
K+PAFsc8IS0so1ihsdeYwZEvRI3oDaCmwHwcvJh8Y3ouX2Kj8nYd02aYJELeo/dwgrVj+bL813ps
5QOTjTgYcjIECKsbbwQanlcr5oZMzRdTS+ZXs2OMZ3flGpgUTJGWoiqbx8Tc15gSkb3F1wPJGm7j
u/vCatnXzk9jtbg31EANsO4jPvEVZ7p9JzQ3udHL76M+uQGxv04056Cjve2gZSfujIJgybRmYNZ5
BiUYu+Q9RAp0kLhsIkHID0/lQ2ulya25fHdLA3p2a9zkI8JmOwMbpmzkgVqGLEGvaqSJg5EcJOhY
uzSPaZ1lBFpb9o4ZAaI6WGl954dF5eoMFOeb2J36HQle+oM2k2Sy/eG1KqeDMfpqZ2fD/Oo3PXHo
2fqSG+Y19aN2TMtK3fkmB5cnMv6S9uurtupEGCA6wsPfbsbF8TSYMHiRLVmvJFQhL6nT8Wq02OWy
Gso0L0Juq32DL+XatVQSejK3v1Rm4kYWaS9Xi5lYYa11+ntLfh7Tb/e+E6uNzhALSOfTn8CbepS5
2+3g706hMfvf62njISU2iuwMNQxNn0fy8MSTC9wQjUsG08rJvja4bg5Uaj2l5O3iyR2FBlv/dn2z
FY8e2FJRUZCip+Kf5UjXgF3jD7NuQUY41nCykIneyVVxCkvxMOYdmc4ePBe22exwquQ4CDiP1WK3
3JZHx0ufS2wLdzqh1pFNSif7cas5IHz2CFssDfJQJ/XNE7NDg9JoTsXAc2jURsDfhv5mUMiUTt+d
p1SmN2VVXBXSPKxF+wDCGPaBsrTIEs7Msx7fjsq67lxM8xDK4WCp6aOqNz21XqFRbdDuKa/dN3Z7
hl2JRNxZbi+vOndeFurSj3cQ+9VO90l2t42v9qx4Vk1OFaaFfjAXhb210kE0dOYJSTORZRvc0QTH
1JjifMGg62TOQuaZqn2TXq1Zph7aBRWH31lndObGgWHckyrdbF8kaC5Lodz9YmRztNbuI0Ri4y6l
He4RbhUypSjO0wqdQVpKPxmiJsFzG5dq5HZqU0H57YqYPL/iaoHCNTg0XePaFuFQtcvNVKuXglTk
OLfGN5QefUnzhh2LFSg/h71TIdlC6nKUpU7mFypyelBqz/MCSx2KYKrK7K5WznXlutn1lAJ/knKC
RAGol+gwItBKFsG2rK2n9NcFu64h6xQ6oWCZVqNMJMivG48VFNej3dYEEq3FqUjNt1V4xnXqQdPO
07Pu9e3OKCkBLcEa3Yi6Zxs5MLJnPN74zyJl9yAWWI5aZ6BcZ7nVdcT5WeYP2xYU6WgzmqFVDupK
x0HsSqVhOzYN8FONRYodyFA8IwaJa/5LPosfQACh2NvA+kqaXEPWMCvHZIeAd7mCSqIO2ghiOkfP
Nmbovzs1hDXosbvCrqCkTh0pTb+6Xs/u81V7LGyV7rqSGcqSp21UgPwB3pWfMQqYoM/WLPSy9WQX
oj54zHACpinp3if2CJ3G1JxEpl59OX2dtC9zSVIWmBpaxEsIhYXU1W3gwXP8xF2AfENQGToqRmrH
MDrSKs87dhY/aya2cW2WO9+XT3Kgzcgt17HookBaknIb66wHa2q2cLgPXdbnmZV4Xso7jf53wM6P
tpPaQpfa/YICnC70BnByX5OJ3NG2ix16ZvED4KxzDoE7cHtNC+MZMskyk27XN7eWNzCmoXbaA2eD
xOo8UVLj/XOn66HSgkSW/h6iMU7xofi27OJq+NZASQhHmjFLZ70nHiKrOS6Ovp0/K1ojzHSHtwFh
J0RHwzhNBS6dEUIgJXFVhN3iduTRU7aZ+ZXSGxkBTT0gS4emt8JFUEslEKbjx2IqAJ3B1GXooUNF
s4RyHBbXl2lsoGPR3YiagqVZJubztL6ZA5kEeTLIyLZqJuq5bYWzh/ZiapcfDXgE2rfuD8NuXrMJ
kA3aYygEGigarJ74lfr9ktc7OCvvMoWwC91qVyg8+9Lh+R4XDTScOgTUfK2LWYN+o73ZWCyRkH2w
t0eRRupB2rHdLmYiMvH0pHmO1rQycedY3UvKBo6yApAWZfs4aiBa0uabgc/Xc2G7LyxyNGDSm5Eo
WPiXh8yCIdK1ablTGZEcgmy0msHdmsD5n7W7HNjJ2ngEBCaB56FbJryK0z7kiDvK+H6KkYSPfRZm
PX7THMsH+igETKxed1ZymD3cj4pUIzZOQ+pdF1szCDrZhxyam3ZBD93n9TUZe9/NarkSJBe66MVJ
Y9su+i3OechvYS30LNdKD9P4W+4Xj4RrPjUgNt2xeUEtSIIybY2oFZuCtrpVeYNCrNSPIuHBJ2jL
oI/gdpna7Hvem1E5EZuwDi8pUo2AXqIRWZtgPdHEyc0TI/ra1WX1UOJITnkU4LfZTCJbN1CHF4kH
NX1q1LKJtB11wwiQW6KdNRCc6ivFEUv2CE/NTcWLK3WWTqM6DJvAs9s+jBuF1a9iQsbLilJl+/Ly
jcuPXL7868OmC5UezdMNfsCnUzzuet/5uPyce6GvXn5QMD7875+5fL20EEZ5Cl1dvvrrB8Fgir2Y
9eu/vvztV20vPeV+gkuDgOGjoY08cyYQbW3JW/Hvr2z2jbnufn/ZpTMjGvHAOLc/43Kcl8/++p9/
/bLfXgX32RNh9MW+vmBzL4ehO1KnkCfg5l///dPx/faSn37m04n7fGr+ep3/ou48luRWtiz7RSiD
dmDYoWVmpCY5gTGZJLRwuEN+fS3EffXus2tWgx619YBhKSKDIQDH8XP2Xnt5iTHU31DRjIJMEnts
1wkxL4+eUv0jU+EDmc8/q0GMP8OiO1CrdvvRIMkSYuV8MlrR7aeezv5s1mCgWdF2mXKLdWz1w80J
KPCzcvhWJnga8vRnn1fXoqUNqhA/r0u9w0vvbGDXvw969DnUu2BraiCT5HTrrTX2H3FShVdRFojg
h+iodFJxaUOalcIXw0/dqJXl9DeTcFpKK6M8toBjVdBUl5rZu0+muR+U5Q131ugHZCA4bMHYgCTb
IImslW+bfwDBxs+Z+dkOMJXtPA1gMmEDxps47oIjYR8UJOP8s02Lp0V8GCO/tMwlYgSIkKTbR34p
q2lWwCb1suFIthLitcE8Z63z1E7LHCKq1ToYUcaTk50CZqxxIq3lVLCVCnS390WL48p/jThWria0
SIGMbqvcPtkHxq2zO7nhVW8qB/4JIjgG5M4h9gzjOd627NjWce1GGCuFYNrFm0YMK9PNblqM97fC
fElpdRPkKH4FfWevtROuHYWvwR+OUMY5v+2vgprNdng3dDLsLK+R20wU5IVG+opwwlkL20j3JBK2
VxoT1D19tKlL46EcZfhoELpZDlf6Gj9Nq9/XZreJ8wAZmmIflAzetBL6DY5wcEnCcpe2vHtOOH1v
rPDmMU0ij9Sik1sau37Q3YZSsSUUNEvp0WLacdAjizgUhzGabm7BguoW8TkB19r77cMA7udYRQNz
LOfDRjFOfBiFiBR5zbOlne5k6tKyo34M6mFHCJAwo/QCJc9beAHVaqwDCWYF43uM8XEklJq/DY82
CygEGkCrzoSB1i4ndGVGepjLepdUkknO4iEAKbuy6D1EFvkaFfDZGTraMehoeSRMMqF9bUSF8Kzs
uAZOBoKxgHABUDHUi77hox/D8g50so423hynh8ZKv/Kxqnal6XyBdIYkPg0kp2k/eEicfG0hruU/
xCBlC9Iop6658dIUyX4Gho3Mf8DmREND/Cb3SC1yW47lFOhv5nndAcz6thi2pCsjXjQ63hmJdD4d
zxW5ahusWdmLGL9cE1wGf5Ss9IjPAIPAdqr9H30vkQiLT/j47TxjA5wDGviOuk7BuunTdjsTZLQC
5v3Tc6kkq3R4hIP2msfuF1MktxXzOhFIDz0DtxpCW1kW0aEXgbFOXAzFTYwAPYyQ/lVz2OBjqr+N
XcWh76QBNTOc9FjLRyezu6VztGLSTMCKVW8TVMsr0xNciFvSbybZnm23trbZ/BmYtM4qa+uUiBha
O692ZiE+bEUSzVjQSGJM96oUSUqMB6YOzSTQjRQIu3rNVXzxvE/TAb5Jl+dG/ine8JIEeOGQbFTg
iVyZ5qi3QMIe20JN68Im5igwG+sgpfej6nAeBi66awtS3UqkaEYwT3Rbp9HfrDw5a2GN+86Zv8xs
XFEyv9jNsCeTL4phUo7+qe9CYgqE9YcDEDk2viIGMO47QTO7iDp/H2m33HaGmHahY3crPU+HyLE5
AJGiJHBAKocGP9vkZCUnvBqVXcBv/aTGGHWcEjznnkC4GutUh5txGT7HdvscVlm9YsF4Lzyn3OXp
e4jTsrGr5qTMKNunmXWtxbjvZ/tkuyFdVLc/elP6apA5tWamuIBgMR8GBhjn9guu0NaH1rbIlOZN
lZGBbZSO2HZl/5rRtnBk9qc0gqdAo6TUkYtzaXa36bMiaXRXLE70eiqeyhyqomebW4YFjrC+NAGd
ZDlokjXlB2xQfApoiLfdUL4284JXKjNSrwZ64GGk/e04L0ZWA15/PVPPoCRvXZoJlt76Fv8NsMf6
hmItviLtTs3svWkU0wln+Bkhm8CwaOXrqYPMGszxe5a7v205RTu1tJ7m2T9lFSWFKmzx7IDuwsto
EncPlkM4F8UZkLTGJ1BtkI0Cm1XFhqW162uvtcRB8S4seP3yB6Z5uXZsRM66nI7YMm6mTOUeRs9p
ziNac7OQmLWYnSVR2+2NKnhP4jE9S7P87lPoSW3aO7tDLK8i2mXD6L/OM5axyMF2yhlK7gOqFyNb
1ynekiQk5qIrmZMSOHcwM+jChSZLvIt+Jm4ChMTR/aEr6iukvh8dDdxdqHNGH2JPU/Rbb+n0nIf2
b3/kvh0ZGnPNJjGNcLw0maT+pi8cpByZsBWByNoVDlrLaQ6lvfNJFwI6NZHr3alq14uTjmS1nqOk
xkC6k0FDOy/NpwuRy8PKGup4G0n9bPv0NCQgENUBFjCclbNEs5gEKtJib48FKUbnNlm2eErZ5BXr
VzBk84pgv3HdwcndOn5v7lOXip9L1clUxK+RhMl+sMVMklUCIW9fIBxGkC1mMq3Z9VCKsCwPTLZn
1bKJ0G63NukmrpYO1eBG5S7EZoOiezqPWXmo4/7YVP3KHcsVCyd56v6mIhsKd0P6FtHIXBNEHazt
dLzZ7vRaVT1NYZD3u9qkm8fyPSxMR5AP+ARB6CiY3BD5DmR56a1XuqSWE1qBy5UZdhgVW/5HLOPl
nnlrSr+tXLlBfMC/WvLGZrhXLIOaBrcuCt/Y25YeHRCaFS1jmFXFmO4i499VWuDCakWwzewm3dIT
es66Kth3VoOvfXyZa6f6oi9eyMRcI7NoTgSspx9xHn90Lm7TLFMUR5Y8GyNj9ArmLqTgtWwLAobD
JRaXVcc3xJmT6MsDi8RcBHHwVJnwyx37wRiIsybelaUBMnVspbvghHfIPbDboVGnmh+lGkdARM1D
GnrZgxT+sc0AOVLND/DczeroA3YPsoNu+uy0YePmb8CTi3NoZ9cpKSEkmdPzGO1Rzxlb1bZ7P2t7
tjMJF4kf8HMgDcBDmnh7rA4ggsFISIf9pnU6XP6N+y7D4Xmq1btMGGfLxP/omtHekfjbuRG0I5vc
mISSBPvSFQnf2Yydm6Fa3oFhyY1NHn1Of9IW/IfM6xczm4SDuvQ7FfabDvBNPYmNO7rWmpXE3Ej2
Yxwj1rjWOJc8hWhNWBWWRfAQo35lTpAtbHPCXNzsebZuusXs5FoonqTGpolmf0M6BIzPRhxmo72g
D3S3/WL7ACC3lOLyAbJ2ciWh4rmzenqfNf1IJu+W8TjqELqer09VmnUnWrc0pavUj7cZqAe+Wn7Y
9YzXW8RBtqgZLBW4d0rDaLjENs5bbDOj6mIDbb7KbCYyw8TVqK42HfQgNrBs5g9+Irb1HCJSX25E
bIzI7yidMj38deNHM95h4cxouMzuJJYbZdcnMZvOQVWQoSB/fEPpF60aIv9OePooFnVjbYiVS8+D
/0Y8NnMCo5i/o87d5k6H0SAPxxMMLBRoTn25O//+5gXfv+JyRdYADSGccotXE3ncKLNTbkNl1gnc
5TtUOdIDQ1RriPW+tryju0CV76jn4f4K//7e6UoQrmQU468RDsbmDiJr32iHzo+uT/7MFLBK2T+Q
raoJWyBa78POi2hLS2jKmuh4/z8rJ1H87t//fUr3TZVReMhKfzjRss5KcmvmdofV9QUZ/HBS3xk0
t6dk+f39TuOI4m20QQ3MTsQCrZURrJFvlCCG4Jg17D9iYTbbwgJmEFRJxVWRbkRLouSCJs7BtVXr
SmbupgJpsa7MHmJ8RVnBEdA39Ba5yVVZnOYHeB/1qXQjXs6MfwEfenoMIzHtaQcd/vrlsn/ng2RQ
OH7OgdMwA/Py+iS1g7hfl7wSht1Pd4Pn/SbjUoER2mUItDiBp7STOHWzDWrfh8yHYK8bXPZUcdYK
82d7GpcbOCZIZhiXw6vN5k25GBHSiWp7wHn4PQe+eQwIwkPL7Z1EHv+UvjS2TsXxq3X5FzD2To2l
n73BHkGpPEixnorFGVfj3L3/8v5VsXzbBg2TFB0mqLEZeiYkFa2dpbcm+vFdFQ2jHLmKraWDYyfk
jXVvte9MtNL0d65x31kBf1XDCgEUIpoezzjTfuQCoCfA4vyJa34898NTEZzzyHx3C1Ks6WvQ5TXf
Z/a1KySrN9LJPizbevf6VEF4w6ZW+s9R2u+mecRyb3dHauLfcPE28Y/Y677JknGoU/DQXlU9CmN4
QoH5DjmYxBTjbfSpQET/0+wx8M6W1BtDfgrX/Yn48mlsfTabjUmc1oRULMB1QZN/HQy0zG3bKc9Q
/eF6OZy/rmLURz7niVWpPkFbv+QJWU33H/19o+hHMXToQL9PenX/eSGk3BsZe/bld/+4a1osB9/9
Ie+/Njsttu3ofvzjfn3Yo6+///B+v1l5wc6U7rXOS6ZCVVkd4skpgHeaf6Q3XN0CtYsM029Y+dJN
S7epbCbjTVABrMi90Ke+NTeBcS6zCEdOZyA7LczrGMEWYS74ZKjg8W6MbQsMhNIhEiPmAykHUBl9
9Ez2GGMcz9jFecgeljRQz+FXKmC00ad4zEbdiBdOOYyLXV/rx4YEnGoctl7dXi0Wj4svTu5AuFWQ
4wEL++wZP2FGRU9xU5G9efLH7DyqcnzwEk6rdundxUXFHKPRnxKZ575G8int8kAjwSZnRb6y7RfU
dHLveS7LnTZ3NhrlDd49chY668XKCGRxu5iiO+JaHFBjTFyu947/4LThYUykuo1zsZfK1KckIibH
IybFC8J2nwXjIWHLQqmI4jpBZL6nE8leX1t/hBg5R92JlBAmSZmTfWvGmhYNSTmCa/40fOBH6k8C
z6SVFnpn+/4vVQRX4asnLYubr+MvEgTMs5kYmzi+YIzv34YcRAy+72MW4O81KX4ntdde0IOgTd7K
NiA2r15s6+X0hW34XdpOvJPLIEDV4oGz4y0NE/QGVkyMiRPsoHB8Zmr4xmrPS6yPrmOzl0iSVzcc
b1iqm455/wzzak38Q7/TQ7Mj5WJg5jJ3eyRfv40v9lnDJQv8V8uPB4x3xHnhnXjFcaJPnjvNa0MX
ydqPxZ+mHqK9mq8RGKOQSduJOWZJMoJQRM95+fzislkpIZjtrfLD8d1foqogp9AXXDNXmzBVM0li
GjsKno8TpYuWqknXHUOkro+afdqWN1q9VLlszp1kOxj2oVPdpRrnegeAe6Fy9GvXTG8YvH4AA7wN
cX/LEAOQSdGRY5KEmyiKW0RjktZ1viEFZUtKCzvNrcz989T4j7PD8CpfclI9/NLCHl9jiyFw1SZf
5CTZdBeMcyUhVQTddSzH725OuZo4wy2vxVPr06vQ3rM59B9J0X+rkuQqvPGQ0bP3MpKbsqn8EQj0
Z3PfrByD08Id6ktdVT/59BeEe/zkF8kvaq157VXJ0Z7yCws98H//y1f1pfOH36Pl/u4YybNA/xwL
BG0kKDM76W6QWNq1pUH8Yw/AnTt9lir40yA0xxCPaabFVqetm6O+0MB89pb/w37VnQJ6syyUs6x/
TabPu5+QlgpcSETesI6BLSel8z2fl1aAzcxC9e9TaANOSwkgVMSrgmSkQ+GQwS6T7xyX6TZb8lco
uB+m2HzXgQ864W4TLMydXB4HvUhLUQ/jBgTF2QnaFyvA9aCYJtI6KddehFsUrc4iAxTUeuY6NCub
2S1+gcIG1i8chvQ88VyZzcZ0h9dM6mZfzRWjfnlOOv1dF2bF6P8jDXIgg1xWS4vMWtFH4bklfylv
iXI2vMdkdCT2Tps2qKRHgYbcqoZwM1jjg9P7dMEKPrKOhNlWXvyRwQab68cEC+E4PTaLbciVby1N
Xj/2LnqidyWWNcuGIEAo3NFMYFswk6K15v4azMWsn8nNFFgJ4MolyNDsXgOVPQNpXUk6ryOW7qzD
wVoZtH4FpzbtyfE1syhgeWGws4MDZ+miEz5mg3rqHONnhLmcd3iiEuHa3t+mmKUH27Ax+ZsOXIlB
omGXg4OOvQPARTYMoO3K4Z0GkwP0D/Fz1YVMCET+XNfTS6/nj2ZoKMes4oRr/NIWDEAMPp7eQ/9o
0cCySINlA1c4T06ORUXo8BM3gYLa0CXrBMKcSk0UNR58vSpV+8oBqhUppCQ/Y7R0RClFP+bB7LcW
zwP23pAYNy8CHELsVC+ZV3bOJ62JM2wKzuWo+aX1+OHS18kaBRRw+t10yNBaP2J2Bc7L0Oo9Sf03
phY00To6yGkx/CaTmmumFTyZabzv5Hco1eOaXdYDMP9rZs2/gjR8H2NGoUwKEcRtI+0Bcoiqd6Pl
aktmxK84yWgFQqMyMATt+iCydorG/nqCdua66hvDJHc9ZEFzwKqAzavv0bXZJtXDOB1tu/+KNPuX
HFZ765ua/KbS3CCboVle/TFpi3Jx7Z/iNuKkRE0wZUAGVfI6q19EElCb5cAwbK3PVh9xECHo3xXl
S9lCfaskorY6wX489JTAZf9zikV6TcP2I67ADWDGD0HCF/OKWfKnxVDggPsp3aZlXR4T1hLXYBCB
MKHcGDjdNrPB+5lFgCwmixbobDuXeqbPaopJbvrEfAgXGb3ZRKc48B6C0Xdf5PTiELocZjXyCgs1
nhfpjDmFv+VVovtZ2kud8H9FFDVnOSve4gGvSBcNkNHB4DpsxLYiT4G+QQcDZYB8vfbZX5qmaTF+
Vn9yazgUIbKnNAedkth2sxFoGVdzi7Sq6sjaSjUJomPQyDXc5tcoKJoXDftmXbiq31Nuptuw62hA
a3gwlTc9SeZ5hABocYEIbO/wlhAPKL36YpUh9l3LvhINSWqmmC8RPorjyExsCIW8gFSSl6BO9Xa0
+Hjx7vknKPviBBnpXI+0yM1mrs4pYU2bPF86S6glTy38wN1iw5yK0jrQP3v0M9Rz95tgCSWzy00p
vXAPqpJQWOWgCaKtH/uDR2nNRdRycVIPuaI/xqXk4X5jTSj3jBCluTvfAgb3/iocFlcios+VpcML
JHi0Iv6IszArk0OP6teWtUt+BY0tUI0kudQjsL9OmS/Uqv2LODaJSTish925MD377He1TdIe06++
HNpXbY3lDlcEVSJoqH0AK2Eda894cuq3uKvF7f6NHwNEtJYZfm1AA3a9ASAWp9fGtVF054pUg2RO
uK76VDM4/LnSad4eHxrOJemr38rV6d6xW/9SzDirrBYUFhO6tS/VvDYTxD8ich5CMSKb6yJjCynC
fCjoBK9dMbjbebDBP9ps93RGbvvQE9s4hQbD9VLzaMCFCFlhyj+Z9Fx0+DASFOs00wuPsrEzfZi4
qD/mmbQ2bm/VyPD6ce0PPo+5j9LUusQTlzhl54gZbYPkrXwkAdbt2DIk83GeOvMQ9c7RCLEYJZQT
RWZl527suWD5hyyUz3qGS5ynAO0XnyUmOoYYs3G9xzoECbW736G8Qx6jN5xmLktqBLktmzlI5YRg
dKslV6ZU8ceOGe983rJ949OINxr6ikrpYDP0qC8QD2CidE9RiqBSOYpaUZziwr3VfXa0aPxRQRkK
99J7YLL3uBt6Oygaa5PwvGFm57cwi/YOF9CtG2SgrOLpiP3gGo9SXJNsLPazbh+b2b3Mqqx2o2i/
573xFbqDi5a0XHXxIm+pCzYEJW8Eeh22rlEObAzzMUUg+MaRFWbuPt1pepj76qWu+pyZ5xitahUH
m4Qazqm5bFaYWlJhbL02hny5YICK3v2TR0N70HTzkDiNBBNH5+Xf7HH1zQR5mzKUHzAC4D/SqB6K
cxDZr82UTo/BYLD7ZP13GtI0p+S7UdTPtTJWoxVHCFlyFF4AZ7i4QkBgdrZJU5Zqt3btDQIoOE8V
wYy6I3ogiD+LTCGodSZaA1M9ExD0q6i88MjYjQaqrwB0t1OzdytkmMR4pWvD9645bM6VaLFkxyFN
MOjPNF4BITuZXnrNFiuoyYzM/8Alk910PHyTcEKspAMkELNhm4fsEmaq3Pale57GbrFMhyOG4wHi
oq4XpnZMNaOTgwNNb5WRocBUIt7ZcohOjl9wVpqFfnYsEG/uV5SHEPdKFNcjo9UzbNBb5/XGEe7M
h44t6H5phU8psc4qG0nICGIEWEVfbkt6hMsxDkzIoTU8h7k8T9rayYoLxjQGx6Rr2qOJ+SrzXIY9
/fxUWMUtkaUPDA5EHfOO9FJ5DWzMUTxyPXwzx+Y7p5B5TAy0nsHchkdBPAjiTuPRtut3mynU3u/0
Z5Vlw6nz0mdUxYvbZLxMmXv1uzRgF0x9oaqBjEUypXxIPDBld6NPc5YIzCVxvF/7GROSef4h+7aj
rehdlIl9wG3YUdnkYBF9JSKslNmJ4yull9fcvHYGq9ph/hFwfQj6OnYzUpr4qWp6F/+4dw4aY+0h
WmYq4X0UKCIcrwfl1PYYuiv305pJH6zygB46E4ltOhKPHurPuzX+/o6Vle63efoIXkRFClvo/NZ4
B9Oka9cE4qx4azdVW6tN7VIiFhZIk5zKCoU57k8UIvSBaVIEbnZRoffUdxMV02Invpv9zEF7Z3hR
OGO8sVsJzyOtHEX/Q+M+3+/V6haFZoinFUzBQluiBukTSNxQAUI+dAJ9Pb1ALYK9GPxwjw2DqiAL
HixH1ZtQunAiq+y6kO47uWT75YG1DhHHXetQOfwteAEtd3drphkbn/FUvrLXZ2Y2JwdmL+fcyik2
cdPU+WcyxKCFfZrBinCt3Es/KxcRK5KW5C+vvdW7u2FggFuVSJgW6nCToq7yZ13tExDFbrIuF5QA
BnBMmsj0DNfDs/ADCDo2b2Sj25r4EepA8LEV5rlYfC9oxq3ZYb5mLg9ZOE2/jmV0LECSbtBFkQmd
/4U96nw0s2nx6kqYTlGO1XjJoHSb/tY5VFyF4s+TiOl31JK5FEYdmcrcU+RsaO9Lau7Jch270feF
ihbriZWOGRLyNXa73VRshtD44/R9uC4l2Qb9zIQmx0DdYg1BZ0WwqUHvyv5iPV0sbPnNIjx8ZQ8V
fLaA/yOX2QZKTrkZiORKM/D1nvNTWKxHudk+gFFhbNxg07VZ5wleXiNn5FzwHo3B5UOyvWfYxNHE
swqU8ToWeMqbbPquO/ZifsPUx0j5sN3G3CZTRmFkoDJT4JLwBjOMBOUaUNyp0YAYhcKDBudeIC4k
cSjYdFbyeb+ezFKQVlcdp+zW296vpGHr0IT8yb191zozG8Lkc6SWHKv+WwICaW3VhoFTs8IOjQgl
5eN7sLNH13Kqvd+M5RkCl3VoMRCoTo+7MmGTC4udbSrk9Tc/0eNpsFzIvubDrHx1bWWnrzUz95KZ
6RGu43hcamCCEuStcFg008n93sWDe+spI83RbjH8FVvDsftbrpcJz7xh1lZthmHMQEL531XcFuf7
DcCXH0lixKfJIFm0qNOLEXdmtKYz128sNiHnahYfyWAgn/Um+zqNZKFGM05w1tFnhu39frbN58bT
PtBNzzs7XXRGjEI9NKpNwxb/IAP5IywsyMbKeiK3GQzHZACy4yK5HFTmQnxPOvebIRgmZnp5/2iv
nQD/O8KNTrNLE5RXeRnDI8OecL/s+adRixUCJ/Oog4OQRbinye+v0CIwuJPmphjMFtQTjqe77Nbq
eiJIQPUaHZ8ehQGoIsqEYdmp2S3YHcUARteM/jgR4yOQom9ZjxI0F7gZqB+fvLx5EGOMpWzetLh7
VClQm7Ypx9JgPNRUMkgcKJpAyr+42quQ4fzGYReQk4YA22K3vhJoh3huzbSuW7mVg/+umwCGV0m5
FKPuqZR8b6mM13JkDbovRLRXauAKTrhqFJfjiDggTvbPuVp2o51g75+mj1py9gvmEszuKW7BdY9A
uFBGHEvB1J/OWr8V5WNpgiwB4SUPJpQIKkX0Ijb4WqbA1Hsg1ted6j8sA8N1RFnmwoWh1GdkrBuQ
r+0J1wtq256L6v198v1vxoA2zbXwzNs4hu5PuJnHGWpzsTeH+G2mENxQunKth4ECNGmVMkQHoguG
2LWt39OUjBvOyY1Ru7ixyJ+giR1RtI40MnHV0VHgXE1ND3tildEzYMGyLZaaHLmP1j0Z4YCSEYky
MxXHGhQynPTk1IrkczH/a1V8lhVHE0JaxN6WsbGnxXYe9C+xpd8nDis8SpBU/nUImi1D7wzPd+x2
r9amz1mx8on1sdq1lXwAyMv1MTiCw/uGi17BB8WIBhWCsoQ7kb+6n0qPrW/UQuzPzd8mBna6ZcHG
bFnyo4dynliTfSjoHYZNAQ6GhHVNQDsiE/QBaoEC8g5gdbHKZ/bxD4DL6aVYCOaW9apXux5RBJp9
1mc1seHLubsLzImRJauYsLPPUE3Xe0sdGwkMbnbxyCRqWnDZtDFc/yKWPiVL+7y7Ix5lXt4a0V1T
FpmVUX5qq5PYiHk1jVlu58pl1j8fykgRwkX7nKQYPse/1sQOMJaVD7twyD4LhlZr6WCWKYBy2r1z
LoCoa28IiSTgbA+mR/YkyYNkCkW6ejd99H0icYvU8a4Q8fRR4jk0QWHRzuh+pzR0DnL0zBtBgb/H
8SUOa/sHjQoUz9U8X1LXzw6eQ9xnjFl9Y9Cgqsl1PpEic0w9u7s6Y38sezZ/oeXa154apyxmdNY1
NLXQDzlPIggpFfJNtP0czg3IAwJYCh5wKDZpqyTz3erTqywAHgXn43KEtFb3S4fTm20D7A7Fw1CD
A4naHqok110CZo70vtnkdBZjPfrMw3L0eKZkkaJKNJeVYAwhx8KPY+wDAVMXnHFuHPyYAa6KAp+z
7+Yfy3rIeYLqQGybJP1MRPRa5/Kpmt1vekq+isI/JEPFqpZ53YquxhrRTM9HKl4k5bUz0CF00qWz
vwQVu8tJJJeUDFXT2Ju9xQpZNo9xk6yx+nJ4N5Qd+G7JJp1ovpmsyGHRpptCHO4X7Ii9rWmfMc1l
qzgGDJwx8Oiyc3+22+CzMYkhc0PcgfYxsUDONbr5FamAY5YKwOy81zFgTu4CcIw2VVhOq0qyRE+Y
WeaKi2/Qc2i7DFK4+GWfPmZqoKXhYTl37YzctpKnMxrB66hZ7lrIrCvD0A+dSa3YLeXE6EQ7V+JW
DurHqOFkMCvc0opWtxe7DzU6vNX9mbc9Lu3Mnx5lYLx0vWswjsf+RhXRzOED4QuIy2cuBI7AvqlD
FjkA+O4oHmTO4X8HUd1PlxjGKgaJq4F2mt4in2+MCaHrsmztNSxLEeJ4DBvv/vJjzodx1bdghH2u
KjX+2k0J+KO2wvU0uQ+GLHgXXEHqeWxGf1J3rvbLz80JqRWla7ApeqRCSIbaJSKEgvIYTCRVR93m
/n8t91UscOCRVnXcwMxZtjuNIB7QdjiTuvSKI2rp0nPRSaALww4lgdCmHVIZTEt8Ftum46AI8DQV
fsuHV3INIwn10yYSr4UMz4yRzydLq0Mh6ChG8SKw83nZoPum7VSevQA+VbLs7Utjvua198tr2KlE
RAeTwoveIWnCfWGY/pbK570Po63Rsrnj6IfIjGXgbs0F18oA3V46hWO1jXKykBRbcQh7LGlBuBHA
jxjuYMgwBudF2l66Qt7mcxVvl3ZFgsCNrcBy2eTgIPuwnfdYNIztLHGf5bg2Kvmj5pPbZnn4pjDW
WKnxlCoASmlJFETgdmwZIW9FrWvuLZnyQpV6cYfuXS+7rKIVZ907EChjLtMBcbJZMtzg9lJizOnn
YHPSt66/78KZHVtOWStxcWBAag8xEn80ljOSkpm05PvxONz5SHXv8mz/3NduvHQ0GiwU7GN96HU1
UTfykY2O8xLIJnsQk/u7KD/BmI3fGIOak7jgokOIX6Dpxcl8dPJ0OkmrJSQkIvPEE1mzRtaQP2b0
Hgg9IHySTxt0URkyA6+DF8Y562oAQc5D7DAKIw/CfWdxBh3drNgO4fiWd1OyCdscEc6kGPGbOl3T
PBw2SHq25mBFV2NmxbLF9Bo4aKI4+XFr9IxWZDgfeqVuFs/xnAmEbJPXHt2UuJN2elR0vGZ0S0EW
vYeV1R4bbDnocPx9H+ManAmyHWBGWGmaYzUN2512Oq6xMQUQ5oZ6HSTVvBulvoE9wtQy5cWz5aC8
qVm+MdL0iPrsLrsqdvBrhyZeBXP5NrJbfJ4RcHboSf5C+vy/oRN+pORe/v5Kf/5/kJlI/AEslf89
MvH/tCmyon+wCZc/+Rea0DJDAIQETXmBcE0YgABO/oUmtCwXbKELFkdYdgCXA27H/6AJxX+ZJO75
sBZcAbLlP9CEjvVfDIADrr0OuAgixP5vEhMxEf2DDGPC9REObBgmgzwh1/kHR6qUQqkxx98VwF7a
pgtr/n4zLuh5K7Xnkz2T1Fs1MVqPe3q7RPUT3cPc718tN+lcfMDjB1mKbpOUJubkpyicetg9fEUp
UKoyOenFYkOwUfXXV/dvh+Xb+8/E3TVz/6Ehc0bbNuO5Mct2cT29JnWPCyZc6OdmRXPum8mQ0U40
hurAqU5/31hKYS+9f1/OIV/2bvmBOhwF8OKCYecLP10sxh3/bqDxJKHdsWXYYH5S9CPLjS1RxLGj
X/gFf39pF+GvNLfVNlYVA6j7r/t+Hv51z6ysGLQXORVo1tPF9+959Pd3LJgKechd1G2Bj4ni/rO/
fj1g5FHVaUSeuqhXvEW9ou8qlX9/W9xFKKQZYA+gt7TIgKo5x71y/xJjH5PH+5f3G7zK+hSM0iVq
oWJJQSlLDMLyyv++sfzl5cdWgIeLur86eTOGLKtsBL2AsT4lDShF0Wc0EwICw4jIin2rOtx/fL/D
3/caWvvdG8As4obHNCfl8zQhaXOqUp3uX1n//gqmGrrhf/zaTMcIobyTlTtjtBgRdeqUI6/kEFoe
5/693WeSV/P3r/5+9P94zMpZ3tpJ/zd157HcuLZl2195UX3cgNlwjerQe1JSSplSB6F08N7j62ts
6NwjHV33qvXidRgkAAI0cHutOccsS2Ty0kwu3/++9eJt9p8T53W8bWl++r7k/Ma02BYj+1qsxDr3
xo729kwRjX4wzIQ+9fx0nj0/lFPy4ggVu7F8x/tD+udLs1QIjpRJNnLS+/T3Zc1aIxO02KaKhrEz
c/jlqVzw+PZ8nvz+YMt95W3+PPGfvv6wqvlpWPbRJjaNL+9vmZ+9refzKj5s9x+eRu5Pg4HN/vMW
PqwpsRA8a3AXlh/e/WH+v/nwH97w4en7h/7w1n86f17y80f7vGQI+wSSprGxEQYudYcj/333np/9
y2lvx8Xn2SFmu92niYiE/ziiRvj8soTGEfb+UNR5hcBlQum8ENVgbXVOae/veV/w02rnGdZ0F4SF
uZ8Fj4mPcnV+pmWcSt5ffpqGWwvV5KwK/Yen86LzrPnZ/DCvaF7l+0tTkYK3+fWbCHN+as7y0n+/
9XnB+WHejCmCL0rbJ5t5kh6XVvdtftpFQaeuGRxpVFi4qZtTUUynOFDZYNwYtUn5FpUyz3ESnSTa
t1mWXGqe2mD0n9CAlgyPyqhfiUaJuuM8C12oRdCcXKuKUya/fliNbvk0/AsNIUbsoyV+W5cCyCo6
VlXoYVEhVXxMtLOLmh9m1PA9rMQzyQLoubQKJg1ZeUPVfo8TES2rBk15l/wce/yGeRCscb4TuVgQ
xtA74bFIcgSxMgfJYsBJVKlNItFEKhUGMsLCCVDjhr2Em/3+Kd++xihojo+U17HjSOOqPI/PVsz5
5b+c9u7JfFtEXhnm9/7Ll5gV8Yd/WvX/xWoMx2y3Qji7ec0ffKZvT+ep82qc+bo/b+BffhJqemBV
x3z78dPU8OELfbwv5iuZaprpwU2Je52fNfKbvU/7vMz77Pdl3qcVpWUBzvnrKj6tVoc8QbNCbvV9
Ff+7zcyf9n0r76uZp7lR/JzGTnYYXQKPBnnp0uXVdH42T5tfcgW/aZE6bt6n0yHCfzcv8vZ0nhXN
19X5PZ/WOL9M5yvkPPttyflNk9zs/Oxt/vvrt3UGJBCMCgUTzE2M2nLlYhLhftTUl2BQ0iMNj1OO
koi7C/rDA2a3ba322Gm4I93EOBBJ86FzCiICUYhVMOYsvsedNVFKo8zB9Zk2TmCjuSDOEGhlShPN
laNH1J4yuiWOnRdD+PGqCFGGv1i4QbW4SPe9U+rL3IMkKez7MWNU65PmtFDq8kc0QQIFMkGvz7g4
lj/d6Cdt62JwDnGVwMMLyy+Uh8QW9dq3JFR+RCkhEKPWungJzIvfqwh69Ak20FcaDTAkQtddmz0a
uDjYijZftokK8jHBmWM14xrb/o/YA5cx9tYOykqDcq5fB6TKQbasqc+QZ5nZYlfE5c1Twt9xhkuE
EQfiOssiygyTmte7MhozfiVRDAuXEyNk4Y58BT/okOjq19SIh0saFidKKuuce/fVSJWs6/Nob5Yb
l2bjssxLd43Mc1iDQIuXaE7u0RtR8Pcpzrx24HVW1KoR+yoq6ZB5GJ1CIAqIBF5thBFrrX9W6wew
3LeSQHLEQXlK2bSw5XnODLYTBpZFMZI2EYcqik0HEUHrRTTTJ8zEd8LCtGm17L00IOB45riFnPwl
7zF0OI2vcFr0SAEIDAhLP5PONQ6ph8w2gY6EAHnEI2OdsrB8NomPXbUOeKPxzoe4hInoGBXD7yLV
soNSVoSVFGXLf0HiOBJLdIgBsa5eFlBDH5kbj9U5G+ND33BSLVUjkwPyZdoyYHZS7J1QMX5EGrlx
IJKc02ikK9eCImW6JFIEtv7cBXdeRf5rEeICKwUloaIgfMNTt8I3CaJbWglFDSLZi00b8rWsqd8j
PXrGwR1du7aY7tpvzoOKMAB6yIgKulZ+KcEOO1qxkRL73J3ybYX3LsFzTnifcTMITsmzDZZ4DJQu
Lb/GHARW3HbZFQGi94zMicbpkb4KAwFjUu9LSFYyzCJYlU5lS8YnjcHQlpJaekDoE/E8P/tx+7vI
xmFllE27SONrp0LLGMfavJogq0icjV3vUhiNdXSQXoxuQtew+AnvySPQMUHlRv+gxGq9bFrt4NbF
76wUN7S42qYo2B3WQeXXazGFxdaNb+DbCP2pdCQ0tEUhQSdkBaeFSyhRGMLx4hJtEWS7EHCDSMHG
GEBv9R7VDOnyGj1dgVRmEREfNw13VmNV6zqcuFTq7WF+x4itZBWo45kYxlvm+cWzYya7UJvwutqb
lOODiJaK9BEsk7S3Wu726TFhcbC0oF95NP5jtU1vLpqcMh+1ox5FHvo9BmvC134MZpUQfw5PwPTH
4jZkFoG77rirEoz3BfrvYUjau4KjatmGKd1gkmQQu4XpbcQ8sBCgAujkOo9T33ENJwCEWqQHRQxJ
Hclt4oveDuWpjJqHyggcVDeHdAojsRhB3NNbNRmQcQtdxn59Vp1DGgTmFpzgbegZ/nXo2knNNR8D
paVxgxO362MSW8W06Fqis4By1OvCaTZT1L1SgasXQ4+Uu+bAh0AF0dKIFmmjV2tT8bat6Q8bnMqw
ItqCcMDaRhtgiJNXdqTOjS8GNyOWAYte2EWyVJycs1vFCoirMdc+Hrka/qeGb4S9cY8oY4FWZTWa
nBLMCnk4sJivuTriVZHBnHwyGHP1uexdqqHAYGRKDWEumUYwDNU/Ol4IjKN+V/DnLvQu+DV13q8s
D85hN+2saHjwsvJWe4W5dRr3mCilvSk0YgwaxUAuhBkzx4S0wipX0b5Pgi0WkYfO0GQEnLvPQqJI
OBWOtx6xDp4jZdvFnHSDIIk3TWrKfE2ECqAbNo2ntxvCZrZ+0qzLcrjQvfpGMRUcfgyaJEVmmufT
82rM9PvSLp44+ijWV3j7etTQ8LaocLveJu9BmIwx5iYf0Wykl1tUzDSCxozyZ+o/hhymmLJftVwb
KKDA4tNKSKUUnh4GItZWdhc4y7EJ9l1EL1hTrBMUlC8aPHJW351Uk6azh9xMR7IhTaOplzgLrUof
wPzRpKxif6lkxDwHarLF3Wk+JOSKdY5+bK9WiVa+5wDjSDO2JRZVorAkHIKIojp1j/rY0WSgCLn2
rbtuggEWFhyTPaVj6s2KTgjYzWmbSznEJAYjeeSWtXWArMb7uPmK1j5ecmlUPU53TUMoV4O0ZMS+
4zYImnOPDCTTgt8DhKPaNhXcBe6k93RAVq0+1rcYhSgCougu9k2wf5TCJ9oBxzAPvBUH3qrFTrbs
S6dfijA6G9M2nyhwt12LCdcWYEG8p8ka86UY3KdRV6e1SMoY4i1Mm9F7rVAHEbKLWCCm4prF1q+0
SpSVPYwoQjKydD1GAgtaDg/ZEGqL2IM1kNhH3cKETHYZVJ3B1WB4kiRMLmFJ7Kv+XDowD1wCSlHJ
M6mic7QbbaVgCJ8/U1FL91PHHRHMx41iWo9DN24sLX3MpgGLg0MDwucftkHBLgJ3OpWOaBit11+y
VlQYnyd96RrBJYYnse5GDHOlBku7djJnMfU+vrLoWt2rjT5cnAaNZDQ0NAvtjY0mD6+Z1aya7rVr
w7WP7X0VWt7NgLPB5UYHbBGrhzJusnVFcaKn0r4LWwF0JwqfPJw6B6jEF7sV30VHtLE2+QfC0eWe
4dLgVqvNNFqXHEjQljBqshRHVK780oXWXUiZY7BUcObrm6VWNGAg6KYsDCf8CXMCVbXgRqEOk3LR
qCJfVXlR0elwlaXeFVucxV9Qda9bzscHywctUGv9OYtC8tfogK5Fn13agL6Lb9AZGtX8oebOoSyt
ClJWc3ONslr4CCLIfyyugKif9Eo95t52sFqd85lE6CJZX5HunpbxQxtrJxbibzPuBoIsl2SZnWjz
fi96NoWqapOpIMHIIjggHytPmh7ciyHp2EcbUrEDxIFPVh8fRn34jb4F8Jet6GDttT26t2FpCIx2
kYDGkNICXA6/DalTJy8qp78gHh03sNGOBhePmKpl4CgavdqOVmJGN67N6PuEcebtS26h1So/FQia
17Df6x0sKFCLkEoUY9+iOQf/eLLZ4nJCArIMtaReidJQ9yVsiCkXxo5zHA5k1ztbWXTviO6HFCQI
lF4yshfWSxJuolapuPNpj7iQrYNXWsey2GXEUO1JDln59T42e+3YuDTzakACCTSJQgeH7cLe3jJ8
WOripYeAc601eepEXLq1hgGmR/cjg/lEqigyqtjDJkHXE9gew7ptXhfb0Rek0Lrp/SBwYypZcfYN
9V4HYbEy1OzBbNufPmFcS7Ugq8wOviWRWyBYDfSTIsq1GuotGMeBnhjKxzyIgiNpF5eYMvQwQYgQ
2rcqJOmNk6FFm6zAslxxu2XBqXTAlrW56y5CbhQKpIVLYdSC+Gs60CbxK3XZ0/hRX7pmfME3sfGB
2i00I79PiYfcEl5I45ck1jaZRtRa8FhUb7JpTkbTWu30a2RVt8TnYhwYyh7WaXQuog5q/M/K0S9V
r1tfjcxeJvBvFe63ibSgqBz9GifwbU1XcXPkmtjrzYl9lD6oYgsqJogCuUVTFr0D1AotZrsqe42D
D6kIPknuTO4gSJId7GF9L1hHTno2nhei1SPFMuDheetGS6g09BFxcmp8hD3tE/4zrXt/PMPFJtDC
T76iLPcBfBAh2DL+0alXEJd3RDUeLzm8uDvQkF8mPeWOoUEFEwev7Rh+UX3M8cBxfuuNdrLdTttr
Y/fb8h8px8ebvh5/9+lgPJkBWM1YKeSN5WCse82GaZbX7RnPlKa7O/R4RwUoStF0E2YB1d86yjl1
++/uWMdnKkcbZHTioA31uQZwv6wmf4/PCkBRnb2aeQ0Eo5lMhLV7C7nH1nbbX4UDbQD3c6CGPzod
MWopLIo2bigQ6rf7IGl+YmICUz4MR2c0kT3o4UqzuCgUtvvDUtJVHmG3qdyzaddYDRHEulJ77vl3
ThU/5YD9es15xOKAFINBMnra8Qu9bf7V9lHzB1bmIQ+x1fjSqfWJszRCKHzakP/X8HieEDS/Bnl/
UshTHvMuWQLyWxQg8S5g/epF3GiYBnSJB3b5yxTtrmpi6B2R6d2KCc9i6R2FQsoROYVM6tGIVEMS
n9+mkewJQyTv4VT9+S5f94JVWg3BppDT5hndZLw2kz2syqZDCDM91OVDnYj+1mv9lpQIONB0VqF+
x1idkY3xQfxHpeh8hYRNworLFpJjh1kCZIgpOKooEVw6bfDvcCv4dxic78i+drI0P5JSbd7mB8qR
dJ3xEW/03P5jWmaNJYYUwvjUP6e1ExmfuoAZis5hkTumd4X+7F1bdsbCLm8cFDqn/IaEgBTH8iQf
KM1iDAedDPWGl3C8jFsEtebat+hF/lxsnl5b4iuCJfiecrqDqvOWFAPu7r7O1+/LQk/R97VvwheR
i3yYYaBB4PblfYqpIyJFiZ7t5w3MM7wAXbjbGGgEq2I1T5pnhrGaEU4+PsyTzLQIL7aNyRSz0x21
wtyOx1ujaeFdXw6/BynK6TXJ7YqS0zCY4jY/OBPHVd5Y5uZ9WjLiSUDCnCxjYCbKoqDscjIUgAhm
bN5C+TAv3IYW7RwiisagqZdZ5iASgZIN5NcsYE3Nr6t8os8NzwcDmZwfFPhSdGu4gei4TiQPEcZa
9hw7rbi5bqxczfDoyxcGw5u3B4ZWz22EiWUUCWtI/IkEoczg4vDncgOQ410yEaY+rwjGqEXYcnhL
i7S9FPm4etujpiL0lwNoFDdJaxinqX8nFMe/06P8oUDNcZwXmx+sUlpnnKzYzS/nZTUnI0CgJC5m
ftc8TR/1BLVefE7agexq1XdvSWa4NwAM08Ew2hdyA9zbPF230w7ZV7TwCJ7me8jFvHbcF7YenOcl
GAXe1FAzKNuw/+Vj2OwU37VuZYE5p8gCiKkAYFaMsezbPENrohrhKzy4+eU8A7GxuJQJfn+iohVu
/INmU6cGoHepiog7Ezkr65yXDUrkWG4M3TrRy2jjjJGPhcwjljszkWcJ0nQM28uwLjalh7WD6ltd
Ao9u5YPAnbqnppQtAoAObwkr/29kBP8fhRyapkvwyb9WERxfk/B3XmXh+Bclwdvb/q4kQC6AFVCz
AesLwzQFKRJ/VxLo4m9CJePDdi20fgzI/lQSCP1vKvnpMgJIt7H4q2Qn1HnbBP/9X4b+N9OQgYmo
DBwyClztfyMl0D8luah8LMAPYKVtQyWzQ2ogPiYeUCjMqb+1wyXrDXet5SrXk0GcOmCFRLhyX56L
Idu3IkTHGbIfKpVZIbqlShR67UPn5VgP1OQH3RjI3m4AmTi7hBiTS7zJpp6h63VBuInxJVScYhtU
ZKYOrtjVbvHYO85wzaJxuLp4mTcf/onbW2bD/8GPeMvDrKn/+79MGUHzIcpBfjFBfIpNypYKlcvS
/vrF4M0XmHHa7uLrRrrtEVPpjfgxicrcBY0P6dG2A1S/bcRtkuIt27Z2TkTba5ciEL+w6RVHd+iu
OYL4s64l2c5olWbj6J11hoSKyqhqb+CESWAXfbzj8tgtKsdLzkS1/6QyEe7Axd7ndqt9sdMc97he
d4DLi47wHrKkLDX7TdEJRJ6FTWZEX6zgPt37XRahUO+jY9zUpNHZnAzGMfbXuE28o4G0y1MUZ1Xj
intsBwKlXVsEx2BtZooPHQP9oDUBXM4EGkSfJvR/+E2tT4kn829q2ZZDKo1pq2hPPv2moR0Aux6b
iz+NzQZbcrhxO9GuGf/6X1AKIjScxoMCV/5IhSbcIqN8afL+J3C7ehu6JVrNhrKpF6vXruN+DwRX
u84sqhVltIVfbD5ERKTcoxShgGTpj65L7bzyCINOmo6OvkWZseiyoz+oa184wA37aMKUo/ZfSLjA
22SR35QEmbVIoMFvk6DQcHun+UUMWkDpzqtIiMATRlpBcu1Mb6W2MHYBEdv+YtR77QvIOTNzsYAG
Vvo0Ur/o0LesGhMgUqzl17GDN1Rwmx6OU7MLdPMe8ue0i4ImfdKpp5hteTKM5CGUdJ33B4TTA8IK
cN7/fh/X/vHgtYWhEoJqWxzDxueAUmCDfq8USX3JzO+MPvKjE2NSQnqh7KoAygKjiPCIa9Q6D50g
FJu+o+XhcNJhCjIKoDNlXtpGqKeQGoIRKFu3wX5Uqk///nNKMdLHQ9HWbJtunuHqnGN4kLvVh1QV
k2RKUdR+dlF1pT5EsXnOrNRcm0EfylKp+x82N6e0fN6eq+qqLRxLc23n06FfsP9PZRXkl1WtaMFV
0X6VDVBHhTictYb88jI24JdDY3IfYBByzy3qleW2+dFFauy3Qr237xnm+0+NAdGWzhenM1CWZbtI
mlB5wiJOJaOCm5F7sJNqd7TP+ZRWtDUZCIE//E8RdfO56q9fiGNNx5NkCMuSV5O//oC2bYSBj0b3
gs79xU6C4GgHkkXqaBWnK79c+lasrm0bhF3dFcrJ4Ex0rKZW30RWeR+SX7bq1ICBI28iHmzb14V2
mx8QSP/CzmTvjZBDEJ96vOpV6p0DnstlHVTQAilbdBrfzs6mHmwcDXWv7A90KlI0qp12mObQZ4xM
m7qyk4tqwxwAHG1/demckzF+GDUvuGhRa+NhSZwW3hIxU1PNKaCosZb0DmWheDjD0gey4arrTNOH
g2YXyHXq9ndTU12Rytylp+li1UrfsEN5id5VPO18wt+OXg4fiXJ+9h8SEc1P6Xeq3Gvl5dGw6CRw
IZHH34cdV7VaM6OBpUhqaeMNOmVcs79zzOobcAVOvB0Qs75y+hV5Yj9jzYl+GYiYuIPtX8vY1pZV
LKxrAGR1H/dKRyiL7d1HozIsQrkskWWDoYw/2za+UEvdD7oVvUS5Q+CPMwZXumjjrUzSeFGZCWei
zBKvQvO4RyzuRUnuH3Bzdw3W3V7q5XiLirQ/TTHpKQzdlD3Egoce8fhm1EuxCyanW06lmu0UVP+b
DJ7cLsystaJk/W6YwnItrCy5+Bg+Oq96JnqouDL2qp4E7BW9Hr46tdmcVW39708MmHLkrvuXXdsQ
BmcEy+Veh3qILUOiPvzEVuWEahU0xpliDENqLdGOLuXYo1oPjCCIBtoS+ens5hnzw+B4HmpruUyl
gNLavL9H85QfxVRUHyZ9WATpsYZqXL7xfW1dTeBBZ48FEDG53nm2l0R/f/q25GQh8KYFIVbsKWio
5adU+irdK3oCKuHPN84z3jY5f0AJbdi4Qjy9TTPmT/C+cawG/BkeBLs9cOXVP/1O70v/sV7tZ+o7
UlItP8OfX+bT13r7TPMybxtti/QaaSutIpTHJITpSMTLH7+DR1MUZp98Pc+ZH8b555+fCg7ZuLwE
XOO3WqdNa4/SjmJ4x1DWekz8g1R+OlkD6mQ1KJJ1IdxPUDS4j33qzOn3lDTxZmweR6X/3eVCo5Zm
nLAl/VaHxlp1FJ4aClCJrEQF8fC9SFVzFbX0sHobjzgVndZVi0evtS8RsABcoZZP+zr7quMl39CK
PKOZpAdB0kybkfOop1TGZI2M8N81430D0xD1s2KupJXcJsQU13RZZRuHu15W3XyaFCFYrqa32lVP
h3M5NcBpY1tgYqFqh2mK7BB1eOgzTqOtrO2Fjp0vVap9supXyvofOViCcmAt64KgES9W+JMu6qWT
dcOQAiJ/G30BSoqI666tT05HHIGAVJusWKaoDoA/Kdt0rknK6qROmTKQ9Urf6jYcvi8CrWJaQQYf
aeSG4CKIJ6PWKaueEeXPbq6DyopoSmm0kDVS4qBP2HMsmq/UT0nh/Yb/jYqqcYgN++L7dXBUGihL
SQ5/lboxGFEatVmln8zSR5GZx99Ayi0CWbvVkuFnZBYPuqjaFdj++8iH019ixUPadT/JCnBBKbiU
NeGkOyjAnD23gCdHoSyneJxRRLYpJleyqkwFE+iHrDQT1YVeZOnJCnQz4voOiPV1ZKFdsbKtg4T1
mKucGUlJl3XsqtgplLUrWd/mik1qIxVvyufUvimCm7Ia3lEWn6LhR1gm9ykJQWdE3KATqKAXlNLR
DKv70cYBowzsYHQ1oBs0J7DV7UKyVoeAUhuqtLDySReMyHMiXP1UEt1u0ZjatyVumiom3iJsJjAC
A9YwvQ4YqLcRdzcpp+LYfiQmK19Mup8t8LSkyVAtFb1u1/ZEcZA8QZy8HRZC2WZIZcNhovNAxNYh
GZ6EGf20ctqXA3ltJgTPDF7hCS34IZdNjJy22aakrxHR3zDs4ITjksZueN9wnV90dEIyOiKdunBk
gyQUGXEP/agjl9x5CpX/xHwaoqC89gUloAC5c1F3t2puvDDSg8X/EMiWTAsyZu1XWPxkuyaXjZtQ
tnCgqm862dRx6e50dHkMuj2qE87BXrS6ZCuokU2hccjw0gtOrdGU/JxE5yx02UQaGkwUsp0u20sl
fSZ4M8Si9+rJBwdYyFaUSk8KhHO1QV6PBzvQKYk4PobjcZNF9vdO8a+csJKDU8dPY6vEjOwKFLq6
cRi9MVubdMTSuTUmm2SwSe9EjgDFJhg18F5TS2lACcTsB4OzYbRODPlYbBAUjZfuix0lV6MP1ion
RJQ/mQdkGsl17bQYlcB1tbWAWSqbehHdvbJjPAiI4KTYRGUPNofyQIVq4v6SCmH+yM3WJorcx97y
o02WgMNR63Tf6OUz+1BJUKbj7IyYFA2KhbiK+knjAm0+Kw6/30APfl0UMYGpOeyrFHUSeSonx8rJ
ggZ7A+FUPOjcoaK/yLJdp+rhUldKks1c51dfl/QPzDpDRGIfGQ59R/qM5YdfOjQt2qmO8qQA1VmO
lv+1o+PKUGxYFrIJK6atSU8W3mu/7GSbFhIPpjoat6ps4ZqymZswKppkezehz9vJhm9N5zeiA0zj
KuQPoClsyfYwVJwY4A0tY6BHANJoIrd0k+MOsQg/ZC3bzEnzNaDrTJHdWVSyEV3JlrRLb3o0b/nc
qpZN62huX8tGdmDdNZPurA3Z4m7odUMEaRdkqNJHBJ49JCogQSw3tmyRd1dATvoxLZa2bKCHdNJ9
zofLQDbXQTNjEaLfnsnGO4h05EH04gH9ZFsNnjU9el026zFNfTGRFtke//BEP9+ZG/uyxY+m5UGX
Tf9Btv91KQTojFcOsG6btOFjzIlzSVgVZXfUA4FEb0k5AWAGjdQ1f5tK3YGUHIxSfFBJGUIl9Qix
eo+aYXrGk7hA4wyQXYoXFFQMFWoGWh3rAnVDK2UONnoHMETBspUSiFCKIXopiyBBejtIoYQnJRO5
FE+oqCh6Kado0VVoUmARSqlFIUUXI+qLVsowcOqWq1RKM+j1Hxsp1qAwcaPd8RCh4iDd+ayi6miz
+JfW1nCeumFnTlO61FCAYPEgbUCKQkKBvAmzMxFRQ3supXQEyxo+aaTUuM+/WlJeMkmhSYfixEJ5
UgdmuQ+kUhDHlX8ICwOwWwibefS0bzrKZUKtRH/sfFe5ZDUImXmJ+WF+GU+Zf1WtYDh6JibC+W3y
/Ro/zA8HoBL6JLKimqEddsgIbWjPfvQlbFSY+Wyq7sezknft15Lr6UakKu10ujFXknTAjst1ZM5d
lybNdysitCg3teAyNHl9SlrDWxlupTx3wGbnddkQ+jGwu86drsCtZCiWbltE98coyNTFZCevSAuq
n3qqHa2wbr4pAuiIoyv5ibJLf1bUAPwM6qYXpFubeVF+eigiyCke0FdDy637GN7YVN1Vgl33bW3d
ORpr4n5spV8mqqpe1czBUxLgpkR6Zjzin/tmyu2CIDh3Hl1Y2DD1elD94NS3jXn2Yy4ZhUA2NPnY
7DSr/DnYZQ4zq2yxpVbHgVHzesQFvus6TbtTW4BK82Kq+GqIQnwfaygMBulg19EftINZwyiBcxA+
kU77NC9pTuICPkv/Cs9oWIf2II4Iq/1LsIoVka00t1Ne6C6t8tKsfoITRQlkGdEDhEWF2LdR39l0
ie5ESbLY/F0EfJdKzervA/HctBGd4NrauXuwRi/edGrVMIJ3vsw/kJaUNy5X5dfErI01x0F/LOOy
guzZR6uc5u9rnqN7lL9QYSGtAdds3hcxmVgWhkeoFGF5nxgN/6xcxOVu1wkc71UxQxdTvCIurmHF
R0VJlHXp5OaT5wYP86J+69/3kSwblKqzrgozP6bsd5fKSBFRWq14bRL3jx/SgVQNbLG717yp3jmw
A3Za36j3Xt4B3JUb7hFZFa2DtsBnHWadAiPUxgLmTikuzQiCLFDT/EcvvipTor92XoC/s6vUUw6K
+KJTHXxbIFOOlSGS7xHt45WiVN6pI7T2AhXGAVhiZD9cTMRVr31PraBYCWCa51H0xrnLYSzOmyAW
o2OHUy0tWiVOA5zUsutz31rpqoxG+7uDGmb+KFVLdbWx3bPTVOFZK9p6leYO12SaWiev281Lcctn
Lhu2dckHxTjNC6hu5LyOyv38eSzQlctsDNULAv3m5NamseqnqX7tOup+ckMpZtFlniOCHAstOmFu
d1dZYzovNn/WvAR1iGrpOGl55eRpHoMRu2iTj81LTQLqvBXT7cHJhJp2JdizRyphF7ScO+85YK+c
11HDzVryAwU37O3pMZWnJjm4fybZh0X5HFPD36O7Hkoo33AOU6Lqa9kte87GdjNvxUNlv9BzaxdG
CnxBo4QJF2bump1p/EbcxXZeDxhNKSax4jtzrKCIc83dWIQzfOugvczrQaw9LIKoGu5qUkIPI/3D
jRlxeHF7cJiXiH20oiGHxN1UFmKvp+qwIXRr2UJnfyIjnAy1aXiF5YkzVx0JijBz/d4s1R/EVg+v
HDwq9QDLuzoBd/tqQEkDguzwqurJibqk+ZjohrfDENlsiPvrX7T6OL9RJ0hg3VDXOHA9T9boY+qN
5WSP88wCYjUF1MK69KbTXIbCxIEv1xrF033fg+6MqtpCBZ2IdY6m6dXqubmx/NdmqKBvq0G+dxO1
fNQp8M0fX7Ua0ofH1DhnvjcQYQqvZl5h1w0vjWnHD21tGIeQfJH1PD2Dsp3UTf9cjDl3J1nU7PrB
1J8mJN3zR8wNwmrRU2inqCGu2fRpU87vtBC3ca+XOHdhZOnHTiJC3mZ47konSPibAwl2myn4vFXX
ir+poVjNq+yGYCQZJGTQrlbeXTNiHnEtBmmE17n0E3H8l3Wp3Yo6NE4TjnLiHfnukEv3lHmmpzwz
GZ9pg72JBnd6LlRu7TFg3mhztLAZaPwORaUfaNSmD62jPL99Kp0dzQvz/qqGpjg7Cn2BeUYdTJfY
t7PHbrKKfePGjHGHNn4laWf+tO1EQFJZhybKCohPyCOoEev5/duvU7cZGRFFzbncg40c1DDb5R9Y
ae1jT2H0wdb65IDmtX/7AxPlqHOhf3FoEhOYkrHLDLn16FQhw1O+pKIppATLXQxKkHedd7sR5/aL
Hm1VPfgxdFy6fS0eDq5A+mpwS9B4jr3IC3RTTZuQZh9ZL4oWER5imOU5D3xuTYi+2loit89FTEfd
sUcSfLuOq2p77wJt2Ue2ZHCrDFY1oW17FVBR5aIy5M7PuUbNdD82FTBwhOaqAykgYwTLJea7NSK3
0CEirI3eMpdd3YuVO1gj+FnlxXYAmtUawsO0d/LH3HH3YdQTbOWVxmHonF2VMQYEMGafbYNRtS9I
18KMsNYmvXtQEvFCGWOXRI751OqBv9T1rtu1VqNvAptjtDaLYR3AWTtMTVwePeSrbw9+qgPNoZ4k
/7TsgIwRl8v8dJBWl7bTj9VQSpqOlx7ep39ebl54fjCkZ/ftZQuFx8+m4/y2eQXz9Gl20sxP3ydy
GneXSD7EohURNt4aye0h7mD3C7IOO6WmXOBAgWFd+XKwlGRNttsTVgrqLyEjoEBp0IM6zVMYfEvp
cHFDTIhbJb21dSuKAyID0gRalXvdouOeP4v7g+bV+PIbItgqsN6mg3LI4SeC1okPQh3BR2KuzSvU
PpNAitG1AF7pPEZrp7vaorXeFujGuDnMZlxokX88i48qxSnAf/pDnPRLsw7qQ6P+gp7FF8LDh0VQ
PoxuicoCChTdGB3kTEPMZjpiyu6+hbWPViZkAOBhC7VJpBRmeYUFdbIRem/nn4ejrF7rMVqEPMbw
YCkMGKKye5y/HNXR4gAAMlULWXLMp0MjvscNa1X+h70zW24c2bLsr7TVO67B4YADaKvqB84zKYmS
QvECUwyJeZ7x9b3AiOrKiuq+9QP9giSplAIkAR/O2XttdiqYUMJX0eEDruvmrkcBLN6YXyCEgs9K
6DMPAiVXCPBr83jt8dOsZomuZLEKCCpYZQNFervCjkC+DQsFvyCD4nFigYyg1UEFXuRJyjtGTYpi
Q21Zjt3rmJdxxtwCcBprsgcvZgRCpGVrabt4T2bLk+PgCy5GWcNIZuLNiYZYeqr1Dl4cYDiRNRLS
+fr49dctVPiHx/M0hEISkQQFBbrZCy/a1bQMdxMc1LXPUEWLRUfmSdd6pSxKDlGYaAtrsjFvdFG9
7JrqqTWzdqsHNFLxHA5bowZOq40Vch6ApyAsweJ2QNI2U9W/hWZI4lPpkM3jugc2iyaMr0Ogk+sh
Zg9X1UFHHbpQLS1nEBAg6e0Vc+CJiIwREYhUB23wvvd1/QOiRLp02iqmvSYvZpcV2ypX12TCkWIM
/dvDLvcwjD08dI9H1cMHVxFDhSrZJI8yVhNhgvIN2bs6e8lJOS0Kk7wkxxhg/CKLCmff8qvnusej
kdSuualKjX06ZEgy+ECEhILQZc+udnWriBdFEY0uNx63FnSqtexEe9FwY+z9qXtryNs6NpFMjllt
Fs/TWALqGH11tlQuN5EkSXRsA/jBwA4IJ/fkoWuFPAD7W7jQMhc4wdkaMzXgN9DkFjVBdnVaa5OV
FIixeOV6QR64Pt594DCg3N1oLZMkX1t6Mj1rGVVG/p3iULXUbOMgCg9ipMMRWSWQ5V6IXZEmxiEw
3fPYFPbm4T6Nbdwoi7bMk20t4+MjH+RxQJp4mwMp2c4aJ2cewIKI4e4/DrEmsmWfuxVvR/vuk7gE
ZwFMqCzBeeeQcQJoe/FAs4GCiK0Do8d/VmOq/4p/S2zGwbgF0igPdm2xBSdSKICiI9YlK3/uawJT
H9FFnSGqbU+KzCNX5D8OJBgDg6+MAZZV/g1sNZJWME3LQDmHx/n3c/DLMNOA2oIUp2LO03kcKDm1
5Ja+ufDN0K4VzaFpomuYJdYmMZCLP14iN+r3o86N0GHY1tuEJYSq4jBCLgIteUDNVB+MEeO/bg9f
/JieONWaWypCnTvRL1YJBjDKwfCd0l/XOdrmitGQUGl4EDMWyp90fHrxeLTS4RRHubvQDY/Fkc00
Cuau/XV4PJ0hGWAT5p8gfeZ7xnfez+/kcUilZq28jNCvYaY6T/MBWEWyTjPCpIQezNF++SXv9Duk
l574CE7hcQBd//uR938e8ceAc0JdWj1ygholfocFmYPXw2b496ePRzrIhDRSxc4vVX54HOQMkIjL
9NU3jQipPPbJx4G40PrwiP/5j9ecGGZXFJBlqj1IGnPCZoDfcBE4NkhUqV5bH/qMN2FgdFjs/YoI
CuSUL/FyDTAI7AFDATtJURRHGB8kE2MoSVd03SiNgoQ9GvDpigUtUGMz9fmb2U0Uakz9yWsg+KRe
kR97gVGpGRkv/LkHqzVwnpNqbpTyWT0OODCpE+ph+usjadMYUXQCNW+Yr4rH24nRAkIJu466tiPj
tN0MYfwJGCs6Wp2/Iguw/2UD/mUj5u5c5dQMaYR4N8pryGknmaz9oB+IqzCHA0IXtOEuOcCP6KYo
Sv19jFmPLRKDdmpzqxmZjkno8dwF1eR7bbI3+ihbgb3D9gmhIS1dDP1Vtk6k12CeMrjYW4N4C1Bs
2Sbw2vvD2j7O98pjOHg8+uM1X3EhzsEljcF10Ta5uy5QG5yjKUWuG0A3jfM4O9ErdOGOo8LXAgc3
hu4PWxvAL91dNmNGbt5jROcbcCbOdVDGpmWb+0kPBsA4/BkK04THpZ7X7/tSw/bhiXM7hC0lYJ/X
pb9T9hSfJCoetPj1JiQP5aubGvihvOqeWhVK5U4mq/glsNzhOauhfWVoDHKpdYcIpSASXnpLJi1x
qCei3o6hP177mdCoGi3DBacMCoTYHde10dOmSbqAWqxhnYSVb9NYBbcUk4zD6j1tVkHqU1KO5u0K
4noUL/2TQYV3PTjgKLuk75/g2LKNErq3C9S4MSYtu6VYFUel5M0jrXZpEAe/RYoP8VYrvoDgwTlf
zqN1BNbNirv4JNCJEZMq840yEvwMhT/RnXGMVZf67j3poh+V7hXnxzNq8SwBcwYV7AAxGEnLfB9g
+o2aLb62pqbW0hSoL4w0fB+wCTxet4tuZoUHYq/ISHirUlJr8sh6dvv8oxp9kpNjSU2pbNTOGBHA
GJN1L3Srejfp8+8LbBXYj7L6PReTtRr8jKbQ/FPszMvSIkZCFm6GQNMfgY2LQNvrCHdJOhqrd1sR
9eC47rfSFHwfclrjP4q3ut4ElHI2YdoPz80lVlF9fRxkXYSIJ4CCRnAMKVfm4rPRKsQDqXWHtd6y
MWDhUVvJeGtpt7P3eCsbzXlDgxzusj4+00hp11oeGDd/fkTAOFGJIRiuysy4deDvH2rchE9BAmzX
QHsMSmHMV2i/Gj5qMIFDEo0YBnRkbqiGyUdjBEpaAmf1wDJISkuwTrUghrOieCMLid5GWFNsM7EY
GxLRmeOY3YZ1A/Bt5spvnf/ixt3OJ5zobXDCA/yhYBlBk7vbxkCm7tBVSxRc1JN12G+axUnYTCNC
IcU16wnZ39CciWYaoMwn+HyjmKnQbeqnqkzb4yBy76eMsbTWNVKitajbfV+VxVtFg6OF6HA1pwjR
1yAvQBKf6UwZ9zCQzR3nRGJHGULtJkI039bXjHeh7DHdNbLJTo87PVQOQt5sY49YZUZ+h2+NqS57
TrIEJKNRnR/PhI1oT9NLOjc21jBJhKv0puAKND4x3+0h2VZTnn7D9TAuvS7yL10yfJRDMZ5oi1L7
tqS9tx3LeLLmw9RNJyuijp7qZsyOxWb8K7nI3Chpbmifli3SCix/VQ8bTY1PEqLPvgtmm5SMibRA
LJKNNLQNj7Wn12Xyi0GxEoGvvrQLmL4OtHTNqxb0tdsPdFeKdNbaguDk53fXpWyhSucrmDeNvbVT
nGgQYZdOXbUpABHR+hjH706i1s4UTB+u26GISoJ05TuyXRU6QT2aOTYvTQplry2n8PvghyunsNVP
jdineKN1vb9leeYAv2nWDGTBBwJIf5M6QXroW919akesf9bwLlxfvpaWHtJAZCIwAt14JZjk99PH
T+lw0iS1WCrmtVe+qIHBeRjNL9h5pi0B1UhW5qdlNXzpKoHizuj/qi19unQBZr/OTa6EWCJ/i7D1
S5MKsKVwSFO1hLNc+fRKgRlHc3lXV9/dlPY9Eg+imjwaAXRJxp2vO/bzJPS5DZOXOICn/p5tLUCN
f+lN9w1/PqSsbMQdqw3pNSEDYhG6pDKkFTEo6RhHX/qw2qBNjF7NcPjQY0CU3B/Op1E7T6VjlD97
ldOa8chjm/IdxR8Y4DXOMquwGJbzhBKpFc9udx8Ek63I9Z69gRErgq1mk0br2xrEpaHrr2EiPpLQ
hyU31SRKTjY2l6h4KxjZ08h87ZTqX6DJk/xtNlcMHhmQfUfsuYhMvg0nX1d6TIhI3TZo+JV1LLrm
hVCXOyBXIMFy+oqdJcALYbCvqRsidrVarEDEajt/Krp3fudLXJkDFEhujIpW8bK0J/zmDfWt0SXT
1Qcf8j7lg7MAcxfXUn2RdPjTbD+UuiDJt95ilSewyPRaCqZw9Skl7SgzhQQS9eYuI29tnl/ztdbE
1joAAryQXlJf6QqzYewMguVir1nnmWG/VGByYe9l6pDEhPqYVk5UbNz6e6pHE/wZ6xzFevAR+HjY
p0T7FgiNHl00sHf1RxgYjMjfa0Ksh54ebC+Ls9QA0mZVJy511L4NmuEtnDwlBaGtv1aVqF4SvygO
3lzfVE5lfTofQ17427qxxL0nTujoNql4zpg8F4ymCStfYgOnyf6MyJ/UgrxZKKWM9eQZ/l4Yc1pj
FEVEe1GYc/Ky2XeWJESwctmdNU6ypS3CJKb74wmpDHWFMLe3dL/yswnRcWGZZO4g0l7TLy6ei0qS
jtjkuGh+fYMNbgiwt3dFQurKwVnwWYfRBjWytrX6INk7+fyp6PKljEO51+OkOBZwJvcCwofsrOE5
mAbtIppu+3hmqc6jwRph2sJ6kStC7hc0t0A6hvJHPOU/KkuYm5RvH9ZaOLCNsD97JLHTImYpBlE4
KC9NQyOjLKfXekB4IYj//XC71wxIzEn1zoigstbOUjfTI2CDWUqkH+t0+vdDlW9trf1JJwMXuIew
EIQ4UULTcNTy8ZQEInoNtdFGFjUSlYgD8zrGrXvlrhwRfwvM9Gi2fg5WQixPADuVNlX0kuCqqmrn
UMHfOAAceamlz1U4R6vEysC/lcXnzGIrVg9whCcSXDYxhsGNEZDy8NhM12nbHL3E2Pd97b4kQkMA
E4a3NkX2MCi3vjBE2blzSXq2VcX8DtE/aefSY4FV9uuof031EfNcRwJA3dgp+4rOequCYJu6sDBg
rRV7msbYjUqsTGHG7zZW6RJsmr7Gev8esql6IxUGfG9PlKdXFh9z5/EzDKC7m1Gv1mM9skJLaSDw
bhJyhHsAyNQXDlo/NluryL5T4b02SWg89bHvbGLKY6uijvRt6+CUsjCLLRpVHzKzrN+UTi3dT/GC
zrdJV2c4YcNyeIpH6xvcdzVv4fsnJPbp0WRpv/SA7678vN7iiZzfuffqywF1ETrW7968otQGcpQc
0rNCc5k7T1Lig6m6rvvmzCCZ1iWiNYgT5EEivE3d3L8Hyg1JsH3VvGid1nnIVDeHzk25v5SMf1A1
4uhk1fLFtOmyqJAwXkMjGrFHhL3z3cEDBQ2Yf74liO2K1m2V/kWNhq6asNNTD8vqYKjwmZxpYMNm
lO/ICeyJSWfAnpSVHM00H3F2+/Ze05N8VzuCrKUe9/pi0vppERqD3JmBuSrsPHm3Mp0SC/X6jMSk
JcVc95vOZKEHfvpS2Ji/7ZrE+06519CQzRaDbHccc8j2qfAVCHD6qUR2uyvVfaR56dO8TZPjQHRi
7TbMYaH/xfLtnhP2UH3D9RdFfQ4juSZ1yHYWpeyymwGOeckp0H8SbIV425yUJM50Isgg85+KKBZr
Tj1ZU8ASz2kZ6c/cwNWAcZHOqGmy8TOr00MqTkJrtdbCOl6pqROMK4G3DcD6bJk/kEW1RnWUZVMd
i5BZPq+IKUeATxiT7i0EQVBrKMjVMuYnx8oZqiN75Yum0GSRnPs6VMkZiKTcszbJVpkJfmSKAnlk
mcXsVn+QehHdhtYqj3qsnZPAiC9ODG5FG03yAENm5TjRg1OcYGlPm/qI0X4v9FS7ef4kFmQgYA2j
GvYOjbaMMhi6/oas6vTSQNGEeTyJfWMFuA55KY0FclpYOUaRjBds0nc/1O070BVCWYT73oWVegrL
927YDpROniP4BsAESmNLHjcIDzNeOzDfj7bYNUHODVOQwiarjAA3ljqptTVoV3yVio5vlFtfLdWW
zxGsbwAOqfqml2Ipc99/gRo/03ew0fjh16jt3E1pqWzX+GS3NeiSomyAb5yayV7TzPqFeA/Yz4G/
c1x/DnWzfEp/qSxRu2QvfBoUpaomOKKEWfjjt6adt7vy6+CTCxM9crkmdziAtz2NHeucvHLAQOCs
wFVKUqseZ0jsbOPYBsOE8YNPggy/4R3jCf5f9BQ0mOzhnTULQkqvem6JqDIKP35iDwGvIavctcpV
tbMoYMy1Ax9ML4dwkPzdTHQr12+gFTf2/XEADb8aDTIlw3R471PEUCVQ9G1I4JbvKxcLjqYfPCAl
59pjOjZxySHIa+IdkeL6AXqCQSAF+eBUqm6N9L5olrZjL96xtGIoiAgnJ/ndSS7ZV2NkuIta4ktN
5eSbmnbOzDgnYibpErD5LsEMtH3uzUSjhliX967UFsxS4uIVGkB1jbAPGaZ3zY3zo061NvKRbjds
aDBRkkHW1rhmi6o4GhoGvdDX0ZD3ptw3iPayRojzWLPNzEm1ZW2iRVtEthbXJPu2oU+eWmU256hz
T77C7Wu0OSKzlIazhqgFJDjXARF9hNUvO7fmRos7eTDjkNW1Q4+KIqb77JBc6Sb+11ra7lub23AG
WY6gEc1BbQxWtnljk5/hbkmyKwKTdWcbBJVuhZ77Vx9SxqsVhLg29f5cGnM3MK3FtfJNe1862RdR
BeKKjuWYNWG5l63KXu1MHDLCsWnIlCTpgpinWBGF34bx0ETb3jG8e9mP/d3Ank7g2w/6WM1Zs/z6
iR1wSn/PhRTiaZQX0jzH7BOVZ7un8arXvUSb1dKC0Bvy+mo73MX5WC0YPJJd07gVCwwOCj/7opHD
EWdQerIIU9yxBhLHYSDnIs0t2sO9bt2Dprn6mZl+ugZMoNJAkFL5L4WcyPxt4/wDeC4NHNv6KWmz
q8wFayMtVvFky5WZEx1SKxdnylT6OaXVckaO1xz6Sjs1GWkZlKU+bKD+67IJwiPJyu8NNeEdHTzK
fWzfqTnfQiCSfinTu9cY7ZPUnIWVEoZksA5NwQ59thqWaRD/4tgKHXEbXdM9wGJKRmUq33RHhptw
1Cj/xxaQDIVcYABX+dKnglK9U/+A7/tqz7ln4EMmtq91saGpbW6o61XC8E616JwXkkLOQZyuKVpZ
hyGnSDZWcEQsRroFRQ9WbyTWbwyqOteh0332BPU7ianm9fFSENREHubkd1tFTs2QWTMJAaoyrcbL
puipaiKzPI0k05iUtJZ5q72n5TQcvLbsb6HpD7C4C3/jYgGkc9MiIqKbHFkOuv9BT97Y8V2wKpVk
07bY7FzdXjQIL3d03yWVD1+dIPNcbSQQjWP45x671nNDPQNHI9HM0G2n2jI3WNOijdSkfVYtoYWV
UTwri5spA5VvaNDRDDehKTJSnMwoqu4IEnW3eBuNFXFmr8aUcPNN6a3EmbI2TdKfYcu+qjAsd74f
s2AQOVqGsdjRFUOMCG1ynXuTf05M9/chdCv3EGdTmjJOFZ9pqqnj40ASOWIIfIGUXFzMy41OGSEv
XxD7iye7zeOdHpIoV/gJAbIV+1AEECGr9sExn8aI3kHVPEXzgTipUjNRINmlWjV0VVcCKlivxx8i
Q9o4joKkQXIEDg2rFUrdMkLFqZGzrlrCw9Iog9rQijWwOmtZDYVxDSs857j9ml2nUTYce63f1uNA
lDaVVAw8mXMAJuBsgOi8tMp2jpS0naM7p3vW0VSuNYV7forJ1g21bHqpoztssYQ8yNDZPhIQkYaw
ka8bY0nU6I9UITMxx2BaFf0AUzlBrKGcOoUJERzcYlbBZJ+1lxI23c0sI9IBr33Ijenpr7Jrm7MX
I72KS0Pba8J/HifNvgwge+5jw/0eYhT7ta/uwMst6UhTo0YD11Rf3bKbPgbFHtTyZLR5PEUgclL5
hEacEsFCz7PgYAzCvBYSroEpJnNJ0toXWTfy1vc/+l6QEVz7WBly1EAtJdgze0lIiURUs+ZM2J26
5QrS+A5yqvcemUO3iXuS2QzChbnR6OQberfyWvSiqvLsrZgv1SAvyHoE7N13Zb32urmBDUP/ODwO
w4WqT3loaK3mxHja+Q697eGR30ikeLOq+uwtNXqc55kjP1RJUMok1VOpMA7k+R7Qv/ph+j664jYa
nnuSOFkduLs+JIkzIi78lXagewlnObkjq4NVsbZ2TNd8zmAoFRU1vVgGh5RyVBWRzutFaCFl0W4h
1NHjN7IfYemz5QnrSxL1QDr8oNsLCioHu+0WkvieZ3TT0VLEgbl7PEXs1a1srLm3yRGnocjQrHVQ
EGOHe0Vq+hk1c76mUqqW3Uiweq53+jnpDUb0iClRSL9+GdqPVDPCZ8Ou65ecJbLmGx+Z0vXXUPFR
+Fr2+9HjNa1zCLVL5dZuNOSTmK5gy7pnyijdx0SA8gY6IsImUS2zoYLm6OcMGRC6NphRybGy/fEr
hdEX2VfDS1jWPWX0GAOAQrDc9ml1tWojXBAXK5dT3VmvpoNYc8xV84W3RGMsjPLPtnFeK99/CrnV
t4FFOMSkN7d2wn5Cm4Vte+PNgdXB4HybXbJGZKPQDvxkn+honvQM8Q7VOO9u1minjUAd7CAhYVnH
bBaE9ewcyJM9JlswjrrwDvGGPC4yx5MuWzlN6302VoQ2vlBfusiyN3mjfvQ2lV/RJihfDARYZaJr
z5SQQeNMWfyBcPHdpzlJ6hZ/omc3vlcN8oTc1fwnxk/k9jE2vgS5ETVKWgVJOQQvj4MGSGMOULEP
gIHK1WS706ov7PD0OIQtDY4ykJ+PCm6AzlJovr8q2vanwRC5L/1bw+i1i7WhJfpzGOmnd87aU7SZ
paatczptyKsFLsiwjFCzi3SLEou0KS+lqdsBRCkR7rDBgxHoNHaz1SON+pOpWVtF72tHYnm5jCva
eGXgsgWiM7lzvuFBc58aClzLOnHSLe2Aes2QJpe5RUEZOIQ1l4dLszf+P3LhJwtAautj8fPf/uXz
RxqSLFej+PzekLrw+NH+x7/9iyHF7H79fzMXLj/7//GRV/H/5Zd+Exds8Q/HIpqB9a2ArODYIA1+
Exds9x+20k1dMVAJ/mPwo9/ZDaYFcYGyvK4rG4etsol1qH8RF0z9Hyb1clIbpO5YruQP/q9//T78
T/9nfvtlZaz/eP53MIH4w/FoOpaSpm1JaeGnd5T6w0QvOlV2OqSlPbcLLvQ5PdQziMIigbFvicKb
EP+C7zSXre/9ZanY3z2S2v72of0+q/90Fn/gER5nATuCurbDZyGc2fr6N99lV+vaVDoi22fMTZvC
8l46Nz0zh4uLNcl0M6bVuVJotnDg0H3U1jSc/mIlH8zDVISBA+niPz8l4w+6wHxKoBoMw8a4bbho
S//zKVVU8+zC0bO9MRYdO3m8OnqLKCxJ7B9pE+m3hHu/zOtmK6X/zbQw4LWWUitqR4vMQiec2eRF
ZH27ZclJLT1hdmKUiZcZMzJ6DhYwhWRjbecNY0DhWascjYzW17veYHDU/OH1n78j8YfxfX5Hlm5z
tTlcUI4w//iQS40hPK+rbK+7FDGljVjECfDwFAAAaTWaO4yF4RbJibEThbmNU/iNEGnzpjiRZn6n
2mtcM8N5Z3ng/jfWW8GlTh9h9MEVcZ9Zj3PjQpemkvNNMl/vf78A4MVEVe/YWJL8/tnr1aqXOnOF
rsatj3R1UbswZUcJwRc7ziGx6DWznNgneCxoisXTNdWuvj7+t+f1Xy5MJbgJOStTuTpf1PyZ/u3C
jHSN1Scywp0Z78sGQ6XUW+isqLcgE2anxiK7NGjc9SSyaGv4/VuBt2KVZ+VAe2MS55TEoH/+Nf5p
AzcZQnQJiAMcDN+l4cyn/LdTGmuBJZ4I352MRI/C2tOOqkrXugHWDMwuTQHvHBvSfyr7JLqTgboe
2V0sJxNgJEXSgXDUAsAKWlTCuzQqKXQTD6ME2ZFP+nuFRMtGEnBGTYHqiRoKzXTzrsZBnFSnH8zW
3GQiqs5iuCIMxaOo5dZiKoxpFQ6kQjuYbjtv/Ja3kEmBMA6bOs9PZm1DJCnqvSVz6mYNicTo7edM
qp3U6guLFm2TU55jGQm2e/wrjNgA6wH+14Em+8o2M1o8YJTWiv0Mqg7ysPuspwFmOPd//vEa5n+9
T2xLYN4X3Pc64Abzjw84A8dHS61pd0aPmJl64UX63rHMXFimkaxoofukwZVOdxu84YJKYGKuz7Ib
jpqb1g4B0G4NJSNLhqPbVT+r1B6JNeEDGtsffQA8ahgBrMXe5B0Dz/5egEzdhuHo8vkaK0alfqVw
V3x4TQyvwJlzAY2aXoRhH3rDBGhq3N2R9WtQE3StVRwej2LX99EWtbcODcZSBiNG25k38TgkgXsR
noPkKRfeulXIQOvsma+xvSSEC+weHaMOSs0TudrDwm5vGZ2jrR5P4j7BfonrKri6UVEueuQ5ay4e
MH3+Shk5VOMmjbazcAHbVYGGP6/LTTDf+EUW7U1zis+NW8Rnw/o2tkYGdFX4ZwNY9Waa0Nswwa0g
G0Qbbm5C6SjA7IKxNmnA+KvoBOakQXLI2Tdlgl0jBLZtsEJNo/cRHANrdVLoYImObKMp/6NiNzQi
x5Wt3xwLB2JXgNgWRuae+qAkWmvuyCX6AAE3L8SeiT1aYTmGP2eO+VE47bhQrFRPLTYaNNfAYwLy
p+sESkwKICauvc+s614dTAOHx3ekkO8sWSiKlY1eDjW5/mGxYEPGxTYZxDKtuobUsVS7oJPL1raW
2Cdm1b1b2uGT3ThHHNbyFIg4fPK0LnzSUdogkyovssrLraaV4oXMeI+R2cmWaqBYAk/2ZBW8R6pd
46XXuFoMcxwWbULb344o+vtm+eSqMNrnhOVs26L5Gs6EoXoQePvctp65tuyXLCAwNs5KrArTKtL8
FAUyRkhFT+0EkZSs6VGXO68PLjGR2eRDUhqAEMkw6wzPUZ/BSwdSfR3oHGyiziwwpumYA1WVoBqQ
0y2n3HXzFOZwWOL7cmw/h6pEXZJqw62DUOPG8XFqG4mSdpDPpl5q1xDx+uOZNPU7PFs+ZJHTNhuz
hSpq2ujJtMeqbs9+dftqgRTao1cLcB/xdKIG8OsHscX7aLreWT9eQyk2eyUhSKVGPp0e/7N09XBl
OZm5dtPQ2aQ2YuDCr/0nqOP+U5JOiFoVJfTH07FkMAWuPZwhNW4fL5l6hh6+F4eaAJslus1gaxgx
BfIsmM18JCcxwGjPjwMMxUOQjBOObP6PwNHbHQ4lD3XP2aYffXscGoMPdDTH749naeVMF94enDXB
2FzDeuywU748DgMGIGeys83IoL2gcz54C6AesIUac10laXqYhrK4uUlPXurgNi9+Zq+ZYKeTVpBy
1Ur3DYmljSeg7l9kTnBx7r8VWWrvAssedwjumkWucIg3LbmTultreI1jkLATutpHP88pu2XI5ixE
s0rINYoS4CEmdm4wp/jP8tTeCzMIEWqY9qo0hu8EQLo3bMyJbUANkN2tI26zHd9oPx1NRd0/CCqg
3Amqb7/bEYdeLTx3pi64yTHxyKLmvlhrtbmwyHnZwx9BZNYToxvSC28rSgDUSqttbCbkwdpTD+4S
iadLVXcLsITA4J6E+I6uEkC88C+DoW3j0sJk5CKilVxobVUZjlqK7QQeE89/NqMsPQp66Vcy9XBg
MvjuKEotsqp1QGg2wUrzeoTfHZuwIkJ6ORqvUaPGBUNXeVNB9jRDoDyoAXBQXWf5EJW6NM/gedNA
9BwKcQEJAI9PM0HitJ8yOGaWIfdFbPbQ99/B1DY3HSBFVM5igHl8mhJH3keu5ar+AiaweGKmuqSI
Q454NjL618MLsYMhIPbjwCJiS6EQwZxrqnUlKWL1/fB13plvTMogrUFcOmivfa4c8osn113W1EeX
ZjTtUB+WVDCCZccf+PCT6UX5vnkKfQAvWSap6mf1Qh96mh5uqB1KWqACRoIbiPTI93fDKolZzbdv
NgnHFGw9ez3vdtH92DsrweWrCQdfyxRvMyS3C9MhUpa3Nm6m1ClXQ+jPCshsThgX33QtQyHmtusC
ASdIbbBIUUe1cEAzdRokFIHA6U/soqXIpotouyPxWNr7RDvdTTE7gcLZEYIV72RYXKbWyTZsyJKt
XWbhxtSCw9SPmyDu3sN81jwMpBtLfDCxbr3E/rgyWzjdXI7aG75J4jsHwmPazoZKT+aHUz5VViQO
Xh3ijC2Ggn/emCBoOEys3XSkn4gxFs86E4FIrnrqqIObTHRDo6UPuXNP3dw6FCg414XPzDoWuXsK
5nVAqm2GxqqgVZvWgWoNbS8ynfPvOj28ld4X0U62xblEWHHR3Z9BLwnK8+QXFjUWUOXqJ7UcECqY
Vfda415FK+2DNU4VbDM4Vz4VsF1rk0euzEkccbswHTsA9CdgEVsdW9sNj2S6eBB+8topPuCsvQGR
sw6yrpwlrX84WQl2UdhQcm+2fnXARQGso9g6dYLdJezivV6qS0mUNljNBZZocFcUT+Gj30RE/1Vz
VwWmhT3q2nHRoEZY2QhPFo7tVQgROXmtof1StO6ZuFbtoJdhuLBGfNZNG+pnN423k09bISDouSsx
OqdduJfNwOzvmMEOaMBHGYzoEmLyH3hno1Y1VzMKyHAyw/Q4UMBauVELVZ81akna+c6V5TWpumo3
1Ju61oo9PYRu1w0/KyvLz30OVGnyqr+KyZGL3mcCBz6yTKdyL6JS2yCSrnZJjquPSS1bm3x5II1r
8ph8FOVBbNurumYobL3h3ehm0+vIW4jDFDW0lmt7I+Jqmv9G43kZtFRRbrmC6F5JZL1TRO6v4Tc0
oqhY9YiQBr9h7sEesukTdUrp73h0/k5J1xChU1kxciqbfmRhADCnmq9+JhDVb0GzNkLb3huN62wr
AiISc3QObQHFPAgdOpnUKhYd0ora7ZJ7269arUQ7U1Tlse9XNiqse9XO6RrVIh3a/B1JGOkGoXs3
WlR/4eSt2h7UA6dDEKybIf5RTvTajvpfFX3fhTfa0TPGCk5ulJ9dp0GnFmmxEQTRYrSCwhA1XXFM
UFHeE8Qhq+Z/s3dmy40rWZb9IrRhdAdeCc6TJmqKF5ikCGGeZ3x9LSAqM/LetMqy7ud+oZGUxGCQ
gOP4OXuvDaZ6DcWU+ZnUbh1Dgb0SDMz554dt2w1nrix8xJ19gjGrXDtAGk9tmh5ixdl0ZS8uJG33
p0JYHWl+wgPpFOlrqcfpmxZ490ofdb8MWR/oPVzsqhhc3UT4W6WZOMFosU5O3bYbtdOPA9u45Zmw
78XJ1gE7lJMBsD8J4cwvPymWv2qLU9U55spMZeAmWdifK/JuIMPHZMimTX8SkgCjEJ/sxqx0Hire
TweV1rbvCxUIdfqjYkMGVSD0z8u95QYBRgAFTbbEh8AaX5WqqZwcxAWl3pnH5VfqMD4S9ApkYXK+
ZQNrulNHcCmRcRQkCvy+QVqKgbcrvXXYYUGWbL/GOltFWG2Rs+IFfVdxSm8V9aqxpcPWfj8kQtwz
CF31uVc8qolu7Us6OCulG4vH5bnWgibjV51N+JGhUEojC5zGoHrMEePaTVPeL49ApWlHYZNdvTz0
91bmN1sO44wRXRoyWbGKDYeM8YDGyXgYCUdzY6K13YC5yqqi23IojTHA7aUNV7VvzkC8yyc4ui6X
jUepQWTJxzLdmyZvB11ceUZf9qyByDhrjX2wzV6uTZW5HngB7bGhL/sYCAI4at4gSBBzS7wUOzCd
VrOGURx9C6cPkAq9kHu2G/nZZv11LcfKMford1rtqGTIqeqxn/IpXS2PJY6IlTQLJiszHZ0N0gml
o43eIRndmiba0VT8R6O1K2xJg30qgqE/dhR2bT9Mx+UmB0dH6tE/H0NcQ9PmD9NG53PmkjmKX6FW
jxuhIeYvsQ2X1kNStN1RchKdqMtx9DBrTudkHP4igsvnV7uhLq86A8CtHlpvijpxOkgwH9QNhyET
0QaSWLJp/RTASPKGQezTI2PmpCTVHsu74NXCc4dzgy/Wf1D76OpM4bVCio8P9EaFt49wcA0hb3XU
TF471Vgi8dIz9TvYVq+sQKr+KBPo26UevSqqudJQ+blRFN5ExtarMkhlnrYYu00XG0XIKeh8gWb4
kJPc93b3rGQBYUXTe6qS6SWyEEv8LShQrHZAXHbZoMxeF5+jtCbvpu73kdk8UJy8BvMVBt74bkRE
oerluij3uoaUEZNHFdzHmfB2jUeFq9c+/lwfPEnPUICmFUEA46GX9boucQvV6kfePlLnexuvHCF9
D1Q1WiW1Q2R4CNmAjnQmORdJp2CWFZxTRGogaoGzqtrtL1OR7VZY8QcDxmKlSvtVZ+pyyLDZeFTo
NrPUA602Ik2QgdBTOsp5uVxuUgsaSSAgPzm/6on/J7pPhE3ioNkNpGnTehAhrtSmimfcS7Ei68Bm
LEYQbGcjPmISsS4inem08qgYmN7zkgShIU8+B6d9t2dTm53abhnbL6ruKIwvUDWU9YC4a5wcUndw
/eQhdHsunW7YsR3KU+3b46Muei+DBs11W9EoBHD/fsTvRlSk94WaMtkiOoH4h2CVwfH5ycJxxzIU
rApDd+5sxbdWGRO+vZHm371FGBUxX/pWGxzrxRfG1SmtQx42qAHBbR2zBKit6gTGs3CKt6oNE2gs
bIFNB29j4PTRWS/rU10W8iGWc/WVVT/CLC9e+UouSuK9VCVOuLAqP0TbIF9g9Lireyt0SXr13DCI
1RWzk0c27fHJlBq0r8SgYSaJSFESB36UjoojTuS2bpQXeN+0GNi1RyPTnqLg8mV7RbUG2VgRsegF
+yZRnN2kPjrTtS3CfFfLongIQzqGqNfSNhZoeqRkUy5QZmkjYB0vPXdJwWiufVa1Rj3D9yzWHMJk
42QlHyICNnMRsEFXWVtJRbCPonYHx2p+ZDSOSG7A0KozCmTdY/2yVGIoNXkf0KDOFHFvR4fOHNWP
QmXiOPnSPEUJ2VORmv0oqaV2cWc/qJO4IAEmK8/SiEPSAhLsOsdiKNwRQH8jKErulTDq0Nt75V1e
hk/SjNfKhNeSb61DH0E/iTBnucGXuLEjkuBkO4kTwzdldZADpiWtkxAF5+uGrwDSHS3jQKGA397v
13HNu0fX+GCL3nvOo2ybF+MLvt1+nfl6j12zLWlUV7lLrhVCgj5+0BScm9ng50cN3TF+EjfUGfTV
tYdynWMaPXV51+X1NVZw0AYRP49Halq0IB7bonLf16VOuLGHujk8kDeNdSGf+rVfDMZRa3Oum6nM
cS1Oz7ZFFKhF63pyl7vY6WeDs2fAXCt+2C3ekUG95ZmzVeLeTFmFEDT89okW7CkLaa6T8tOegJvM
IoWJGpCALN3CZbmIFvRuNQRhcBCzd7vQCXbFk4mZbH643DDgJ9f1f/yxNwct//ntXjr1lsDsJ1sH
HFX0btmJdxnjtajNRBcb1GHbdMzifVemzr6af2F2cE7QKLiajPh+qoT4Fsksf75Bq4zT9GfAHtxQ
3YFijVSeNjwkSkrpddcWTGvasHvIvOIcMzM/Zik6DWglH2OK8E4xapvDvlWOk35Xp07LTlOxNzKu
lJUmgn7r+9H06JVpxsx+SpEC+Q9yVyGseApl91whKtr9cSkPSGKHqtJPgGHXxq5wevmEVjZagUh4
VYcUn4k35rdJFgTmQDXt+gMpuIT1GfZ4DcawRByu1OsYJYPvJBofTUIGeaDu/YZ0pb5u6WSM2QFe
tEJHu0n1lTIo6dE2QGY5vvk0sHCBQTs6+fSTLxvDf6dYB/KDbPwJUUOs1fim941z7YPJ2CWOKNgo
ulE4cTWu6pwd4EhsJGmVbpDQWWkTP7+zELDbeZ6dyjbbORzJa0XNHH4L0JoxBJoLFUm3p/hNpGl1
8jKaDV4ITK1mXoayNLsauOlfCsfut5Ia4ZA0fvfgKMjxGT80X5iidnJqdt3UmE8gxvMdpwCpVEGQ
wfDwTgQDKR+gk7CZ2wDwhjRAeQqAeN4EbAqK8Q+/oMfTQk0Ej/Te+cGD8EL5KyX3rmsqHJQKhnLP
6M6ZD0auUsd9adbiM2WIzdbL4ntVaaSDInl0EFAdupYmLxtquc7nfC9d6Q2ktIjfW8+ZdtMcIjka
icG1palpzU0Y/nuoG+UwZ2TWxxoz1aoJWnH1Sz+hH5hjYxCtcpaV4q9HzOdrNvvfRlnv2VCKg0BY
hNo9u4tBhd5ots2Sei7xKNlPFjs4vIHBU9Vg/ZgfyZJxHAxAeW0YDOOCnZAwm22zMcfsFrBHcKOW
XbBfpaGLPCTfmWCAhTeSNEZl/jAgBkK3cIkItlipiviqYEscrB/Z0DTXFifiMCgw71T9VBgFHwwE
2kMfDcq2Ah5x6av0YkdZeMYVmzAeHE5MJ/MDayY006h90FPxEZuUxGZCegwd3/tIrXHaBVykNNwt
pWgf25qLcY17CHzs9LMu025vesAsEBOAlW6DbCtUBrhVFWyjCiiJHML6Ythxv4561DrKBG+FhMt9
247vQdBQoveVdl3aUo5l7BgbiUdN/SgNs9hmec4lrLHfgOvBbigC45iEwC7AgW5bXecYG+a8TH96
CceSROuxf+LbGg8oF9kDxd20zXTozdIee1zZrb6LfXXaahxgLBHkPEaOO8V0h+uc3w+M6tVpJEpI
xkjlqLZosJszbU7rPGjvsk3vMquuHqBQw80UPvJNlBOpySWt6uthZ43vo9NfiVoFKBE3G4uP9ziG
2Vsy2VDchCBQLxLXbOxffUR4923pneVMLIepQmjMwMgmHsWdUySKG+tiFU9+fQeqhkOLiQ0suZBQ
LIgITdg+TgL1om39LI1hk1l6BLgHd6wREbRYG9m8U4dVUCo29XG6aXtDgie0/PXQN19qP0JVALu0
rlFt77t9XuGjTvOhvQDxw0jj00lTpgvYTWtnjJWxVsnK3Cydg1mnvfaaMkDblO0r2WeHLkYXFNql
th9jPg7TNK9hasv36nlkUba8BpdaVx3HLn7yBz28RmOhn+JGW4vSxIk7OhYMhCK/AB/WHHaRjq6L
vYJLNBjZeAY09Pq2VXdTPZv+2qJ4ZbWnCkfbOBlR9qOZDmMYHlvDDK9CYdZMkYQIHNyQehf6VEKS
ydM9gk0yoKpGOUeVwovq/n1v0QwYqulim562xxoWbzU2IbPbkuNiTsimsBVkjNrtibit535wyl2p
V56rzfYmaY5rFh7+qGgsAhwB6DBRifTT4AG5NhIMh0mkHLP2MRzs9q0b1bcWTCiMPILIAo2v2Ewg
8BTVFBz8NgBhxnx+TBmNaZEwdrnsChe1XHcVAzPggsIvaszz5Bfy4Ay447UowOyhl+BgdGeTFJ7h
jmntcxAq8YPNS6xDmyRM3Yg8mCA7krHcbpD7kP3/CW0RBE5nFKecmtEjfXQddzoBsbZfXtAEtcch
oGs6K33DQLyoqdnuWateGFWg4cpyfN3DXFpoFQNfHb3iOtY5+nS7SCFiIHwbmj7ccHVAzdz6MY0T
T9t1XHqPJCFNR2wCHel741mjoDgb802osyJXfnsiQdjaEkVYrlrGUsdQMGzGwXzrwRDuPMhha6U8
0UlNT76RaW7dK9+JV5bMJ7ziZpjQbZQ43ln2u2qN1q1WKnGbaPo3PTIutWsuMtGqM/mve9njaNam
yDvyiUz06cJbMxaYxEucwJ3d4EWlcXZKE2xZaM9s/HHAD0qtzE4Y5NggpsDbI0q+QEXxn2BlGNa6
H/4SUZlsgYeYR6Em9sFpXlIfYESokdUqZAydUnBhp92qcxcky3QM46LYeLQsVqJmweANDsdsoVE4
tbYdOp+mn4xGEx6Y3x0i+kJVX3rVHqZcufY6awChMxBwSDTJZtI9H/ItGuRrgJx4i+iNkUTWPOtG
2GOw9jBH9xkjJrJ/+gvaf8gFpCrV8q4qq/oO0TFO7nnZSTiD0aHEezkgUM2p1UtCH69yHlOTK1Ff
rOFO961gb0es8BHpa8zPtPgumO/JUPkV52y6M9jS+z4Bwa073bqrEp7zsovIu/psRsnOpowlDWSA
LDLFyQGgBDsFQP8Z9qBd6RjPWZVwmTRVdYMnMOLK7YtL3wzRvk/VCyluRPriuHL6GLEcUKs96x6I
KkcjmY+1eZfk00dAgi075NR5arXwkjWV+u4ZU7YOegEfdNLuQXoSRJq2BRqUGJZQWGY7QmiVY6Em
P7A3wmnsnRN5RBg2hAmQJCPsKC2OUjX8W9Vop7AfxpNvtfo6iCRSaMP+GgOz2o0e4ZdKoJ8C5kbv
QCfXk2jEqqIkvWqF713MIQKCS36BSQPl2FHqIZ7VPuO+3E5hyvSAIjTDQ0Ftq1TMNnU6O7vO0C0Q
BLVzi+ZMb+TlPbXreUjoJ3SpftS0qrwr1fyOFv0mjvXiAwX7L8tvv6w8y/eeU4+3gvY0rYUb6M5w
T+wc+JP5eFiODE8tdiYlx6ZoEoTiaeodUJxznvshR3wdP5tVqbo27YxdnZnVQ8bOdAywjKrG2Lgl
rTLmUD+6oNFcUB9MTfWsOvuRdmMArq6TjHlOx95tS2eLbR/jTuKI68cuTs1DmdOpiAYMEl2VDy+Z
Y/1SatxaUZKoO+pM/XlqqVqzSZ92yyJs5EyVQpuazhqaLwKfw0ta1SpxqiU2mozJZhXpyq5VpHWZ
avkS5DBfM9UxLyBtXuLyAd+c/yQwEN0czAHYJ0HvB5GDTGCGIJl9Uai0Bbi7PDaQNf2+N81Z88vD
YERJL8PQ4VoHzrwJI+dgmKAyXQyTJdgubrKsf9WqOFkPSDBQ0hfHlmxiNNaJ+o+7RBjAmIERNu/K
lhtr3pqhAc+Pyz2VDIiEYEQa4Jzy0SqyjexoWzSTaZdIkL2/72chaAC/MiJYi0py8Gb0WdZr/30D
Yh3PjShPWlOC3zfan7AHyk00gQ5FcjFlx0Yps+NyT4tzohIc8RrJGT3UzeyR33eH+W7o67xRyWoU
1Fa6Zq5cEF8Bsmyab5aHf24sGYSbMmZWS3YbuJ/5BZYX/P1S/3yuMh00sn6+T9mATW4CMmFjgZBa
fi1enlteIFaJI8FTxFv42wvGBeIsxIwvJT3SYy56vggFOPHx9+P5ST9QyP5FlLHOOqN27STDkNyx
yWd2B4xrvvfnoRcoFKp+Q630l+eXj/9vz/15+OfvDcY8+K7/+cqApIHt2VlLac8XGPz5FpfHCjkC
EKtr/8jBrzK4DGFampV5TPpAQCKyUgQZDvzvHsge+9LlFxTz09Hr4jDIoahPzsKAml9XThlHx/JP
wFLNjstPlnuEuAH4i5qvP08tz9vzry33aseGvSKhTv7z5Zbnf78mPvcUuB36uXQGMNHBa45RLf77
3vJw+UEbsgNP4tYEBfLkMPw8NGSgrzAzJBtH4bRKZtQQddFK943ksHzNwXK4/flaoTt380m1nEmQ
ZsrjctPN90wxQvybwmADhW44lkU2HHXa8zT1ePjnZnkOVCo7Q4WueQzjmVSWNN8s/xF/BmYtNyNe
qI0fVzhZJ8idTtQhdUIvkFgMkNG5VKtZ1xSATImJhhFEEpCQR2NAJUoglTvDsVBs2TcSKkgG9sQO
2MbAJVps07JEHBw8a1n2aMS0YPthjuKlOg3IoZx8DdnBiIkSn6FtscXXYs0d2eGtGB0+41C+A3Vo
b/Ux/mk77HcYhD8LXPFG2syTRc5pJctf7dE4dBDN3MwL/B30z4vJ4bZCBXaJ/RL1kTW86KV11+iR
f/ZNfxtMc7M59M4e3BxIRiFi3JUc6096cczKGYyuEIDFhcc3wwvisZ6Re+OmAeiQjqVJdxN7fgJo
HcOjOKBLv3gmpHijvQzzeLVt0lUtojs4aidzrEHLi1PXlMxI23Ft1e2rmVT3dMzAej9rqg/ofLS/
Cuu1EakgEtIB+xV/sVqvGQLy//HDXURYIlKF8Qusy0oxU75uBrP2SCqYX1jPei8/FHWnzvkmg2y+
7IY5y+hIZaVrzAu8Op7IuGeCE5BUQSmrhCYYKwuyJ0YrE66Iulkgc74X/ijBX7D1SLSVpg+HHLFF
xOSmS9lberjYYA64/kgpn2FflYUsXGdtJJiOmObQkLFtHQx0dzAb3DroUSa2blqD1MF+ShKx0gw+
uZqd2NHTu4Pig4VirkCsKVybTeZo77nY6Q7bLCOlxC8qb1t33kPYXIGnGZs8jV3TAZ9uU9esIRd2
7GmT2o7WlF8MAgXDQUPbeYhtVkNZtkys6ErqenhxKuNpbHQHJGHTumgjHmlR4U+nFVOMIYrikH0V
nmIX7wfUP2vSV4XIXjg7vzUyuSf6pFHNgJsC/4CRxlppmr73JqKkaiPYTR2ZOqJVP9lA1JyyulYR
mwwqmfowX9OXXw1brylex8YgJzYPP8OiH1dootcoJL3NZEkiArBij9L6CYB3bcEcjBWwqw2fcVuB
FPb0FJNElnq7ajD3JiIvV0W5s1WVMoYk2AzP8Gj17UBGzoYqWd9l4MfXVZl3+8jHNGwGjXkbxgJV
EtGlkwNK205hE02ZVj8wVd9O87ZhecqPAXG2vfaoZqPCVchyNnU5vZOkal3SqYF5E4E4isC90fDW
5cG3BnlTWiIyDc9Tt8wVEXRa3m1AXXxw2CSu8jLjBDVCSfPA0pD7mPra43+A6Sh7MAV+sQDsdA6M
BaWPR8WD3X/roPFD14JeyWCMRmcCLy9wu+jaFYAfar+7LTfNcByGWn2KcJ55vFJUGj9L23DYY3n9
TZrktkZkUCjR9CsJw/aoh314H87uyz7dGoWns1Ylzl7KaT5NCNfwAwmC0DjjpoYsanWncrKYETQt
/Bf5aDSGfBy0cDsmU3evtvpTmVVfgZo6/GikVw0s+g4LL0ZmVesPthYbrBoYqKpcGwggrIpN6oCx
MmvjSizKrsuz5oTw+4N6J95GtBHp+5E/nGQ4d2T0khaRTfXfV+TwDBwF/Q2hR7PSu75fabZD6VRQ
FmKQKoVtXix9NC8ZBmeSBib40cooOJMjy6WLndD2l27oB9rZ1MyHsuuYLgl/2NCuqle58gpvRlyM
xj4P6K7201RC+EwhHuOUKNYV5HDU6mlAwnPza0xgpAKrempozwdekz6L/jRO8DCsQLCuxK+pNvZn
zxmLS6Roj4vqpqzoSpLhc/Snat8J/vn/rCzWZsfAXzTuNqoraVi4OTSh6n+3WkydHjmhJEOYbK54
33cMvcnXUVZoBp9tRItPQ1pX62oat9Ys7hhEE/4vb0H/N7eHbUN/MFTN0gAeqsbf5OyOFzRthKB/
j2Xbtb1Wv5M+K4DSY6nmQvZO1iuRPmpebKE7Blcco65DNICrFCTE15iDUcb5wWkWm6qdlt51tn9r
GC4f2K6q11kFunSj/vMHtwQH/u2Ds6Wq4p5Ah2+iev+r4h03Q2JE+cAH5zRik1iaffA776oZMMgQ
L5g7q7Pz9dBph06MwY5tU/w+GXvNjD/Dfjx7tel8DJuC/JZPoasvOc0cmj/WLwQqFmzgihKYbsx9
nVsE5ED+Pf4v7//fzA186o6Oi8B2cPdZi+D8L4p9cmd6TeQsdXPKmYnPN8T4yspUMWQb1QOqjAya
ZU20UiLfOhGyPJiXqHEACwH+26DthwPyacVRtZ+E/ebMHZAyKt458+6joSh2Q5H3bp0G1q6JzKvZ
QBVe/hP/P3X39p8tYFI6+GT+ZwcYoODs11cTfrXNv5rAfv/ZHw+YZK3TOPENYei2hrvlHx4w4/9I
nX6zSnbuYhAj1O8fHjBSdy0mi5KDnuBYjvx/9YA5HEtMpi1LYi77v0vdZRX6+8okDYhsWB3mZGBV
/XuSKsuycEQedvsqUcmj9ZCG+uXZDAmvoqfuIJRt3hrlO66MR1tFxkMeTEOGFtftOBJMqu3EJJ69
xjNvZ68FbnxEkDe7s+OjnxXeqSu/hzY5dzbVjFTENcwhB6tMEedhjAQmAdUXhpeDjXv2nlCX5SbW
XTt00WhUZFA8hzOfk7HfFQziA6jk0C0M+QHT7Jk40oeEFQ8qYE9APVBlea9uLKQVa2gfK62UA7hZ
3mSVYo3vSQTWPiKNkLNx1lIOz549kcUbmg/O+Ije9Vb1FqPt7Eb79zuoxFVY0WfbO3e1CJjReOeh
yY6xWl1jjXyHoiG1p22F6hZd9TYFxY1st8fOK9/rhDaTOlBKkmgBl/7FNIJ79gPfXcWbF/i1QYx9
535jrIacj1kK/UEU1glq1VnP+Jxin/fsy+oN9BjW1S315s7zoFD12RWqxEbVzB2dhSt43bek83a+
1utuPAHv8bOfRhlx2bQPocrH5tXg3wiF2USehY6ces7HdED7nQRvMV50TKxgwPhWzXhvmyZNfyQc
KmM8VACFsVKjZK8ShzKP4gfowBuawAdzED886niv4u/CDmELPXUCwVKwhqkFEgmUoFiOFKUGqjz9
0NDuRBQ72zggPQooC7M5EbpdbD6QQTPxder7+YUjk5n88m1T7Pw0i1d/5HMoyDrZlIP9ih5iXNUR
+k0YjA+1Xx6tcuhcdhVYqoFD0Aw8WH257umu1iaN3LDur7SmKF+nbNPSRV0buPfXOKieY8gqK+IO
0YLm2XdN/uomATwA6+gawgpl7+DvGhsseCtrzW1y+Vo1dncCXfLlJQrpoRWdPolhKfQvvpGv6gSk
X9DOunAUvkEaobRubCgwcrxXOu1Lr77weSiPeu2tGfIF5A8V6npOc3WE51re0ZzUeFtJMCJgb3qb
7Fyj5r32ljwQkXMIusxdThbPcaiug24zlZrpTup3IWnggcR4gPHFyEt1buXgv8LbuMYh36/GB6Ra
DzCC4Adp+MIaxM/s7pK1yVwooqva2MWWRI/AHZnxHfTkC4+BWxQZaUiZ/ug0lIv+o9q3DT03edVz
PA92CfU6cX7BvgvC9LHQgWRm6O1N9Vt4AvebPp94ZXxIAoQAqWVdhzH+HvDps9/hU6n0/NXqZ9Le
yjNjzgT1lSvkkWOUvrjG0ALCk9lziMguR2qb8l35GftuQIRvsNPsdZOLjsMUw0FVV299JAhSnlMN
UVcAKXEVTjqaobuySM/Mp5EDGDfpkBjWFfHe12j0x59x6QMXS122qlAleReq5n+blYaSdQse4gbL
bcuG/96m/HcxJxqAwAoyTlLCDPP0UJoMdCHOn6i5Y0C+/JyK4tPQ8CSxNlLBl95bVqFAb/kKpSlv
emUggyeimp+w0WKmvYJVFq8TwXpKEkXo+kHPBAj0lSPrN8n8jdkEglrW2l1Qj2foA3DgJFmUxT3i
Kr5Y5CbbMu0ZRcXpJ7QBE+NSeUgLFpYMvKZL6G2iz4Rwv4SyqRqrAlvdtkq0xxbMlBsRgrFP66hg
ewzNs6+QwdOz4pxtZ0l6CLYiYrHMq+pDz51v0Kqxq9TJmhxCGijlyIij8NguKCe7VoZd4xv3cTAd
K9q4G6AyIa6Al7pmOYolKMCxN84hFDb+P3m9LmskYk4DMSYKMy4G8YXpHHqe1L7gt1NDuk9OaDzB
M9oMjWK69sT2me7nWo3ibyNPPXTDWb7tAgsfFN9gZ1q1yyCiZbCSyRU9i2fw0fscRZOrWavyoqZV
v8opgFdqSu6PI3OWt7QHwOOTGh6o2a4nec0d4m7TaWxPu9jO0bs795pB9p1xp8z0UcXLznrhfcW6
dH1Ni5l9Rz/bLHkirK9AQvXWNz2oEYmmMS8q4Dxj8VnEgFSy2rphtcZiZQScegnJuooOIm62sM1r
iV/rD+PsSPOd5hEc3ZNatT+HdniuBGGgdtOwWAj/XsZz5Cpxy86enFJGPBX0PLHrzR4GXj2GKzBv
dyEwHjtFoB0zCUA8a+PDmC9YcM2JOlN4o7lC26erywynjTFruMJPoyvuiNX6kG32HZjpLpra97zk
MNC05CeChtBNgaq5vp7umK3jvunMg4cJxrUdBDOgzihJnfI01B5df2tXstqPkIUVPxxn6v916pE5
9CoDU5UV2GOiXQaYEUOLvjDyI29Sf6miebEnxl8Yph4wfo+rKSvfw3aSQGe4GClazFI+MCGUgnOZ
1I+KixOaldrh/5XZ1BdR+qH28WtVqIjD4FsNXCfhXBUqsxYSutj1EMMD8HKFXch3CfJhMN65XXG2
epypOfkelVWvPA15ZDU0qtsLFhuHLprT8teyabKtVsOnSUP6F33tKgkRTNLXmk1b8LVAobjVHZv1
yp4RiK3+0LVYBPGubvEIjzsxoITsAC8xliE3ImH/jn8LRymMdpLZ2Q5rrMkBNNvRlGCfrwRruimA
DUxqsPiXyyEnj7HKqTiSufqKQqSkCnPckAVR8ZXbNDZviE3RhJO8xHiUxdYyH1Q8qSEk+63TcqUM
jIsFiJz6jbJBsYonBVwkgsqLgVaZ1S1R1wEBzUCZNmhbgutcuoSFjmOtVgix165Mid6WI8cx8pwj
gCgr4GIBeqCNRD++IvLW2ZoZWQTxROexUmriD71XqHj7xLTIUr460og5kEyU1bQE1wOifH3qg3UT
EVESAOiLNNQNOfCNKsx+2b3G1NkSJAyqkEJay9p0XUC2CQpejMylfElzSqVYocwS8dZyaP7ltIAF
vM1to5mPfOTIUASOs4bW+O+bcsybU8WYDncJkPeq2oihc44G9A+7KVBZM68OSoLvSK7CwpEuxXF/
rOjBbXpgilhJ1wHQJF4NCan88KUVbe2iwJ3uVdCN/Jqb34/VekqYayCo1mf8dYDmPorMgfxD9elP
NMmSVJLLbYMDeQOFZHamklFgtYz+l/CF5eFys8QweFsQvUh3zM9eIzFGKtDdRUkHVIz9xPxOD04w
1+9oxyPnnOcAjl3RPQOD7aLWODl6ZW8JDhV2r+8nGW6G2rxqaYDzNxQWzhUvWJtmSd5jBLoU/2RG
SEyDcyALQZAuGQ9DmjxblZNsy+UH8BJNt5mnC1rpoytsNP84tnP6zPx9wlBx8D0fwtqBdkcwSZBd
SbohZF1nOi5GzT9L0ZyLlsFvhXyAop10Z3BqZyXX1Z0RoOCykxYflWlsAmGC6kTJUGXZk8dufsi8
p3oyKMCc7gs3eXcO8HWep4ckENeiNBj3JLZ15F95FsEPog3E0fCgMZHzgG4uoptXccDY86y/6Uio
dZe7yIopcUTyvTxC/BlT8WOgQKLwtKSvRLMuYLmXQFDOpH+SgiSkKA+JMNDle6aAK6SdhQW/FW9S
FQixUQwfl3gO8KXkav55DDhV34gs+LkkdajhALT8910zhkYvY2pHONErpSqYKCseHC683Se8nOGa
MocRFdKvXZ7qZ1qrygmfT3H0rcxdHul9yHbK8QH9DnZXoKYgC2u5qRfjyfKwL16M0PO2cB/kho0K
EOzZu0IvQtvoPdpXEBPdbPlkbygpAuLZ6CK8QK6Yf5srxCJXGLkWbmpMNCg7xe97DMswYTQKeeXz
c8uvoLNCUDEdQUabm+UZY/4jQmQ5eSssOS3eHM2wLt5s1kF9dSoGtXonlwhKAJOQa+/NRjUsead+
NvyMCjKiiSp8MvsnOizKtUmtU9ZDdi+NPjmVstXoTzKpRoLv75aH1hRcaRsWG9lTmxW9qt+SMNLO
9YSRv+8SqBOzTSmBCcAM2eh/FJO/I7UgfgBzh18oHt7TVqYvzGSsTTKbn+LMojxnMG/MxqhAitu/
9Bfuf/e9/gJL+bc+Ir0AAStDCA4W2zH+xspIHEWfzLxq901aZzvd28x71TAe7TV0rVtbUdUYGDzC
bsyJXuXq9f/y75saSgJBuomh/o2M4owmYb9N0e5rOTxbU3mtJMUkG0EjjH9S7Os1Ks3/Yu88liPH
2XR9ReygNxETs0iml5dKWWbDyDKi955XPw+g6kqVuv/uOWdzNmchBmiUdCDw4cNreiauAm3Z/fO5
hUTJb5lAceuYI9jIM3jQqt+dmuAfABoov302M04UA8a29z5M2axBe5/RuFD3uPuF/z/39b+SPyLz
RIL4n3JfsHXP38vfEl/yf34mvjSVHJbJRws81CZIdslH/0x8aar3h0o21MFdEtsTT+VMfya+NMSP
qN38JxAOl0HJr8SXYf/hQYlDqAj/D8PhR/5PxI+4jN/rE2w1cvIehswIyAPJeC+Jo/Lhq4GyKFe4
1eD7GDJ1PbYAQ0Dl/Cy9bqtgzUBkEtD/UZblUX/ZNwXdskYtGJkM8SuX35OrclFqWDbpbgj2ffTu
UYdHFrUds4cIhgQKry7ZpTYCatC27eQT6JMDExtjgQGRC7Qf2P16UFPgUol7JfvkUdnvh775ucsx
l1+SJRDupZhO+zwQ3q4uO9+ddZQGepfdsvTumNcraxVHXTFcj3Hu+vO6mMT7qJLn2yhZd6icZmDO
umiOxTI2R9Lm+J1gRtAJWgVb5cKx29/W0xI+tNyzQMnWYCUe5H/LTRlTEUfw3eK/LwfKVbm4HPl6
uDjtmxP83e5328KidLdtat9EakjTplaHyy/JkuE5N45a21vpwTcZaQ0AUYBL5IIQ/WdJrurw/rHS
ATX+upsY0Abw1zL9JR7Z5S2+e6lytZDv3w2FngxxBmO/ClG+xoSmMotKl5guRK2JYA5XKGqtrIRl
XkV+owGakgfKbbL0+n+ySutYam21TruV9XSW2+TuHO3O2ojQRhcnyUYbKmIs8HLynJfj9NG8t3tn
3Modl8ovV19/VFygEa0gktzKIBbYqc0nJWJcuYhHbTj02VnGl3PY6Dg1ibBVxq4y3pSrpuN2WPPg
Gh9rmIg5JTIse1ns8IcpIQcctCgv1iAjGfgKyI1c9C0ecSpvnxiqj/dgzzdye/zrCDUNdsDi1J0k
4UhuDXZAAE0u6yizoGZuF5/1CVtDuWCY8LNkCOCYJhZyR7bMH5e5cgGEcwQxvY+jj7mfLOFGiZEX
SzeOhp3XOHvmAnKwV/hlhk7ngrS7FI34YbKwTUPwtIa+krFX2sjlsii95UbSoAcrv7dDYLq1BQZT
3FOxeJxCFl2rxzQRdZDRx5Q48fGr0PM7xQnJKSY2pEmAdJvL5Tta4qx1oJtvmEedQFoBCv6TmPSr
lOb1jduivmoJCF0nIXSEKLirqOIZIQiO8u3cPsingAViDT6O5yHPpvbKvJ9Mx5dh9OzFxNKgSUH8
zfVmGp0YPFMPVTaMa4oWPkPriggL8BJ6SO5SO34VV8pqThA48eXFvRKmIgHiKXUP+SpxUfKdMD3g
90Gr7+Um+YYu7yrYLhUgqyxYaORRaztVbRFuX1czcc2zQM40QWmS4NWZJwzCg/SxE9523kQqcTTR
BSDQ3kmnO7lPlkx0enUzy/bSuk1RQSjKkjfh/b5ShG1bzShyowH7czHGzKC4wL0yUoUca/OLi1Uw
4GDiuNpazLMelcEA7iqLgYDRyRKI75jKFF5LBzIwTdjIdRCIgc0HJU+LRYix5coeqdKWF36SjoKz
sBWUpcuqu3jVxiSulJv6PvzsDpO9icqeKiGHmW6WB1sjXG76XyPPKOz0Xcw8J14zHyszo73/dbNo
7eCkd1mfGNus9Elh6v7XHcrbLmCqUuvauT5WnaYf0MyG6V0fL3cpV+X9VgI2aA7DdnKbYIcXzeyr
JgMTeefydh3p7vbq8SY3kNAipcpwNxEgxX5yaM/1JN28qa+ydpRMD5BvA8ZmoJqXgeIUX7BYeL2y
y5F8Yvrlz02mCfwv4svTG7DxiUEXf1mES0aCyIqBTYpTlm49ksMY7i8ui+QCEeYRYMtE4iflOvYl
QhZ4SDaeDAiQYyiOcgG2CK5vXQ9bBG0Fk9VATkPvKkQ0qPO28BjMnbT0kxybiEZA7+S2oJi/iJTI
Vu/x1JMLO0uXVVdiUjlGSC4YC3J2vUbvCLUSVQ9RclyGx6sC6N2hcZ60Ee6IU0BsLOsFO9U8R96E
fq89emIxTIT/HlS8TQiZlc9Ix7ZUVvDXdbPuAr/wIj5vQGV21fCpydffiBcpF8vssrGeR3el157l
h4ujLb4usKuGqM+doubAbcH2wRWnxwOwejHeu6x2ja1tSqYsNq4WrxwhNS0XYah9xBtz8BeBqFQF
hlIuHIHHvWyTq6WEacqiPEbuvqzKbQYo+x3Tp1dyzaSHRg5b/PRrUW598zuvRVcbfbuj3bNhEG6b
tmbKD7gllBuUcdvJOqjtQ6nbw5pEg7km5W2sB/RnkXnFfG8s8pSpTepZJkLJToZMGnj8lSk2trIo
99Oo3AU58phq1tikn+laUCTLQYUqXKUsyo1yUYndsqQQNdNpiOp2+R+5OjwYvRW//ojcJbfKH5pt
0WelOuoCVSuIj3I9Fj9y+SVopPUKFYKCLLz48OTuUsYzsogYNkGu+J9ElORqmo9gZS/rf7sb3y/O
I4+U/4RnqEDril+S6/LfL6uvu9+dDfjcn/9jeUm56/rq9Z/l/725ytcDX38DJkCAb6Srkwig0y8n
0em1I52eXA90c1iHQQefUmyTi/5XSa4uLr2TPFiWLv8rV/uljlC7XMkVM3TApsuiatkLKsDipxRT
INZl8XXr5Xcup4JCrPphlpGD+nW+y+ll6XLwm1+8/Na7S3z3L5fjppiWwo33F9z5BXwuS+9WkZ/z
fDp4EIsSny76tgvWXpZMC4mkwJq/y7VXvL3E31+Oe7cqd/zHbWWJ4TO4UhUJFUD9hiRYv/ut17P8
7f5+sAK/tmuELH4h6i/XLkutbKRk8XIMci28aQM435tbvRxjaaEFEGjvVaOxH+Mabi3NnVxI5P6I
GfniOxqwQCW1n5idbZnp7Id1KYO8fBhuojBHqEBEaZKZ4MiQ7x34/XVjU5Dl92pI8O8Pkoj415+U
P3JByL9ulOvqjG8igluoDwDhjVxlFJkzlK1HjAW6jLyTqljM2AO1XLlNEm5Mq8GjEpUGxzcNJosG
0W6bk7mMT9rUrp0Zxu5gqjBptQYohwig39AxFhlpRxH37zZNDBBELTcQ+8yjt6jg8EUpEmJasmSi
b7NjqL+PRO/TiujCk1FVUtiAgQ298WfmbFRfudJ02v9cRnwSux4VGSFXLPrvUCzkRizQFX/QUZ9D
w/0Rwm2zzfBmVVGPcI/q1AEP70krT2LR4+l+iBH3e4e8z4f2kCTEDI1aqLi2sxgF7a5tDDHBYn01
RYZ/EOOgy0Jus9GVXBsa7r0oPcQY1eDRxfSPQkexMLWr2Jav1cmnpXHdTS67Y1f0xHLRLtaAtv5H
7Im4LfkkLBFXyQcjS3Ihd2TYHSOaCA4tFpbirwtkOvft4m4D2TZKCsobSsprUW5Vi/h2NhNPSA8M
R8/Gl2aVxdxv2Mx7yVp5c7AmWusLn0WWLCEPwsuA8tq9WeAP9HZV7pXb4loDZ+5N1hqZDOTPhCU0
WeSC94sfhNx22SFLk3hU3uR5K0lYkO9Xli4LSV2Q71xuk6ud1Hu4rL+Wlh6y8dxvmcwQowUxPJAL
+c/y/+IQfpxtagCX6XJ70bsSGxZYS/+5qsguMpKDvVbsrzXR8V4OjeLCxFBi9ki0i95VHpQZQiyW
GYmBoaq3YFG3n2YkgDBi4cHrjktwpAFSSO24XTPAiPzRccr1gBvCtVz09cgsZu/uIUG3dArCXVou
+pw81Mo03fWg9tVrA15jbvBncyWaI6xlAFJi4IJPqzsfMwOojVGOR0MM0TSxuKz2ixmhh/FrtyzJ
Y+TRcrUK1GwvU5D/b4CKH5GwrH58j8//Jc7/DeERLDSj7r9/X0Vw/eflrc/d+beVjdSSf+h/NPPj
j7bP+NdXrXZx5P92509F+n9BKuqqZZIp/c/p2ptz256/RX37o+vatznbn//5M2lre394ZPYRYceG
2JKq9BewIrMqNiwtx9BNnSMuOVv9D0CujoOom41MJTnfXzlbU/tDFylg1WHKAlEDMr1/PoSfsx3/
JFj/F1l2IIqAjAykaEArqt67yQ/PmG0lrZRqrzbjbWmqazwiIetUxlZxywBrFXX8F8Htvzujjga4
wcSWwcTcuzOCdEfhedKq/bhB9gWJLbd61u3r0YSmPuL49TrZ8JtC/9vpHQHB/m2KgxvkRB6OXQ70
J1ekrN+AhdEiCZYGTYW9lm3NrMQw1ZlPsHDPSBed3rz+v5lJ+ptTuYarm1jv2dydxF2/OdUA59or
m6Xaz236kmbpS6DEL7GBjE/49Z/P9C7PboI650yWgLhSB/7y1jo7WtrIAsEdKNBMPVcQw5lT9VMa
zH95fhp1/v0DdOlg0En3LAe0u7jrN3cVIkFllhF3BRdM9wdDPbl1s0aM52pSe0GyVBEEcA9a08HQ
nOutMzgIfNdQtIubf75rsLt/vRJd9zBLwkjCdAHwvr0SZ8hdBDjHau95ypbUIn5P8yM2nydNmU9T
NT0iCvkjiH9OV/3HGvRXAXOeNtMwzA+6us2kx7snoOC4ztyJsKFR0kOidgeGz9jojI91Nz02vYJM
c3idFMspcesAakV8bswGf5mR78cESDW59ofETv9t3vLvqpttGkz2OI5p2+8/XbspewKKotp3JgCz
MLNQseNsnTGmK9XtvvfqTd8wgdolQcYEagfmMkMMMK9XaNw9uagTzUu/HYHs/F+8JsvBVo0JVZXm
5ffXtPRJP8dkyPdKX8PeH/Ry3RBXzzMcltHki3A6HxDA50rHjPmfT/1X+w3xqt6cWxA23lRWeAMm
GvxZRU7YuBsBjgpdBmA+IAv1ZjpNKmIwajLtR9v+GsfQ7oPuX76Xv30rb67gXfM2pnlEvoIrWDCw
XIHaPNlTcl6EEnJCk/DP96ur2l8/Cs+lPaBeOp6w13hXORE8s9y8rPJ9qVZbp3auIBa9jCrc8hlK
ydas8x1GsUMWP/cd6Iw5UjpkHsdHRhD7zgPh0KvzFUK4L3M2X3kBdcdQvCOCf9uqVU8VYCx84W9D
tX80jf6xTLaTVX6caOCwODrbGsgp1FVOS7b1ivIaiG+PshLZIH5HHN+LjN9g+PpY7mD0PZGc8KtS
Z6ztXofFcsW4jxn+lIMQj1YhVN4WS1Mj16dRVyy/DMASiQ8Kb+xH07QPg26jjhztM43sdQTQjjda
3MC6xlfX1Mp1PZ9RqLmP4WwqoQHFF0ajxzUWqo3+TXHfORNQeWBVQggBfGmUHvI63M+BscXX7ARb
fG+239M+OSPqeJUaIZxDbxubaYdI37DRveQlt7KXUk9eRH3SPaqwJlAKcfFgWO03pJ5rUJbJWU0B
gkV6u63GCmEg/ZsCEn+lDtELivg7+Ak3zEgGq5H70ia0I6bhQ9YJ3aR2jafESTYenT1dRQ2Cu6BT
FH+a8zPQmJPZ8ICQ5T+NgiE7zvMjpmu87P48KtycCzoG9axVP3QRcGzqARJaWPNpUwqhjddSTgX6
K+RqAxow8fjxu34ZU1K2pfLB6kKeZJm/gBTaek300jnIGYOZW5kzYkhJpF4FQ/UNNYaVOXGrCspv
K2tRT+QAb5FVnFxQhZY7njCnO7ngz1adR7tYeccaI8mqBM4dmFwJNIGHyXCpsMvJc4dHz8PCDHAJ
iif8v4cy9gNOTPQuVXhGmw8nzaBeF/H3ehBCTtlZnII5xcdoFBUNZJA4H8pIX1qUJjwlOxtYslji
SQmENbZit06qnvDAXUMXeknL9KwBbBwcKwP+eKrJj65wFnHL8MEoAebPjfaYuM0aeQjqVGh1fhD2
D2mOP6ZntDkq4NRPE121TVZeY2mOOrobIb2eIVRCeLFwRX4Rddu6ilGQqpNzkkbg+ef6zg6HH27M
6XSDl9XY3ryr09vyR46gz73lkM/t8Dvnu7qWV++k3N+kDY+i301wiF7FZ71yV0tdn8ecb2Q2r6WS
06RlhW/qaAVH6klU5VF0zkyE3irkAFZLkCMsyruJaUB3Zh36ejCcjCaptm1Ttoc0mZ+1GAELc+La
+ixCn15M26Sgz8GdghGcqB8QW0MjuZPVsbbCl0R8uAucb/CI2SdDD/FgKBACdDi1bEqEethoTycv
41sp9zS3q7AdT0ZEP4XoYObXQQ0tEYpeWAI8tL3o3A3EEWYK6MaG/z/PQNCICWWzNYiuPup1f5yo
QhUyNROauggdzydNvCgf1Ps3PC2H2EGEkUx67/SPfp9GL04J7BZ6DH0gxHengufSpGcFtdU67r6Q
gx1mvoGB6qKF6dlVEEVS1Wln93RZMPFgajArCP5cwaFUHOD1u7BGw6N3hpMr2sxO4bJgGPLIDYHw
5SwB/dAa26Pb1q1Bqc9XYIGvq4WsB0hYxzS3SzNdqU2srFMvuFHR3UecWul3o8p82rCZGkdfF0Y8
oUpNu614YbxF9fKGiUckPyb9ZGfi67LhFooWE5rz7FsVX/okoBeNRtKE+R5vQ/ZkXdaQE4KbxQqt
a+gpOE667rDpBiq8CfVYbwv4D4w6jfrgdLSibSW6yVIYIeBMvLVV5QPfFqx0W9kCCkOFt2tvahxD
Vm5UoB9bmU8RLDv0/Soh0ZQ8T+HA5CLuqxuEAYHU4dyWKHxXWcSzssf5pGaju5YVUgYvGJa8iO6A
uYgX5Fr3CnptKk0c6GBQ8536vQ6g/EYFBHDtYQy8qxmHk2wcyjUiq9jfylc0dx97D2O4PDzKyt8L
6yCXsTTkXyWmQhVJcQZhPm+0jBmodk6xkRmBy1Kto2lAJGHuf/SghjdWacPz9RCtRahR84xiGwOn
Q8q2slcTM57M0zXPNdp7u7AFGF7n152nONCvta9231rQ+EmGal4KyLWD1o5Ukr5WR+q8ESq7GmYY
L7AHPa4rG0mDiKtF91GDwyDDCI/OyOdjKXyHZtCthxCYcp8s8MrLaq3PuGou6KqqajuvyXBgG1l4
hxgfgVXUAR8UWtl8yCTQ7fKmqIDNuQNhuzv/qN3uVmcOajXTZwKO/mGrebHBo55sBnYUcIIiBDum
amtgtb4eaMzrxKiF/PzGSuvu9d2V+HYhHty9FOapbfo73GfKdZeDRYQQd07hCKxTNVZWw1KvAcPi
/pDx2h1HO/OPt7rZxrvCGfemKdQgRExkYmfhJRaDJC/x1jOqFVBaOr/KmGcpMUNcWRHjCzT5Idd0
KC2IWDYQyPH+x6Tmkz9ieFlwUyhEPxadfcIxu/NRKXuCyvmgi7bcAimvolCLDoPuh6PxySk6NM9E
E2T1yG4mWr5B/5hvWUeVt/pWtdZpctwf2cRnC2f/2Rkddb0UKM0YC4iPMkajNRsp8VYQ93RRTmd4
sDUrpoIq3rlhhlDHQCR1fX8durq1xi/mA7iSGAN26Gt2Qv7dpF9cLzOTu0t43YIA5wsnMOj5lte4
XeHDUaBSUTzpcKSeitrmQZXtjb4guZSPD5rjjl+T0PWjFA1GQOxfQgQdpKru+CEpzeuB3BTqzEaM
FGH8yW0H9Qqj6/Faca2rNM6CnVEyZ1nj6x5U8U1YT+oaj5vK7/SQGbIMmTYjKr/FHtCrpU7QSFM2
aqydPJya7Bk3H4grzzFd6VqNt86EcP9cC4sQrCDUGntYKnS86qYC+7PcLVd1o6hrO65nDKbmTQn4
H0LLjdrqT8WISr7zRY7JTar9WKSbrndwPgi0bYg6jp8Z12j90GRa+r01QQ/TSiSf4HLvLMXdVwgJ
kKssUOeIcsyoXbxY5vLQoaFYpyAYwry/V7WBg5FcyFGmvjLz+qo2e3RWbY158W4e0KFwcUivu+/K
aMNuSzAS0bstnA9vN1X5leWZNR9F+ojskm/lJxfHglUlQgasdIlehW5kFaCyESEklAcQ3TXCPMv5
1k10HyrSCltk2Xo/K+9IT18HuG/5sYL+LoIRqku8NUzmJ1NBrAeEDiFViBRgwiyXX6M+sOptvn9c
R/ZDnrqQGxEgNTghss4eJjwWkoQIsG4HvZ9WY4yrUeJQL+eN5cHNW9AL2TkzhAY17tchc07rvitH
xnwWmmyJau2jqdmOTBfgmYTu8YwwndpM2x6LnB0chDski1McqKp5XaBUoHWps2md2SKOHT63MV/a
soxolCN4hroFeHw3TnceYpWOCxUPfdQGWn4CaROx8nZksgAPnt0oOEQKysINPQzauMHMzDUy5ngi
gx0n8gOG/XVoU6oTD9VnBoADum7XWXW8sezoxWicI99gtpM9HQYqDDJR8uxsaIXBFJqHpcELJSRP
QHPmoQ5SPOq1qe+WPDrGsEj2vWesI3qF3YTKKVqN0Y0HyckIwmcw8gh2De3XrFYEFyCPEP5Jv5QZ
lnRG9qm2C4Q/dfx9Ndy26y4Od6aCbERnfyDVHG8ZvdnbIB5u7Ll99lBuRqpwwLEijsq1E0xrVSc2
WMgVu1NIgFgQpmu94RcalWARISVU54HpD+/KYviwgqd8KvQUs1gsk1YKYbIFYhpJ0Az17eRndqlb
sK7105j4JympPnzr5ko1Pw6WfpxLeDm2CApSh5lkDWBmqaBI0OrEWWiXruAXr2D30AjGeGLLsDWN
DFwqgH1p7cesm+lhGc0kQ1dtm3y8nzy79ZG52SnaxJUavKBRWaXEeL58JovhIt5c3tMmfSzd8FaG
ul3CMNPVOzikcXLSXYI3CCCPGpbX+o9u5r6xkj971U5EyngDnQo4rSZ0Y98u1AGJ3QbekfIZWjUx
KIOmKQiLzWJYe/EH56JeYQL/smCzQhCfFFiyBHdKFrkrr2BThd3IOq/7rU7kBsLzJczx9NBqJlWV
tcEE2HXkIkk7B9sqbtA5QepxgFK4GEQXbs/4Dk2JTRBBe8TjDcZUvckUXmMiBlu9yLX04imgZ+uu
+9h5Dtrk61KqJytpFD800rNu8vzHBac1rLFWiu0lx5o3BkFC2L+PGQA5Hm6Z3TvDdLs41hPGNrdQ
sl9A49AsdZvBrW/LQHxi1nLCYd4AolWvy6Rq4XnXT5YYhoxT+qFScbVlZirbam6LtH9bXhlDca04
Zr4Naxc5kbj4PJu3ls740mGCOEXzXbS8ocvQFJE3wj0s2VavIVVXPMD9WlWFMHypMaivILh5QhhH
DEvtzvuid0K+lHdqYmMiamjYtymK18sVc7JrxM0n+Ca8a3HZvYu8a6mhzakxWsAWda8b6p3NpMUa
+0p0SOMZOqXtPMWIs6QVPbWWD49G7o0r6DP70BgfjXG+ihuCYyCRMrJngLZFXuJFgb+7SfrhMa2J
e/IsPIZ5ifZiz8i0Ha4WXT/Jd9DHeQArFEOmXlyDaFeLUowtxPhYjeaP0HrOfd6XOGDHCF0FHh5g
6MKiBczNYd+4nxzlVrUIteBij7S+2VlD6GgtL0Jvy7Unhra4At2IYIrnRCAuBqtVslz11rOTeHg1
lTNEH/3arvkmWmt+qJXi2nHmqyzt7nTSELDyj8rMf6YFR4ifFvkPKxy+juWzaTd+1c84G1BHQHbd
e6T0DHRky979Ug3obVTadK0tBLuzE58NMUTH+A/PqI8y/SYvHvVThKxM6quek6hI6KS0WH/pbDyf
cQ6nEuTkeT3Mnz3QufDRVktLhU9j+zbIyaVo05Wbaw+o4qD9Ykw3RkKPqVh3qDKuefLPosHoCxj5
qp+qtDYYo9pMAjdUUh6PIiAebtYizLUmCGasx0TvyqifZDa5DnnUjfVFcW2SZ+iAQSucr0S/rHfh
qluKH83ANy0G9UNJyI7jM9ElRk+4N9AD4KnXBbgj4U6+IcTwNh0jYWow/xEa8SYPd0y4+fKrXUR2
DEDm96rDXkjWedeor6rXD23rok3at1/SiQFIID7Gj0U8fG/q4VE0JeKtRku/t0vrPGXROdG+JQVG
V/DLMbQtaGaUu9nQb1SvnNdLzG2LFMTQ8vWE0/RoOR/SPvpWM5tZkFVpbB0OjHEIepqMRTwTNLBw
xfgkbtNWRE6ZRrHq7FvLJZkpJB9k4rJvdUaTuuhIUASbSaaRqBjxzthMKPkgucTcgIG/9SroJu4i
MGpf0ZZTrbQvU5U91l65XcZp7UV8/hOB+iqMisNUA8sUExiJNoerptUB0ZH0GopPs40KrJkx7hAJ
HyuMXmaTrIaN2agftcqBqZ6dRpDoiKotFzGzeMDF4rzsV7Ua43I2R3s7s2/BteXkRZhgYsJiY4/T
vWNn80YmFiL8iuYKhqvb+vVIxQNbINJIeetXVHBthu7FJKqIBPpe04jMyLOnZD3yrHnNeEABO2Mt
dztk+nYgd2JbYmxNrdSnfNcq9g4VA0brMn2GUZMHky1yA/RWUbFoadU9Hk6ic5vc4tSMX0kebupm
3GTCx6vXCPxyLf/UDdqN/B66wOQVNozsYwZUs+KukXX7jownY6EajSjGgdtwWoeW+9Gw9b3bCTar
/Pxa54MBb3cth9pBXK8mIztq5BiHkjEbVmeZj/NiIIb39PdDHb7YUCJX+DYidc2wyHbTQzP2j9k4
7eYKyQCF5L/wjQn9CIp+JSJqiyysHGmFIlWWTbQMBXPsXZe7a+QZA74ybyVzpLlCrxuTdCusa0kA
TyJaAzskeiswrB5QcvW7iBdiZVTJetFpSMnc5RHSmHG1Z3iq+IE2QpKaol3dw0duvM4Dexg/tXbt
7ZLDaKCZjj6ostYYIKtG+RDBpEQ9d1CQ1bjVgbNZaIfhLfjchSV4nJYmJrOy79KNVI49i8XexIkb
rbOWR9Q5+XPTzddjAs0fcrTiZ/isAsJxzo6WEzHchoaJjm/+IrM0isJNN1m8rtHHohF33Z0FcMWK
6NoKUpOysyNUTDd1LSQ8GRp7FqrTMEtXyux8d5CT5HXyHHNEFgCNuz9cwRNrcoWeMjJ8mcmuUJ31
G4Nnl3oZaSdi5FXh3ZcJaCLRlMxi3Ft5zCFFWvER6Y+XfjJJIHqoIJJFiI3oJanu85kuBIEwgX/8
hDjsXaUw9A7KlEEUKswrZCFJJ8wQQ434So6ZUbYl5Sz6ttQmjO4c+0fdKmADSVYjyEt7avFhFkbq
EDHekWVYMVmNTHPbr5sQv42WgES3sAU0+/zcAPt18fJD4vFGfsutojNGrZY7Gc3JGyX0mtcVoikM
UssVmdncEy/dQA3RNpXdEOrxQ6jVj5jeffWYYNxl9Y02I0tsEW7jcExSNfvixBVEu8gISDlorzkB
2yS6HutDicayL2r9lD7WOMERAmd8lQhstMX8WQmIVSonvl28hxHCOC8g6K6MjHFoZ+tge29a+lKa
0kbfo6ICIDjJwUgdVLdiUNDM3wPD+aiYBa5rYbGDoUTj5s29X3v5p6rujmGVI27HbaHRPVtFts1x
t4vqb/AmoaVYd8GAnYCKZlToYl3hMNYFmHjdmmF1KFIHCL2NxQs0g6tRj/WbSR36p1nNn/N0QFXZ
mvYpVr+V4gFomR4rL1I2Duk7P8aIctUj0O33pdKcWvQUJ+sILMUFmGbU15qRJXeA5mF8Zut+0vut
OtS3Q4oCkIK+zDbVB3dro0WBQkVv+XWdtdtMI2xI+umujQ0VbGyB2mW0bKGKkVQKgmEfJuOHpscI
KccQeCTcZnh0LkYDQUr32TKhf+coAbSV8gWOu8iRhsl+qVwP7Zr0Y16nphjUpdc4hOk70yrui9EN
ofta6qNd99CwdLRTL7wTa7HqQwK/MdQn5ygXgUYJdYRi0I7UBYjEciHshbsEKjkdvkKiozCcLaY3
D6DKbCRVWdiCvWzx5Yzorh1aoc9qZcVdFtuIzA+K5KOsIw2GfhORL7YjWhrJpAZep66C1EPhvFQx
Kcyyb62q6Mc+Vz8XFRMKWRJrmzwqIP8IWWG5iNPgs9cgvKsbNQg1N3q7kNuSisgjqhFKw/pqzhCC
5Wmaxy4fzaMsvVs1ot7YoVt2jBFNvDKhZmDJDUdYKRL1eFlUI2QTzasSnPgCUjg1ThOHBI9TnOQ2
oPFxblZSBEGieqxRbKIVMOLrNDSe8hEayejBnDamCQfw+Fqyn+Wij1Lj2LTiuyLhv7nsSAJOlKVk
NDTF0KBFsyDdr7+W+jQ1EOQQG51R5CbRweJrjet7T0G4qazUx1ZYwpV1AtEfhXNMA+xDhITIdarH
z4bdIIXVdQ0DxzjfK2D/BJvoscSEMZ/U6km1m2t2T7e2hjW8kWbJwcuGnkRkATjfxYPVFdZ2lqbo
D3GkVhs7QXTZ8wr4SRjmbk0iAhqd2ROsWbejQolVEu31/cg55Br4WG1Dhl9Zj17h7vqeywlH7JQW
I68eZxOpCLckTyG3CfGizuvte1O5m1K1fICiS1Js3jpL/NlUUR7AWJihoQ2RH9ohVjGCW87YWT+2
vSIY5aJoQULXJBsdS2KGADDWbVEaxFuQpddtKnz2ITQ/uSN4xHQM+vUI6V1RoTOi9lNfmYIRn1vo
lUDtQeECPUy5GKInEmfLqq3owR1Bug8h2SeCbZ8KRr3cJBdqih6SLFWCoO9kFVR9L8fGjXkGnZzk
0Yq+cDEP6UAt15E3pMc3b+cHrwsGZptY4Cn/je7IXNnOEjzN+q4cmycL7YCgKTGIRU1AFx+wI77O
DibUrjeTaySQQ6pfsHGVotuScb+2hEIBjoA68b+lbrrp1hEqBpZBOtzAOgk6GhIHmHUQJzabWYgf
SCBoKwQR7K4y/TFWtYMZP+RCQGFIIVj7UpA5Eyy3MsCfRwgtGKbQXAiF/EKlo1gJT1XbYQN/G7nJ
hqlEfR9028pJQWai4sCxNgHdALJRNFw2TLJtgupDn3TIP2TQJxAyKsmCKypBRPGtrjn3vLtATktx
MaGeEmPIItKRw6qFrobIhTuhWhybaFaDtJUluZDa17IUW5W+zT2XnrM/zE6FBpRAZKLOwElG0KCy
JLdZ4fMYIv9A9tijn5tIj0cxGi0tVmkrLM5xKFWQEGi19guWBVdW7NBFz8N9FcWfsqhufWNqkNsB
UqqF3TN2tbx55JjmWd2kVGYSDyNqEbF71HtjgmGBKVXlCYEHOzyYDHmKLAH4XalfA9fcJc5VmyDo
UU5fvLo6QX35mE5EjNoM/Jq4lJGvnhxnnRA+nI1nKwEciWw2ojNKdKcW5DBaRSHvYX5R9YY8wdCi
6xrcdE3W7yD6VJsXA15arFl8s6Nr4QSM/ZbmACNDMwh+M4KyqVBjQOcpsfKvre1+ZWCCmxlyQAC3
v051cJ7NBrnk9rHA0AEukMV8yLQNleggbkDVxx1xmcsnMUXGbkmJ9ZKZ4LZ3cZcCefGhw6WJJItf
DeE2pkFuEuRKgtrzER28zfBtTxv7S5wZn5uFHxEqAu5EN4efDdhmUo2alX8MK+yYrcj9oHvhV8Pp
vhqFRt7rIU4R+cpCIjgArbq/5GhwKen1YhyXWmcyTme+186brbUg5qAibXydl/EnWqGbVI2ag4KE
T+bU1U7v+3sdkS7Ml/t5v2TdKm8Uc2MMQUt+mA5uwRKSuTiMIh+mwho3RLPN9WKTAWcq6iXRh+k1
y2Mq/boo1Ssp3CcGAlnyYXDQAwSQSESdyfm6wOt0P0HGPmgeNFSge4fhk8zoJV74IlJBkxxQqWRY
3BxNTj2AaSfkhK3x1HioOFlqhQ0jaYguYABp+BYDHV1h3GImNQkSB91sENqGnZ5jT30CLe+SO2TM
7OZ48ToFkr3kBSyZQgJK0DPhm8XZWa9dZbU3a+9fpEdNATH7DU3oqYwKgDXBwNcNzXyHL2qXJTRR
0cj2Rmnt/4e981iOHMnS9atcu3uUwaGxuJuIQOgIyiSZ3MDITNKhhUPj6ecDq3q6uqqF9apnzO4m
rTrZTAZDuJ/zy2JiV6nIAArErFYjHIlb5e9MeiFrDGFIOY1EX3AXuuJNR4gNMcx20DB1A1DEYpUv
m8HXUymBGREKZ+ZwIBcwRH9QLLBwQ1qYA8tss1x2Ift2ZaMYmT4dss3gBJkJdZpuSsKPMHa+lWS2
bZv6u+MZb4sldq0Ri7Yqs+3Mcc3In2yo1zg7yFj+uQhJ/ClAY3lS0JAK17IX/eMfdXnSkBPpuNle
5eKpQ06kUlbW5SGRnnIR7mke9tJXmxFN/+af/2zj7/xsoTsGP1QggCLe4G8FX43V2zlQf7avFsY7
D0GM+EEierKBGTTDvpbGdE8ez9M0iifPNQ7+MGAXjT+hRe9DX5KGZOmUCOtQyu1FZf5htIB8/vmj
dP4kCiOtVHdt3/N03zQhDf/2URZqLFJ8+bxtPB5l1LIgek0zrDiGWSanBV4rRLquHJLopY+uCslY
PaSfi5gjjnkV8wJ2pMu8bclGjNbgzVx2OS8D4XHL4i1R+Rtx15+8J7aWwVAmk+i1JMPGKW+/JIhS
X/b2BQ5sa+tavySTS2S6ZCn80mmwJnxCBDsbctIIm2aRN9Ks2pEwRHrzeEqXR+mZkbFueqi4UWXk
3lsYEeh4yO3+fsqjj7gYbr77Tna/LGzgPG+OGu4z1fRra3w2FpAxduqDXTDfRm/lDPWozOkhG6Nf
9er/WK1p/kkcy5NtC2MJhibQ5U+C1WqMS41QwHQfOykWBd0K0Kiy/S56E7WcZFazqKLy6gBG05Mv
M+WbJHOMq+itrTPqJdcBiLLnxkzGGU0TaNKHfdNru2y5uacBPGfOMzc/RhL8RPn9vRVCAFeiPJOJ
nW9Jqf+k7K7ncGvLrVNP2y+wWUYgFqYkfowawEZDCCfAq2NeuoVQLGJAsmTg7FfsKDoalZWZM3UZ
C/acGPvKBX0DZiA6EMyNKzRI2tshgphKxUDOcpm9uHSHLZz2W25UCIXmbl1NnDwqdF+z1mUqXL4e
Zfzxxbd22gfd9dUWzEETbRUkRfsj97/g+jw3mBTw5Q/xjhy/t86AjsxNfedFLZSXngeF7PV1YroL
NRLj1S70bwx64FUgPhbQXGooan/JSrPYv/GMt/dfWHulUavkpoeo0j5Kg7dPUeBcLUP7u+gZ90Jr
hhhJWbB0dGWNbBCylCVey2Gn5YazqpOaqryW+1hLqkP1ZpjJhH8SQWma2U82X4QhOMpyeCe+TzGc
bUOru5h0iVWLSMCJoRqU7+xNpb1KGlO/Hmp9kGX0oQ3jfZeW/c3kZISMdviR+m58ItEKsQaFEOnQ
UuNRNt/++dEg/s6NImzDETpOANu3Fw/A7xWrskNjYlE3tDeXX3m5DUh6IHOr8n9q7akgm9KJ8H2g
yIlXYbmQdwthVi5KOmvRMNRt9i/0u39WfPumzyWB+5VPEWfrHx5SOzkDYgUR7zNbfq/y5Jbx+bBA
3xktBpqaDjSpZaTT9k+L9Cr3srdQr59Nz/4Xz83fOdxNwmR4dkx3iWz+o/S8iztqrIsy3rfRSChf
x6eKwImkof+9Qs+MUvyHYlXrZ/uHQyMombrFpVnwDWfRj6GnWDcYX8kL9h4xID4aVjQFIGEUFVfj
v1Di+n+SyfuWzpmDQt4XgpDJP+hwGbAtaPAh2o9pEm40WHSUFRu9b5aIRGMhs1nr58xxA5uX7VTo
J7qkBsq1LBUYfCMA9Zmm9oEARy+nJix218aCRsX4Gz1K/zbgrMRrNgjzys5/ItsFwYM+5CyPRamt
qt5vDkM6fsvJVSCPF1WsQbY8EIe1IU7Sf/LZhQz93lAPGl3wwRcmLrWY20fNewNLNEgfjVUDwFr2
XJELsc/qoguqjrBkPhbrFmXlNyc3tk7uXx3Mvhe/nwm4gbfQqBaWVuUcE8XHxqSdhlxcMW9jX3tW
FemmMfJd3sH6y5Qh1tXM/YI5fklFCzA14i4fIwhcnTsiMqJbQudz9DbFg79EwEpSKze5qR183b4t
Ovlpl3q3c8x9mGRqT3ItgHY5Jtuaam9yGepz7VfVfTbh9XJSTqt8ase9iuMPqvrKX6eP/++Nmv6F
N8rzTCbff2yN2nxkb8Ob+vi9K+rX7/lLhLtNkBWjkODQI5KPCe6/k6xc+xfXc8l4+dXcZHC9/xZk
Zfq/eJxHNl3VFhnvpuCbmrJro//3f03vFyZAsdipbIwHS8bVv2GKstw/mpR4MzE5MLQSq0fUvPOH
gS1NEBKI2a/3Pe1gG8L9jrPo6y12La6biC7F3G5o0CQelnFiCUTReifAZVzsRQ+lltdui9K1Ttg/
c8m+1ZCoYtGMQhn2Zkrd+mST27La6m5E/1zTylNfRIFOLdWqSiGEhtJoT02O+imNzl1TaltNvkKh
N1Rxts66cZzuhJQFNEsjxlbU0ZvOib5rXDL87Ck/xBWDhWOh9XI2RYS4xp49iTyq/CBoed5ZzZKr
ya+4TlE7UqX0Yo1MyhW/loCb6rJXS4Me5u7cjWPdYt0go8iP3KfJ1GWQRuHV4wYN8DmkgTJ0NwgV
EbhzyJRV2DscCfZDmWQnXSpQ6Q5Ssg+j+eRMclfM1g7Mvr4oYYfB5JFbmeNv7/QZ/2Rbb60mvTWk
fHXCTDx4MVx86p1DBHPHfJ5ob54euxJdgbbMqW3ElkGReL22EozQY72ACVL/PuvoUgvCWGfDfhgG
oANiBNKHULrfY1Qs2cVUTkVLeRMFyhIfM4JEVFMV/SyGoNbTR2lPmjEFPDr0Z/zalUFMy3qQpNCL
ZS7G9RS3LaQlzS4INzAJ62BRW95Dnyn8+dqsAFFU0j58Jew6gtd+qxvtEzhXtplHljZ7lqfIoePG
kz9tLUXmF+bRSkTGneqNOzvtmrXvp9Fm6KKeNPhytb2hyfWq0mHY6BKnhpVsMvc49xQzrkSZX7o4
WeWW8xiGwNUuZNu6UdOJrElqdZL6pyhtSMN6ov3UwbIND3Ib8YMcc2TzcdtLWzJjUjJ8VyBmmkz3
HPbdRYS0B0Rj8dATHM1kpnvUE6EuHhi+MrQJiNWQjXvyzvDycznlZ1t/V1V+W9UE5eLMJcYhTGHO
eFHSSb6SyX5APntltZhLUsxN8w7x+CulkCCQZfnQUfPrekX2lBKVTtx53o6E2Eew2LQDoGrV9iyW
/TqOgV/CG+LkbkaTTi+XANg05DfvocOgv9lQOrglIra2OcYj1AZk6Xc6aquJ5Utq1PGMTNgdGegA
ByUrOHxG1Y/7chgY/mt331XKX/tMg4eeWGX0DOhpR7PYEQ+0VFrDRVT6dIgT+egIYqDRkiLw0kFO
vHsffLAZvDoofXETWtqxldTRdMp1LpNHtXoz3DgqP+e6Q4l49UBdT3uvhThn0IgVQkVPJkjsOMSf
gr6kPCfDe7D3OCXoQ8cCQWWCv08mLDRmE2QjAckWFWxddHEzRwHXh+tyRF7XZhWiQ78qqS9JCBJF
socKSV8lOciVW9c+wiAwQa50VFN9fKjeVWaHt/bVzCLybE3tSpNBtK2Ws02LZw2KQSabUDxPw1hu
pY4AInY1OnCpSlwEQt1keKv22ABYCFcpBNnIlC18IcHg1Hc1yQZncx4pvkNlw7A6ySAyC7q/4sra
4acoIPQ5nfrs3qsROZICvdbTqdmGKUy227WE/kf6DaOGvw19FPhdSWF79FBG9UxEfPHwVfGbtPln
ltC9286y2E6R+OHGRy0npGZ4QI+175fJiYFAaGzX4tatRYZqdLj20x0bxKktRIFuP3LWVR5uvFD/
kcQ9A5dhP2FifIgl/uzeIFOLPl3n5IDAn5KRdpzCmcBIc7mVFUFoGfHQJ1jNfDvwAMy6Vae4M9TJ
GIhDarX5Z58ucOG0NafxKRG2t3JEgtTD9nambNv91MV3LnAZtfUlKRShx73hKudkGITzVZ3ckIqq
loPfECMyTTFWQZkV9HLrersH1TtZBDat05Cmb94t6dlGPSDkFB0yr9+V6WDvOm8YOXQ4R8kFowq4
LBRgNFBgbjafhku9QxUiESTSQDvFWWPvZG/caoVN5muPNpiGMoQeNBmeoow5jxg3iowIz6dud762
lIDsEbVezHHST7gl7A1PBW3dxL5GtZ+e3cJ89rs5AYynJW/qawylvnMpUaFSqzslQaQshx4fy/n1
UajloXw9nnr+jNzEPX79D7Jzxz1vtF8fZRGloBP0Ku6oys5nMnz7qYbT/vU/69g5eO0T9OAMGWI+
lrppbGgu20/CMbbKMrAgkZHA7P1XEubrv76YGEubCJJPbB3itcf1RSIZBh6sV8lLn/G3oZNBaMMa
K8NCYDtZt7JAejP58+WL8KG3uTgIYMAOVHQ3UDSOytr8FVn6z0ygu4/y+pZ/NH/rxv+fac43hWBm
+8cT6PVj+D/HD9V8TL+fQYFsl2/7yxBq/uITuotv0jJN28eH//sh1EbXbYFm4stfvvDXMFWiVzHm
sx6zkpoL2PnXGdTnX6ORaimnEjrr6r8xgwrD/SM0wBAKaMhCSYmiuwQE/y00YHDZ5CREqX0zUigX
TdplbuEZpY9ENVGKgioZWyvIUKJh8uiRDnAWT6qsjlTGbbo0rB+X6gOqh/RNAqpyBkap1vGA+yFV
Gd2GHmUfSYalsxkrJJyd80rRZHgKY/1KLbG9FRP0A2KNg9Cb9ECtSrUzX4Co1MlvENmVuQW8nHcx
wvA+31qYbzamMRElFoPs1W+hSN6VVyZ3zaKosRr3WuTzcKaQFi9YTROERrtBRt8jUfB+tabxRsPG
p1k7/Lu3Hhfr1euzR6+aL5PdNzs1MnBIVGqarj8BGmhBlBLwH43TJ8Y1fDLrru5IS65GdMManLsF
nlLj1tnJkWa12A8fu8L6oQ3Ja22yDZe619/ibdgg9sAxkPWIcxGgdFN6dFOAfd2gHvKiiHMtuSQu
yHnjTaOjqveakmqccal2LqV2UFbxiCXHJbGdGcY2FQ7HmtNVUvKt5PBt6lTOEblDgUS69LBQBg5H
DoUHxWaKmWlKOvLII3uR1UyNqKIzCUxmFbmPMOjTKh/g7BEoHTl6tAKLCDFv27zjNqpj4cO3U3WS
9OHjF9EF4l9RJGWT/mg0QDU0T0cc971P+mDBk4i3FKV8JmmiqRvj1YoL0szMYt1Nyb4d8CV0NcxV
09KZiURzXSawOe6Yb90KFi0L01NmOt/hwhmHTACgtrwv9UXUnGPxbRRVn72EuclRCzvLdwwO+GAS
Yurx8Hqt/IS/y0eqSlq7uW3baa8bPB3KR/fSjJTM9BbV4epJ10ZelOgwtTxOk+7rzchoMHdIOSOk
a/acBV7imqt5ctVDC6E4xOFFzK5z9tKWUipRbq3JGDaTHcqVKejDStPhaKRjoI1usZt6nt4+/4Y3
+95Xytkm02KMTI+sI4iseyareeCjUfGmi4V5RoUW03W5T2e8ih1inGh+MkbeasrKdryHx62RGeEa
Wq6dPaQeSLYljhiT4JyE2pqd9HNUPPV6KjCcWK6gGhDYYuN2ao0AGqFonL4U801JAsMpq2Py1tuM
Rk2C1+3GXQ2jaBCSsUrW8Hfk1AzvjvNSJaJ/6LRnm9j85UWdj1an8aI62o6J26NWiycpnaOXrkm0
oznMCGAm6RwsfD9BbpSUfxvlU+2mW1c2zm6Mh2I/lkuVVk3lUynUAyN2e2YWqtZ6621FmKg7I4Rd
V6LfOXl7R2A6DVq4SFejhdLCzVvuvQyLSuRQ5KG0Co2Vhnp4xI6Wpju4eHPn42MaKt48eUDK5LhG
UjZDGlVnbUl27yMPtw8laFNOhWDbOTje/L2Jzgmw8lW09p0yOUhilT3QxoBwQAkqY27xJQN0e0Xz
4LEOuRPjOylgGYFWU7klECDbAJp9OGXoo5rWebPY/N9aY6DBATH+LnTZXMfhMZOslABV/SrMIhaw
2OdYRO1cir7YVVZ1N7pIG0dq3dd9nr3HPeMiWNvPUqbJ2pL1I9L5DC91hilG5+VN1KAjWM66jduk
NqUKo7a1cZNrgpraT+mV8TYceJ09nM9wU8fZVWJlx352ntoGib8bpVvP7WnRFXKVmdUc9MoyN1np
PWnOwFvUE/NdWgTDoH2kevpNkvS4EVp/MPO+pau8oQXCxaVafnhlsa/Cwj4ZRIp5UfyujTkQaZRR
eFMZB2wzqAXK9F01WhAPYPl9bEIswl/oLV1XNtAiM056U7Z1vLaWxpt+zKm17LxtGo9Efbt5QC0I
e7OkLXssKHOZAe5otPJ3qS1QmTqo9gY6CZjEm1XxaphGQzNTRzLGROxbJvNHryvm7WBOZ9/krVCU
gXYoIJc54yzqVty6u6TCv3p49VcDgPkGV1C47QqaTUoKkLBWNc1miOVHQpJN1y2HavxTRv1FVjUl
LpreQ3GUQeNN9OxpAIo0YdFvSpdN21uoxORCOGsFKtBSXlPdnKEOUH04sUdahYZav8SXMxfO96bS
nXMtGmOb5RJI2gz16xjXDLV5E6gcJTH0AR6vGPFOZ/aIBo22vjUmkOgi0/ZSVXepa1U3bq/F5yKT
tFBBq6wMQsn82b0bO0j0gS+ePVmTDqXSO9VU7irhVtGw7uzwTYZ3fTtdfTMBRHLjdFvE3s9RM49g
FOFlAilHe2t8zkZinxckBvXdouuM6+ZSNwR6zylHU8vHszAs6PeYfJra605NOX7XpT9t09le3gb7
PKKsZ0ygHkF51tZyb1HnDp7QXK1pbAMt5P831Zx17lHTMNvgfrtG6JQx1OtI66J3bnuKkJZ/bsz7
h1G99TrygT6dkRr0QA+zTpdxp0b0umV87yN1Pcru0mGC2zGa8QvTI97UKtrmbd6tpU4q3teHcabm
qq9ag7qgMMAQR2Ut4FaVWvPe6pHaJ0tA7ygoX5X+zsn8K9ariTCDJ6PR3PXgAw/h7KKDi6NG55/l
XYzINh6x/gFD0SP8w7PghL8KE83BC1fFwGokLHfv83wSooDMxezj+3ZRepvdA+0VO6z/qJGHuEVD
ar/NhvfINdTjmlv02N4QEz2K/s6zyM9u075HGI68oqZKI/Aa8cnFDLg5XQlOIb/U6a55IggRQk8G
0mSsqBH+bpotbwxO2xQVToOJeWt5itjVSbznYfpcWr5xDhkLl6sMlXVL8TEwWcWAZA+1uxm5zV2R
ZRtXpyvadMKjiCxUk22xCSefgu1Y28YJnj69DopkxLHYRY++1VzNCfx/8Cd+MZ5c1ssJO0ipTZus
sp4rbZG3aCWaIM+2D6N3g/JFXUphs4QbRz2K1g2HHLMJDUYcDEHkGx0G8QMAh2MpjR50/cRdiCIF
YfuqohT5TIcxL2jHpqpjuwkszx8OXIqKEssYA2VjhCiqJ/9+8qg9n60Hpwr7WwGeqRogmLx4oOEI
cZgRN6dUxMNpqChF6+xzyd2cczfeF7PJU5S2/l7pGeJLnJ564uO0cePbyqpRbqUzJ6qkWI4yaWOp
lVae6Z/T2vyZLJXTaXmexkZ/6IjWXnqpv/4AFvs2LXXVg0txtbVUWHPh9vtwqbV2dAquJfjorlpK
r2NMq/ZSg90uhdgazdj2UpFdOpRlD0ttdrUUaIdVS1zLUqpt0a7NlQhzuhRuy57q7cge3UddUsed
LsXc3lLRXSxl3eZS293S3+0sRd40ZJEiiQP1nll55S8N4PpS/B3SAK5/VYF//dVSD14sReETxgs7
aq3HdCkRx6DR7ymE1zfNUjGO83/CBUnteBdRQC6WKnKxlJLbSz15NFo/7Ikk0GjgxTVaKKn6Bywm
OMAILVfoWKxl5cRXPzeOip0fpeQ5bY7xPKR8XFOqusDbOmnDu6L8KfSD55ZzoPG6rc61F3n3UEpw
nk7/Lcto7ClNhUm5EtvRsO4mN71xYVLXdE8cq0GRxy6F3De2Q4nJ0D6aJB/7ddM8OSO8mkoPTkHE
wtABKc1dFW7CIn7K5KT2loHSIddqaDz0VdthyDClluIZUTR061DvMoMNIOzKFycNs0AzuUrAUvcE
dat5itZSjciZ6l3pn4q83o3cWgfhF9/Awcdd6kiegggHm7PLCSxeCcYFQjGM7srCcVfIbpsLuOza
p3+y47JbkfmsW0Q1JFXnUoXgWVv8iZg3evcxH5GkD7Fy1zP47Q4VzFbh1z7WhnjPOCg2pMQjMTKJ
DMkc6wSDv2oLAEtiFqDQScsB0a+FvZ7mOXmJsbLjxsRDzMFaBzhutNUI5k9MQYuDHFGNPvY/k9fG
mfM7ZhE4V97MHsox23yE1m5OLlVdm3aZUHqtOivUckXu1zf1jLQ+st8ZzsErZ1/npe6OqT+8N2ll
3nHcnFRNSEFqDCbi3rZY+UKqM9sUpjEkbYiw9r1mID5w2CspTcsjetVISqgRdaQPemLsDHs6eMwm
2GVtlmPT+0AY8qjrbJN5MxqbBqTJ07ythm9+jPV8Pxp8dEcspREpoNaLtK2LKeNm1zsOWQaNOoCa
UTvCFLexi4SKc/HiVbwieZo6QZ9TzORJgiR7eSnmkXGxzx7Csj9rKoSiYVmJx+ahL0IFU9/+lNy7
FPV56zan97F3jRePMtF1WiFQn8eK9tUoQqnSu69T1bPFoug/tL2cA9uSt7RxdRs/o2PAa1MHRoct
Qs88NPwMEvx2siFyN+nO8Uws8qC5h8bbZlKa9zWzCdegsSL3m1lW4l+T5ZaIUwz/cVit6gzlf/TT
dUEF2wzSIvOMcZ84Vr93ecQb4XB1h8h+KMsq9NV6RFKkiJ8kGcN1g8Ef8rXfhd/SxfrQp+owzrbL
BjX4JzUmfCmqmCi16bGfvV2om7hBfVfsQwyCQ+VXJ19WZ0fk7c1QWt+pkkGYERlXqyzdfVrKGzIy
tUPTtJdQJyXDcSAuLOzA69Z385thdm7IR6DLUpRvjAc/UpecLcH+gK7DHUuIpLk66W7zKGHTMZYS
4zNYmCoycMK1tJHKzpb2ZBe2RtQK0+XCG61pduPGzxEVWorav6QW8D2CQ7LJgAxlgwWqwtsu0hy7
msCdmbite8FaemnmGKxVvTuA1ScrQm1Se0cEwIwNhhNdC6NDvkjowMGPOR+6evYO3dCNG6AlgkND
Rmqv1valwZSXthfcfpeI++jAO5L0uAiLmeaaG6QRh05Q0YSKBeZFq/iMdv43YREYyoD1USTV+6yN
6YED2Fmjtpo2Uc8UNrSxQRwAifO5rz/a9Q9PWUszZFfsSe3ZODNYqVbx4PSi2JWNozCfd2vIt5U1
0yUtZ/27UQjiwHxUOPZAbSc5RiVGX6ZGK7SQMVjNrSRVZF2r7HsZ7yoSLdbAwMieJBzBPUyas7d0
twwy5UHMROiL9QjPdBli85qbdtVazNmzJCO/D6raIpSuwQvLUc4UJnR4aokiTW3ingbqmgh/N2tw
qpN5z5xCr0XZiEtaZ+LuSpvHjsX1iZvrs6eNF6OWf1ebiLATHWVVw4ebECcgqgGcavSKfVP6ZkC5
KMnFuvWQK2q6XYuRfNYjQcDFM+I7hOvtuBMCBE21BQPD/GEZoOCxE78Svn4qtMLfMY689W3ZECTD
xX6XlOEr4rwWDhJZl5mxTNiNx6kxWz969vAu6RSCVtzbevRuiVyscMRrm05jRPPKMQtMMmXmltGQ
1S8oc4mgrLux3e6hVeXJycZkLxiFqH9u2iAX9u08otBP0sX0VydPccMuA+NlECmbhkc7zWEt3dfZ
1Wl6uykIr8REpvDPOThzZu1H1AJLNfIVTYtc+8z5ZH2UGzFUMvDN+dYtyLPoTaQrPdurYzgsB5Rr
EnpTsJYAZwWLH6YYbdgzpGVrlLDVxiQIdxg1DSc+ZviIldnQgWImMkcKh8rTfDFSgq8tDdPh42TP
VPHF+fPXFpfUiERJTQq5zHaznLqN3W4yi+f5a5UgGIR/lYkxqr+1Sh+31H37ATTDMZrvBgPYRiux
ATZouKZFFkdNJGLIGtOIW6qdRaFDtcz9WLJ5F9XhifXM3oYtH99FZ7eIxfVZmRg8+ci4ZCuWOror
ydUfNPUgVjg7+0PTWu+J1rPeD/rRitiRC6PMYbIPbvZAWuSLmqKSlARW4qLOwMKMjVygyqlHojLq
Uu7n3Hnw25Top6HHdpvVWNyt+nHy8HZ00LPhVHNtR6RMl01eobEPbzIWp0tfTsVOhvLHkHX0wTXZ
g4Ub/GQkyV3rDOeuj4yzamA7WxbvAJRkXhUjoAts8nSfm/FzV/f8lqwaWVOdGuS5p9LBZTOVlGh0
ojuGYUWWQS7Ie6vGh3j2goH3SJP4xVlOxUp5wj59wfL/GQbjf1O+sLC8Ra38jymMQ5bFiNua3xMY
v33TbwSG5/5i+Y5puotEZRHK/BYs7ItfUMLYmKH031Q0f+UvjOVL/L0lHJdHYEGH/IW/oAwOyeyS
JekYX//iv8NfwFP8SRIHp8Fkreu+5dqm6y8im9+FcXJIWnCETQQ2+Y3D1j9MYY8rrpmT9ctkqQYg
jbWH6Ad3VbvKChTep8CrdW9rpfFPZ6w+57rV9ujlMK5PsQokAOQQ+7fE0+QUl3IRdJAZPXmVU2Xl
Z89AUp3HiwtYniqR2E8gGJ74QXqE+zDW9pkr0luPtjvfDw1rBQQGh6/QYb8JT/MJgtnlddYiAyA3
VKlp2GcIhLdmwxKQvQxkyB2GkSCM3jiPWQq+prKdGJJnNCPGBikES3FWpRvXtrieSQjQlr4tgTx2
p1W2fW6S7MmbJCln5sEtCmM7yv3QGkkAPiZfBudIXiph/EWhbsnRX082S6frzoc8bKHCB8omEhOA
SS6p4Gxh51ZvzFtm+vCK9ZiEv75c20Qh7WQ8ABgn6pm2KEL2RzIOiYqg7hVOHy+BGR8iOqJnNwF7
COvr1x84Zg8eMYgBagseA88GuV3bqRPlPs19pCpaYgZ5Ymo7zHdibcXaPUBHcrX5eY2q5p0thlOl
lqCWaQhqMYeB79glhghmVMsvFvVmxwWvJ/yCs9iT6vChBtyRvomvvtG2BK2XO6ccbywaANYZ5mBk
wuOtynqumYH0y75kMeo1eIbEwpyjAR4mpn+cNw2JvwEcrBtUVfOYD8xR2oiXshgoqVdJto1Y9lbm
UIbH2b/xxNFQhfmN6b4LEE3HgWVT11XmPeKEGQtGpq1yFDLPcSRvvCyCiZfVadTcFz0Up3RorDtt
YM+ILFzOPVPMrbNg4IXrvYZ2NGwLWk8NCKxT7FMZV5eIg768aaYPooH6JiPCTWsuKY07LVq3TdGZ
m3aMjUXrkJ+L0cl+/YNfjW06Q32TndMK8oWYxg2Kohs0rt/DsNmQzpevbYNabc0jo2QIK0Y6Mm1A
cswAqT6qIqMrb8seFAGzH6ojgzg6hEJjmtYX+oPuqfxeGxHOci9lgDaN+IKzc9tIKhQMDF+rVhse
a3eif7bOD1oKiJ3BxbynRbtxiuScV05zj3WBUdPPEZcRAVcbh74WyYfjRZciFO9WVNpBCA8Ic9X3
N7USt1rNAF4WI7EYOjheq8P9dE4cbvTxKgfHPxZ5fCcavHJj55DS0oofKCzyjcZIoad2eGFC2pP4
ojau1k2kzmGlmK0ziqoRvsoqxXoIs/6AahmcpZ/TYG47E4GY2qaTY589yrVWOdlA69out5PEhM0w
P/j9EdQ7mGfjh63SRzSH2hZ3Et+tdNzflfec9F7Dyxmm68jyDl4SzStYvucS2cPKKqTaTFV5qw8J
MbjM5CMhcesyZcMvUf1JzBY7mVfH0QiIDduQXbsNR7gWK+d1T7WbyJmbDZGv3/qSgCkmqGxNA7vi
aKQGHCLLMUzaqMTwbpjlk5FB1uZ1u7eRscA1YhtwtJFY3LFurlJT1O/ejXV2jCqd9zac3pA6w6ou
zZyQoncVfXctZ9x+IOUlSNP4CRy+9AGtLAg5jNNjNazTpn6ZvBkPsEcKQDanJQm48HchWOuqbwpr
G3X4JotovtULjCNyeKjR5uNwQfjIolDPi4pmPMZmhzqD9erQmdF7Nlok81nwDBmK+4rN2WiHTwWl
udHT8ge6JWL/VIjoDrcqRkYJ9UfOQQ+tup7jYtex/q8L1OhEhQKyRMJCYvaQy+yTsDu+y5rsTSzI
UJxLdVvM8w4y9DbzHyMPh1hkz8++Bb9bZeFmIhGg5v02Nd2VOfxbnNWvxRjfNhkuB+locu9oPgGj
mDkIqu1ecRXFx4r8P6pXwZz6rFj1OHYDD9YvpvEvHgt6WKJZp5D82M4TPaM1sq/qZ/ERDfI2i7Lx
aEz61WltPsijST6Sd4F9PES5Ea2tydwlkW1svKzP10alkwWjs406nvlshNlrhutk7crpZxXrhwp9
NhAv4WO9+SKhb1aQMs+jLq5R1Nk78VIR50VYiQT3sNg30VOhuoqpELWd5jlmAA/J/V0PknjFWkeR
bjYzUYn9Z1esaqRSazMMsVYvcWwGYh/js5wZZdvBJ2qvTcobv5FuQPLoUQwRGJz3YmROci5dyVNM
ndZ2XPw1fjTc6LA1beuxMcT9jTYVQV+pn7NnYX9FExi0/KwVecexkfbrPvbe4ji+UDuagIlhSuVs
+aap5sEYuFnDpP2g8ObkqUS74jjBBy1v5H9xdZ7LqWvbtn4iVSmHv4qIYMAYM+0/KqephHJET38+
ee271z2nai2mwRikEfroobXW6U7TzItXl1juLNWiXSIsm6lsCTtlM/LvKB4uAvSejP1R58UYgkKk
RdbftNM+VITh0CxRr40MYjCvOqCcoxx2BRwU608mqs+PuFEPA31CbLo+bx9CesH0mB2fDroydyfO
jf4+70pruT4MiPfW/PC6h360JvMDPv6rvnbUUVSkflsaxN1zb9JiRyWRk8qPt4aqL10XH61LATS8
64QonSK940ZU4ZDdjBRdOHr9EOFSoHUfhvyGqmD9xOWBMyLjaBkcHAaCC4YizmEqmXQtXW34NDyu
KhvDnRoHHedvtuoSCglVEksdfJ0pfhQyrkxDP592LfhCmcBbQuAQHJ85lj+Tcg+t5gHFIB01dMDE
P12kPYvkZqFdq1/NfI4IqN1Fp1XiUEAtJkAA5qwlu8EgA7PoBr3mKe9orSMlxwfto+0+FknYK5iu
TPoZCo7SWofJZjmKlHh1Cr1WHdAraIpP2bofew1ZyLb8lHvtPe5e55EALZWQDJXJh7FkB5PUNWwQ
7TreH7o3WCR6dSMo+xzhjB7+bWkveXEwWlqeTe3H8pDtrplP1l19RvXhIJvVt9zoYdc8tjLKAOYD
HVGtvkkP9DJgROzERkA8StiwGv1aXJIAiC2FP/z0XVqan+Xwt0+6gUyJXALMoJoV36uvOdo+8i9l
WIIkNwmdY+NPV0aHLta+dUOW3TkyftL7E/rhwqFfRnIW2YwogGa9ZSayJ4rIiCWQ/9pa20yaEDsP
szw9YGw5AsyttKx3FGwoI8NPjGuNilFumQ6jVDmGJR8TBTF1XD8WrCOPn4sF31NfzkYbf8Zjf9Up
/5urXyk2qA58q0p8AinS22lX+E2SHmcToc6ka/3Y4CDNZNWRkHKqsOCVgOqwkCB9+0eo89OyDPui
jDxEN6vxAebcKyMaKM3TstOIQ41MqxAGgQUmPWYqDZiWuRBfhkcbNqYe5lM2O/18g9c8rM5phAQi
mjGGIW/mBP2IhdqHk/ZWgPrR4ssWsrxNbjGrRAJ2Xen4t1D76UM5OVEi3e6tQOV+lDwwo19zPga9
Kr+js3TIYuETlZ5ncBErplZ3ogmly3jR4Naq4Vgj6NJV5mbJL3KONI6iay9SS2J2ynoXrfmD3GWg
SKFSQtlrN7QqCdscQwdQ5uEDiUTjgXOwqDPSAWtigNJPwJKBmVWuh4xIgywUH+gI1axtR39/1KDV
uCgQrWkofm3GKPT985vf52nTJK45rDoa6x/+Pvz+QmbskZj974v//ubf1ww58SPpkW5+/+Lf1/+/
r/998ffC/s978jzbKTJInnwoe8n7fR8nbPefH7H7tA399yMbTdqYypTgrJNUqoZLZdA69feDfx9o
L99u/336+5Ne0Yr139eGVkm2DXJLUfTwrMH8KH6/4/dd6v9+6z+vIZmCn0qYTH+rDknw7bA+LMVA
HiZFy0GL1o6/vy/+vuf3QaMh63YGZw1L4gWoTowg2//6+3+fjjkNTocexeSGaj4dtv77RqnSc3TZ
M4qTNJKaNXpMJQ2lZYliu/v7GmKNuTPdezSf5jTyu0cHmPTfLtUFemqrKhbXLMSnsi/gXgfNlOyF
Q4cCY7RbtAPxRJZdTS/THZzSyOOk3pqZM79NZ+WCntKxQv/MQcDwZsV2dy0C8An1bbnhkcqII3+V
NqEj1sJdtukLTcsAXl3M/YoAQnmDKMhBwuonO1pPKKsvt+Ew18YZPN1JmRf7S8kcufLbx17CH3bu
LvoBY+3WZIF+2L/EKmQR5cop3lt49iSJoFxs0g/UluF+ikVAAUva0vmWH/uvUnNygGoPxDPdanyf
1zKcnXC0uMpnd4hAojtdoNwwJVQZ/TvACxD+0Wv9ku+A20gQHQq3ByGOOP8FYc2BI+1wD8zel15U
OtFJwSzNLixec3yCTHO6H83TgrVA5yro0T+SkIgjmE2OqPQ8U86tnklRt/c9j9q+TKhXL0koy39Q
xqBLLlKV9iwceJQQeRHs7gfg36IPZDTteJxD4h59mwZFgAZpJ2ws1LvJJDocyWWbb7GjPQoEwobC
FKE1yhgizFAHXAwUBB7m50y8Ch+nrvLRXV82GiIbu/uleMdA30+o122otVzKS3NOHMQpfNLUhGbx
xrDRfKCxql18WP4fwzo+nBn904hSthBtgZFQB0JKBVIq6fBc9hNcUNUhxHRryMsfoEA3CKT8UY+1
90VgGu+tQw8A7k9pOsI7Qv578sHa+TY78hFQwb5HrmBbe6i/UrAjPATb55wadFg3pnvKnZGXSQCu
j6gGCI56ir7NELl4t9+ob9GLGWqxHein9KCH+nf5yb/Qu3/amx6CjLpKTRB9C4Pf3yCqsFSjE7Uu
G51aex0AZWOhhfqe0IFgiza87v6Ip/JWOPqJU7GCpBsCGLErglGXJPvbl3U1T+ZJXFXInQIqTxjF
W6tycxmxshNJJCOyqY3W7t0O1IH27HbsVdfmJ39HLpwuQa7ivldPx/j5D5o5ktvenZ0h2dLRIMFa
Na620WfAQrAcbBXFXdmVnNmhK2ggPYNkTa/RXnv6UZ6f0zEUnB9Y0u0nzQHoAJcdU09YQRXOcH2h
0aLmSruFAgf4Dic9o4B3f2sVt2AvlQ7ZnG5yYGrD5WmEn/hcHh9ev6+PFXLAm/wK8XHcUV5qgmUH
bAMlwcPdnXdC6ofVda3HvkuIhf/nVRIafrwtTA+Y16N8Hip2gN8omdsxvPF2WdzmyudmxyZofqgh
s5adfpNqTjm5cGpeuz0Rimy9qgF5FnI9zvLFYvs6ZPvZpwDpo06RPg2H9thfevL+6eNoHmZqVelr
upnDxkn8HzVsN6TL7xZ4fdfw/lkpP7kTWM6dGBUQntvevvKg3SDU8ULOh/O77O0u41JQPoBQprr5
QXiKIIrYs83iKdbtzGSyynZC5sTbdTC7n1Di19M193Iq9eWxLg90CTfIcSDxuhO32heEeEAp4XKu
CzvaDDo7eTM3YfqUnCgV0a28OlDyfidJkjnLLfWA0vn5e+rl24bs0JY4pzrjMDFyVYC0yFickbKy
jc8ML8UTD0uYJDu/0v1Wdoun96o+yefhb4no9uPYCv7gLM2G6rVeeK3FqME5az66p/T5QZmH3etO
7bv8ncPHkV7xdEllNaOXBuQnF1eqIWvIfg34ctkLEM/Uj/Fb64AMHZreV5HltN8XiLwOEDTxmCn2
p2TH1PZUV3jSGj+/Ru58awbXTHmF3iVaGa5l+XWckyNwrMphTxQ/VYBcAL6V8jn9gOxcZJQjPUxY
6qV2c2CxQAv2Yi/e0qr6cQUvep6C0aDCatOcx0FYWrXbT8CqCOmRLSoRxPdBOPL5rPTksVfHt+og
MUWdk/3JATxpwULXEbvYsgvpsIymzbJnj6SeWD4rmy4YrpLLkaqa+172hGdkmZBHTxJ77m3eXwRL
5c1M/fSTubhX64lxUT45LDkCGwewoRtjHKY4rN7RFsg1njIGTRCfaft19+fPB56qSKNGl/QPBtpZ
555UTfVBO2ob5giaDN+KS7C06IfEHzfquvaoxQnDaxGM0TrtKS5eJj+TuLy/vHecgh/x+X5Z2FHP
XKL401644fWmD5ieOQrTZMN+CzPTjsLOR24XNsxmtP/5P57C5ROW3i72/O6KzD7wnsUlz/qE1oYT
nctTda2uMDkTdRNNNiMBfX1COBwRVz24f4nQ2cyfRT1Sz2mCzOcK8iWASoUD3lFkenAkodGeCQGA
7+la/HAyYEYo9MB2ooss1+PUR9Y5xxsYclv0RC/esKyyb/MvUmOaTKjJGeWzhDr2CtAVxpGTlBuc
7eIsfZY+fLHckz7ln2JrYM7v1pdRIJHvROTnQLJnl35VMTym21DlIPJ9ejZr3ZbHrd4EbtHbmUNX
Ft14onNtj6RwdF7C9AcUjAOV36uMp9qATCa+gjjrMZbB8pS/EHh/9jfxykb9SajAY9mUXfOeuY2D
8cRmwLpDV+LT2E1UEWPbp3D2oW/RXgyXP/FH9C7slLDZxb7gkgAwndHniN1W3anpiMft+0n+iHeA
gWcyIDSs8X4Nk4txcmfDp0x3fz1RwaVlAAiLVeLjicnprqYUMITOw1snUeHIUO3MfVmXaROMZI3s
egcfPc08rGNHpyy0kML7R4mLhq2LGZsuMDOXnW+e6h09qByCBkEiWYE7tFTvoPFxeFZMfrF5FCd1
vO/oIu8KOfIWrh7tRzQPFF8qNhSDDTOop0tC6jdF6UIUw5ip1bNQU3dZ6kvPuWM4P4GpO8Jm54qB
ZuN7XujW+mj9qvBQ6UB8mClX/Li1h/f2mPiZdao3hhdEPtksN/J7W3dY5c+KmyI06IGeOUbTMW6A
FznFVyO8tJCb5m9ErGxZsQ6wtWjDS48WgU6pRnySaPi9NIUnvNK85El3WMvFxvyIM5gn9zkQNr3x
cad/Cf5e7faA3KPlhd7bnhhS++S4Ik01GxdSnFq0LzVb9XIhEMov+QXcF2VcMPUy2F5Tl8l9H6KN
Nb6rLpmEhJWC2ZE2d788Zu6ibpRPbBvnCY60ZBQ2po3tPzBzxbkEXGz5uCvNFYx6QzuROMRRZeMd
sTyJPSXb4adxmis1fMmpawyHiwuKQ12PGI/nTnW150bfk48vtS0sw3j0vpYdAlALItcrzRLRr2Ds
ICDQD/GqsLU5rjwwEjQOKc9yjGvcXuitWPvqj/oDeLlz9J8pUEzciLf6yD43brAH6WBvjyEZExlM
Ftez2GRX7OJZWskPDhxyksRtvyVVkrdkoMG0uHPsAn7LF6fqfJSXKahkgNAc/QLAA39HnnYatQgy
QRXCLyFyP7aMlKB6JKWy3A9t6gvPUfYUzw7FinfjT6S6pvo0jz7DN34LkvvPeGD77hwp0Hu45oAz
oa5CRvt+FAg8EIQL6wuuC+lHERSnalP+q0dHWefSY/sP+Wu+zTKf/fxATo17aewXddpo8R56pOzA
m92K3ogKxbKv8tO8q5wsWWesBxx93yXij6DuM3S9S/d9bUCNpiNukexFQZLaYAg5n/+gZzs8tafH
tZq8SfbF6nlsvCYPhtwlqSJeO9oAILHFFcCrn0JFPyjd5SG8RvMbKAMafmFcAFAX771o4xHeUHW3
ccHRj+sc+Xk5Qm21fMPy73S8vKWPIB6OOKjLrggq1rx2JNGItCmngIiLgQQXQd0hWkePpVRdwQsg
3H+Mtw/wa1OofXacBNPpDrWI+gHrx5YHl8BM2ow1TImznmzp+qlEL/cMHRxCOKd0VygbcEismQxi
EPm/6rO14C/ddwbRlnIapCPuDOdjX28xdtOP+YNEQUdKtnVRsbSMoFH9fCAlVb0kEHITwUd+tokc
tDVVhuZIkTYeV4E/U3HgQCitX+bbvN0Yxa6J3SJDx/0vcQKCwuaFXAisMFKNsmhTo1M0Z0JDkv4h
9Dqpg3sOixeJbKhoePJeZ7hlHBzX5bexjiXVMCtYle8LV/uqk+csLI2N5OvSts72SJitThjniOZS
6Xmc48a/J3vS0aVF3Lqnqw0a0kAGATrksTsQkAi0XhKB/4NxKuzsfu4pZl6ZgOUTbxB2s77Nc87l
Jj8VdBobXAggo0C5ZJdgB9UP0zi1ot+IW45sif5M6uf0rpLb+qxpv0Is88OpJGvOjxyhBuc9ho14
0jyd4tdejTnLcWLnekvm+/GDsRERWc78SQGER8cYj0Y5arpBa+AuXDW/L/zE2ui1Xd7aVXT2OxJs
fHf0UBHXC9P5hYvG5oBpUeptTC6EowiHCVu33M9gh8YXjgfOJ7s/sm9oeUUJ2z8C4sB/pQ8TlWbR
7S/FhvyVAyfuKf7IP/r9ex1W9nv9rWzm2xfUM/3NEpz+G1VNOppKBKXot2GYHgcm4Ub37Q1L9JW0
QGe3J2LZTXoozlltwxOhXD4Q3n0Ilyx254vOIH0ABD3Oupd94XYZjsIxZuxfar8W3DvdYK5m2H6O
N2xp6SJ+uLYIYxHPbdAhwORRTaKKjJfKY3ksDvmWG7L7i7ZZkwdBO/nrwUvWHRiOj7kh0su35RG4
zvQ8f8OrwqVJ4TXHIhpg8MVsnCIQo0X3Du0ADYCo8i2ZvIfpzQvlBRfryoCSleAZjDc1TM19Tj33
lLjNdFgPkvnC3uKbiNyD5ooZq85DwIbLuT6a6ZnYrH15YfOyI+8+tXLyBdh09AEGW8Z9mjaJ01IE
D6U9WGtW2eMn9ervgvOfjoH0hXKLLahnAlmn+StepTPbnW8pCBpOK5fzm3Y4xQ86p2djVwWGt6od
HH6vJx6P2ZfoLXvL59ij55cW1vXmfoyGY5m9LcYWrgo3FUOytovCNbOnihQCbvFaMB2uCg6Vdcv+
EJMbvoRk2Ub+IcEkfOZeVHyhqjmcZchvq4EsfRObSVp1PrG0+iORKsBoyJZO/6aIrkq6wD+KITNu
BLQO2sKqMMk8pX7ZeCIeLYOTUpBypC8SR2kH0orucD4V/XtE4JIAq/UrlYqwnb6vRBufXQObUKa9
zAGnSbNefozRjz35Ok8+QfuoeFXpmm9VAMUoMKqQMEPMPSU/tvoxLf5KtnXjy/vJR7xe4DhuVlgI
5DzIQKAHxRfBr8Q1e7Bo+/4UG/bwPKHi6cshaiY23qyqnKpoI77p5D70k8n++mEBhVHAPaAzkTqY
rMGRlxA6x0cL5tmuX7QkEL6iGqSGUwBcGL3Yt04jRRzVAcJlN268R5Ts1nxpwbSfXpJddGuvEwcm
QSfdHKFFmXZyduLeubTGrRLpduV8wDOA/sCpU/gu/SRGXAi3RBrG5bBvWjv/iP6OF3pg0OxUou9s
SauOCzD2RnfZiZX+klqu0ZO139fjn+mD84yveS+AjAN5eLvVfwvUTDTyTcRsNMesO4qqTv5+v7wg
ZkJzsjPeyPCOXgnaC7K860m8IldXbUBckGbs8WPJDkDE7my6b5jw61x6DYk/yi6wnvHNd/TlIr7s
F3cghym/yW8ZPaLJzDzFT48phE7wkHc5Fd1lD1RE9gkmOJ7LC75A8S4/gheDahgrtXHIgJDAINOD
nbaRckn8Ndnxk7XB3b+73eGRB7wqyjukvdM5FChodAdxIdfsZfsuRwd2UxjXOvIm9QSFt76R80Ua
Dl9hxg81ux29vfrjjC7kRjygZVMPu3zkVo9Wiydw/6w4CBpycBno6pp3G3vx8YcMHQ07RURTSsRZ
P/mPjIwFBGf950mJdoWCaGd9tWB3dTt99UP19AQKj4YJm5e8cczk+16Amt/xHcgqDEH0tzyy6r/I
jVhqMKM8CBXCaxHIJ69HjL/mR2wdaomf6hjWCJrkpns2op2pMV82wNrojTwdLnxJzgOPl2iJhCUa
RZETMtD0hW2udBbUaOdw62/8s2bcNtrNem7KZ4SNd5Hm6G+DsCHwemLd9zgrwYiAstffRszPglYg
pJpbdiTSMMsPEUwyRxXNxypkve4HLCpfQ/qaqI3NnGDVcX9Tv91kfgaaUXOt6ZUP+yS4zB0WRjcc
6Yi0JnRlhJGcgmjTnm/CE8cQendYGBAnFH5wompPjjcFWZtAzp/SHOqrP2/WAXnniroJQ0ohzOas
XEXguHIKXeQwTO/XAhYHzO2FWL2+FEQ1evY0f64w5Bu+FmaN/q8ZKHJWH0YPvzR6G67JF6ELfjG5
XAxk6mOWjI2c7Qgsdj/32o3eUvWCi5mR9KMmBDt/+cS6zX8KKRh5jz6QR5koOh2A+mcXkhpsrSe8
9jti9YfHg2zMRuKUvkHynD8lithwWkjN0P0uD0JCexqkgBUJRNUdb+LETjsDqTAsO3sRKVPmnpAe
O9MTnhjktAG3jigVyHhvOExX1YMN0tj41T6bTPnsL2DJ9iQ8GrI1OKDmG949fHp+JPtPKIRLIZGz
wkeA2pq/Atil9xHnADAWZSNlxwHUlA1F/e/dgk1hgzQn5a5up8nTInIwuCUgI7IRXLdb/UwaHXMA
nl3jbRb+ES7kRDEZQZ5sSSlxWUyQGozTT0w656/Kodg8AioSFSKXcDyzgBEFmJITIuVbgqTo7TEd
lFt5zD3OtjeGTcxuEX4W8bdJhgbeUe0K4udsm2/pex6HmAauprjOn3wSZkUjYBdtTvhpON5BT73o
BLUArn2z2iufqryTMXDvyWV6goHNCsxfo4wgwYsOGdwiDRVuMFgXrJbMyBBbXCCmXIpXKsnaY984
0yvkn3feX8f7mkX9mYOmvsw7NjLJapBgT+aBBU6myeTwoWNfK8Nd3GC7Clys3CNQX8MRsBuTZ5l2
Bvv4EYj5q9beikdAqY1iKPFr/sJ7SeygdInWiKz5zDuzMWoUl7yZlBBhNe0XjVOCx9d4/N00uDjo
m4p3IyXPMLUBH2WVYUxyVLtRnTHD0nqrhL896Bja1ZBhSoGNQ7J5Ly1g/JtaDfGcOwXV+ZuA6eea
hcgt2+ARb+5tMMP2Z/Gka+SBySa0BvwCRIJVWVL79ZgHFQ75cRkJ27xEcAVOApbKBccEyLlCsqLa
cPVcK5/MD4rEeiafzuw2JEibdWy431658oVYMsajxqTML/wWiTT6rZayRzaRnwm5qisdnlTpJUNc
FDoLhfWK7Z181/M3gzpMb/w537OGKy4D3ROeI/6zY1i5I+6rxt0ZmRFXUDZckkS9nhIYv16A16z1
HGM8rdpdEGckOMMbxigTXRPKKfEVHb1cA81Tmi3axMU1s0iK8p3VyWfq85lzL4LsIf7hru8kG5v8
lbQ/T7h8Muv96o5o/Eomb42l5OQjpJZgC1LNRId0IKvJKmHOuFeiQQS28ByZVM55RlXmokloSDYf
yPjxKdwAs96PDnfF2kKJ1Ypcrp5rZIqwCiylSMPCnYXuQj+RoHm3oPb42Vfig08Yq40o/FVJ2x/M
GGW79dwmT0KqcjC9ddGakGH+sFZ4SsqVTqerl/D7zXyD1YdcgkpYDdLN5s5Yk4QnNVQiFurkcaHc
6wNEEPKteTDXIcPP13Pwl5fHQt+p9RaojK8TGjv8Efee0dGU1vSyx6JXPK6KTcRveAvTMQVzQml4
vW3uVoZXSTuuzmXoGAKuMdWQ4XQX9Klihzvnj7heFsE6STWwTbcE2WavE0gMagvJWr4RH90+2hJs
xHfOHrwkEi2OObiPw/TOF48XqgRIbdMlGaotLZrhbnQXPlAnzaNBPUZ0APefpkjqxdCO7ApNDdny
hbLrtXCgKqDRdYkisOiCf2MS+bB1Y0BwYDNo7tBQrHsxdirxj+kzsWwQvoM3Mu3cIbep0onOHfWg
OcfyRsA2LB4svQaY5Fo/AAaK9+vSxV7npq1NsQr1+TNVXcuVXvT7juSJAIu8v7Dm+fII1DN9ERvv
YZyy3rkjf2ScuB+EgoltFNhVe6aB99K/dl2LAFNIP8vrklqhr2TccXdYq8A6r9OP1iIBYDPKXAXv
Yxok2FGavZBSMCD2HxIQk8qVP0jE/WTtqdexPpjKGf5ZETRSwDdRc0/uONzbTGCrUwS0dtO6+wzC
Pq6Ky172FDbYFjkksWHHIutPwzMF0rilmZEbZ07/cgfiiawIgigNbgsonYASm0ky249L+g99iCVa
AA77WEs8PMd58LvME2GKrP2kyvB5sVzMiTXAvn/LgInBq6zuYaEegLSJMsqQdicf0AWksQ4cjUoM
KY3DLwIxlkterPmidmOOuUy0Wth7RnfhKbe7IrjoO5Zu8MsjaWMgzE97LDoMd5S51oGNdxYQHdkj
eALhuNTh7/Db9EsoPUj5rEmzuapz+M8IY0uFfgOmkvHJS5dYOKfTSumZr3MI1o07gxHMlLAXGR+t
C9hw5Vp1ctqT+koOj9HoFnr0buBoswrBFNCHHLEdBqzsNknhM3UMFFVrJfHA6sAeJKm5WiCetxpy
AGR/PPQnGXX+Pi+3jKlEPxR5XRxsyA6et+2Tk/teWTy0fiSfSt1OXfOT031nfTbniHsicGIxplsG
ljCPS+L+V0CQAbjISXQvIpmPqP0am4KPRJe7La7LsuPr10UwksqkhwRdEByy51oUID5Bb1xKk0As
S4+2sEZLSs0exoc9WY0TYD3pUUu+HyzQc4rACl3Fd8kXKNXieV2v9PIkSDXDB3Ix5TvRA4uMAJcY
WCVqq6aX3ELofC/OkdcINxGM5++2g7Grj+tIK4wASrUckGfOTFwLGo1gS2i0I5ZhqtECAkSFtw64
Tqdrp0bE7TUhdsCWA++iwgh6yn2wKR67keY3hJIv5NlAcljmThJKoFFkiM4GnZ3ZBuv+UR3UagSZ
Bk8UO9phWw2wqF2mulkptwQVrkXhHAzLU/TKiIryAWRXRuZedtkBMK9hj1rdRtfgP2xa83Nd18qZ
uSTRKlIQpewJd7EnUd/gst19dtbQ+QAuyeRigUrSpMC5Cmsdt8fD3GKHZdnC+hPiN08G+H7ZtSwn
okY+bjS0AHs3h3IG7kzdsgy5izEOCKAFHHU2aOtlBCXvhLtoUVvJU48enoAcIZvH67MAKgU7DUSm
mYXV9CF8gVjBjKk/zVawNjPCAKh/MKa4N9Yfoz3XnQsGcV1JQwiynFZrGk7KwRKgC9PyYqfET1T2
4mY3JrtH6Wrjn7F/WatepBISj35DCju03WKrZFJO/bqu2Yu56KgfpBHguylB3WxYmEwFSxbEPykp
WoQ9ntiBGrk+nCwDYho89SuHkVkhObkW8SZzx68w7avPkYTdWfjkuUmHkhTFlBedW6hDZo2THFq+
YG6F/PlOzeyx3gXvRNdyfYp0zoB1DcpklwC2Rurf2qyeNPteAPv5RkaErzdgsuvr7qHixLmNqhIf
ILMaKfo/VgOyntl3MmkhlgSA8pK6JQogJIO0M9sScHrUvdL+hHmvx63MRy1en3pd/8WCpwYSKWe2
bp9i7NDQ85LseeaGADuwKwS6U0NAFQOp38ItgV7IhIGBGXbK2nZpIzx8kdR57NbCmdmZ7l497lD4
IJHDcAvlOcLjwrD8GiM2a326v7Fm2FJcGZZoQbiGK/g15xgjLAdTFIuBeA+ZNCxPAWhFdzgfeRvm
svsAEIKB4rwTtJC3D8FE3Iy/TIsDMGvohUhHzNiQHloTnDG+uRuLDm4DX8a3cvaRLOMpY4hztrZX
m4lRT1RwNIu0/VpkYFr5qyKGmANm/GDRuGal5GQz/QHVV3rkUM9c/T0+ChckDzAh9wUZLxOAcJaT
HR5Z/fHkiEPIniGfdlc+nsEEUJLBE+PujS+M/IncKME68ep6fIM8If0JsohucyvMoO9A/YUgLUgm
czi3ZJgQjVtapxck06dfdgGcVEUZxhIxHpqFtHHc6NUWPcuZwVyfC21JtWjUdHR3UBSgx9zSbYe2
QVc1zvCQ9OlpMe8ZTKHe2GoqySaFTniw5wGbTCIcYV09I8CubBFDVraIEAAjywBRlWoRQlh7z3po
FL/dyBBosiNUYkJxSih0C5BaUr0tPaFFzyuCYIlgTATJdpJldtKkiM4oYsRhK4tuq0vT9tHmxzrV
BV9amJFuUq+TPt2dOOoMiBUzlqunV9WYvDSoqaxthipOq6iiO5P23RbxxxRxyNQKp3OyFMFgeBl+
TRybZZgDmoZebaGyZUiX2VRgPK9/+fvnEZx1FEzN4+9Lba4UODni5fd3RZE/NjOZmxKSOH3A6DD1
2xqPDmoM2TDuUxmYaP7fBzleAGL+Pu8TA4SoXJuO1LBxW7VuECtJ/t+D0gWaVnGUTI8Gd0N8/vcN
mZ59mQ99oP1xSRFofWhHaPb2v89/fxo7ll9RFuGjA0WZGhooxt8f72LFj0JVZ0FZLjuhAdkp5LR/
nFWkWUrDYI+gVQNALFL/c7WmACK0bXI0LH5//L2Ff/5w/WuQnfzm3xfrPArHlhis78j1tAZIyN9v
/n3I1pnJfy/n98ffF7W6uVkilcRZga0UF2JDXMlJV68D+/swrU//z2u/v/h9TUYJVMn0NFCMaV8Y
d8kvx7gB6oKG3pQRyCUxQjJ589qKMq2gmsRwe+obctwhwzxqmiOjeI/POtCM2dPuRhV0Qn2dyMws
gMU0c01vZ2QGyvlvdxdbIr/oM9byOx5BQ28yq/emRqMwsoBpy0ihZeg+UR4t42MpAJRR1IXQbyXS
JR05z5pWZQ+jg9lE16NHQ+ux/DEgvfeYTnXPgTxC7B7QKAbT/CAkuj+188omNNXc7UZz2Viz+Vl0
l1YjIai1UolCBgpLhOtiWkx+bDZZoMk1hRCSJGggnB+ydGrER4W0FcDXZkI+ZMY9eYA5DLRWp6EB
BC1CAvJzFZq2yT3zUpUjrRqH5w5cJe2/EQi5R4e6GEJtDEWk9CjCtY0boZ3nFmhJJZY2brr7RB6q
Vj0Lch/qzIx0/PA75B/ddigB7NE2MJZaIvLmex4EDugYN0gn2xbXFNMzIadazyEE99BwqCokrpQR
FQpUZRaat/gNmmT1CIl9GsmPWqLi0xB+gOBNhIHEy2sl9iF4+lRHrq3KiJ9RuEhDCeb0VJFlNkkQ
6lOOREw2vI8Vg9Y2KEWn+qtiETuUM94m2ut4UrM7FjDa5nf4gQPQzBHEv2InSvKHJsAoWw4J+gJD
pQYobn5aZIA0Kdc2MwruTn3HeUxKCjADySo9oh61kNsR0cYB05bFUJqG8lA08kVeoy6oEKFJChGo
FwxaA+SRdZzpa7R2jjECMZneKtQ/XUHIAQUK5h4NA+1J5OwyII2Xc7zg2AP2rJP8zejxRkXt08os
bR8PHHCFBtG0TuObpBMZgmMeQkF+7AYaCrsNMhE7SxkhSqCHMxpa5d6l1b2XKlj5U3k/QAebaAyy
RwxSOZRyfV4Q2QlTCr1QUJadZGh/GlkBSjAKQT2kFRvIdBs6wyL6fp7KY6fo1i1dU4iaZ02KuUPm
JszSqg8Hel+hfVXtNKE9GIY2bfKmf9cR9EClpwGrwuZ1GsE4DxIqXPf0kbr32EzXRUSckxoj2Rzj
u6yXyV4muG2Zqn43Au5cXCh+r+OPCGOJTEBqAGYoujIcUlp0GJKGUvzkZsujAKmEALuUDW95KlAF
QrDMp0OS7jzUbyM2ps3UQuyD9vGkjLm8VfKFTjR3vP9H9PE/1J3JctzYlmV/pSzneIYL3AYY5ISk
d3RnJ7bSBCaJEvq+x9fnAp9VZYhSUZajsho8PpIRQXdHc3HPOXuvrVyNnSMdr9ohDHfzAwEB24FI
q1NT1aSvFd0R38oxC8RPd24x0FQ0zngEMGtAkNSpo1Ii2VkJsAAb51Eu6kt7+dRpzLNt2ziXBeII
bH4HbzCo2JyZIqlKiLrJdHuJQ6o/twP1audlDnJb7wKR8SRo2sexKb6MOsPS1ovd4mbX65WOU9e3
CRXNnJOJ5m9eSoyJE0eQA7G8ASQfwd/tJvbf0t8TArof4wpLs8ZqU/hoPZpljI8JzxG/g6G9BJi9
oRVGq2gRGYipccDWyhysnv2Wckp76wCQy6uBB4sJ5gty0etzTMMwZ63lMLrFfCejaJ9U4AvDMP+W
Bc6VVyBe78rpUeTUcT02Nz0yWRtb2oZR81m20156nXWEzBKdWatBspqWcOt67eNsZ9PBtd1Tzamh
5Yj6O4wgTvbuDzVS3+C4GukJsCtaIQkT890xTCiEYrXcKOk+N75o6Xws8aGJXfaEJY2oZu6oCTFh
6SpFb9YMEwBNjW4wYopsbTHCuheli03HrvX9jP/1cg7luIsDH/ACaTWgHweCbMtTH4NE6uvkIRB+
vWUxTg9O8qjD0r5esxf9cHFhOC4bncbOQ0e87d5FitU2ljiO5ss0+68kF8R7iLE/5wj0iONGj4Ti
YDk9lN4XYO6kd1blVQCUfZdgOsY9YH/NVomEHTDP8qrmZFdVfEqJTys0+U42k4w5E1fCWlg2vWHc
Wqkh7S6vnrhKz6vaqq40hCCeMCP7Zl9lm7i1mAKG6l5aQOkXpUHVVz+SKTglreMip82z86Vi21kC
yztlVLswQ2n+S8ZAXir0sQ+Ghy5xQP3i0GHwsLZI8A6HTRJfxSkJEaQUtqDsdhj7A0zqmEDH8dC6
cbpR2nnuSIPbRFJB3B4qvc3NcKgV1MdROnqrRsoj08htbmdPYnDRaLTznWVChmLusGxyL7+AdFNg
fPS7kzO57G1ZWno5ONvRdvqTQ8DBOC6fp7K7afKWHkE6ufvFHk4yrsJdF0eQJ/V4L+ka3iTEQmei
3FlODoikC80FqScFrc4ZiYvl4ox2goMzDUQpCau57BSGpFbTVKg7J3vA/nMzztOJuMRrK9HkvC05
Lgg29HVVE6SGWfJMJHRQEqt4LRIAO2QLsn+XhDHhfeZi/1RIQavceIeYHfo+J+0H6mcPYc//RIj9
RVg0PiMTr0DAfWGVcPKroX30tWBpt+gqCk2xRbr193hht1l6PVIZTZ+qccKDtmlppoVRh24Eeb5N
J4pDAVh320UoTcuO3pxXc8/Yot9JU6IyT4YrXI9TWvzEuH/Wcyy+VstL3QzeOayjguqGz69xvCyL
H1/N0Y2ncrQN/edZTohZ58vUco7zAq6/bqZTY002uuHXUGk25mHTPUXWp1GhR0/9tt4GyfAazzIg
Qwg1ZRn34AQ87yoMh+9ha4KddXBVtSepSGMEnGgDLOWhztnSpwK8fZPLO5W230VHSp3DdqP2aII3
3vISBwgxalzC1TxzG38xbbuR4dJtlBgYN4uAR9CSXovpanZjolsqRqhe4m5H4TMgNBQ5lOFdqSh4
08g9n8o1XiIyn0G3HUan/8wDh7RCgFblSpSodiP36YaMbkXyanacxNLhNl97THZ5T+5veUjQwZGx
wId0MPgqGvSuLxkPti7+Z11vCFtWsbPcGPLirwAT0Naf2bDQIfCiod2QInDjik6fSMI+qgkjThoR
SjAmS8DalH7zyiA5NUGPOihJd1orWq6TgvAw2uV+JNqZrJqgVEcxWe3WzOKZpM6bpR/1lcgAbroV
z0kP9WaCId1xWHKmmebeXPi3qeZUAopA1eS4Z7AOmHPaY3WhxR0dsy7LWwqKmiAoG3gghGE64B29
Ol2pTRa2l8kw1E8tssVtxXwdusMnrRvaF7LilGVs6AabKX0tClrDjSww75X3XdJTDisMdzi6DoQz
OAfp+7dtbcd7khPXfWJB58y0wwOlabVrsWEjB+ZHMs46IjbUl9lH7hbJhlB3wKCLFF8aWd/kpeuj
gFq68/Xm0ekMCjbk4CotV00uW1Ir3xYaCqnsQB/WMdsIi5Up62GTkYXI5lJ+Kdn7btzc/pE3BTN7
eyTIe2yiY1zvjc9NWjkhy5jLBR4wrs3GXhwAqnnnbpnjd2OZhOAIfJWMy03QPrhw4q7qgc5u6ZT7
Ml5tCAg+C6HEcQqWa9sexN4BDrGnnoYPve4KkK6nob2d4PRtMwRhFNSXIoVB28d+sot6huvpaouE
0wYPSs/uyQ5gouWDpmsWB+e+mg56xH7kGcKNPGgIl1k2RDyvUnpSAYhdsbhsT3aem81Yv+fwySP/
5XwhghGhm3gJXyAXducJm/oLkqXTU+vTTqnHgmceBKnr2aSrX4DxCeDER9umL6KlELcVcT90qun5
yTBfNlPr4ZR3YUFIQ1KvRWlDdkSxj7ryiI/xRz0TD0Ima0znpP3SEwYE7Kyl5ZCN26UUl0GDcts3
bXHZ0EYrQj6s7YU3ncvJXaMja3uhMFQ2/WrPRkY2o82wyLHYliQpWVY88+gdyGqpkubQzMjRqSJo
OcWo/rulu1zwv7Qd4aQQBD07uXHkaD1Q7ro8O78vTUueUXscdEzHBkK97q1PZWEOQUGhYHqmmnbA
4zvrmKIX5ppi6KJI3e9jGpGEk8YEvcgcKBcEwSDvXkiFfqLtoCifPFY51e5L09QYKPzqFPTkti1O
dkgp7i9N1bC21NFly6QfcnywS+t0wBPJ6cTSvLMWoNHdqNYq1B4uodMinCTRqO/ZOhcZylDh4j4R
IxSsvHNv5TgcBtojQxjEV2QXIG336xretWE5TdzlIlE2aydgw43U1quDs4DYkPiFZPsOMhp3I1cL
NzRbWOxDU7ElCXLbInttBcvorENIXqH0+Beaz6U7QnKbmy/2qBqGijG3aEXQUbS8iNh+jBJGhcvA
WB6YbID8n1F/MM/ARYv6SxTD+nPJFuDexYdfIf+PaqYfUTRQduUpeGf33jLjsLP92TD3WM68byOE
yLM5qpBqrAHvndtkmya6gwT3tKw5VZNPA7gv8+uibR+XiGQUsIz3mXpuh+H7lPiIaIHLgSIzcFni
GFoivVuntS/bKccdgoJElBN6Be9y8NKrqDm5wv7SLCAZctc/GmgDZ77SHtrb4ROJo8Ndao8/3BEb
iadwhRB2oM5aQ+iVirMXPT5VZalegeUWcXqXT019ALfNGCiZ1qEzk6AW8LOdyquJB9Km1d3PAQbp
vvOZ5cGtATpcgEuDoERcjUDRCL/lq7UwWRCkYBGug0cQDd9GpM8sWMO2TwKUkgXrezXE3+Mye62g
StLVrW8bEfSnAi3lwFPVLN6r39pio1c0SNwtT197T0zXdm9t/JyDBLei3NWg92tn02SxcyuaYW/S
nJpm7ABf98ANxXQahtA9OKHLhj+6WvJyoJdgGF1Uy36CrkGe14ztoAccEesDqT70XFZj4tjQxJi7
ioZ4X19E48Jmyqlu8Pgyuqi5d6NavhS+/8PNrXKb9O23QnPGHQCauxkKpZsJOtKJ2bYWuyJDbVd5
WGmkhRuwLyB1NgjGJwkJxMe3xVnn9pHRRTsZtB4pCeQTuDYWbKwCVjoH14NfvcaMKTvSjFQwhijk
8aACebZYaQLf/mrlyIkEoPfNnDFHjhnGWVIzpWm+FQIXVOBtZ5i9JFKULK+SUi4Youe+bV+mYVlu
MnXr5ziNU1CDwMwHUhoXoEqWxY4ZsOu5z98AQnjXpTC3waz2/y+zav6/Ir0J2yWq8P9OemNI2sSv
xLT+IEoYS9Drf/6H+Pd/879Bb/a/bFd42nYVm4Z/kN4gwGnX0cr3hSOAZf0jqcYV/7Jt4gNwwJA9
p6T2/w/pzZH/Ug6dFOKoNawQ7av/CenN+S2nRrvUvlIoiGTatQWf9Z+ct3Cc7MWryn5PcxNIJ6hq
7B+gZtqqvukIyrrQWRTt4pw8e3LkMMw6pL+UyOyS6lZWS3R0+v7a6hBoUoICRVVNcVIMq8lQp43Q
F+2hE8MVGzcPAmdR7/yIdt4/jvftvxPc/1fR57dlXHTtf/4Hx+Kfue7Kdoj6gWDn2IT9aAgxv36E
ug4XMsamjvlQiaSojwmHwPtlBWxkCscBtI4NDALRqymt7C+vLd5lmP/7xX0PUJ6RIPn0uxdvGI8I
ArO6XVNHW29gyVuhoUAkNyQSIiQNwptKV+igwVgGLrXMx5/9j6/PafPpQXGNSfdddO0iaGLOUpKV
6rW3rmRMJUaBpLfAZWVCa+Vlr1tWGsUwjxSqvr+8/rvr5+3zu3x6yeVNhO77CORp6Hrimzn4SnVA
7prhUwgW6sydlTizJV5T4PeMe734O8Vidj7OsyTucEeDnXykFk8EFteP39Kf35FLii83l+BR+uvl
0E1RELhV1+2skgVWJFO0KYSsTx+/ioDQ+O6qUw63C5WnBOFF6OmvL9OGntsOdUDK5oLQdSYradNM
OnmqcI+kugvhXxTB9cIT3XPYrvejNd4a8Fg0MWrnVLkSl/mkNYY/6e0+fm/rNffv22RdfRTnRDmC
9cFxhcMlKdcj9A92o6oHukei6xEmvJogpAluRd8lZc48Bw+xtJk2B5g/Pn7R3w+7chABOEp6Arjv
+9TVIEppB7tlv2MzjV89IE+8sjGoffwqfzrqjnR83zOQKdVbfvw/PprttbCI0pSPFk7exeLxMZqS
XWbmivov19GfjuI/X+rdCdbSDutQZf3Om2MqRJrBYZ+8Vusw1zWSHAoXTEY0X338Ad0VrPn+5HnG
08r1NJFk7xfkFQLtjSM3tGPsnpE/6GI/t49dbJDvVLR2Bv8mSub+qqrGh85I9vT1sGdpQJ9hmfSC
fDuXERh+y1E7+5SijPftbAfNusuIkkiLKT3VCjPN0MPRD6z4ZxO6ENdozgYzgxUwXD9bIOJ77NhE
gM3nYapAe81OfEJyFXZ3ore+yFrF+7988vWAvvvkLkxTW2hFofvbZeu1oXbKjhs3c+jOiym+czuE
GVHIp7Ki4a5jU1aPg7UBzvvQZswqEznfjsVARMakho0u7rMWlrxt+VCqAEVUXjleuDPCmDAGYjBw
sTgD6N+2gcWeqfLaM8u+QnZYw4gWi+OelCOTq6n9HueAokNvtPfBy6zBnTmQ2i0nef74Iwvx+7NL
UQkId12sFP97d6smfqYJbcm6XVmbfNMzZhnr5MdUktTRjo9LUqIc7j2MbUpN+2LmcFjq5+y313YH
5WpJrFNYvhYp/2+D+47hZDeV+BwFi9jELkWyz4hF94qeYqe3IS3nB9jve9/GfOVFj/mE5mdcC36L
3BmgHj06OlgwMqDAsbv8mPtQvnuLfyZx3E6Dd8fw67HrTyKlJixW46NrrpwO0g8gGTkdkyUEDxYZ
5ywe68uxH+6Y9D16AyYRH4nvGjhXynvbVo+eyu6bRKm9r63qXBNX3g1ecF6S6ZgWGK6kZbaLqWi/
O6hOegnC4hyEMXEn3bQlEfnRTeLb3gw4huDDx4SZePP4fa4QgVlVMaN5q2nqEe1p0kvHuzUXs84t
ZGP9g7RJNR6t7iZk2pG2Mt9O1SOcPapCic6rHLJLadM6ThgSnc0Kb1A2WJ8ErGoESN+jRn2nDr9V
8kGXLZEytfriCP0gF/li8ig8s/zpkJOdfRYYVyP85I80Q88owBuom0l5LXNULKxXKOyb7iaL5r9c
Vb8vXB7PAJdsUQlh2Jh3W7qJKVavSArc9bLbVjmj3CG1SPKaHsDzAawBTRVkSPg/vpb/+KqKp66y
lVkfBL8+dPyGq8NfUh679lPrjnd9mf3sG309LdZjI9Pn1NcvH7/iH/Y+HnninhG+8H0tnXcZi23o
D4WV9ey95EDRiux3npL7xuqIc/pKOxX3kH20OwunkFpuP37x329cT3nOuj33mTu7+t2NG/Y0v0a4
tjvLlC9V42yT2bEOErgtajric7q9sV6tkYH9x68r3oGZebjzwpI+suO5QDTfn93cDixyVDnOsPeu
fe4w+o45grZwnpB6xV9zaoZzNeCeyaLlGuRjilAk+6qHp0T14m/v5venPu/GE4JITSMM+45fzzrD
1EXoymeoOLELstdlI6zSjR+2jE08EmmysRXXLV0nQOzlTRoEUHpRQxAF8lBqh4ARRFsfHyHnT6eG
/bBQAM3hoct3l0Vdl3IhlKPdkVXmQRCzNqiWxHaIh6cqnH8O7YjeFxwsHRAHvHOQPedu+Wk2gX2C
Fv05nfDz7FvZXUYeRMGUwfqZ0SRnc14vQGA8iASxcGyba7Yiww4BWNAF+VW9RD8jGUygjvjTH3+k
t23Nr49GT/nGrBWh61OrvduLhNKyrCBCJGTo7+7Q5YX9tTBBvikGdCSZSOkbJXiIBleubukp3S8t
qvNMrTd+TrXW2vqrs7B10STGA4lFEl5hzPJbH7059t4xy7a2QpaYhoF76CXkH6ckfVpHCzKhmSXM
P/kTTkRV8oFDeUAX1uIXy/Yhx6iknfGX3ZcUv+0G+Mi+EBDSXclytv7zf+z0AtH4Oelb7W5I2/OO
MXIEaMRE1rxfagFNo0asHskDoaMZ2pkCs2T0M4ktBLBs+Icedwfb85kqcAJ6WTNr5NiAkxlmyLlJ
+ZJPNcESazHbRXrbZd8sb3xsogyxK9lKWLvW/Y9G4Fo16ETJhGDgXRGiMKRgAOnvVMGbNm/+urQ5
cOVUNlhhW/fCsdv7sdSvH18Ab7u+3y6AfxyNd/fZSHtbotUhD7UXKaPJGaDPQku7NPl4UdEf3rAu
IH+mUa8FbXnfaRHtG1ibSXfz8XtRf1rp2YDzkGYVEub90ufNgxxn1a/yczPsRunNR0Jinwlk2uha
zKdYDQYVCikqTRiyIGTihuBQjFh+dfBltl9446egxKSpKmIC22KmK4paullAz+XrHiehAzdBG1YO
fySuy6+d6IeDHwKrCmpapxyMB/7sA7EkmPlMAAga+vKZ8MhUzL34J+qaGTCMc9MRj07ElX7JK5rL
ns8Uyl0QN6WrNs61D5HDEuW5jI6V7UHA9RmWxfazK4OvwpSPJOLxbK+Y33b1c9/BgwO7eYproNRN
+OqJJLv8y7H9/aLXti0kgH+lbVoav170yvHMGgIOaUamX8OgK5F32tFZubCn//iV/rBIklympE+h
zF9d0wz+eXu1WaqLpkQNUoXFz6Sqz3PDTLUu8UojP4iQsha5BHBcyIePX/gPW156YWQUOEQ0k7j8
vnCuCXKpTIB7wSnUph9AykD0lYe0a787roFd5QUI2ftVFZQCAAgRzeQzlTzASMJg1/Aj471K1cd4
WScEPFGTbNZATqJ9/rLs/uFC1zbaAuO6bC4obH89Rl0Y106Q2C1S7NCHbwJRMiEIMbudLIUGOUbL
QGTUx4fnbdPy7k6n4+f4nnBozen3T1SUdO0Ux9xdYuiv7dWbj24OWdvFSugNPUZsDIurreW7e7oM
n5zAOzgtWbujT8/YLeXt5DbdRRQRftAEbDSXeH6IAfx31t+2QL/Xa5xIxqA89yl47ffbr7jvBhUN
rEkjEV4XdmVQgSMxOWOeiZ0qSn5+fGT+eMVSInm+oN1Gp+/Xs6H9JA3zfoJGWVwRvXAlJa/qFJoc
gxSeHdfvub9McCj/dsH+XpF7WtAl5XLlhEhP/vrCSSvCUsiqXVVjz+Ms74ShOgwipPzR1NxQrpyL
kPoznXAA67ALzhJYcNEqiRxROJ97aITPXRvbvJeC+NPVXx6Vf2hF8QYNxaPNzeyp96vGOPcKGmvK
HWXJr6wq+Dhkl2xRSF1RN/6IYnbHg/S2mtmNZ+b7iqjmQOLHNo2DTjXJEK5xCD8+XfJP54sdMmeK
6taT7y/kLhwCxy1srKZ9mGztHEuEBeAiI0LkAq2TuW47PCRJzNQ6ZOB/wcbxUDk0EdHk5rczyFRH
xffuNP3ok2i870V4FwVtex0iY7RcCHdedL2w0pxqv+4hbKlih1bRvi54LviJuOo88P6xH/lXS8Vj
ohjYwsU25OlI+8NzW18VFRVCPNHhObRd9zWb1MvSZ+XBchPz5NTh61IDGxxEtBuLaLrKBI81t1mq
U1kxM2cP8PEB+8Px8nytNYuxYS9NAv0vK3JkefGsCg2MjBxFdwFE1suFoMOCjJ+yVw9x1N9pq/mZ
jH9tYv9hr+Xz1DG+bYRNhsy7hS5OBO3+xtQ7PWUGIHEv96gkg50TuMxdSy0OY9NcDkM+XmYB/U3X
rdVlNLv/85qKWkpJ4m+YRvz2ZKgQeHaVJ+tduiIaZU6sR2rbBNquuOxIfCX4S1zPZXFKJKLuj4/+
n4pJXpxuLkWMoZf/7i53liAEN8+Ld2ZWECCjHcTxb0kVElYdMsOMLb84D5flkAzhtorq6C938R9W
mbfEH6mFFlL5704/O6Wi8yNFSmW/rB4y0kARkLaAQZOcuNxVxv7xJ6YU+kMtyZ7S9n3jG4+ALOfX
S85L0VeGC8hX0gv8b6Vj0HtWnb6daNps4665z4oBvPBU+w+rJp7LMHh1DVhNMwVwG6fAv02sr0Vi
R5s+n7H+x3F0no5wynunI+kWali4Jnp1BpdOZlzr0Qva82pGR8M+OT1Z6WSeCAtEuB5U906UPbfz
MJ+btkm+dpO/RU+b3bVkKDJFKPFPapuyl7SHx6Krxk1c5fAkUPo9p1J+G3SkNqMzFdzpPWoxsf4h
KYKvqYGqjHfVse1PdHMsvHdsI0lPfIr9NDnQ/gJBF2eg3Utp3Sp7aO4WshvO+hGv3tQRVfaT6BQg
XNOgnz33qV9ISRno6zcjdME+fjBUEHflqKyrsQEkXOUFNbcXBf6nxPjzWRjOx6iPgbDP4qktBBPq
2fVfCFEgTN2ge+kcKW8KP3tiJ9MfmiRcEK/aR1X1YJo7/wtFUHpViSk5YSay0ad4xRNptQ92E/YX
+Yjgxxfd/Bl5JrvnbvoqS7ScPVvyi25BNpjaGZqLuS/vk9h8d6Jq+W6nAnxe9rnLiQ4uHIlkz2CO
6icIUjO026gfM6QSeUnMTkXSWygZbccoWYgvzRYC/XCPnCUin/QmhmhjMre9XEokqIzcnjsr6Xdi
/entVyZaPFzLkvA+28TXPNnj664su8uZNsnbr4RXqcvOc8A0xOMpWb+Uthz+/d3b7wIE+u3QBDtC
z7ZJ6sJrmiH3vX3331/GHIJfNdKT81SVb+cYC/7glPFVMM7xVSjRQqD9gLKBDvAYTTaMad9aZUWm
+TLpkuplCeDwhWN/+fbdkucZOX7A0FJCPW+ssllu3sjaQX3z9hsmf/NNnCVy7y3pvmz0qSsAT/33
l3qlzbJXuTY53gbVptOuoP2+b+eCEEmnko9T6kbAFPPd2EHh6sYAY2hKSXXpI5GbOQPbyJhwkwkV
3EuAF2IuxLMVleWxxX7uWmyT7aqyPnWVsD5NZX03ZKa7KpPCuhUNvWM/7nbBhA9ThQQRh1EK375F
/vv2I2YheTUv6IDa6YD/IAfoa9Lxlm0C+U6EKXVJ3N/CQTR2cnTaKMCYvopTrCkDxw9kTuAug6Cg
kztZDskdDaYBkWCMEX7WtN81BkzXjmHSLBU2blLGnrI5yXZVWZlNVzjBk05aC+9Yh7adtNFWT8vT
TKwiNpJhuSqsYHlyUIxYiO3vcrtpnvIv2fpL2UbZYepJN3UrCHiUL49h4M/3Go5FY0T9WM94Vdo0
LOiRuwnMxp4RHSXxjW5j9+btO7auuAk8iAEtFIuxY4+UzG5zMvVitqZOv7iZpy6NB1E8jzLN9Q0k
qwvK62ECscR4rdkp8Oc5n+Vx7VHCE/PMWaTCAUG5K+7tvEjhq90iRmw3/sLH9ofAfxyiQuMb98zO
TXnhIe6xsouxurJmB6wXppfWOYpmxFFOp/6uG4b+SzjJl6Efj2Ipihs9Ou512XKdlGRPXlhN3l21
K6NAEwobaahjjgwVPQi7Bjir8s3QosdKwNjfQ9+/m71Jf84TNIntUMFZQvv5oqYnhbXoyY3lxq0s
GsdFMuwCIqk+YzqpnVl/Yf5LXGOzdPvWCtMXpRm0r7/XLrtc0n+W82FiWXW9sn3U0gJSjfZ232Ne
rJoleSrm+AsLSfalcAP+9fQ+cQj6IdBJPwERIC81f5r6sYdWterNnipZiwev8csbL58ew74JHlWM
NDfprO9vP2Uyjq+KdoXEBKhtx8LibNB7veMhA0Zcox1ev8ydRI0bLfKYMQLFsO00e7cgFnmhubSv
HDE/+oGWF6i4XOZt5fyYSQWkxsCiGVEW12XS3vcTSa6+jD817dDed+sXsSYETKWHUT5Mu/NyULSd
C3+8HAuHGdX6Y9J3yT35H8CPbLgcDeG93mT2pGS9TG4BbXnEnXbpQDO1JIw+8m6/tfB0AGgipSbE
ZfQAt2tDPa7gnrfqmrEcOKsp9XZe3TGmGAFYsODpk7K8aqOQr19McTjf4AabAVvy3RCxkSlJyVKL
tXI6XeZ5U4vbJK+iG509+XUYbvNB+bTGQudoD644IlRdjR4Gp5KlnUstePb6tY8Fbc7N0aW/llbR
tSE35xiKtDrKKrexsST+blzzWFIFaK512jsnRtTqTtIca8erjrmWXKVmiW7eHnal5J9GyUihH9gL
oA2+KOYGIvVx+bZNeEJviKNZIPINgq9L3B111OWbpP5RWsN3HYB1AOgz8gGO/tAe+iwCneoJH97F
hHqqC4+CqE4ioIkvK9DYOvOybygjzpSE/D74O9dFr5Wmn9IUj1ifzSS8w4ScMdVW0xlifrkpWsm7
YN83IO0tDbkjzsLwFUl1G7XPaMzOAqd5TXAP8ByngDmfOvl5iPUn25qzC9pfd2znL4oJSYpJMb/O
gwovavaQVi5PXt89O3N3u4zrVLm6yUy4PnWZLAUSJYk5UyZ9JqJqLxf13SHbULbxbnIug8FnWbN+
FkN8PTve69JNsP1cYnvDgE2r8fCRZUgY7a46ZxQK5BBP38b0eIStub6kGEouRbk89bO+rTWsJ5FV
h7RZDu6c3cHSkcA/46waD1OCjTiZxNYtll0bW5sZ6W8a6guVMXI08w8qzjtkuiMRRw3Gs0qu0RKz
y2Fjy6r4WBUxXgeblIhuGE+6gtFbY/1L1KdEQrDuW2mfiSFgV6Do1wY5OfWx990TwPTiOF/hmN1d
4Qef9IzE2ppmsWsTdiYWERY0Gc35SDeuLr2bLIENsyxjd174+aFD95u7mgyEwoJxOH2NF5wj5SIu
7IYI1MQVX4rKvqZVAl7C2xU2WUwLtaffLq/RGFsM/xwivLm+eCahdbVQKTdNgzaPbGcntZMLFCFQ
YCv31m4sONEqS84HgZnaeXF6j1QyhD+D4lJN8wy5YZoQPBfV16OxCkzlWCEZVQ1nAcaQi7B0uOip
I4qmirft4PjHWbMkSPOD7Csg6J770yrwRXuqBE+w+NfpsNzZLc6jXoD+xqi8kY4FOIX8mn0akMJB
4x9be1SHZ0Ns9Yh9GVro5cpEQ385RVF8vrghlKby5Ij4sVswJBClfUkn8GdBKzlEut72+Q8vSX4S
PY+TYCnAQbGzODMDGXw551gO7ZMe3C+1qBAYNAh2P8mb2GIYHfoDax00kcn24Vojd/W8ykbAgO2g
SrqjDyEyxQxrj312NQQhLBL9FRVHiF5TpdtGE0tR9wOPXaEx6o0eULHu5CYyu0js6UUJy9rh4btp
qgGoNZNPKOrjsS95LlWDQRoag+Yg28oN7eXQ1v33ggdgUs3xHeLimyEBPNjH2ICLuoLChjvn+PZd
G2M3D/3+MLQ8eqZG7sYlrI7V5JbH2FDm0mdUoqqOmSctpCDR0S9gXNe2aTZ+7BcXpU3P2EsKHKQh
OWfYWVAZtCFeIkUL/u2XfeLWx6oLT+40ejtmNzXYj4aOYoXt2fbT+uhQ35BNNFbOrrf7K7O+IHna
1dFow+opJsVdir0V+S++E5TTb+89wmC5dU3yndEAvr1wio+a2v2sIEf6YmgwHHKcATHZaXtUNQEv
db7KPhqi14htuy7TFLBEY23aIP82hFWxMWEK5GToyyNJYNUxTRgu+AUpiFZg9cdImXlfzmoXMWzP
J2c85F5IL4dnJhmRiX3pNRocl24tIuP7/VwhGxnHAEKHcSAXrF+YC25N6/j7xlJI/XOseJ2SSNRy
vFEkO2LBaTzyupT13FjBuG3Xn95+RQl+iguiYpYmP8ZlXRyXPCqO3rR88RSbJbdHWEYjqkJ5q2si
QRaE2Ml6lOuWqDTM2MWRtwdhPuCe73IX5y0P/gjSchc22TFdvxNjtFtU1O3Ton/xBlCz/ET06Pql
XAzRDoV4KjIiLe1GgZFff59kPkvl27erwJ42ndnXxRxCJUuj49t3fgT7AmrAEuA+bqUY9zFOF9PU
kqSgpn6Oqnba/vtHK8IqxCWF58lVC0oKqjwSkDIrTo5vX2brv6g7s+a4kSg7/5d5xxhAYnXMzEPt
O6soUpT0gpAoCvuWQAIJ/Hp/oBzTHkfYEX50dEeFSIlqNqsKyHvuOd9x07Ou6duOy7+fDnonAGOZ
EUeZm6LaQUXomDWIfZX4+5cU/y+LwRQAVwZdWA0F1/HhJvKQ2m0ftkm61MIG7NDMkY0n9zXL5+VD
O5JxsHjGV02ZYqlngtvao+MTzDaAOpnBtUCxuhIQpIEyNJsdeUKbN3mOYaPzqSRLPubAis6IfGQJ
cwnzjDCw15o7l/zHSomAZr5wBpcSwMtg92C0zKo0876PyhjX8AVgCJjh78nudzpINC0iKa8mOgaI
cSZwLowWOlGJ6s08wi/n1KlJXiyVT97nZ8PYCLC8T3N1+vysWv4UtZsZ1CGkCmOytrNpJofPz4uk
snhTLF9teoquLEwv/PHPh8+//vNX5ggJKAtzAGzL7/797/x9/PzS2oDkUypDrv9+8vNPNZ/f7ucv
/34sfQ//egaF4z+/N/35zX/+9t/vxJ2KN9ee/b/f0j9/MIkSb6u181bbQ8qZe/mGc8M9dK7mNh03
/V8oxeevigVP8cmo+Oc3Pj/3z4efv8LKUewwvb9+fvT5MMZL+/E/X+vHnQs8PgHzzd85p8VMSKr+
1fUVo3IQgTcOfWfz+eE/D3PGIE1Aimf785dc09XJCbVLWaY41RZn8aTtiPWPbbSRdXsZTMO54qEE
gDO73S7vs3KvSxAnjYapYi67QJ0B48UcRwzR6tc6ttx1Wnrv3IialcnFGYR+chRlBbY+VuLeT1YH
q6/SVy9gEm9Ycpcl4ozsQmvvNDAsRgxWdj5+FKY293MCUsEjJAJAwlBse1PzV8Do8pQgdTBnfyn9
75zYko3kQr5qy5kAbymI7zlce7y8+Oh0f5Ou/cCwgu1Tp8UmSqI3EoO4kb3Z2Jmz/yP0KfEzd7Vu
f0U6Lk7UxautbxOm66P+tcgY6ZSkmIMQEYFv+p4l+S4zdL9UPeaiitIaRqv7PIldGgLA6uIoIspk
70kCXgpJv0ugzGkd4vYTHuXGORxrQRLxKa1DiKuVXBMzl+uyaH8BGh7gdzsR8GMhOD/Fd1Hru53V
f3rH3ZYlME/unx/DYAHl7xk8AhJsQ+ecsrllqoCnEWkcFgx2iEVoLChikhNSz1BqDFurroNLKZrv
Wj0pGmSivB33Mg4COjCD8O4P9a+hypJtHrS/m1i9GD0V1ooY4Tqt9DnOkp9lBqpU+jyziy1RORtb
JnJbtgpidBWeY4k3IeVsZFWjcVD2h0dc+5AMrwn2refY4jjTpNHFwJ9ytqbjNNS4kYR5CUOqoOgx
hDymagpsW1gJKk0tbs+3rPldO7HedozAO8uldTR3a1LPlNOuBnOgciGWkMbyhVUP9taCmml3Eiqs
aRH1NWR86KL5A49jfvMdGuQcCQZh0MA83GF8CIxnadm8GcAtzr6jaGrLFKcdp6U0Km0O7uCYxylP
D0hPXw2+hbOL9AGOY2ANGAV6OzuFs6t9Khg7u/nJdDts2OHU+9i3hydw6abiyFcRTwTQ0MNn1z6t
UKw3MaS3bBRLn4GwZnZHAqP2CHWA30hfGGimfcqaaJWxlz1HwwMfU8jJhLMBVoOzJ73XwQ6A30+r
ySiwuJibTJXGccZQDw2pgoroVc2lSqlhqsqGc3COZBsJUBgoibiiKC7OPO7ws0g3IpPy0qMPQRop
Vk5J7qZxSVwGY/BNW01xoqa6VvKpjfZZJEkYuvZNxSgMnV6yOmZ9My3cH4NrcelPEjAi01DuPLcL
93hfw02SOz/GgmB858A5o8fPvCkWuIwVZHzTN6Exl6YVpMusZnBKag6pMq6KddECNCdDg/qRgu+s
4UXMUzXt60bdXbuQ24S/JETnOioF7NqEJKNSsjxTVTNBBvatsFkL5ybQlpiw7TqihPNQmD8XD1hj
SA4j/HSY61D0i/lPxSrZqNPvYHn+qFE7J2URTOQkTzufh12rnJtd7IYlbyO+PtRL45KVvCf0FerK
bbccuetNkoZQGEe6BAoBoLatsHO6kp00ut8Fn1OwaTBsc+t0op0j9XSQdT2DD0jzTWSPv9OUKgau
gBhhBgVzrNUK8HvW7qaRWiI5l97RYJqzcHyf6Xt8ir22PlsDBzBh2l8do4wI44cCYoJyOQIBa5so
fW1VRj49zJIvvRa/I/daU3+bsccxBlcsSnB2J6gZXmkbXpczGBKLyPbm8100ipaqEU3BWywZ4sKh
ZEfp7z0xYcvkoHxtlwcK/YAEnPwFUdX7YLaNVpI2bfLr3weba2Mvwj9Rm3DAYgkBCpJGCeZNtNS9
3yaXusKm4qbZ2mcd6LMCRBxsK8bWXJ07jPNnBkq9sQP2F2UcETUTFTUHJVeq5TRp710ZH0OJsmKn
JX4EA4RuTxALlNLBmypjJ9P22EeKor7qp2PRk9WIJmVNTuL6azdU3q7AhIW0Fa1VEtAIV8O/q5cq
emOCbeuF48Ex1c+povvQjwb+rhIMaEgoObTsLZ/dBg3ovEYt/MguTNcmKJhzKoi308i989K4ex/L
4d1eWGVUJ68qk4INqQlIV970UcNymDwBnZPSY1SElZZGc8HlDNLZze6WTd8As8xKYd2kwkTgrpGk
5+3Y2WVp9Tb32TWJWGrEY5nt2eUYvNwIepSqPsSoXjucV3J66SKuskXSu1vWzd8RG13oeyHeHep3
DQ2IcvZCea5yEnw2JcA21yjFO5OM9l5weXxq+fEBEuCYOu4aRfMUaagFL26R2ctekbwJH8EErsRT
OAchzlq/QFIneOs3422MYX+ZmCy244KWMoNiOoUFbDZD6XvSnXtQYLXdB085J8C4MORDiuY9zUNe
dM6QX3XefcvbDOYf4suuVsPORTWDMhzEm5QI9VbSKw9s3LomsH/OdZyuQefkZ59l+rbgor2JY2fe
jXI4DQnN8RNKPRw6BfA75OYihmfysfjnAFNxi+X0MDSptZ2+E+konwcWSJssB33jV1BtaiSvXQ36
e6BV86LxiB+HOP89WgDrhAWdl/cEC55C/CqK0N47kGw2Aq3rYEkAVL0/UqbXySO6zHR0lczPnfTX
Q99EQPbnGVeU/mW4IQVdfRZedBjGuwJPJW4sm2UbOLaVj+/vhhRgXvKiXVsqyu6twwwbTfaTFdaA
WA1VZ/eHmYK0zFmvHmI3GxKutguhz9P2geSWvIvoeZCi/NIUwB4hgd3xKFRf8MbncOghRlnqu1RR
8+JmmbrqJP3O26196QPFsd6lBCSM/thDVn5L1dCezcYA3bp8iDOOBlLPzk9ioEQhKdAYWqLjox6t
P0ZagEbpafiD8NS6/rdyIfRgAkQlAcUlplo/kT+XxBvoADaQktwoyw623Y4b3xrnJ8GPeeUSyz6C
y1Prib9oH0LMnNrkh6uhAGTB8Gi8BORk3Nx63ZQvaaEOSFD0VAbFn96FtyqUjHdOaf7J+6cME/+l
HX8hSHTXPCOm1RdYK5MqPGWlgnakhL3NUn00rU7x7jKJbxhqOGcss0YcMPsSUw+7LY6dnyCxcBhZ
kjC8VGS1KQqAehhxTHF54Z5M+z0N1NadhqVRKF4QpREDbtT/sAVofLusb66FXEjYXB/dDmRPVpGz
JayUT/POaBLvPmTunhiud2Rpexj68dl13P42QTfiDgJUuqlhB8Uld9cIMBDevWQvTDO8FC1n2LH6
Ju1Ec0JK2e198ovtX35vimOYiasWyAhCi603KjhWkxpOBfsmOt0ShvjAuZQ6/iBahyDq+yDGsxke
TTXS7Vp7xz5Jq11c9LREKU+t/djhhhtNBXqCpjWs3vlDBA5PjhkyOMWgqeU+0tR1V2ZEtwcl0M7O
rlBEDFZgGE2mrZc6Ym2OnTrMsoiOWHmOc1LYmyIosFVxpRiltxNIVRu3Nhuapd1p5UXT16S13LMg
sQB+FitzokvAYgFNpbpLGxrQQP16SMo17hbgiWUG8gYkcIzf8SlEHqf2qZugoa60ZXZHrkga64c3
IHwMyXPgJCtzaVFwww/LicjkC5ThTizVdCmHvjGD282UvW4g2ICB4zZqlo6xtR11tXIonKVqTRoF
EurTGFixu1K8rN30h43EenSC8Ec8RsMV8K+VZJRuasIihYKvyaK95HDho6g0THdMtPJgYtYWuq0u
43TCOM3gl9Fw5SeAKEWa7jFh4jj3qFiBMQON1592YxWCks/vWdb6N0kvAeYT/WpS2ZdJ483SbGV8
+cimNtoZQr9PnBUvEC9A0NLIEWQASXPsOHuemOggnTdQJTSYp5Hxwxt/R37lvVnZezOVQPZcPV2c
AMKvrGb2cHHETT1PrklFAsZyqtey0nQZ97n1PIwvTW4TgMCWAL86yG9lz5UEKX+fYzh5lIlCHipS
7zoUNzdglouBaLEKp1GyAhr0iDjB/JkK6d8WVoQ1uJhXPYFrNDB4/TbIC4MbyZVfzqSJlofOodZY
+jNoZdWFt9B8sPa6lJN5iCWkZjnPL03SZxdWFNOzdODxzpAzB5WxfnKdb203B4/PB2S7Q5bbH00t
WN6Z0KMc6RN77ybCQPH0MkeZvnI/GJ6dgS4/O/kxIhOjWg9saBJcab4RdtdZRUCjtSE3uIH4sYrq
UQvIHIavRqRhxY59BggBugHSWzPSL+BNDapcJO827H93F+Jd3DqVmLa+Z1Y7lZTZRSTdts+D+Vwh
FAMHMQUMFDRP0xhY57ism1vKdawpGh85vpGRJWWbaWpEVa5PYYx5O23Gj7SFBCb07Gxh++iTy8Ba
p/QRDklLrLaMrY1K7HhngZwarXNexM2XyoUDgluK0NJlgnYxiSrZSRe6gZ26nN8j+GC9EcWXNKju
QHtggbJgQAGd1p5ovrF85yriVOlOZ1m58ch3P4l66tfsRzJYE5HaVgpgeDKxDLLcX3hRjaObNMFe
W+kJvwEsmeXBkGCDG80PpqnT8lFO9dbDePMCxaqEdkMaP1cLdyMNvldR/AGtNbgXAjQuU9MRM1W9
miIxcmSsmi0suXIzjYK+AGmzOW69+AiAStMZ0MZ7f1btwW1GWkY8lLtpgnZiJMuOP2X3TBtZFnX7
Hqzbtk2Db3M3XwsF8HoWozxrP21YilTfCMb2vCTCFLSb9WtyTM6/UzGeembifWYF7Sbzyoc9K3kr
h5TmyKg+TxO43qkULqBNAZx4zEFPUK+Neyh5mzqD4oK+gIFjYOCLgoyjUDb6qwZF4smNf4b2n9Yf
xFtYj/j6vILKCvKh2tHZd3T1Zk3rUjs6AB5y0+PqTeBvTESLZYC+uqQcX0ork1dwS7Nbpnvl9d4q
4Dp6JAKDOrDP+yE9kLF/qZKEWhf4HevRp1rU7QNvl+a9OmZ5i3UlNNubOpul/xEoG/NmG7kb251e
HK90jqqnAs/sMCvYmJDLquIZ7XvmjgCfgMLwhtWmh65s0KoBx+G35+DCrVmOMz024Ie7ifpVMC/s
JzC+EwbpYziREdRMAgs+lnWmorynOLDHhIeuBaIbvaKlkU9Vmzy1frbRtrNsTvoGa7++CfdFY1O1
HtaHxplqjAaJAq7nDvsimukXo0tJN5je84a6DoDrAKc8p3b+jOaR/MgqR+l3o1TcDcsaTlG7NFcA
zSsQrmyN/uNF6ipL47su9Xtso4WUKlbrap70qgGNdKyNidYPP7w2oGIvVg0eFjdVyUKTJWprwVsV
NhA6XsO8dQGj6VLuhP6W1VR6Zv6p7Uuu9067kV7bcqun2tsJM9oPOU6lNMPVY6UPQHmghkU2lksk
Gc4S+OuaEcQW29yyzuheyABwKqohZzR+hlT8PM3EKKeDWyHn6dSY+T6PJv8Mo9+yOrzjRldt/Arx
y3bD/mCEqb3q60rsIxmVbEOK/lS7/W/0cHMfCHDDBKWplmTJVuT1T9ZkHsUo1DJpg2gNp6BtbCd0
wnrmuXRzqjmFip5bxKVJs69VpBfOxkAlk6765zYHCKLyGDuEMpwvffXTt53ihA2WOuFysjZt0rgH
tcz1UDtWQ5+Kw0S8l/oJUgsuUjiZ2wwZveXkWPpviQEIqyubat+aCfjOBnhRGX0SbuozT5Ym1wDr
A5uHeAJ9dSJ+BwLHATfCdZaXITGyFUEoZ50knbg4uHKO5VjeQ7+vL1WVofx0Ut58nzOn1+sLF2HK
/qI8fCpSdJAUbS3NWmrXu/6FExRkrIoqMT/pjiKws41Dlp/lJ+XTvQz3s1lip4Bk3db+xihbeVP+
/GKxKVsUKf9k2bRkOYr+MzvgBzc2E+P/QqjrI+ulzeEqcYU7OZOXE7oZf6rRtgBJ1bRpCOS9ZOuA
W9zaLce3uLZ+JUVfsOWofncM7XvdVNHaqD+qvEtoRweE7bvZ79FdpC47LmjpobkgGOuNTYpw5wTR
L9uunqLsU7dFyJ5s9mRdQvhX8aoODdM7WlVCpVrI/qWsCxDYfWOcOzfjIEu0cD3HlcN1tvxgz8uQ
VXJ8AZTJfXtALAqMDGGh0VfR/0DDWGccRN788Tj10j/lFm1clgvaWwYtW9GkbLcE+MFZiZ/Sz8xd
aiY5xZNej5HfAlYzqGNbZYoBnUsJ58hHFf2xfFk/TMedcEMEcls1Wbb3Yt6ZkIVWaI4hAzUG1ZDY
SAxaGZNkeMzh9AKLTc9xPz0aWLuxbBsAjhSOZB68bdhHIUoCNqwRul1ccx5IC8SgKXfeIwuJxsnp
A5gBiIJRHVaeqyEYD6E4uYHxqyBIbJJp3SE5cj8YpuCsBf97jqb7x6naflNGjtzErByfwgls8wIB
QqEFQtpGYu+zbIF/RSl8QBnFZNXHwPCAZCH77QbnuzkZwbnVfUiAdUyPvnOrEVkgtufaMB6xBVNr
tENeATatNGMh34QfjSeCfXTCzyaVQqyftOOx0Bdtg4sEkFTi9NRDLA/F6P5u0NbQ/tJ2h3iRHtnJ
3KOgcS6JpFkqGMz3QjoPNzKTWzK1wc5K0qs/jLREpwN1n3kwAAll/iFxxhPcRbCkQu+A3pK+gYq6
zaPSqwIRLGuW9Vgfv0DHGzkwFdnJhtXd5l0BTjuWx0q7D1H5gOdbLlpz3rLeW3PLSGJAXvg83nuO
a0oGb1EhOZyPgtad3KFoKzQ05wDxmvnVoVTdT7vu8pcGSWjPugyHxyDaW6nkC4eq6ahNur/mqvha
cUaakl7A+YIdRhB8G/k5Y1qT0KeejnQA5AimU0DAvo2mVdLbyUma3EUVBLqd0VJpnnY5owAYIgpZ
slML0OCCZW63GNm3kIqDR5fUAJB0Y+6mKfzhY1xbm15McFyTPSC6pdZFTTOpTf+tnmJwVcxifYb8
loNFQGigXV4KZpq5pt1htrgP+s2+jNnFTDlMMqQx/+qF+b6rQ0Yd8uU8x9HzrYgKij5CZW+dlnd5
19goNEkVXUtTH0zthKeCs/RxgJVMdhxmtm8Xt2QojIOOd3wfzOVG9jzVfoXfZkpuIZHBJCM/Yceg
S0v2lKygdEehncOobFyzuoP+b4KlEtbcHPuK2sqAiNcmMKMVcRAoptr7VvBeuZcWtWx2lxwrHFRP
ZWPcANANR+Xl3S2MY9AHTVJcR96XidDWyS1rzCY6AoSAFy7Jb0nvqHVXuHBeo4anZ+jtvawKrlaV
ma0/L/xghPFrGE2xqnsgidw7bunEUdFsm3sdZ0/CRvSdnWFTgCRecIIUgvO6hMjdmIcmV1dU+ZbC
Jul9iTyWE4m0v9QVZ5RoxHw05GyGhpTyv6yp7qnfbYe6db4HCC1rokB8S+Q7tlVbiq8mELLho296
56UVZn8Psv6l6vBPMQ/TbiXi4qtbJB+15w0fNV3NnjuFq1nih3UNRuF0ni6D4YljZ2tKRG1nP4e6
+c5tsMKDaGfb3IN8p4REHVeTf0tyPCVRXNPzMVAbZLXF0WCVHoHb7dLwOSlnXkQm0/lUC/ByAwlB
nJzi1kvuH1HWu09DQ/FEAoigRsp7apeHyQR5m3dS3x092ugDpvM64xpfJeNXcnLhMuOC1RiL+9QI
2h41hZzN0guZ+S3YVRNDkTPp+xha8U2aJhS/+rmKmHxhwPtnF51zExBmQL5PwCKbFfVFsfJpN+zc
Y9vJlBAA2ba54dwPTVJkHGrxwdUwFHqGOns0yPHG+Q/LtZ5IJ1MPEiIn2xKTG5f7H74FiVsYALjT
Gj5kn8qlyRzmOlNSd3DIOn3Jy/lPw+s7DYbqxQmVOLTM0auc9zJkXPNp1Fx+Mj/HszrTlQOpt76W
cjG2OIFitTpH51I2bFnm9EKgMb/Z1gXc7/LiEyUGkvDRF3H9NHo1vQgDrzoSQ9CKwaRfB6fqbnZX
HM22/iJcA/mZZM4xkJIDTQ+h3+fEZYWxeIWO/IzY35+GINk4RARWUx1HX/AIf3XGYFyZ0A7PrRcV
D7vjDQ/Qk9oSkaKQoeZdwwwc32AT0NWJXV7Y0TJjNcOhDK1pp7LeftT6MxTsblpVeBftxd1NmebV
4pqx6RSY6GK5ixgF0q0Xpzjv8DaNLLDcAvJsgZ/0OTZq8xHCX/T2hK2K9xx5au1ps7t3w73ui+JS
EC5g8MytbxgTCXBbVL7PrBnemBeH8Ro1TvBdZH3N9oebIqy8hNOhz3YJLiCapfpZacrS2WU6p9Lq
fjARmGdbck8IU7E1iYP741Sfe/zkPCtcnHLgnfdRi5c64KznWAkKyfIQsKACuaEeGffvOzGIhyVA
C8MIOTlZh4sos9LzQFPAum/JG3Uu/SZRPPKq5SHumbeNeaRmTKn9MOTWsQ3d7Blq8cYz263PdRHK
4UB3JgLGAdDjiCRTnkaDWGATivirTJFd47KLLjzrFQnGFgHayasfRcRBBFhH+igrZe87tqNf2W1j
03ug7HlO/mSXGO7K/tQEfvO1VMv0DF0AqKBBbOjqxOZrxELzTy1aboG+e/cUSt/QmfytUSBubIUe
+chhKOgjIHxQoja1Km/1PKScnxjR67wxryZaP83F6kuPQZmfa5W+JS3yThuQFxsnuXOsSTDRWmuX
Q+hQDs21yQu5KXFlsocKuQhnbnSXpfcziL16n3jDF9uIn2SC4Vblld5HHkWjecR/RjrFw50CWoOi
oWYTPGboJEV0qArAP4MzDY+RdMlI7uAbxSnjHkLowyJtyKKEvh7ek6Q8oiPpv53X2d5vRU7Bi7Z5
jTb1+ZC5ln9zYse8QmPaxBuDfdC3wmnl2St4wVt5ZX7r5aAwqSXBWYzY+1SX+PvCGMorVRt4t12X
GlVe3Ii9+VfMVJQ1QSRe9XPsH5supqZ5DJtfEyuiKbVM6rFBHzRB6J5sMSsGOQ9/Z8eqXpTiPcAq
9Noh4XAacNu17wcST8Won6fJq89GH31o5KDnNKKYrKkwKoSfelWFx7Rq4C1/ylee7MpLMP3xfUMD
2RQ4O4HKWGsIdxQg9kvqIM3EqzuPydIiLk5dNIjX1jL/54dew/0OWty0k8WgDmaNLbyoNKUp40RY
oIx/gJNPX4vmOWzC+utgR/HzKEY8F1n2CMfEeAJ8sG+S6AVVZ7p0Ikyw59EPnFdR8tX63EUo3ZwG
+ntDcp8vSTFf+tD1kVPy6SWHa2sQMjvLAhMGY46A/k4kKg5l+22OWGERLmhOZDMhIUs0hxA3G2AB
BaVbMUK7mLCrxV4+u1Lvu3IMyJcU1c2dyEFWgk3uhNV8OwAW3LHdxVEJUvRm1+UfpIZg39omDgZ7
FEdO5LwlOGysdMmCP5oMLjOcdNdmr+edCpllOVtPV48D/7qpx4HznWEdQsvpn4aZkRdcvv11YvfQ
q0A98439mSRI8hl7yFblyXiosKGtZJ9HF2zfwI+9kAVrJL0neKSUi1DzpqLzEHPgLTv1h6cTgTDu
Ol5ISuyqMl9uxZa4M+k6d8ZKyKOTey4NV297TSGq8za5Zf7SxoZ84fwWr0yjSPZuw/kI5DDVqXOP
p1wjlPWT/6aEqV6x2C599uX0YLVj3Wj8oZzdz65EOFw2kNMP6fXW9fPBGCyWPWQg0S/4HGuyg4Sq
ug9SWupCWZxw61nPkXtKlcofTReJc1TSINdajDWeL15m60sfGvab9V506gbaPf6aGHb8BFHkTXsh
nTCuX5NvS8YnJbvxqQzmCwnYKDyBvMlohUQ32FUTR9SZ4Ctr4srcda3sPokGZzOfuSsLYLtuk9p3
5RQ/sxDvpc4a8YZPigLQ6Es/MJFknhXvalo/rklXPfnOYDwxMGACSgY0njmTZys2Tl3DMw805c2b
LXVwBsqSc3/4zmRhHQmOiTOSHb0s2qILSZOZkcVcbUN8oAgnueNpRtXE39px1NIVZkMfn+TXBFWc
9rvqZ+HYyeus7l6flFSeAiCfO/UxNP3z1FjBRjv1uHSCnIZauMDj4tc4bM2zKnsHsjg1mNwngv1o
O8PfwOV/e9f/Pf6o738z9d1//Bsfv9esp9I46f+3D//jpS7599+Wr/nPP/Nfv+I/rpAJ6w7L0//1
T/1/hTQl6Ui69f+MNN1/YDhI/yvS9O/X/IM0DRygk8DabNwfjiAwPH50/b//ixG4/+pB5uNCwtpj
YVLyWyxQ++Tf/2Wh2nS1+vyl+a+gi8CauqDeAPXY/08MU4AVBFX/PsGfxEOHAKvHP65JdNYBpLZg
A/8XWExo8xqJ6qA4IJh91FlbYjxamXP7BzzkSRs2ELMwf03L9mLigJ8WKzwIfXUqZus6fa6ximEb
Q6BjEsZCXyxm+sA248NoZA34c38bydBeWYv5vhutR6CWcvVu0Up4CzQ49eVkUiSHd3/Gw296RnjO
xEAbcMIivM4cvGFY/rvF/G8tMQC9BAIkyQCxRASKJSwwLrGBeQkQCJIEpf1tJFfQLwGDLuOK4NXu
vTGw+xOy4bQluqsBH2cnl4gCX0llXpaBtoHeQ5jXWCW5/RtJIab9RhAZOSRmSjYkt29V7fywljCE
t8QiWKrupsz86RTJPSpwoHRLgoIkxbREKvIlXNGQshjQvdKcGhzfoo50GgG9+q7Fag6FN0uSLxyE
Hm1UJyBWaGOXJDlgFqLBEu0wl5BHv8Q9WMDTQpeRAFmiIG7zqpZoyJyf6yUqAnOcUxR2o3mJkRRL
oASh2FmHsRo3OMgeBtYVh/RJRgoldcU+L2N2uDOZUFqElrhKsgRXBAkW/rXJs+QeUvjcYi6n2oaf
1d0k+RIsERg8lydvCcVAdhi2cgnKjEtkpmUZriSWMt+DyA4Vak2eVq8wOf5mEXKTJG/sIdr0xqk2
samQy3HJ54TkdOCpvVVxwOvBA9Hjvuc+OqfRN09YqTbRLO8+iZ+I5E9DAijtI+4SSyiIgLdkwPdY
dKnHvASHsjJ4Hnvnu6Hoo5RLg9fF7hUQbuotegVkJ7sQFMTjTyLJ6wQbFzJKJespZwktkW1YRRNd
2Ng2e1JNgZ84vBTyZ5u8E+GhvcNoOLTkawSJqJpkVF852UprPBk4BuLzGE40QxOk6pdIVUC2alhC
Vh5pK3dJxZjTu3A/JoWJXidmuIVTANXaMfGY8VMvcoIgvkXUq3Ga40R8ahWNxRUOI9s0FVm7skLV
61wvXAX19JwlWblLuyi5KjM7OnSiAXDcAMyjNcEKygfElR7DMexL/aIHtFwjm9aiQzNHpYmObhh9
m3tcPcFEHEbj9G1x6AWZ4ZzpB7wOg8AdbID2yboYShDOHBHjhmWnaBDPJvBmQOdd8WS2sDz2nVLh
1lS8fKeoe+kClVB4006bSo0/rDXNFxUNAG2wzmhs9BOvvna5+aMy4vDIauw102IpC6VbVSCFjZQa
Z0Z6qWteuxpdH5jL/D0ZsPMlg7xUvUNLWkSDtTFOtBg6T3WOC5J0S47TTx2iiMBVxFVqp/zuMQSp
ebB+GxNMgD6PXSJI2iPL0g5EG1l+g6k6V/3yP93oO/VKIyFh2nP5A4cYcfpgeAGUtSTcj5ZlbEzV
BWs7GeO1k7fNmiPW/IIaycso+ZXi9mON2X7RU5A/ASpC9wuLk/TdhiPTQLeTJlqQsdxjE2asOOy3
O8//lsPbvJFW3xQsTZm93Yt04/euz8mQ1vZX/EjeoR75wSaqxUAXk1DhXQEm0mGlGOBSpFC7XU9l
ja9+oNusj4N6o+3me6F8d+cYjjoXLLtkTcWofnfmMn1xNcXRFuAfbxzo27CYgx1NYwpIuMWT7V9G
A2wXlmv+f5aEppGfDf88tMTCyxnzgJTb1vJIiw/hNesHn6+2CfQtyzokHpoymBdk7n0lS+FvSi40
w7Loo7Jkp/tEPtexdYxxpm3NpuiYgbwCs7V/7lpspNhm2idPWocurl7xskQ7hum98HR9ht91dJL0
BzdQklRz9JyO5QrCln6Am9wkswgRtbS8jE5HuGTGz2vMVfm1r9glmfqakQ59sgJuKEEYvZeZwX9f
5hvSGwlaxS8jw1Q4dEirnivddWBZr3aXfS3Jqe26Kj1zkP4f7J1Hc+vQml3/iqvneIV4AAw8YQ5i
EJU1QUlXusjxIP/6Xoevn7u6y+Wy557wUtKVRJEg8IW910Z6FqPF8XUiWXO9ungcBiZEOPAewHPg
l++cuJ9WUV+Ya+kAxDKnDotNiD8gCFqmvnq1iKMPDTjhdcJNEk26vcGp3i0YPOXbUI4fETF5oOnC
135qD4OvgnIb9j5V4kVLxyDTrTW1mzPLhLWpjnysvuG7I3JPyOHdNuV8RtRw60unOIwtD9WIAjbL
7kAMi6dsijKeX0pNv3pYmY6YYdHajnW+rYjWK5M5YsbVj+9RZZy4oEm6Nis+TNW1KOeMzHvGtVod
yKOgw5BKmJTObMuZfMlLVO7NoEg5k6bw9XB5k8j01ZldjMeJNttqmw8HcbvqSXSQsrx+xTQ8dKGM
Lkghz2ZYEZ/rMHiUTvnNtUa8za79MpnPWduPR1Yv5H2b/lNfoNE0veYtnbM/vUW5j6DXXXEs7WZv
3gjsVgh6AKfnzrbR3R9ZNpgyhXhPSLVaGFVyHvDaHFhwtHO/jSzwEpMNmj2U9pIaeD5WhMMNWn8D
dsu6KvMvXlT1K8sfk61vsFLwuBhneZeeGTue2D/51P62SSWCiESNMpH6aM86b2hqeLLSXTfd2CQH
bpGqgHjyJosnFmMttlR6U3zS63AGeuSmFnLRCjGtUxX+KhcNk9kkQjDe7qcEEcrYDFtRatuAo2rf
zFwDey2LzwJ+YN03+3pWygkuJyac7eOoEqUwqauFd1pWH7qfdWdT3Ux6/eUxHjAQQQMRYKqXYn3m
TVvl5AQLu4nwnROUqwPXYHdRIbwpc54Zn3DgucqzbWYkn6nWcyIRpbouwTgYvU4sK5/kQCuNGhom
sQYxwNkSmOWWvyF6C5vXLvorWwKEALLpvqQ3d+vn0DUhfGBsjAi4HhsYDmWpHLeREa6blAhfEArt
rhJherHz7STI8iqKkEJutOCPUIroOnPGHjRJPo3aATXeCcrUTHxq2xzT0v2KyL0gYEq9xmmGHxA/
eZMdgxDzgW2itDJDDk1Xr8jgqLJfyiGfbXPNviQlsgbHFb1jYnDRnM23xiz6dWs57crStG7TtrxV
yPBuGkj9beXska0coPP3f027WBnurpdF9G7no7EVeWyTrTRTY5UC1UnQY/9y+pH4eGRZsU2dbQZD
tenMqlmlhfyTeFa4syqn2pmohZD67MjOwtnpDKdsOHuGmI5o8LxHdcgwOnOgCt+Gmn17PafNShMI
3QUulzVqvgO0QK5TXSwOvknyzdRnt84SJBJS3W6AC55Gl1LfHIPtUBGF2BmgXqa0RArjuZtqKopr
UyRkcclH1mHymptNeWlxhdHlOjvEWc+e1T2n6KWxQVRsdo26JsvTHXdGppR2fjIvyqz11+xcLXRE
ot0KgWpddsLlEKi+kXikR9p5Fpcx/w2fj762o3RdETtw8cVnHrXuKqjMbOfm8P8jOb4jCnmYcvPD
UWrtdogItu+J6kmReHt66GHT5iLdd7Ox9ILCXlcVlwKWdgfDGy9lDqCzn9xP5rNLo8rT7Twnl7DN
Vr3BEttpOmvpF/uR0kXLk3XB2iMt+i8wxXstCrDnT8EJNvIvIsFdXb+SZvjtNqy/im7bsSpKB+87
GMrfqMUCH3/4XneZYnCbPe3Ga+M7WFq/+tjZa+ypRlJbYsc/UZteNN3eB4EgNby9jOOwa0jeCl00
MW2qnSyKiI5EBI9pQDPJDROPbRt7y1qTxBI1m1Zrt62YXx3CY7UyMVc6miwkzT5A7nlnW87Nkqhk
PNf9djpiBsP2YZQV/AjiTphibCqzevRy8cyVtsXi8dtTeOPNkW/AODdNF7XY6oOjsh4hrnR5xvGK
Fp1xqlaVU7+q/2QylgRFuhun8tAmw622gwcvd8hLt42n0miO0kSHGZM0AIqSKy0hPtkE8GfyDhzZ
fzvHX4dhjPODDbgaqCEIIcCs21RZvKhne+M11VNbhsTrPJLchP8gf27Dq8O6Hx0Y1vXwWFv2r7Cv
0rKgVfALa0vujJ6+w4cIwtednq0hRujX2gYzw++loV6kBnQ3l2u8NmEesJ+aCf4nCT+bQYtMwgQF
yqihIofMIqLGC9b5gO8HEbd6g7A1zZVEaiWm+OjG8b4s2f9HYbGcqngHmGdF67FHPtCixWRkOdv+
1kF0NZvxKbfJiIeFEnsITIrUf+3Rt7eF8TFK+T40EoX6ZjTqLxSsLxo+//TmBoZ5rrRqMznjH82f
9rP3abvuWxBFTIvz56KLb6g3PqU9njWq6zif2b5XW3uMdpUsv61Jv5JOeBINBQuuAE+QC2jCsStG
7xm/BWl5ofmOd/lErNkuMVTC+hMZ5JjJqgsF/drDgUcg2rSsDHftFNmz02e76FIRO7yYA/Q4uTXh
WcM8rhV7OjJCxjX2y0mJtxVLE++GpN0ggCQM8ioDjpTKpDzUK5oH16kXcvQv+cGhpnRLhvB0ekc7
JDMQ8YEzaAvt1lfqDWle604RNfQFGJ51V5INRYxVRXAVWogbs1yejHZ8gpr87M35gyvjg0i7DQuq
jdM556Fo1Vz4ooP3aEw3Z3eu7VqvPtcuCYu0YYLoLKE5D4wG3nrcyfA7WFM6yH5t65DL+KNL9cek
WJD0h1hEtIfEsW9C695lirwcw0/fy18Ig0dbK06+iJfJPJ75Sx9srtIjkUe6kX9OrnXWJu/s2PVv
Oj43Rn6tkRRgijmE80ury23D5J36bmF7HrY+BJ2WcfVF+KK5ch+7yYpwqAOJyOyujQW12ybJYW2h
u9tmeX5tRm8XsvIPi9RbBvb00UfJ/ZRZ4HuTmfyQmn4TXvSlAy8O8h3EoT+YL9a6sJ5y/L/TUH7r
aBQnrVs1vXzGFxml2YUkuo3uBgt2h8s2J6nejh/LIlUNI6sC+Re60qPogk+9Xvje+Om29WvICW5O
xbpsxXOTiZ82woIym95Ln9svaPN//Fb7Rk5zKFzWsQGZqL7/kCDWFgN6unyrJ7Bm1cGCF+KjTDDr
eRRvkY3emHVSHr2DYyokFjYLQmLT2/uxDk92CXmgH7TlOMBQmB3e9lMuEeh6Iaquv+bAW86t9bdi
ZD6VOqoCVjhU471tvZc8ddZS888jxURROe+DVa84py3Dqj93qbWuso9OS74KXpPAT5+6Mlpj3H6Y
7BIghV9sO21caDo9utM9ccIIF6FmrLRqXPtVcdDEeBUpusE82kqr3unttE1oLKwE8JEfPCVJtE9s
Yxua06lzOLQZCjvddWTojxm3gq3vJrREJnT0LN65fb0GRcUMQZNHzf50zwwaL55JNcJwDA9bPABM
gfhfY5mrMiBXRAv/NIh/6x7cBH422nYbFsnoLFBWHeus3xkeXgq7S281Z9dc5bs6vrmctPEnz5LX
CrbaNgQtiqYQuTFC5An4/qJOteeGy+YiyKvTRBhzTcZ4abivc8VRPVWIVWN9Q5oPHjdxbv3HKqkf
U4fNhqyKD9RpGzdpaNrm62zbigCFgkm/DT5DJ6vexKJ588fysbbANjgJ+ZW5DbQrw6yMHi9ZaCxS
Q23HRI7ogYETB9MJPWFEOFYDYPlWfhqleIT3PMM9LOLskrf5Xmj61miHC5Grl9zJl1ic10ZKazTW
Kyd9sYfyhaiz4+T2Dx3hbhPbg0QW7/40Pye58WRX+HXq6VTNGiGR6N4XFj6nRU7OqSwd9qIg5VSh
VwfztqQNtMWu5WQikmBlss9knIO1aWmZ7kOdt++RBfgdbddo3xxruDZu8R7lFy0ujgkpySbdnw5m
YBrQuSPP6ax30qspk23kdCmlgdjUDgSFqHnHyvNcLSLwGyHniH50T4wezzjNeduX8rWlPG9i+emJ
8EQBTKU1pOgPQf2JR6cJ2rX6WYU+PURMKYpJjMs21h5Nscrd8gdM3jqx7gc+ZqgdhROvCjvbwbF/
dTraMOj+StM9FOC707lcm/70lhrDY89f13GhMIrjaPZrT69/w5SsmckELOrMb01doGydSUoOKHH6
qxBEa4JBwBgCOypRkfHj+KBer7orP3rRv/pm+5nL7IyNZIsZnZRBLDnVzaxY0SMWMrkeN6di+sns
8G9MlGurZ1+Ba5BhSYLCyrc6TNS0wgTXxasA+YeqEVk4W6uo4H9PdFHCJqujtYJLqLlPxRA8GmZ7
AOjiAvOpZyosklSbJwJiHbzxi0zD4Oei7TFHuUvtItsZ8UYyycZWjrbbgYK+KYAsQ6CqOQSYbs71
hoGKEt13J0JH9bVfDM6KBv2JFFTEAhc6VwqmrKRim8hU3Lt+8YQgjdNVP783vYWdjHRWNBBrRxQX
XRMfbNrTxdj2q8nKf1I5HcbuN4Scxwn8Neuhc1mZZnLIZtvBwp83GsxN6w5qnZawRw2YK3QezsaG
rh7Xv7+yBX5h7HIEALMlkv2p5Fg+ZA4Nekpmohv33sFG1qDlsX5i6kxVR+TeUIudOzPdLjFllAn1
EazQv1lb3LVvO+mDYu00IgJmzp/CoDJyiB21rci/ttCsGIBwqpMzNtGaFh72bhgQ84i1vpuKkLPa
tKcDWHirvvVdOufWY5kgn8bSbNbIt6O1I8NdJ/AsySh8piP4niM73dSSKMOuZ2QeYspwG9aylocC
0YxA8uNsfU6Efw2M2twOtnUVg32RTZktfEt7rf0MVF8YPs8a6qWgeA0cCMlOC/vfGjttFbW1vUsq
kIQZLJHFPa0sK3xwo4oAgt5WGFBB0kEiW8gwg7NFNcsA6kABK5DrVmOLd0ezKH9o9fCVRYugCbW1
Xd8cTe+QwSftyuz6BrUHau5QJ9Fe0k95JnZpoPooJj1/W9eSZyieNozZ2/MiqFx/5Uf1Ho6m9VJm
f1gyfDXD2e4gRtnuC5GuhKbE3q5weQlx/ugmUjmEpnTIuJAc8eC7DpWQ2uGwReT/Yo5laJCCj0WK
EpbJV1TlvIPzbu8YUBlat4I8Dl1xmeT13spq4lE0fQ3mb3ogY8nl1eigREpERkESfDoD5WkYo7zT
ZAMHx6XnHDmUrBQNVyl6VJM9eAlnDAkaEvnRKdOnrMt+k56cocyXG1/w8Fgpc1ET16gZ/+aex+Xu
DZ0fHUA5LzPrRUvs1zLCowQF50mqI7lpWIu0ngKHGjiaM8BzGOTaxRgKhhsFLsuG4NOUg61Bo7tQ
vvu8i8ith0+dK1EsFizrmYCO1whFu32FYXx0q+JSFd46NThknR5IhwyGD+TTP7O9FV6+I/cPjI4W
kP5tY/TPfgETIRROFp3h8ww6IRniY/FaDXCbNGfad6YN46j+5hJ30sErLQ2dDtduBrkIJeYNA2OA
9cdAfmBfSRz8zk25ItmoRqDKiQmQEEp+eaO/RqffopVx1eiwAosBtAw5n/WjzFU8PwopCHMwpkjA
Xg/6rsjdlR5pW5ugM3beaLZTtF3mfmTpgMJ5O4zuM8qzj0DCtY/LxVyle1s4e0TTLwGJSai64Rv7
aN05Ys6D1xkLFoY7E35QMIw/tFUqKgtLfopPo0RQMGQQKvW0+DD8fu/Nw2rQjduQxD/6kC8BjD6F
ifVtNtMpAXmxgj7yRx+dXeoNrxYxwujh10yHXvSBq4/f/NHKN6u3o33AlVe2Qi5t3smMpKFvMrDb
cDRG4L34Y/GT0l3UaXJwuComgSUw9GnfbkjybFLdCF5cMgRZRP14Zsn1JpgWEvQ8/kZR8xgz9Ru8
GzuUVa0HG11rIFLMzVM4Zs9m3l0MICJ6Ej2WXXZ02qB6GFp9z4S5p0sELMC8umC93y4rTRzwzLIK
Ec2e4fSPaINdOoaIsgCaxkiT/KHlnWCe6j77CqnvyZJyHod02I49Cmt94IcZ+1FAXBHphxO077ru
XFqt6dZRnj3ho05F8jMVv2HCQKOgbrRbxumuc3Rz46T5Ym1a2gLdT7iAIX5uCAbiD5l2KHq/cC2P
C0nC8cKIu1WlJ9mS0LMnCZMY4fAXglrOjPpMHQPTmMBIdXCewgEzMIrGo68bSFGq6hfvw2Fip9jM
5tkuo8e4dT/83n8JUKUT1YULo4yhzQwUI41c4xS5eprdLPKmfQ1rVoqgM+sXRMqXxO29pd9EOzFn
Sjdd/mZFvTfG4opTYB0bLVtZG3N2a+BV99EQa0iumfaCig10F9OOugEzMPzz3v1DTX343z733z78
b992/45//rxYbtPJYvVE8rjMxVOclAZMGp7CpoZtHhh5cQBwURwKdgWsmOdbkWCbsTMIVKa6ud/7
z5v/i8+NLE+yRcBYxB3iFLReWB6maCbB3uXVMIqiOpChW/7z5v4hMTjt3p1fGr3rW6BmZnnA8csP
AJ8J0TEi2RNYdDYjWbXoS9TDtUfkM+v73Sp3iUC5351b4xLY3rgJvJiTsp+P+eF+g4f0X/ckFFUR
YDnLfOJDq3rvOR2P9/4w/3k3Vb/l/nE1tWpgh4+ygqxLCdccRsgNgDuG/7i5f+7+4f0Lrhf2vO7/
68tS3XMzsBFcL4YlGLdSZ2bJJ6viFTpxy0Yzrg5s0KpDawPQw8yDwiCN6gPr1Ppwv/efN/fP5WCz
9n737VX9NdCGnyzDnCwa0CCBlz54IeM4lLDfM+ubM8aLiQIAMVY8IEG1dylQz0XO8C1DJNl7klmV
OfymrTfQpXIDUAlcfwm7zpimle9Dg5k5TVoOuth8BOmVpkawD73i0sfVdGjsCeaAzsl16s9pM8Lu
cNxxiXL3Y3QqTAJcBOmWodg5b3o/ZYeeJgCfR3lGk4X8WfbTei7R84dwR7L0r+7WB2v07IPfDRMa
qvnmJUN6MO2gPUYlAZtT/d0kUb3riyClt14kcijOsq66c2vXPmdUcWTLUGKfcdel0+/dug/wZRv8
GhNhvZbyYpY5lKGQzSU1qculytPkuZzwguYIDW3gz3tt0B+twZDn3mlORolqZMaAXpG/vKcOX7yg
O85OOjLpsGitc29a1hmYAO9+azwEmrjMVvXXzdN4zbd0Z3xkq7ywT00cC2Vlv8bt6O1dwwoeUpPQ
ZwLvAm38NNAaLr3K/JVmm5+Kkvod5NOpI93a5d/EGwOmBRPPauoz/o1Imh58+TWMDeZYqywumpyL
yxz/JTnAQXc8o7xmupj0erpuBa8KgDhKXL3FZJ3mxTly3fysa89sl8aTM4fNKqoyViqM2woyZje9
gZ+f/tw9oVl3T8xI92Fc3Mywdhll1dOD2JEY9NdiRDCzYluI2idx0ZxD/AMETU1cmChVyUfHiEnJ
aDLvNyrazSifzjjBF1PhExykHgm7J43tHOWNoaMVDlyv294l2SV48qVf5Q1XIj8Dhmm+c73Td4zp
nilA1rp6EdkooTRhoZKzk+N/RQVHVloLa33/3D+/fP8KUkrM8F3JE0P2+K6orAwAY/5m+d5PJ+aH
EhvbgkiAJ8A5jNCaM+i1Q6IFL+MIfG78ErX1q3fJ85SHp5RwC/ro4zAaz3EbEipvG6/YquuF5lef
rgmCw5iZytbzbZj77phn1srWdIKSqRQNAe+cBcxOc5d1nR0qK36QBXVeUuOuBlsZW3A2XXwzsd47
y9Lt3+zS3PUE5oB2NCtMdNiEIxSyIqBORSZ7q8NsXBLKZS8Lr2eDYvTPPtcqbfQeB8jADBuma03m
AwOtA+0tFAY8wl7rvA7BcPKm9GPQbMpUGk9dyKuRI50xmkO2Y7VNWTL668ABXDIkEomeVV1y99Sy
RoXL2fvAY5o0fgK8tQIlQJXvkqQI8LiFeVD9GWqKMDfXP7sKJ4+b++sBceJKM44e2U2LYLb+OvR2
i9ogldEJx1sQc+afxpJJXyiXOAz2hrgGyEZJtow3mlmOxyGdveWY9++dsG72fJsV2SNqwmunmdlD
4qPZyCDtmGa6qHqExnGMxVU760AvOBHioJoJAat77S2o2LyaUcFuNy13jTN/BfCnaFybG5G3ZKre
HOfMGf/Zbwumw27xMuHE0ibroa4NtNOOePSMaF+1ADmNK5y4iSE5O4vSaz8LFB9pKabN5NL6deNv
UZX+HnmsdtVGqKRVx0pNN82jgSpUhNVuBtG1cujz0IAkl3nWbfzHPA3ZhATbfNATKkpp7jsWYSMB
8gvZwhMti2ppkJKxsGhyrJhAJKtEBVsB3I3i4VSGR5cqbhVLHRZXniLYH7HiWHn9C0Dj20WcuejY
Veq4arZN4j9h6Bl3kWNiFi0c41iHX31kmG+dw8DFkYccNP0+7kZrhR/rzdDONfVZVaJAsZv6J6sN
TtP9oayivwZpWgtXx67cZFef4qw3ezrjEK2YFhs4ueDNlDTQWpQus4YrcCTngyolpaUfJ4eVnenG
mOobpN4NKct4iOVX4rVM6pGKLwKHtozAqUX440lRHOHmIFWj+VmEwiovI+OEhTl5O1eAz6PbLW6N
rF5QTH33dvKbdD8k0Dmb3pyClZjDHedd+5rzZAEfWZggvTcjHT/7gPEF8NK0yvzJZXbWtpsvMvO6
Tc14uRU2XtLaJ0+uHS9GNHbrWrB8rAN0gamKLHC+ImJrNg4dJS/3pUJf/RE4xm8dzRcR5yakhcZb
J6NcFmzoF03k6+t50Hlvt8wKhUnZzNAjmqqQjWanYYUI7FVkVaSSRnbH45HjioQibyHC+pF023St
mXhfsRuZ68ad1r5GwFYPq1rL5mdtTuCb4OkDk3d2yjbehrrxFDnUzCa0jCXann7pwhrAcUb9lhW/
o5YOC5lMtMOc2RjpilPiINEpsXJ4Nj6DCuWbD5HdkY3N7gztlxN5a9dsPjtAnltRNY+MZf2d5RmX
mKVU40S3TFE9LTYVJHWGN3bWOyZD3jl0cUjLttL3CXEVYOe6fOdDyVh7Dsi4MsPkJcfhYFndX1HP
rzkZwPxscSAd/qELpuQ16y6RLX/CsX+u0R5QqMHBG/Rg3QT6tkuCK1MW+E1hzfQZIxhnG5ucQShj
QWh8N9o4LHJDdQu1+C2ZAC8oSof1qFCkIEl1xSbtFaU0BVeKtZ4/AYCpXdjeIm6VazhjPKEop7Hi
ndbFPuUvWzYtJqJJMVG18LeQMFI551nQwzCGxlx3N6liqaYRVNXI070TAQwrQxFXdcVeLRWFleTV
iVUxZFbdlZjcFK21VdxWVxFcQYxRwgD8YORKgMKZ6Uu2dRT1VVf81xoQLLYd7WArNqxEnr/q78DY
XLFjXUWRTRVmNlVk2aF8I+SMeNz7Z9TNrDi0ZvRsKS5toUOoBa6RHUVTc6kKKwi2HSjbf36I5mTb
2HBuIX7YG5pslouq+IOKOyoq7v2eYIi8w8uwnhRGN75jdO9354aBc64ou5bC7c5wd++fv9/A9SFy
AjwvH7U7HWBvosi9UjF8I3UvBusrFN93Yp7KW7DY64r9WykKcKx4wMUdDdwKKMGmCy/YVORgVzGE
XWDCk6IKR4ovzMn9GCniMC/QQ6VAxIDAoRErLnEEoPj+qVQxi1GWFMu6VSDjQcI0roEbY8nxdx64
Y1Nxj+83vWIhjxVUZBc8Mj44ct0aVPuBYicPiqKcMQZZZYqsHPZwHEEth7zi6AGhL3uKwwylZCDV
BTYz7pXyiLYEQLciN4M3+DZCeI0FUOcOuHOnKM+V4j3bivycKgY0ckd91SkudK4I0Y6OEi9W1GhL
8aNJ//lD21psclSkx4H2BE4Mi4ukUQmjEKiZb7OeUlRqZgvVsQVUnQ2VuTXu8GpskfWxvxOt1bOM
ZQ2steJdl4CvW0XA7hQqpXAwDxqKj+3eUdn3T7rgszmkGILHELXxLjdrT1G2XXDbqeJu2/dfGDNx
g8hdKjZ3r56EcGRh0AHurhXBuwHlfX/siaJ73++RiuCuOsX+lkDAMWrHj03PO81o/piKE+6z880U
ObwEId4qlrgOVDyyoYvXijOuzd2lzXkAMdYpkxX8Cs/9Q1VIb4E9ElAtwPJakcvlnWEeUs5NYM15
ojc4v7MTa+1q5UE+RycUapDQXY9pkhjDlRGEipMPZjBkDx83eryxH+1bMFDrTX4NjlN8WsDWE0Vd
13S5IcESA6EispuKze4Cab9r/P+/H2J6nqrf//lvXz95XFDbtE38p/23//FbtOB8lH3Acizxf/RD
vMbYIYhO/t98038YIlznHyYzQ0uYpER6pqfyW/9liLD+QQa37eJRcBx0JMor8S9DhP8P6grbQElm
CS7gOpFw/zJIiH/w0yxPB/COmtIU4v/JIXH/Lf/FIeHx+y3X5WfyMHSuyP/VIeH1oizLKTR27Vw/
AieqF7guwZXTg8QMl0O2k35XoE4hDGx2jy0XN7tX8i+H639uEYw0JfCbB+yPe9M9lz2HMG/vnTE2
FSVek9KQqKs4Iyts7S94l4mM0F5QWpER0HVMDxSklLYEOjFCYUTxxnijpluEncfWVT4J82X2JAaE
ApqCCw/XEHCRo3P6F/fVWxWM74ELSYB4ZBqCcPwc5DV+bRzJ5meggesxvZvVJ1Lv7zHu6kMO+YmS
5Bab4sGTEjM+PWCv7ae/sWxWxJgHm1AWKXMpt592AInxN7ADHHSovqFZhJyVxYXEK/MgS9vaeW63
Sh1GgAs7GrUFppg9G18BlJKpPOJPxiPTDE2uoNXXCQflm+vG7xY800RkdPVXMsKR69Pk1uivmf9j
Of6zFfenJPZfRiRFC3LM2kMmkWXw8mGCJHAhtMz6EKsbEoZzLQHiB4US8nYVrslt6xiNat6SeBuW
eHox6YCsGY5rOmXh6B+ETX+LwsV+T7SB0xFop5ZCYpnGPH6GFIKFahO+BFH9TrQaFjKueK78O/pu
9VDF4pjV/Nl3grw5DwuntOOr2eFWcIKCs6+jdeBUScKDGr2zpjC+5DrhYUPfbaMxmYHHBT5RTpPx
Os0G8EBjZYKxWZhDbuymIcC9P3N9t1Nh7Lzk0Updrkn+QCUd2RfUTsHeiyGvwEZqN6l/nYaoP3Qa
e43Zmm2iRV7QmraQwyiWRUT3Y9jhEVIV2Jga1CsqEmPfjBrfRwUERsyOlGc8ND67gHVOoGaouTRf
nRhamNBreYjHxmcqvYtdXn4vIxGEaIMtWVW/zuA/D5GxhSj6M0M7iZhWbgYzHQhcnnDC2eskg/Ms
q+VUYEopvOKhUSM9dsTlJo68AzaiRTyzq4b0wBFQpLfSMKwNDH7k3TmXc0v3liwDyv2ornaNLRnX
4EPBO/tUzYlEjjB906YN68RMGmZh/UNICvWWFMn+4CAJXxVmQout5rP3myZnkzBr4JpNNV7Vwslc
hbVB1ICRtodW3diqfRhoIX018h2zj7jxP2w9fwgaLjJ0knbe/gHMvw3xYiySpmixLnko4RtUekWj
z2vTyf7mcYKDSh2ysQzxOsDStqPyJ3Pzt4aY+g0sFIoARuQ1JU9Suvp+oMEUCIEO95tAy/YxPqOt
AzvrgPO4PjC6na2Ibh5vpqsJ1nIRK+q090bqf3dlqScGvtApyZuXNGkV3Cdb6qkj1/DS58O9koLG
UpKa2dAoAMIlTEE+NgA2tnMizp5ICPtOnXONnXUrGJ1pVXJ16waUtAP5ZEBX04YhQU5E2zBpjNew
hmYqA3/ThjpiZkFjwUhhSYdIukYFDGsaSEDCh75upFbuXATUS0H2+rK3mw72m4cKEY5CXQ80rayc
KHui3T8fZ+w84VkcNn3JerPQKaOtEstEPWprmM5fXiS7jeQ/GW5fHZo8nXZDXC/nH10V+Pcqn3kJ
4PVbOrTtcuig7gHFL+pZHizXO1cUFluW7Giok3w/sj+WI8WkoQ6UWjMysDwSbWZX0Wg34dZlyY4p
7WvIrXzTTcY1HFhzdJwKSG6Q35NrxhC63GklO5OJolE/OgZnGs3lVarj1D24KFqZsiTTLfO8B+xV
JN7l2rxt92UomqttYsL3UNVkmTsf4SQKDt6Nx2z2MFfhM66rYpuxfWDpNricEbwVZZxxqG3WkZHk
xXDSH3MidVUIhtfOnXYgs5gSX9+wDWevwoWIevAkQ7CYU1gMD+OYPhUpOaaBTB+xxDfn0dDLW+P7
29BomtepKTlv1fLj/lEYyWTDsHxeWe3bUJjGyTSkfZ6dGItWpoXb0kjhvXTIX+4whDQQEZxrXVuZ
qQEesDZ/2z465E3ZPKYeJg47XoLsnb/MqDxHDRTJPLdoJdFIrgLGo288tQuvm9rjxND1ocgJNDDT
lhlvjAF6NhkB+FVVKbT3CCXNCM2FPSTE3qON9Saz2npJby/StOWoGzGUFcwzNjr5eDtpAV9jSO0e
OPBZOksdCs5chtcw+raD2TmCbAFh26AcZ07BOnj2OOUTdhsN07TAWZ6dyjH8roLEY7meDrvU8IDK
le7B9FkACjLQG9v3SDABq0Uk2ZtEAvHgAOjcaGDCHso2YbozExxI3Gq80krNXmMupOkMW7lWphQx
4djGwDwiwgm6A9f0ekXKHrGH0ASFkxcPYaexJY+R9qTVIBDneuahhUK3GHu/fXImePiZvABMvER+
We47VxdwAM1+mUZopwODHUqe/RQWV5HW5zWtU+84xHa3N3L/OR4MfTdQkal03fIIQpVVstYDCy9C
Zvn8LCLl+AJPIaE4VbflpMR+IU6vEXbrZO76p+LfCTuT5raVNIv+lY7eIwJTJoBFb0iCM0WRmrVB
SLaMeUZi+vV94KpFdXVE90bx/GzZFAkgM+9377lWIXdlG94xhWA8xu33QMK9uFS4yuJYT+6ZYksf
6N7z4iTUNOsV/miARQbXTtyn1aUxMAsk6VNvzUeDYPaRAYeia9XAr+PE3VczMR4YtGM0t7lvtRk0
fNvFeZPjoBoXZqreJCfm3agPfSXH+2C1B6gIj8lQejd7cJdheI15+QR2A+t3T7Z1dDAWlwR3CJU3
bOMg8g5uByFE0RKYp4rLKvvSlHdHkcmvjHjXSvQ1pePOdAbvrzwDFh6elqNyxovTcf6JGo8+gtC+
zk5LY2x6RQwMsVf2RCB6/tAs2ZdVGAvU7IaPRlfsCrPGKN9xtkTHKrB5PPERHedIntmddndSbsRg
DO29j8FgQpDLX/LQvmRAzsI0oWB0SLHeju180punaG4AJZlD9mAHeM6n3CipqbSfhC6hDBJ8ukb6
FF00nBUr9xMfzqIJL5H1NBj3ykY6SBL6bVKsDBX805fejnPyn0l5NNpYvSg3FYvORFpkxqJgc7dN
blm/5Mb7rIxmHw58PDih86hxGAwxZ9HciY/DdOxxk1mJRLSen7qlWaJL43TX6aX5Fps7QgcSFNiM
dcsZxbnq4pPmQaYJVJefk2S+BHj7jhUNDxjcPWgMBCO4MXgJlhZBEbZj64y6LPbB6J31EWXYEh2Q
C66vtecxCYlk+NVwGLnGyUBOv4E7mITlIqYOxW4oY6A11C4QvGiuXjLd+tlrnhEDR792LHWhLzc8
RtukAZ9UJRPJzSrBemOZnzz6VoDsu5d47ChtXIaHEVccuzCCy4is/DLOKNDMf/2F91lL4cGcKPGe
bpFXPk3CCNeILaI/teTr8saGHMYKeQW5cfcmT/g88B3muG2COT+iuC2uSBpkAXnW1iH+MYf2MRzp
0EC0a4BwhoQAU8tkcjgZT2XFX0cAJbiNZffWwR5bMdGrXnRzXDqt7Oi36KkW6Sv3pZmpqs9T0GRO
81IkBrbWceSpXs/VB1YKLKuGFkJ8ZABWONIEqF1+O3A1juFEt7osCyCobf1S0I1dGdF3MjRXUeab
eOJBz2hGboKpwmIQUxOhXELTdYaIOXYcdBKpXimZ0Q+BVWQbIapyn846/BlFSbLXEJfVQbbG6ofx
vL6eBofNU8Ry3qVsiOl6/Pu+anD0IWSwSQ6atykwmrMdhhzlFJz4XoOYJfLJ3msdtMUkkqfGm0nJ
5UQTPQoC8WcGpziT4jZN/WJya85piZyB441iKKceH0qPZgppBfSjSZecdym+ei80r1bUt37sDeGO
c58/ByO2Y86G9Rze0T0syH9FsS/zqOWHgGVtUBtNjysRFiaWj+SjcdwVNM96tOxs9MrqycY7BslU
ynysMnpK09FeYyR8K5p+2OQWm0M9YEzG7X+YZ+vCaKVDmrK5jGmsnIc4eOyz4KYiIbhzqESsrARz
7EFVJBcSsrwwRJp925UznXtA2ONOM9d5ONh7d6r2VdBqF6ITZ5BLe8bG6kqpSkUeOyLxS6vJKYpz
GmR5R2PC/Bd2X1cm75yMzJTJmNseWCTqI9z7+FAI8R0NBKTaZMlceJDXyAU6gKAGfGKKWNeYyVus
umdYOSlTvtb1x77yOAWH5wqHM5FIs+RvRjhuQm/fzvzNTs0kLHBg2ph6s6FhjJzPgPUTR1R7b5Kx
At4XkRxLlnSSV+BMwJ92LNCh8UACA9DYYeCQB0ufu+oh+ECCALPotc2eekR4lyNWd9Dn1gE6yi0m
Ur0fxwLDVY+HB1EU70GfZmczu8wCGx0rE4FQHOMHktLvE5B3anmylyLQr5oNpySP8nM014rPJ93h
TiU2zKeWEPrcdGLsN9BeyeamODPIG5lHpD008J5bfWDJH/L07M12dFLpzJsckFxIUnXTHC7MBMpg
oZu+VXU/s4KbQ+KPV1/IryZMibDYfQ3utdOP2owjExaYdzD6ZB0mJAibVqobmvqHEZnTOqvikF0f
nj+jtLOdltDX0U9QtnJskkmaWGjVYkFe9+Ne6C5G3il/jKN+4R+U5taQLuSp2f1Fc0R5gkuiKEwz
T8xvUODrdDhDnbzaBZwbZ/ZuHq2Ul75Mn7UcX7SKnqQbIlIyFdS1cD4yhrxrzLugJYStZARmX5hf
nnOw/6vIds5lJL1rJBBAi37r5QvnmZA4CebfetlNJwDnHfpfzWeZwZoonwbVWtDV+K3ADOm/yyBG
Y3w4uObAsZtUfxtqYB5aK3iG2raKHK/0QTB+dnnLFWQ8Fo0TfaAKo+LUWyBpD20fjLxPTQE6CK4g
EQXAL4J4nrusuOR5JE/MHIDvpJfrLFS30Wm5eodE34duvKN4p11H0qHYp8FDWdjmqWcIekpia2OU
BhtEt32evAnkBnDulcQZudF75uOmLkBHprBEOwuWh+Ot4PIlnyzVpp8bxXSU5On1KFSHqLUJoufN
wbDlSwi0D2dTqTElK/JNo2vmUb4ABhhHfJxFTe3X6OE8TltHrr00epX4mc9hxv1k8n5vWQJW1TfJ
sPE2zljq577/bTA6ikpl75JU7K2hxqsQ2z+17v2QOjB3uZH/EgQiDtHcbb0qkRcOw8VqmTes6kaa
r5Z9iDCnvZhe8ZUOAfWx1JRgXq7CrauOJpSQS1cQgbTztjgpo6hAlanqKzLaJ96Jd5s80AFRnq1g
dCtANRCnWqSE7D3qHmqzmN6CcBYH7jmGr7Wd33PLPXhlOB00Jzn3vXo10D58w6aeR0TlVXCLnzRt
wCLaYHJmTOjeYF+tWoySEC+7X3zZ4IzEK1E5TxGWcifrtxr5RN8BOHsSPfQ/yhxgTqfhFSo7EbF+
ovUT2UkS5Utt3tFpQDYMZPMhnRyvZWqHfmTZKxz9OMm0+Gns2XpOFDvuGN+0Sc/xXW2Hxqg2/L/E
R2iDPVpU2BO3mYyHbUj31gr6Lk+3LsbgxVQ+MvtunSOubIJ8nuBV03HExwT0USL49VC057z0H0F4
v/U0GzHSKVkKldns1YwnOMNI9LdamUe/eMxyCY4lY6GUqroFbQmKTXfU2gQ5q1EqsKmbKv4wo/7A
gSr7zKfQtx3NwLBcR5fcI1vuOi05BKI7mAgARTcNSkw7qvZq6OgvLj/WRkbBb5EuHWKNzNd2Qyx+
Ip156BMKbt3Zemw1ytdqF1DFaCF74ASkgyLhh5axplPXMLVsa4xo33DJ1SXMNGoZBqv6yUNO/QZu
dMNu+02NwPpoh2rYDVnTsfqD1dVhMZDkMjBi4WX2O9f8yubF7BdesiKDGsuCrgRPZagR3DrUgZjg
umJcSafELcj5qPxZwMQkXBHTEGg/xQOM3rozT02sgIyJ57KesYIdx5T3v47u/fIlksVnTcPmTeRc
oJz6sDNsswHzjtt7rI2tcfWYfClcq0C+xoUuSyBu3U/hxcSPl0/MmbslJtdSdLCYtDBsYsdvmspZ
A1jHOFfF31o/kO+p3wxlP9Rq+hpj85Ocx66hwAy/V3FtBgubAYHR2QOtkGEn513uYa6pqzDppAuw
v41o3UyEZtZB9jkFdnHXwvw0kZlMv5lBsna+NMJ7xBfyLE28eOSkUJ9D2f6xYzIyJREql2IPAIMY
6ArqcEYJ2dQUOzUsHVKMclyuROqXOsyx0Us4TJciq18i8h0QX7SXIgODUdSK2HoKuWWG+KEN6oO6
q3DTiwuG2gERC8txZkn8CV5MUCLJ3waTjXVYlW8CbWQhvQqo+vVE4KeIyBWMfFdVzh9m/BhF7BSq
7J1r8tMGf4v+aAGHlu1HF9nxzjSCVy9IfqVjau9STT9Vkxr2rPFwhMAH2DihW4j1s8mE1EyMu5gQ
TtEoVlKOoIkzB8WIt5XI8y3V7o5RV7wUC0Rdk72GUP1WWUQDejHahDlyqolAmOCwS16o6jyYGegM
BG0OmSWUL5s3cmOAtFD0ba5plaH+gI9PL5IPhT64AjMWsMUkhj3ww3ZgSzPNPachdt6RddIYfZcO
K5coFA770q7U3mmzhghy/a1oOAKIi2yMfJBWPGqnCZYyLLmTYfitAU+IdLgHh4dH3Fj/yDj4nGU7
b5ox5XPKHhihOz4ZJxqvCAfh4fTqvWGLk2nnCdi0FA4E5iIxFfo6N5zHkgo1LjWbeUM37N1BRJu5
bD+D1IWiQtYbLlWwxUR/mhiHGE66h0hcD33ql8gsHKbjNchScw2Ms6mqXyGRCDnH8RaPbnExnJM3
zN96lmsb1BRvqyfqJIb4O7QHoJ/0f6PfPSb6hFGqJu9cx7DaFc8o17HOkt+yAMLRSkk2IK3an6Am
sjNjcsqN8NfCWHtnp0KhpVNcROzssIO9klyHDacRUdHBnANX5a1tKoJ3Q6Xqz5Tq9pXSnPTaTUgO
FGa7W/BBQFHoU+qIZjHM5A7gg+s3EAKwsFAQIBK7Xg2hCw7aNh/C1EnPBfMOzVKvbm0c5eLUVPmn
bmnJJtf+aAltM2rmissWdUFQZwiWK97oHejCxQm5nQuSvBOImhUIjpfIG8ddXbWw7h1EG0xgOCZc
HMwk66jvY2pNXHLFeKN+FmxpR0Nj5Sg4zZZ8j92Td05bqJhxxOmzsOs3jmTNRyJBa0xjr+0DAVFL
LKicMcB/kSN5YSwb1V5LZxubcXdxcft4RXVjdwdP6lGbwW+a2lDvaNZlVKyDX6o9l5gYSReMKIzZ
++KhqKa7HDsmAyYwHM6eGxrobxLrIJimZ53aYyYkdPOEmU1QbnCp+dFQ2OtSo7XzwWh58Jpk7pUq
r/OQ3Wd4Vj522XSdPORUh6yESa42Ijt7apPoGtaYbNt+/gxM/VuZtC40RLDWnGO+edwYBGB2mp6R
bGm/w8GAdBpdoNEvi3o/bZ1QlOu2Heh3a+vQh+LekGyJYChx/SVZmJ0LPStgXMfsdVqg+8NbhBNk
k7Wh3yucR9ZSFtrhWTmURb8ym+BPEM9/ALTYN6EzzvGS8ZYqTpJxyqKwqFZ4irEDxDwD9Lkg+Qml
xKk/x4qFAbfqe0THjMTPONbjzZjc2m9N80tScHnKY+2RKfwBaGSCkdzoNnbB/C6orQfPrL65InLs
931QVRdbm5cYnpFeCo8dBYMlUAFz9zL0tOdNaqaNPKsOQ+dths4F3x/XYMXK5jXxujvNiJhcYBth
y8pXTILYoVPjWGQpPkmlv06lRAKYazps4gmwfTPJs4Mxdu6cl7bWiaUGZedLvWz3TWyeLPBirHU0
Lmnet1fmw3umf5ZR328t9ID9RDxuW08AOee5j3g0tcG+Pig5cMwZtmbqvFlQBhw0Z5/awPFtAC07
zow4g3g35+bnUAZiTX/eC9kbbNOGRj7TcVqQoWb4SezLJ8CYX5083DOWXPFBuJuJHEMRv/dsKy8J
mFt6qCcq/HDeZIhmATLCnOsHIjpEHkhA5oGFAY7WOw5lAf+CeSejn3I+NJ6TIGA9IlMcBoRJotpg
pjs222pES7D5lyrKdyBN0eggbLUt5W8oBmjnlU2iKQVFi114A+HvqmreMULWVmgyv6O0J2eWtAfX
TN3QqNZ6T8KDsjSN6Y26d6b+OfHitjDjmeE6w+9cQnvRcn26yc659S3PrZo4ut0IFjGplmHI0Dxk
8KRciCWRqW6TWSJVNUd6luptkx7gj0OoKNwDkvpM7tvchcze1kOYU7RHOUyV9HA7BvXmNQkd1+Zr
21LY2y1xpLl8gZzxJBPHj6t2T6wUVteQY/vR08eq1yjNYlt4FLr3RHxbP7k0elGS0D8IHqulJbUr
sy9ZgeKmzaPvWGR1h3KESEMlg1Zxwo9QvBcaDyaDh3fauo9jXj+y1a6XYh0aFkLjQcMTtIsJNK/z
+JVMs3mGoe83VB08cg+zAa5Zt1ho6FGt2F0QKwRitRzop4AZAeG+KldEn9DKRfXgFsN1mDl1s7BO
1XiQWX2DDsq+0K7f1a841/t9MctPgW13V+j5tNZV9jSZgvcNf53NOd3XenpbFDKkS4AIWzRjbNzp
A16BevI4/cx5QU6Z7i4xmbeGpGpSxOHG60EF2DlsVo2Pp93LwHtO7VFdPEYMeaP07UC4yWmy6uim
VMks4Og4WVjdDmP/pN5kFeMRqkLhjgL2rxTPjNSib4+tF4HiGdfOqgbxj6w7bhhCZruOHtFdJJZD
h5c2l2mb81i/dd3ybI+jeaeP9WX2zGZjQFkWM1MAxgfs4bkwo+47qQxj49A7VY6DvpoNntCl0VJZ
6X33FTW4+PyfZcmFElrDQPAM/hOlXxnsIcLJjCcjTb6K5I9KrJ9hbs74MG1/pDzYd8OCYsUKUc+N
Gw6xybiqB8O5ObCaJyy1OclVHI2v6Gtg/6zu1aloBhqFuMacSpm1LJV0+exbQ/A7dUBm2oXQ8LI5
1mYc0i+Vp6Vfi7th8Bxth+DFnd37GDS4yUPgwwTADiYBVE7GPdpnU/6aFWgja07Dfe/QUVdQJ1kN
Fp8G292WehIf5/BXb1B/3Fc5ftKv0VHo7dkXXPb96Nb4maM5Xzu4sgDiQIhTgPBXjjKstUXWc1Nq
yQPk6rUHNYxpw5UA9Y13cCuD4FFEZo2hs9sDGd40sIAXY+dCZAcYlk3doxYukyvhTmyqqzVsUKDU
zXAwZrIbFD/sCB38aOlbXbE4Y9naNtJ6mNMx9tUM4QFiyqq3bmi/70a9bgOHw2Vr+RR+a0R7Jf+q
eCzcLnof52bwZV8pSh6hiuic6nduoYfrXIzbLq4eknH+DfWG22YafvMD0U9oKW23IOZozPZu0GGG
FwZeWyHd6iI78SAYIU4pLB7X5kArguCe5mDiC069y2hvFSVUV5pLy5o1XGTdXJnWEkLsorsRhxcX
7M7KsEaaQ4Vz7CKcMHmS+GbsZQcVt2+B6/rMOYZdrPiAZvYkTFq9XUc1wioqmM9HVH2XoAFyScWm
m1GXOjkhB3+IhJArtwF9Ob4ha9dHA8IiLynGrZthr1FcME1mfe3L6J2Rn/Tj+LNMPQ2bjXOlH+VW
G+ZZ0627IuDI/j27iBAbg2GiBWERfPbGXyTJ4jVdBfgygmxtZJwApd53wM0knkGD+w1K8Umb1qqz
qHaLwEUv3ib2rqTRVTv0ftkHQBeAuJNr73aNTqDVqlW1iZyBRi6XAkOwn8HGWTpuOgCgQdSXW0QT
d8NpLz0H0fTeut2lLIbsVOcKVzEN8llHd01swJ3h2GXDSEbupyVZdu1WxYRmDMN+UDnBdcn8aT0m
OMSjov1UEYenyMNZnzFcCeRhDPAlpRMri6tYNUcPOHrxtfxuPIwXqHjXGqgsBy+KCGLg3K8Jr1zS
8FMBPVeD3No0HIhouMHNewXb68+R9lx2EFazynzW922as5KTYLIYVUC5Kw4qaUFDyLsX5+NzkGm0
QKbJBvMTLVQ1rcRuTqYpLOtNtbhRJaGLldZBp6KRSGHNrOgSZBCwbIFNknnM8uINR/Pp2sto6U3+
qjlcr62JzJKMN5kSLinv/mk02CSFHshQWycKZOjEKrNWEJykLcKvbCxNbUr7MOCT5WPTbd8YwGEi
qsyPaaguDmZvLMVRvDHNJ4Htg+YSlrUyKC4BtDbmRTjlaX/kSOOCJgEH0WOQGtLyqjuUmo8c74cQ
KLsZjKeUz2RNOdSWBH5+torha5gYOwuqrTetO5aH3iXkRSMkfRi+ZXkVgeKawIRBBUmWcp81e81N
nU3sQV0MP4J0BNCaQZJLbI09EaVFkthMRIuKHE5hgbF78kB8OFEAvdZh2XKoZexHvfCTJLh2hfjS
Wz4GAaB0Xg4NU42Y3Yht2cNLnPReHoCNpI16kAaEJD0/xG7zNRoA4Tiv0+5mp80JavFVJSi7bpD9
2BOVYrY+/o4q7muOalbSUywXcka2ql7dpLavMEntS6IP/gKLgzG57stmYffDqXWyYJ1q1rBUPeI6
mtZMJp27bosdIRo4kSrGCF8CGNRdg9ZQ0V0xM8aQFGM23+606fDcWuhi3PlPprVIN1Gxt7rupCx3
12YMFfox4j4xK3tTFlniJyWvzDG19Ii890SXYb2T9Yuai2kBEJCIjoiJT+1Fb6cXSBMviYlcOCVw
2UDn9g6iUdZP5MucL680o33/3U3yfWL6sIpt7DtDbNyzPAFTOKGLeLH8jtzM2MQQIHxSbH8wE43a
MrwtyLRkgi17zWnEKfOXdmSRTS6m69euwawubPW98uYDTaH+ktVip1XM4itNxsnXWCSOCRMvktsj
vL+wuORFxPGS+ymwsuI9Tat1VSS/C5EfmyF0TpZk6uSxCRxZrjCq2z5n4gPsiul1qi9tM/WfIhID
Ticdm+WBvZjHf/fzehTlpdbTs40mj8L8VHjlzVJmCzO4PALbZ2oNog6GssXh0xvJ7VO7sC8VlxPb
LtgvU1V+EcEh6d+YvuDpddBib6esPwmAyJP+q+B8utGVJg6kiNBJc8hXMRYEHgJ4uVJIFyENsOeo
XqB6xp94DOJl8Pls6AHygXTela12cS6NR0NTxiPqnLHqQ4Rhi7Ewo715HTCS26Gvw1AcMiwwvXjX
437L8EOn1oSEYMEiNYiP3IiHa2beRu8h7grzjXWCnzuRI/k4XNdiVmgqrumHDm6qlMIb3+7qVaZP
u7Tkc61StFiD+gk/9HiQ4TubV1livXb9Z8DI8DTrTbaDfnPjKsp3fUeDDCUlNIOzOXUWsZZBU1s9
xj0txG7T9aua890qbeI3qBqG1uUvzZjjFZfZFuzKtmCZ8QmhYUKFVxhPyYWPoH7CGfU4QZ9ee1nE
7jS7T9K99HXx0TkU6lGIvk6FiWMFsoIva7bEpmQcRcRw1VUZPCmLdGiF4Qoiebpxml9tkjGdntZs
w4+iJZ4mDeBz06zd+jFlC1l5DLujdDOW1lZ0+bC2ZRavzXI5GdhttoPfxgYrhwsb1A5r6iarmfKw
FaL8Mpgvc45dUwelurAIuLB1nnuT2E+02x7yiNhhYgrEZcUztcdwuO6c8rtnwT/OLpkB2hdXZG0m
jj7FW8pzEW07uOJGAZeoR9Me1aBt8j2cCYpglhB4SqNJLT2XjX1yMEq8L1531VvuCWsuqLaoBaO1
IN/ivPrOIf3sUhNMY0MJy9bm7SYmSe8rB/X17GjthvrqCANx4jx4bKDcua0R/2jNnNwKgSXiFpw8
+0KP1aF0PLEJe8mTQGiXts5/KAHvt5ykR/2jiWamc/OIl/Yu1NSfGqfpyCcb+6YEJErHr1zzbPNj
i0x66Ln2HmgN/rMNZE/IYKI3NqKY13SlCuq7ekyM6GgsqRzg6H8buexWVO1Fft5lPiMgTmMdO5eZ
udk0JveqyDl3tcGL2X4ZjfZPP3CWTWQ349bZtDET0MhmszJVAoCcU+OdWDx/BVS/2M6UryfGzzzl
qR9ai1WZQP9xQqeqJzkctKoTB1okH/C3yS0GboqbGr15pkc+22YaJWyNzvXyd6DWYyAMKYg86vW4
SXuYjAxlAdzDUCO33q1rm4g6zihy1QClNmP0asdPjmHMTOSDu6WyevvX4llAnc6AF+2FCx1itE00
+cVsyUpwtWcsZJ6bHskG9Tv07vHIHXZBekZc6arndsEHABY2wNm32CeGqyONdhdQKgGDrhv0Y0Mt
9xwF4eHvywmo4uBohzkuTZ6GBnIuMxyClA5R/n+4v+fFNUhl0x2xu6byXJZHUnPgHXqQbn0/D/Pa
QtPDjDCTx9SEulFRP+0Em4ApWfK6brmGT8utmfOpyoliAWl4SOJLiD8sTLEFcXK1MQRsSz3+BQl9
PwzcHID64nUWxR0b6Lb2Pe933wLImHos44bcQxNBmARiO6dciG2e3xXrMGCCxVRaLr5bzSm+Sj03
fQBIJM16m+4Vt0/8MJg+FicGYxrnedaVi+sQN+faaEJ754hyT2EzneSz9gkZSjFeKW6dQQ/uoArH
57a94ENPGIuan8Xs6RQkLF/qoTzENQPiqGw3dsgeBsaRsQps+CalcDfSvKd6RXjRbhiJZZzVly80
oh654cbd7GbTcUjjd1lgeTX0B9mBEJ/QtVVIVC02tqMomNXhOQn5Xz6Gx2tDq+TsfEG+63F1YBkm
H7azRCJ5cIlDaph/Qq33WGYnLH/egqbPkiUY6cKIqWpI+Fic2GambCSDtCN3ZwKjEdi2O2N4tUzD
2tU85DwH+DUUDPcYpIF7JMSxMQvQK65lEDTdVouXNprkd2aai4WxqKmC5pLoQghjZld9ccR9c0dj
hF7uXFgAwXfoajqWGVN+l9qHbd3Vd6zTgx/nzt3jOCA4kVAkTI0hwbGsQNWkevmE8lxjd+Lug2pq
PLVj+Qr/qVwPpfYuWzK6KobuA1Llr3PYYffxD6/zhIi6s2lZ4+DA5mn6EoCnYBbO6a601VXzvPA4
61t4Hg+4tWlGmDsCXeyFwxBiZAWbBhDIYB+LYh14fGTYTre64E5QLNGMtwAAekiZlRANZPvs6e9d
ZQSoIYNJ53elRwQog0e61gBnLZflX9fz3y9zUzLZB0Q2EoPotJtTkzNBEddJi8C1Md3pNQOgs2XT
8TY4cFBYeqhfXLKAxLqPRqD0HWk646ig/TGwOfPYxpi8vNqG0ltG7VwpeqAnJ3sKo42eoI3DlVlW
h+kjMqz2qNUhfwVQ864iTbByliVmCOqrmDmu1GXwXljaJZBJvKcadC37/J6RT9jCqWh5JkcaP18f
/gA4Y51rEvYYGJxxjebbHuySDXtn35GUw1duHylDKo/6YrfvotDe0z6x1iXDn4HEWCfCYFfPNs5L
Kz947KcQ5kYY1eTcvaDbePuY+TBW3fE3AjnrPsjOULKg/70BQ4tHgmYOTDI1xOo4tNdhvzzkTBCO
BrRvbZW16YMyBMWQ04gxLA7vfcpA1espdTDrrYPZZ+VVLbcbOBvQnyln1H+ph/lnk85/FCp/LOOi
a//rP5d40/9IF3m6JVyiNxaqnEHuZeln+Zf+ldAbFAfzscGhnvzMwg42yRLaLpa2zykiRZ30XL9U
EttHjCdw7hymZpP88pDxdv/3a+Gb/teLsS3DFaZtORxFTLG82H95MVSuTFLobbkH7odgJOxmm9Eu
cELwvJhV/cSJBDxKAw0P9xVSUNQw8LCKTWu4M77lMnyFkpdya50p7y3OixMaqfle0aPxIFHKip4S
BJti0D4fA3+IXCqnTZrBbLaTVCUii8exdeyyvNsQLGjPge1gouyYdBpx16wBgU5Ht2DjNKT5Ljbs
9N51JkUn80NF88MfJvffVC+6e4N+Lny5WI1YchQ3PPNYPaetsqNC7GUSWyIB4RpPsH7Tqpin+9CL
AxUcxU6U7O3pd2Szm7FshjYRziEB4U1/ykeJh9eqD+WiogDefjBHhoV5NMaYn/T4bfbYWsqs8LGO
kFCJwkMiXSpK7e5AlF1eARa+m82Qn8NIK0+xxcFmCoq7Rhz2iAxBrKDpoVVCE95UTcxjErKzTxUH
K+bsWld9mS8WY3D2Ei2kxu+YhczMOXVbW1dASHUcVJiWqQSWWws0XYChjSrwgy5AVHBNejuTRymt
Ml1HXxjDg1LT6Vad87sm3LtdZ/OlRIzedJUNbyMGi8Nzqd1hz1q06OY7DQpCyLh9yUgU+Ypmau2M
cvibpcI4phSJUHqDiDgAvTjZgbWLnWE8OwUPwXLqxgtOQW2d2+IKyar8HiNSw+6NVaL4wmgAkyyK
9kwtxZeH6ZGuy+o1Dsb0rDGlxNVGMBk60TmyZxZ6pMUyN81nUyPnBFftg9jJ3qky18fV1uEQtOe3
3CubdVxlf6zKNHd6zsVEHmXCP502r57TfRqZMaB9IoUBm9cvtmzygx3kj2r5VSL7AbFj+c+CC+pi
mVQWuhU1i4ELhYXrxZlRBJn266MikAfQftz8/c6/38OjAMVoKqJ//EHd0ZyN7CfiyBJVAvtZerS7
ii0+WTYAlSZbUhErpjrCOkTCG+8tiKC9bWBzG6lXDN1XO8E/UDCIBs8OuC506BifsqdyKutL6Ukd
cn2ic1eipc7spHCBwAThniye2uGEdyh/1HMn3FfSoi3Rnc4e7YOrTGIeizp5kEbdbE2t+akBYLOy
t6wAJSoGaS/oD2Vj39lv4qoOrlnNpa9UgO83Mu1tWAbEoXhjr90Ai9gbUveiN0XCTtyGAo9YeMd/
DrXQ9RKK81oG3gGpPUoy1jDWqmsq/tRhP7y4OGmEQZVuS4uHjzNTnGIo33/bJ1O3M1gOcfg6MkEL
nJxvF5TI3jV7+xyE6qnVwuoy9pI5JriduLKGbVc1xBbVjJRXNhnELB5kgT0zykXIoRUFD000+1CO
Vow6ymNUWA+JBAZglaVPnb2igQoqABpTxxkRIEgIJ2LdjcNwcjxMpQynmy2G0XgHFuMbibdZY/bL
dvpU7t2Mpg4RIsv83w9nw/lfz2ZHSNt2gYPbVITZ/7ZQpI1hBrLVyz2OgjVbXzqbjSI56mZOb/oA
AClM0h/Qkg2JmQzLgBuX+N9pe6H7Kz6bMG+NmoNSURAiYdbyBzXx/3mJ5pKE/R9dYjov0ZM2KV7b
tcx/X8vcRiLy4YHaj0Zi+YAFjPXgMsDD60VnUNZyxcOM+gl4lNtpXq+7zGR3KiztsU+GjaHfsgLp
PUI+XPez2+36ZnQuErNaXLpijS/JQOhmXoVmCGeVDT1SZ2n+P6ugQXT4334KV7dcz5MUtXkWNWf8
/r8sghU9Ao6+gHP+m73zWm4d27LsF+EGvHkFCICelCiJEl8YsvDe4+t7QFlVJyv7RnX3e0dknJQo
0Qhmm7XmHBO5X0U6qnbGgGfrbD5WmqTlhybblkW/DxgDqWHhNx9zlY4mgjxGnwF9O3wUGFUra3yn
nYRqrqgE9LoZnrD/+ZJQlX/zSVVZNC2SbhTrfzve2BCFe3GvUcLHOkKoCkBNU4r6WjaHFbBqHDLN
8AnA46Fqzfq11T/HiVa8oTe138ISNYk02elKnq9Gsin8IrOueWXssnwa9yYibrI4mOq1urJYYMvk
RBE+sdIBZLNWJTFXowFqQ41T/H6oZejkmS+zp7jeISf28wnW+fhQlgEa6FRdB5Gl45ZF6i+2lHcS
A2EElf2IatK6Funk/R6a/+/In/4PjnxuPCIB/4eEwk3+Fb3n/82Q/x/P+c+EQvVfhkU6BBkscMdY
kDLQ/Kch3/yXiA9dVUUWidpfP/oPQ74q/cvQLENkZNIQDpNs+MeQb/zL4AfcUADALFkzzP8XQ75i
qf8cZkwWy8v9adFZ17H4/2MkpEhLaDZecjgl7kyRNMW5zxohyk4kfyUYx4khDDvj2MS0HfV4ZEGH
31ibpOwhZfOxUkbVx7Q9rEKR/BK0IjrLL+LpO53AwPq9bTKaCIn8AbQDs1wuPaBKVrd9Er1XBjpD
zASRA+Oj3RFSRt846wAcZUXgDHoo7hshYtIRoJrkzaKdeW2Buu+JHfVLSNdg9oNtZNJxY/xDsWlQ
nFOyYg/9J8SL2e/JJ0k8sRhqiCbiQbPw0Agydpmqij8mmS0oRfYG3ewdGEvDpNx26OEhAlmYn+Ez
Y6DJNJRT5MG3ikIQAIgWm7CI1aQZtwJelofVCysEyJcKUBm/UvlFMPhCQH+v6yWCdBq3rottSSzg
l6ZrbzEyBoz5Jbbz8qe/wvr0NOqfu46l5SpS6QvJoeZacWb4kxDHSJqBv90DlUOMsBhdsbZGPOGm
1qDAPsMoWJTZRuzfw876TnrkXLKxz9LE73PpJAap7Fc6VUh1qF60iuYkto8ubUOI2VCO1bjb190i
MIvCMyao1JULFf1e2MIs0gH8J3q1LgLxIlwyJEgE5Kk5jK7Srtu825qh5E5ybh2t+yg+VN1P3J4s
WQ6uw0hqWobga6UY8menGsZ20DtHqQjrHXFAHtWs87PZeJwispKmTNVPFRmJtJyNXiLhJUkHykJG
cG7S1thkrfAogN9xqiL50qulwoRnEOgaDbWFJ8C6OHssesDRISW+dUjoMry6e7NijH9omLUdaHxU
0Mr0816QIRcbpa/nKWjWYZBXDfXZdWQKz1FOgF1eKw9hmHacumzyIqy7O1qI9ogfy21eihHaIkPy
Y6tQSqVS2GxAojeIgss9nl/Xau6mLdDHtUdM9jISVfy0Q3DMLclygUF1bivqF/p/5ZWdD2GfKxPH
wqokkB17ppAs7Qjs122KGIui8Gx0LLVUBK9k961bAWlMWVyauURxPsKQlpvGE1KjcfAq6GvdQuJB
kDasf/IxNEpO1BS6bZjhr43D+ahrN2NQx6euD9jrUxGZCUjYxECsIHjhWJQFvwmGys2KitYZEbdj
jrS3Az3oyIaxlwqcc02qOWKWLpjhLNxHYvMezfq1A9PuCOi6YAnd5Lg/xRNMLXOhdydt+SiYgbZH
g2MMsXlM4rADHQS6VutJau+N7ySI4s2QseifewA+KhoPoQ0+iFD2EhJIWZtknwLb3VARJh8K0Frm
fENKomkhCEiutBqlAtnTVO1oZvW2KdEUUyQ6a+OkLlqoZWbt9DOS2HBdqAWG8aLVPQxRA50O9nbt
azxVOxj/4RrCKDa5+TNPITdFnX7Av31HNFwS4hy0D53WfScijRSgzKqTgl8zNGF08EYtmEWD9b+h
PlYH2Cd7tSV+vM8hjsx0Gex2L8vNMSCwLQ8mmPsgS/JE88RsXifGffENzAnuXgYgVQtQDpvzum/j
g0Cup6Po7L1hLG2Bt5B/RTPCQStmON2wl7g6NmM+4qlk9yMEhLbFefUAKmrC752yZyJQs9OWpDSG
9siiQtPG4aqXlEexNGAed6xys2w3CNdU7iKPNLaroMqgFLEb4fmbcqq+6gP6K7o+oDVek5YV/lii
lm5zxgi9eCJ58zUcRs3N0c4gz+5NH1LTe1DJxz4KMTYlxQsuN2PdAOpYhUm+rofoWyqK4QFMfYhm
2XzKeuFOO7s1LyjMgZpng69gEb/P3eNIAs9SgipcqW6HBQ9gS11erZIxVpcSIiEpP4EU3beF3D2X
8JEetOjbbEfasBnS80GjFimMhDmr3SstJLzn+isemUMhpo/CKD62YvWFEYnbsc9azxjM/T1lyoum
Dm8E8DxoR6ZEsT4ocWXKQkn2wrKaDjs/mMXEi2WoaeJxaCLifSTjOQ8l9rESIvG5hAOuVG/AFKId
ssa9gsQE7uL8PlZx6c9S+K3MxbiPjR9pRgCbWhsaddXChtkQRu1iBOoeDCWFBzmfFILoH9U7Yyiu
CLcbkQRKXTyt6xlKftVEhR8N2im2Js0G0kVbP0UvO+MNdBsYuYHaYT8yLmj+N7IgiidI2XA2WTsm
KcINoRNQ8aIE3zcmnEn8fdukTF50QxyOFoFsQZlRTSjH8jEbo3WSmKmvqowGOggxMwq0A+ETD9Rg
MWI1OPs6C+lvTvHYbcTym4xZcV8nMqN/xJZK1jva8SgRJi12zEyODxVVT4oAcgcerqPWiQoihiLq
QTgChne3CgSow8esaEcxroQXRa/dTkWfZgSjSwaq5huxXHpaRnRsXuRnQdO3wMeKLTqIr6TvPkDn
q7jA4oYuRD6xC44B0inM41m4y03tMsXWuCJMoUSbzlTBFhdITls9iQlLHCEjmFMjV6OUgJ4Dx6yo
yc9PFR1ct2vTc5kxFwpTo3tyId5Bwz+FJUkvsIx7qj5jfFi6s7EuIKnBtrkK45Dgp4SAxDlu8dhI
PzI9H98sdSzs+NU6g24dxnaMXKWdZEzQ1dqakaAlChG+eamz+lJEw48Jtl6MKqFDeMOJEu7sSOiB
ajA21CnsOCJ/SgPdja4UZKUhnjEL4wWfe/XY9um0MXr5/V6hEdSNzjgg9AyJIxIwwKJKcUS1/ZIC
bSRUZWDjnaIQ1/hLYgw26NNw4n0hjiu8QiqedbW6tdhnwX8yjQQqIJ/WAsrepheqi/i21EdTYpdX
Ctk1jCrVM3raWVNaemGfq/YojozZJYwRWZg/ImzSjhTnx7rQsMZpLY2iSH2RW0nG9h2xfmODU7+U
Z/HO1srMdDtqQyZ5ZKWe2QIajTGZdcF9tslW/gwHoO0yKz0iCqg+4FNE1pcxwiP2HUo0aeVEUkY2
S6QbI4+aspqBLQkG20xTGZEIFYFocrhRKgAOjGtSpdsFqWZFB0ElRXSbkoRkM0V0m14jzlrP2c51
IEUCgTUIafYvplKJpzg7hIJ1iZJW2ChR2690iM9qNaT23Oyy2Jy37RT1K6TTUKzJtbKml5mBHi0F
C6UCMVBqer1Ebk6O84AEyVjwUKSGpLlUm7au5E17P4RFVh4TVbyFEfSfiVW+rWU0lGJVj7BhYt70
R0HcJkZ+Qb9ewGhdWhAKct2tMdGHsGSxFEn3y8HjZOFXJkjFlvJQ4aAAeYrU8Im6Iciivu5XaZAE
6NJJZHPbgpgN806VTV/+0QrYOyQE0BP8/f73H9bY0iapH5UBRzd8IrOkEcdgynPpDhr8vUIRKQRx
qyiGzAFi3e+P86gVPa2DVNOp5ZZZpNr+fvXvvv13j429DJM3iQz797nIHXF/ZjqZ2svr/btn/P7e
Hd3fjC6zSx1WRP3fflsDBo0i/L+e3bKGXyHXYS//5yd/+/LPW8B8RbhjUjL782xBkIVFzCY7Igya
/3jd/9u/UgpCdl7lQKCbSQRapUvun3f76y/4famk7Li8kez/9ca/j2GiRUhooFFuVLo8lraQIgtl
jYKaS6FWEOb+/qBYroDfr5q0ylbBwub58wM4XjOh5FxlKeVdR2qx/umEvgHKtZKlaY8Javv7zz3O
wZYkqS9Bgt8uQ93f/vl9zFJGfOQ5Puosj8HzEHEkL0ygTqjybZLio27pS7NGlxE0EAoaesTTP8vL
CQ2B2zhtExETgP93K2oImH6/+sdjFADXBFl1/mSwbtnJlZb7qgWof0JNMGglKWxLJ19f7h24PhXv
U7P7DemX8x7UzaKIWNECSOTvq//5Z1resaA4/9fb/v6g0C0PpJDm/+YX/KL/g7kXPCr++9+MgD+P
9z0NsqmQ9+Eig+iMkh13xnv+PskK9Udg2IVnaaqVcLFU1HN/f6IAf0OQUK9/P3C5HOvfr/7xrTxN
nTerO67o/S/Jf/kEaQNbV6iaeou6oqYnyVcmt+xf34YltmszRC+hLwysemFg1YuQ4vfbvx7julvd
O9tPNufJm7f0M+xzDLAqa7eC6l1Fy/bTRf4QPhIl5GGlso3DddzSRNxMHgyDleYD1kftPnROrHnn
eXsdPL91U1snQ4NYOHuK99bdRalxvyCa3mb71HT8+6V2tQf8mt5et4kTX/UOZgt/3jYrLOvu2/Jm
ewZnhFpnNENXjB/70Uk219xYXU3B00/TJw90K94QgvBFo8xRfMHJFoAypbaf7a/3SwsUj4UOAdAh
UJpttGEV/MBnk3yWAA8+r821/dOskDOspO3s0NexoUPgTCjqVWldsjlxQCvRmsXY6QyvEaVO2Peq
N2c+etFC++TwTAkgZVif2ivF/fE2TqfcAmARtbiJt/DJ2rtbTB6m46Zz+oxA9VM1n3Vjcw9wyW9E
WWeRc+S97xjHAjdlpT6cB49TItH9w7ob71Poh7Xd/+TYmy3bQP8eOiK1++HK58AeaPp8DBjNiOVJ
Ahk8nUlhQ7GY+MkaURcCdNukbaDgEbYB6pTzhnLxiNKOHghJ4acw98VhZxFUQqjqRDMXqdjBZMP8
qWhMuCjO2A6vpVt/d3lUQ9o00M5Z1cllQANXIUcBcZd6Bi4z0rKWhswRrRdnoXgloJTxI6F5rDgF
iHh9FZGMA7IQotxKPM3Mawca7Va04bIA1ki6Gso0xqdFQeOaF/NEaIaJhPvMjOXyP/VKgprPeCc/
QFdctOcpLic/eZmogL8oJyiGpQMzN7bVxxzEltMfwi1Qdnur0qR8YoeJpn4wP8RPsVvTOYYgG36I
Z8TZHLAeWraT3zg62fRyf2RURIlyTMP3zp298KlfRYkzfaybJ9FDr2k3e3Qr9aEVXCv7LgtMeBuQ
J48wxj/y7BAjms6SF7ogdUAWeHUQH7GerTAW2tbP/ZPFIn12xsBjeQjlXXvMn9NyL2x+kHTirHjr
Yao9tPLa8IoMBRR0+btjOL+YxxDrOOSqDLkeSxwt3So/4w9cu9wu9vH7EgajCZ5obFRpXsVud+mP
2RehUvWLFG/oGGQK2jSX8wQoCxchaoSkfEKVGFQPTf7G01uSCeTleJD3haMWLgMXI3vszB3Hm5Cu
SkTYtc0p65zrvBU/fX7YvVIruUnxund6Nu8pJkeSHZ10Xuc/cPAIyG4epRJy5Yn3jicuyFX6w+kv
8UVz35QOJUS1PHBxobYIjeUtNc6secnnQ/jCH8dLckOEnFijeSR9FREO11Si0Nz1uPDn+ZCrdL46
ci3Zqni09FTBYzCY5B+hZy/fvXMlNzVYqpUl7MPgwEWZIpcjtEz1eLAjDbPMdybNlt+jlCfbxHyu
yier/OyUr7ByfGLZq3pT1BsR1S6FraUf6EXxXqg/mjuzDyhS84LsMJP3PYv7HgdyLvnSMK2l7l0B
KAMkgls+I+Nx0WiON5SZotgStXqWy4N5maVtRR9P4IwMS8TdcAVKQWVl07MXDyWflwCAeM1BpGP2
coOahdiKe49aoGbX3JOJZyL/3nRY0R3105RsUgEIeJvP1s08cYYRlHNce+c9csxTax+j8FHzp0/u
YET+DE/cJgwLQ71uqbqScnUaVPddeVB8PM1oXLlQsOExevIVp8Pw+23vLmM3Y+wblxLv4SOoASPA
yL9cYzxp3uY/Gt+4fJR9/kKdafJkVmPQRQlotd5LejIX4RuAOFcPpy2yp0/RK116V3R3yVAtjpOn
XvSTgbp9uU6izodrwUCvbLkI+STjdnpt7RCSnk3djSqGP6uvnbTSA/d+mjyYFMETI2e058Tlds/R
MrpnPgKgT3bWDsHlXLzk+EzIOHhzRh+G0pF7DSSrybR4X0tbyV9mDmz1vRs5RGKQ4fDCYNmt2Nyj
n2F/FjJr3V3DN6O9fjITZtKF/vis4vH9EW60YnXB62Gjsz535BNaUBRQyHWw/+HpjG9v6kU4fKP3
EOk/8c58CqCm3EncjsvLx1cqKQy7WoRSkDufXM4VQ/Xv2yuZT7ZHgeHTeTduWHZt4dl4gFfzatrW
Df4OU5fKR+MAhe/DJ1/4w4q7mllkCU5MvRZ9eecxsYuc6GUmVFeMDtJWeO5JiUExSMLGuUThZhI7
s2Iymx9mziiXFp81t4HG7dnYczkAJOB0KBwulpI4GPmTHfHznSuP6YIEKLvdVnvmL/PEWUJsSz2U
mbjxUFTvjQdwK/i+Nf9q3NiG7UteOBwAhWAAdBRfPAkH4VnacpL47xq/jM4nB0G/jA7nhcMEiyLl
qCK9svmzuPiZQvvtcp9qu9Il5yO3pQemFw1HYfGSvsgXTmOxZ3q+X4xDS8CLozBG+VbMkMWxMg7M
ftoDdxlJPcGKbL8c/NvWcIDgCESCsd+DrLUiQRaooY9UYFme8HeiCTowVFJn9RhFm9c3nswaJeOS
trIdQ2WwgbgS7TnxDD7pC8OgtOXOo1+y5y9jDHhlctcOb/wVyo2/hu4gcyhHVrNbtxE83sq4vdXN
PmJCvfEPFc/JYUANnrjsM9x4rvHQCVzQpct5Ia5D9cL3XNs1zJOb1kUnwlrh7tLz4QPgRltENSvl
gfGfZ43LRaqPHpdZ+sPHYvLnLdiKz+uuBmx1bj65rZHfc1byecOUTeI3H4y3tg69K0QbVlHCnmdO
GA7My3KVqm4q+RAnuU5ECKQbisYjiwXVG87pD7V4k9Ve8EiK1uxP83ihfgDNWe+emTexy5jVDWmy
jR73zCEo9tE5npxm8DsAVRuy7QM33927zVLT56rHP60iBmrsEoWFgT6zO8COoBi4RsrvaNK2tJo9
xY+FWBg2Db/325SGSBxG61lhC79pDY+mViUi5ziTrNDqT4QE2ynujFhytMO7eWGTjmrRZmgYl0FO
lmzLGUaCJZ7PU/WaZz4m4Og2cOJFqgHkfSuEHxRELjpJS/zYfd4vBx/MzLJE86Lhck0zKosey6bS
ZVo1+518kSWQCieGKIOyBD3qrTRRwViKACV5K/Eb0+nAy6CJQy7Yo+3ch2Pl3r3COpTFi3bQrW3J
SaQhIqFh9vL8aI3YdJbLwCwgSS61YecZnYY9m+ghvAmOmumIgy8Xh5DLlRUxad0rUXHBy5SsXDk/
j8FBK1yF6ILsmzgb4YWp1XiO2VFyASOt5T4NVrR+WNMsF9gemyVvfvnkmmU6Z53NtZutRzzu51r1
mjfMBSSBtJotiX6qedXr1G3A16HYBTWwRuEKxJU5MCc0wSR2ywOhZB4lGIt4V1EcKq7v+wxybf0o
PNe1x5VWvDJecQWM2BepaZMbYR0ylkPBKioP4EItF/Hq4JARtwwrxE9SAJM3NAXZYbBaGR3xC8aU
ImJHeBr6HR+YHQfXlh8Wq4b9DtMrazebYCTzCREPdUcW6cwYYHWkI0gQ1gYp6xQWwojOa0c5jNNa
Bvi8bz7H5ifDJSo80N3LNQ5mq23lJ+lWrbgpDZ90VsLbwnpHHrXJ0pgBWd0qhDffqbKn4nhGb3Yi
lWVtfCBsZMMfvlWy7sbvhIPhEUoj65KS3ti+QG+GZMgW1Yuyx7necSjMTXaDXDcuwaarGHEBnC4s
7U6U7ubkFD0ILmtLV+PiWrOwJR+h37VYB7JoDzxAUA4QXbjdyas2HVatAAnWtCxS3UGuJtr4s+3m
k1uuABPIZGWQg8hra5kdcz/SZmAhZ62IyqDyhbb7Sr1poh5PzjPVoc/2h2nK2Fm5i91RODCYcHJD
1W+TQ4FfUFgDZc4Ow4HiI83O5kHECpbdaO7iB1iDyytDT6SAyNIlExyCG8WeVGk3hARFoA9eEMq1
+mYSMDHaILtqGrVHUzmLb2RNcQmN3MpEgnZfJgT5c4U5VvUygXLslxmeW9HJu5eBTrdGNtdrwmVT
O6NyEKodj0zsvF8KNNfHKfcWliAjP0yJ8XVE5ie3DsKxzm2sb11nFAIzg5zLB/5p8hO6R0BTcw+m
sto9tOHJEt9pqPOn6JFf5jj2GxdsDJFEogcG8unRchovJKiWSUZm12YHN+u4ROg8WpqffQfP05kJ
zyJlK9qp4i6msivjR8EbTSGAWTeDG9rlezB0uuALzvQVUKR/7Aju2OVMg3Z+FToPt+j96b5m0z12
RIMp2Ev0dCvGsDHhItHsedAeGwrDCx/BR31q0fokmeJmMP5Ut34mUDpg5xSuWN7jA8ZtpD0SfJ/Z
hKsqTvZyv6kgwQQ8qfAgL7iFCfN5tDq84eQL0ljblBV6ake8kMoKz4VhTLoh5HxsK3DlLXrf2oXp
FUMNuXGa1X4T+aa8v7eMLyMeWZtLwbB5Jc51qqyrJXvgWNNor3dT/xBpEKef5vRVxagbTn4Yvil8
ACq6BDTbmYrfREd0sJeA9JzSTxgs3UP+NtyqlK38ihmYUXIHKHkV7acViAJr2+yZleXc6Vu7/uD/
4Sk9yc/tmUYMtB/ssBSj9f5k9UdkD6Cs1QF7LuxAVzhk8ipq3YpKG8KDd0aMZrCRJuqDTVYY0gWC
0RsHdOtG96ctx24g5AxokDfutX3I6Oa2+0BiJOyBSdrBu+kfgvX8lEAzYG8JUy3giPQb/DuBfkO9
sKoqNzK2xDGzVma/58zheyOQukaBcFVu0EreLE/yGDOZzN3qJTBX5kF/psjiks2FxELV2GFsZa7a
a4s7ViILHTw/0kNshSCCEDjZVDs8HLEjRDLBrtNDlFDcT3YBC3rrJOx2E9HyHI+HYId3/Fnu1jiJ
Eh9DsEZh7sRoqr4lh3GniTaxAFhc18oqe0RHaId7FKIqJFdb2GknaUXFm1Eh4dfGfZHT63yHGky+
JErMV6AwNH9W97fKFzEOq37hNvq29NU9YGaqsufL/aitwr1xEigp2MapcIudONnjJVp3YNFZhYKp
+BnZ3p2wIY1PANo9fXCC+VV/C27dc4uINNwSu/WscsTXfGI8zvN+wRRiURptptUrHCsgGocpORby
rjABt1840RhmGT1sgtvhvxLGgkNSwOKFEoPFll8cBtAajImFYzHmH8GzyRvDbV7jK6Oo+EaHLPCJ
BW6VDcSluN4VUHnBLxEaXt3K6AkHNHex9FipZ3SykmETqmxKP6y6zHrNGkGsN3HkAArzs0zkO1z+
b2ydmP5YIQhkFLI2KxB91KMj0BJe/l9oLUc85W7e4//fzm4AqmNDzhR2P3kXjlgYtgCU4mCT6WDi
A8KAndbp9sOrgQSBNa15zfaRn2km7pLJr69oFAoId6nTi3bglsKOZha7Klo6tNpMhEH2BND2QQUG
c5AxNtKYIRxWt7Evj+0m79awYmpcnxJ3a/zMcpMd+vSayKt5clnqYxS0zrP0QKlf3OTLnh0liRvx
JkhrBY9qhgBL452rQEYDzCzg07aZ4hux6qnTuuExXENtKZddU24nBn0TO3gGUqheQNtdLVz4tmVH
L53hBflaPZDz8LaM3sFzS2vIVrzxNfmJrt0HmuKC8vtK+tSonmC/wCh5t5z7tBGbfTLdmp8UYaaC
YoJx3DrA+0PkyX3xo0P0S2zUBaw4wL2vaIvTgJKbPeUAmTJK6OI33dBmQh9E+QAFECsERnkUHaWw
il/LC66MxgeFoK3NDYv8y0zsgZM9RlwZsXcv34uHOiReFjHODv0TxSHriCkOhkC+Tq8mc9XgICG1
DPv+FeeSm2wys9s35NsAq1rl3WrcRm/dSqBSpCy7l/Cll3zc6wR2xY/CYgxdooXeyhdKqp9t/MBK
S/Az9dy1q0A9WphuoJECYoGZu2boSLZoG+8CFu/NcJSu5lsn2H7ls73fc0sqXn9pr/pbyChKSxwK
uOYwK2njOojPSYd6TfORCnTfHAF2gT8EchbfGvbuVt0rjyPriWfDICb9kLzL7HsDd+YSgcDuRdyD
99qlSVDQXr6WH+VH8WkdtG3Nzp66xgm5AGoBBTctN3Q3Or09uixVvmMARxGr7bN1VHZcHdFao47h
a6exfAioL2zbrSj93PftR/RcXjHssyo73Z9yZR20ALHwZsPOw/tw/64albtlGQyYktLIy+VnE6ve
NzEbWPLWwY7SgOHKAGxdlcHNZgXAALyOfAzn9myDTXB51ZCm2w5I6npEi+Asx3HNSBI8sLw9WCRQ
2E+lVxwT43WmjOaB8Z6BYSHeuDxaR2jZAqBW+qpv4oUa28s7DSB9GW1fwitLqJizzNsaBSOdeU4t
r2ANgDWFcfZqEOi3oi5+wvTNOGxR/LQxoLCP97ODdh2/ZAq/N+WxeL5j67CNa7Qdn7gSv6v43GNx
q+IXNdgaj0+qwN/2WTnRMxGNxzvqBvicx2QrHDtmZC6F+xl7E2x9f7HNOMEtQ7JonxKM9wvL9XXe
6Y6+ZXFGdSORH1DXr5Nh01pPRiHsWyE4B0sDKMhG9v6/Xw7K0guqJ9aQomF5QFpAxLV9Qs+Ivs8E
Zw6BV0/rY6AD9PsYke07WIdMVEsLK5zmnFboouqSa0qS8TxMzp+fZMvv/PlWDchGjcWnVswzp126
c7/P//3n91dbNeaVoK2EqC0rxoH//vxErqVNMGyh/dfbVtCrv/4Jlm9/H7uXA0v00MQOgmYIEAz7
3S7826/+45m/r6GBev3brxQ1eTNp0lzguSP+q8HmoFq4V3SLfv8JquU9fr/UaNhL7u+XppE0kmvg
SPObMdz9+fX+vz7mn8esAL37Xy/x++Dv72RpTSLtFHh/fu/38T/f/vVVmIWi84+fJCrMh6phavrz
A1NpeZPf74uBdRmBbhYxGPwZf3v73wOAIpQMWWHitmoCFpDc01lp9S7KKIpfSw03yievLy0KelW2
iftqrWlG6NHZF31ZqQ5BRs8riqldzcqTlAisR4dLQ9hBV7L9SyDzCn1L5BHyiRovfdsyteuh+RgF
wodJAEejyjfMNf6Uo6NsRcpogoWuVrmGSj04eEcdC1ckOyDqP5NAgCxa3hwXcDxTazb9PpMkKsa9
6vU97vkaWQFQa2tNbDZDcnJNh3gEVqeB3q7R4IlP5a/WJ+kX+PP4jMuOUbDArzzMOyJayOCt3Lyf
VrG0liGkjCpryyo5x9lrELBOocoxsHnTTGsjNNA7CHuhKpdC5KtxeIbRKWwyT5WwVSlKcJ7fiQbb
Gh1Qby0mCpIcnTIS3kV9fsi1xLsHHwOMzQbwaoBGQLdk6JB54aBRMemSarKrd+0BBhMFUEIV73fj
NiIXdcicPSM1w9K0hA0ECepIdgB0X5lFNAtrE2I9gAMsMIZeOITpcbgb3/ipIKuU8hdKEgK0jdcg
QcIqd7M/Jp+StA2G9DMf4B4O+cwigDgczsJPmJsftJGBJotK7xfiHPohdMxSWM8V0kScqruxlZHp
tvnVIPxZaqVtXU1bxCSbLKPPMt/3YyQ/AlQ+gySyo6FGHZVvp4SOUE1ysAhmvk0wauisxRjuwWhw
0OXnzvJ780lf8OaFIbudNvtQwYn1e5Za7cZh+mgQ/UlWepLk+ENltZWOOKVnKXBx9w0lVY+MY6bg
xy/j7qMJxDvNBpXVHnM83puOIzbpxr41pNoWSEfdhbNp31sJ+yvSWdBdCoGD40OFLedzJgkE1u0j
sIDXrKypg1pAeXolRWeUf0sBto6wE3YDoZejWuTrpDL8EW4ydib2VHD1ZpWFZRwL0yas4i8CVVXZ
EIkJGJ6h3TLotVq5GB3HDZll+xE90KrRRoD4eOMzMS2PUSO+4eRMVpVsCqteYT+ZyS9jJxWbJptv
iT4zpEDiQVYGUMIYhRXawDf2+nSfAkgTKC+jOvYsRf3mSnIlqX25D+Y7vJbTna70bCDVmMXxeRz7
XZ9Gbq1XKHf7DEiseIA5dQGhts0kfHmVRflDGeTH8QUURO2kVi/j6ca9K7eyE0TqswIB1q40+b36
FBXrp0qyfoM/CvJO1TPJQlQnysgbKl7cwt9GNvF912pRbwsVBLpQ20qhcJxJtELhez8ift1Zcfst
DRbREGwe0lJ/Rk1eI8REfTtBV5577R20EHLegnU0HbE5syoXlghdi6n4iqfMnQAknhKxMJ1kPiJ+
xteUsP6oJ8tTA3iYyhDvh+5VkxjmKnHcaqmuu5JCdzucJBM1urVEOP/UBnZQa2AWB+hd3yEG9MDE
8v4Hm9oFtTOkqIBtIb7SJdM33ul6c406dheZPLTQiWGxTRCiV6lZJW75kkqZ5rcaTlRBeAm5Nzm6
2mukQz6SBCoykbgxg4lepR5hoItv0yBd+xD5l1y3gS8K7JijUMOcMCmUh6bQuTfDRmn0g2ZKOz2S
SaWexCNJP6xUh+BcfPd1+XVv6fNoNCCzrRLO4qpSI8MJjcAx5LvT6QaRQT25woYGxr+I6bjcp2hr
md2tmOl+agJlTyB9wbpO71TMRqjHaXXTyua5yocjx/yIOXFdsaAdu5iuqSBeA5OiV2I93YfqnM2z
L5SQXVTAgELOxFAbMxbJLPpRx4tSjADMFR1zRBGesRwnSINTKvKgDWNL0m0ZhakjaD2KLl2EHJW0
kCfTT6EwQ8TV7Y+qL6yYtNoEavJBxEXrtEr4YdZQUJEGjzvjzpaf8TutClJooBwjCofS016aDitw
JE9nqeXqJ/oE7x/ZdkiruQPnpPAys48oD3ZQk5rqFYDi4DRtfgLxSyVEIEo4yL41HKbOl67SLqjC
t7T90BeknirKwA0nQsAleH8I9bdy9iDc62MwVs0RdfWiKqWgLhUTO5t7vb4PKd2aNnsRwu5DkxU8
uUQLLMFYRqaSrJylWIn/F3tnsh030l3rJ0I50ANeXh4w+4ZJMtlJmmBJlIQ+0AQQaJ7eH1JlV3Ov
///ekSee5GKWSiKJBCJOnLP3tyu4qs00vKberKhOwwdknwSaIJyrmXuCmVoPFuwyEulG39+JymEM
nEPmquiY1x1NkABt71hXj7Zk9oUUF/JhNLyLMZygNwWHtopyULnWEkLivosWBkAkJHdt39EIafMX
MVsfFTjUSpEoRYhcTLO2dqmeCsQlkJdREGAMP9sZnfSO02dCR4xc5Qy9UVToAxgnnH6YcW1yPc7A
KBg3CcYMcRSiNRmLPWjp6D6m5RiWiD59e/oIC7pTQtEyKuGIG5qGfh5cSjKx14nuQXuPzEmkHCcq
HZNGey2vvWrUVjs4OEmJQzlhHcHBsCCm47hO8aF6rZmtUsRhG9XXHyZMqP/1lP2Kcv1nnjIQ6Zgg
/+Xf/+1j/Nf4R7X+2n39PQT28rUkH3b/dfiapn/OeDV//ZXfLWWm6/wWCM/k/oYsAHTgdz+Z6Ynf
LMxipoPy3/WFbf5XwKtl/WbZpm9hTsVv5lnBHwGvZvBbKEI3EBbiYZM/Mf9//GQs9H9xUZK2ZuOo
xebJKkOomhMsUIQ/+T0FWYZz5sbWs6gzOvJTAY+6qBAnSPOe8Cm8BksRVQ/yZHbQA4J5SeMM2+lI
2gaFjTkjWDDYByIJOCtlvilmZzx2AnVz3hgnWIngPMjJg8qjohUFAfMnJmVDb9Ocbtz4CpFaordX
L2nNYbZL977TGVRV8DxEhKrA8Ex2KoMukIU0pjeZG0SadPt4gGdsjt4X+vsMFU3fZwevR3ydg73n
rEO7WA7+3pYRUVYaURfIHrY4r+rWVTLm2zzoKYlwpEO8tiA74nLpVBbcd6iWZuWxCRAgEKrnphqh
SEf1ZjY690S0xGbsaRFm9rwHCIYQxL+rl2Bp08mKLTdGuxIpCrCoBYcQ+bTEEmdwHpQePhQ1EDll
zq7NakrSeuh3g+F9A4z7Tkh3e4Ho9mQ5bf2gOxrpxUQaJSXH0+R2xSFQzLurLMRe1KXudajBszd+
966C6GdT90xC8rDcjjY9WrhbNYxUb9VgdsuHXO2tsJ82wlRyP2bQb/XQX1wnvodCoQ8MAdZm4TnH
qhp/YvTIH4be+GSk4lFV1nwFOIpqgQPVs0zbbefDr0ka5Dy6jU1GZQVpPVL8HPgdT2kiPjCvexci
ftjDRtIUY9F1+2ZGhD+yLdcdejSiINk7Y8rQPz1zj7981n9GiXh/RYncbmTPC3Cgh7gtAzPgafrz
jVwSq5sZkfKeZZOtcigpexdW3CYZ4R5gvYsOrlkTCoj0oCyyL8IlC7KmgxhgijyCfVUPOqzwV1Qm
Q8Gh2g25Np98ObprBYT+sblDLhq/mBWTiHkKaHPUjB5yoXdzkk0bSFxIjWS6G3pmhWZeH2pa6yF4
t+M4jXSDKKPZuzmgNX66JuBsPuuQhif4GwER/lKVapdMpBh4RQ8Jqis+/Dr/6utZvS860HD23zQk
zGuC2QS41BerhNkL9QuBXcysTtnVQ2ZOV4hB3cruK7xO8WC9tAXdHWmz4XldGT7/4wtuicUK/ofh
nSuOE39ZhIJACMchwPqvV7wOYP7jxZDPfkMGYDJ1Cxl22hAxR11NUzmM3HcZJ/FDcR4xe52yyXgc
a/2lE4axztMasdvEoLDu2w9OFy36Rw3l0Szb85Rimsmt+9RMs20WUIgWy0vcQHI14wl7Xz2Yx2xk
qNRGwKiAGj+aWXXoExXA9P4WSyc/gjR+V7kR7LMifWySnANT6oOmDso38lWAeY7pK+R788RVkmfD
sndBH/vHYjmrx8346AbRW+yQ2YNlJj16tUm0tRwYzaUgrGa//jzQ9y3wKHC6nImaD86qnrv1VLVM
gEImQjqoP2O7Cx69wTliuC/3Yra/S49WemuZe3+RTNmKTrpGudjIrHqb4uEMPGTtYhnbdJis1jbK
Mk4hmDAyYkzsjPw7yIzhaZpIHBxEvk6JZLjD9+EcM05N7EOXQoBoMic3XNudu0us4VBSF5u68rZt
rZlhZeEn3+0/qjk954kdnWvnFWZq+uwyecs7RQdWZTHn+JzJeHIFWY/E1tTW4hoMN6KPBQKyHpMW
M1swUjD7OcJkhXHRCceGPCMnlDPrqyfnhx4n61aofFxPI915GAjDNkyCfE8QEEzpBG+gnqGkU2gz
/ewDHK8NFXcO+RZZUYsl00gCdhLNIz3rejpxkEDaYqGA92pksgQ6OagvopARjGaQvm18AhukTYMl
NutFMei4z0HQ72sNXWua4nut3XLHg/4d7w2ZRoAh7noLfncU5B8S1QjRWC1YeLEm60Hcc1/Roc0h
xoIdAjWJKUjUp57FxKpneT/gudtOpkmvK463jWLgPk5PNi7Ox6hPJXGv7m5M3XnTTy421tAHxby8
+ESJ1E3fHCd+szsk9fVelvT88dFg/osAAQ3BF9tK463o23xr1t6ehwAvMCFV2MbUzoDpg37HwkvI
wXSlszg/2spdDVZsk6PmqPU0+2xPeXwmf5QNO6gfO0999G0y/KoLf9U6/5d1l6SzvywDrhCBxUlP
2DZx47ZlhQun4U8VhBXrKIq1b1yzgn7CkCyHG4m6IvSzEKEbmuTQIdm2CfDo4S9qfQrcGeG2AXme
h0VtyCWeTmM6I5yQPF6l1G9xq1BvsL0fdDx+n2MB/608oqOo+348K4iFhdsAQzK8HZ0Fd1PWNap2
uHRlYmPECupPY+jQY5jH/jC43MmkWS8e0sk6hzFdAQ8QO1I1n2Z8zMmfx/FcpfgvK6WQ31rm0p+X
PzzO2qck7oO7xDIB+dSRPs2WRbAxQVqrWJ4bdDlbGCvjnZNE/Ptjmm1cQQIHgZpW9G0sbZIQhFOe
WmLHenCieyABR1H41j2EXrkZDI5iru1O55pvf+d2hsXkyqEeqs1w1S3aB+xjdN29AtmE4ZfrfuxK
Qs5gXduSHJpmEgh1ki+aaCPPiIEc0ZoOhUcKJc2gWsdw690JgZg/rJLOm7cyhLHtQ79CcCSHY0v8
WgaLhrjNwjjRtkNTqYlYJD93uEvNzgFcZCOImciqLsOJuoxAzlMa8/F2I5M3D7gtC0C+U6B/EytF
TEBW4X034txvq0IC68HLEMT598o3PdIArqkRJlsHK+6KmBZ1tTLR4zf2XugcRk5Vnk0Z7KqmLs/9
4im/vexH3f/8x5uXt9yUf+xdy01rUzz7IvA8iw64v/Bm/nTTDo0JOGduo6siDJUsgDg8RV4dnubO
UpBLrbe6LfcG6YBX7X5kczgxKqeVYVVYI+fmKwmTO4OQDrREkKW0Nap1ahH3l+TWeMZMz4R1vuI1
zI5jhzAjb4Mnwy2mz4FUxFkBsb+CDgGUHIp0R8gkSgWiUF2gPhw8W/CCAf4tR5bjPTZ6xIJ+O2/n
dCRYMUa/WXpDtOPH+EbWmUnDKZ83BNtuOmXf6/FJRn5wHoHlYHMDBmp0jri6ESacLuRD81rxFkJE
mP3Z3A/23CGSjj0QOpuOJ4fm8FiCxC7QDpLr1qTIBv/xhXf+BllbLryznG1MzxK2b7l/Wy3knKvW
TGL/WngztKrMHC/Q8uPtJ6efo0c5huQgODDAYN5shw7LsJGcKlJ1zzXkjdXkGNmVvDGZuMYGoM+0
ndLcW/d5/QbSzz3pJjZWraPDi0FziH3FvqsIab6QPc9MKilOJpXBIapiBnwsGRBt8bdUFh5+gKv1
qQDVB4LYfSjy4HMrk+pITAryeyuSZy8H5cN2/tzhsUL+V8RbquSD4aAQ/8fXyAzF/3l3OkRtmKZl
+aHl/P0iDWWbtlAgENEMJjtmlltkLTwpsJxYfbTY8T0/eVaWAx8c+6MAdMRxhdSERpvOoSRfb0UM
ndzlqu+ofcdhNUUlZa3TLMbKmrFAHqIyzmitxeF8L8KFwxGVLeu29A5BnSIu6tJ7mLDvVS8AEKpz
Qs6k8Otqq+rEPAzWorCJ+23nleEuVP63KSndPavi/OKH6q4d7fBQ24KEbJWSKkgic01uUSsYddRU
jPCZynFtBtl0wZdG0ZCSVWKkEBLExAknrBz08jI4lwLTkoqG/jDJCbtnfsniNPlkmK5LqMy7Nvr2
nPbOdurz5N73SD/rp8R5EeaEAjCfvVOpahs5/8RCcmTqoVdwUjhfWaRpJXpAEDliZUeo3yg4BFjN
l9gB95M38FgOnHU244CcD6Sogw5PxfsBIDWmfc88VdgNBNPHEBK6QdH0aDpDujHCtl0bEPzuhxY1
eAJsXlUkVPdFf03haRodKaVN13iXuYr8dZaK5EywyafeViwbalzZVf7NGsfua5Bbq7QL8CO6ZECS
irMeKMUfI20DfF1NI5EmHSC+NVmsSCz7FuDIsgM5iXwMWKDOkC4vaY0YZjCDh7Yx2m2QFEQ9IKqQ
hbo47nBoBJnsVYgEy69QXzODcRGTWZlPhnTiHYRs4zc7L12gY+n0RHThsfWSDLe9eC+7wHwlauCQ
F4TSy5H5iXAMczVZKIq1lmrbGYE8ZYH/2NWvJZCuh4YOYWV1ydYC8baSipUnhmJoafukRvJZGt2f
BoeWHjyRH77Z+2tReUTOpS25FVaZv5CamKRGcm7gn21rRZbB7W0QA+krsw/SCarDxABI8khx7IWG
rYOw4Z7hsjuFdaZawlIwdM+2PZXQZgZkQl0cQkuOxT0XN/gnfCoWs78/xQwhOI4utKBbw+ZvJ9JA
mmWvct1cXQy2q7EMl3jq3j8qOioXNqXrvPR43VY6D35uPFsJZHSrUaRjDSQMThGWJcgYVBSc7kab
6YENGGFDfrFRyifHyuQLqgjP6uYnQWDzPrXxkIF0tl7DANd6CpzgLtBC7iqrfuky3PdCsW/f1lkM
xegciGM5JBEJSMzZBrwN0Xcd6Kso7CV8HmUGH/NF57BxLJPeZ0QDBcEUKU9uXdUr4BHjjgpXrOnO
YJWoSPtSA5gU3/CiPT5sOqkJWohwybkvBn/LaDY4kfMWXKKmivfASpjteY3kG8fywe1tMjjSiKMT
akdXxv1nHz9bluXzC4Q+vSlikkWaEdclCWmafjsNmSp5teem2ecp37cwxuyljJ69cPm/xWzcj1FQ
HGADLRklISOJiNVN+PGTNktxH4WCGC5hn7OISMYhaOl8uPa78kykupOVn72GOl8nDhLoSWSbsPc/
4BzJa9wLbwWEKT75hE2jPdnL0B5O5lLOxPA96dyE/rpmSMRwbTKunQn4lx7CToV4ZFOXnSuV/cHO
OdCN5kw1nxpY1Au9IyBj8eeU0cVqSPk1BFPmRJBSwPweiVhnyIsac/oag/GW6kpvZFSLXbtQCHyv
55hB0UHosHuSBHeIpDm5FUaTCGDsKmIAsum9ZA14s2GshCiLRjNTepkGDEq9llunaTrCEPt8X4Qx
88w4e08yFL3NKAg1II/tTsYIAUFpcoaFca8zb3riOqxdlX8MbkGUOnxmGKI2kCcM6g8eTgq/Qg/L
oLz8MJ0HdtzoKzHttLWB36F0HArmaalNQzE6RU6ZX9IgBYLcF6+F6X6jYWPeN8u7rglPYTxfm6aw
QeZ51kshO8jkIGXR1b6VyrAelFD2Y5TYPuHBWF8CJSR9/jLgIwzz6y1PM684fjv5z6gdvnlN4D1l
b5a9hNarAQnmvsvs6ik1voMqCFZd2wanpEDxF0PxJPIUXLXJ2O3VmVH000VkLpcV1S4fOHexDbwZ
qvTWScdemTP3WUdSrO2E/XdU5YTMq0xfismqV90Ioz525WsdV/2uF1Ica/Gi7ZaSp7LTz4wq9w3W
wzmuznO8ZJ9UIB7sLEBoabVbv5tQCuUE6JpJehGyS5+A3RxcZgjb2DEky2s9veURtx3FUZJ086dm
nLh5ci3XwLEk6mkvgTkliY+Un+ux9FeO5/tIBNyzdpiikHwLJVKPxWPttM99F8TbImyMbeWGpHr3
TD4BEgW49UdqMkNNx7jP3mVqucRvuXjGgrDclRK9KnNMaBQWYUel6WPNHLT/mLk1PYf2O30K65LE
SDnGFEGpJB9oG/qFtyNEiDgAyN5p3AUve0ltdKVaOYDNMM+Bk7xmEa7MOt4XWdfuGRuBJVIuIL96
ogzk/HTXA5bel6QKbEGX437JTH01620JCHYjOkAbwMZSJFpthOmExqmjZXEoYwKBesfG7JdjmSld
0Gg++TF3UqXgYMcBREgzPMdVUZDlMY07W0/Hkhjtu1vZPLlfu4KUSg7vz3M04SWdwmwHIsa6gEIs
wgn8WfZRZEOxFZDNzlZDgpdBatngR8mqqhRpD1N0JupxvhDoiSCxbuw77ZAG00Kj28+m/dmX/t5U
6rNvztZelNN4CE2KhLzLPNxePkq7rMHg6uJ3spGC6mC4MkMIuWjhIw9Le8xEP1yKGmFrI+2fRRMT
kjaa07szyYe4Taw7/OOsaQ4MiLz1tmH4Rh6n/BTQO193BfrdMenV3qN2/7VT/s/gCnc/qmUso/5t
+fYfVT21aZx0//7Xt+rX+9+nOX95s+GR6aan/kc7XX8o6Gp/nvv8v/7h7/OhfzZZooXKufO/nywd
quFvqMLbX/h9rhSK30zX9+EX/mWsFHq/wSAF9m/5Zuhbt+HVf2IK7d9cBlGB70D4XCiFf2AKHfGb
7flLmQLy0PGXv/Wfv/jvTSCu2X/fFIKZ+LfiJ7RtF4YMM69QQCqx/3bOm8qu09JPg2Nj5++MffAe
Q8pT0lj1DVFWIgK6Yk2Y5Qx0sCmAlaRm9fAn66uR2VTSzVTsoroC6jVrQuK+JDzrB3udqTx9Tcnb
RJP1E25CuudRA3KDUcgwT06BuXPSxt7PU+vFFhyM68A+1YJjgkZA0A+vEbzNQynzJcyreLGEsJ8m
H3u2YpzOlOuYxikNeGkMYOcixrJD8OzUAeLCDtYZ3G36RcE5bpHStno8uKSab0leQ4gQOd02bu2N
UfnlqjZpbsncV/gXvfckzMRDZZV0QO1iU2fxfHF9DhIe0sioduynRno/fOLsKSv0j5R5z2Zu3XMa
duPBCdAjjHO89Qt1O6WB/6ls4+Q4074fus9DahuXtGeYDtVp5dIZiAg1fs2Rjda2c285ffmNpLPl
DL2Pq3l6GtmZDmbfHQK7aOi25fM6qqxsF03B0ey02NLLq+5a1z8ETU2wC7glBtCENG5k6mQrOtvp
WuMQsyc3PbU1LOZgoG3Ekzif2tzeO8Vh6uI1uke1G909TV61IUEEk1kNKTyZ6FOx9099KDb+kC9s
K3lxdE+QmkeKUiu/OK165SDRA+EDBlUk6Lkj93sj8bQpoM3HqM5QDVgTZiSN2Hsacu9Q5Y+donHb
e4ROmfO1L02EqdWGEgX6lhtkuyIlLinZWJZmDk8fcuODEkFb5vy0bcRV0dCdpNGes9EIzwiKtt4b
QPR4N4fjfTHiwp2L5BvdbL1uLXF0iDw5drHLOaoqt9JNx31a/cDezSwmRo2Q41jaiaz/LP0BlyUx
KhvguGuTcvlgWeZpaITExREXG1DLkjp5gQi6yt6mVHxa+99l5eK4cpBbiDj6btLo2TMidVZ5DF85
TydcATDhV7XhP7mSlp9ejCRu7JrbwNNfgOeN+8Lp7om5rhDbuXfgD7tDaVQH16fTNWMum3DqV1X0
Xk0PpEfGT162t3FNmQk4LuokY9eYxOXWwSfXsOfT1AZoMq3oUFr1U9tqOk0o8s6Z+dNpxwJsUh9t
XImik8kKbjqJ+RLq9MkzmRvzxI3rrBWn0qn7Qx22ct11COoh5a2cnEgExgAeTosPYwTNG+ryczzR
fSTYiIxu1LhHTDdW6LsXYUXnFlUUlsQm4q6bMPqUwa7omMwg5HkYSsfn0UaetKBJEoHKXax77YAN
cYjSMklDoh04UK57W68GGUrydr5iZOaT3UDHNgcc0E3K3btdsx19WA+ednbUn/EqHYoY/3D+qSsc
qDwaxQu5CdOXFG/eVkEzZKpxBdGcbsxp8uAUCnru6clVKDOaiLsmk1/M2U0JaMH6mpR4YCyr2IhK
PRXW/NMhNCbIyxMdCvANhKWmrvgReDFgZcNdWRFcQ8KfmN6WH/zcAS4Z/0DHeGKCrrD0SRu/e0UW
FYL9apjGNUFdya5LP48cAfOIaDhVUmxAld6MIuE8boOimDqMfAUuN0j/6R399ml1bSvsUnPU52vX
G/OLcY0bOHtSpsw7igeHLESE+t4HPbF5VZgZU27Ob9Cf0JJOeW8dFA6AhWud3HnZY6vgsYUFWcIO
3E/Z4XxfPCODt4zknAcvbDsiRfCqQwMVqz7Ks81kJNuwmZGmlZ/qmdEHGxXBRlnK4B6sldPMZ2Xh
Wy6qecaq/d2NPUwrJLDcWbQQS0C368lrv3gj948z8lsSZlOvoJO+lz/GEMptLtv5wNl3DdmK/kEF
Cz61hzXDmo9qDM+Ej+WXvKed0ZmdsSbMJ8FsfkgTfuRKE6kNTAv0H7mFmE1cEiaNHwS2ett05FBV
jcDR7eFH7sPzIlFDkepqx2/sueQXpo9zG0II6UxmZdN0zjIS6QpZfnM849UQ0ckcwKPFLvKemC5w
Z+j3ZuxpL4crhD0RU0nT38gQfw5ZH89hqa+Nlu52Hm3yq8in2ei+waqSaIxy0AOnaGEhEgy69pWw
HgCX6LfJDqJjn6G6VZY/rofJA8VQm9MuUk55EX4HLdZiluIoRoAcetSmcubHKGecGfbN2YwUt4+L
NWbO/OkxN0kONaeWZwOfVFdxciUIIDwGDq6UvKUDPtaujYKCzrPf0BtywsZiGtntnbneM+04IBIv
14zy8QEoAAMyWTixKuuOGmuAx+DoAkyzWWsPU10NFy6lD7i5zUJDo3gNJoLPDN28CjLr13SBko2/
HLkVWevrXgDb8cg5v+tmrltLWu4d9N3i4lQTi2/UbTnx3qd9fS692DnZLWbwGEOOp3hM3LHKHoiU
gwFgX+Y6HI5ELaw56GKpTEtEueleRz4UJEItN2OIwpadvTnSKtw5NZYsqhbAb5AJGZB47Mh0ukh8
fkqFz8CUoWluNM3J78o9HoThbmTsRDCcH+7MHttpYaSrUCLdhTvJsS5hA04BWzHN4kYIkF4mVnDf
k1Gxb58NGnz7xGY+M6XxS+QnCC6qmeTDqNarIVkY7sQzLKpcjszm2Y0aTvVZ5t47tXb46LdNbdB2
dKHrFiSA9HnlbryByQM/ZfmgUsqAMHfXBm6QuDCeg5RMD9EFzBQMDxxhPxfnXk07hKsx6EGwsuRg
g6tYPBY3ThZ0vqx/7nDW+nFt7eOZowtj2hYITTy5SyCdWkecUIHN1c2xb4PvVjehCbYOcZ40v3hW
t6+chXHlg6X0Bfl2hdLPI077Y9BDz2wqH4hRSCuztjxi1RK64qQzdAzs7S9Zjuw/kyjkbfrALYvY
XuCCcAXT4NvLXPTmBn3U17wkrSd29YcxR1hJbpgxQXLsxioEBtTFb1ISFbhfHNveCGSQGQWglDTE
L9TntDoZse46FWCRaZzOBqjisw+Qt0srfpF2xsa0gb72raMGv4tzPNa3H3JEp87j6HWrKkrJuOld
umYaqYKtXtvSQ1evBIbv9pUsKgCmhKEdAzeoj5zMzsQ2YXNY3sV1cAYYiRfO5kZEPNEcb19Z0BV+
fXV7e3spHUquOg33vTm0x9uL+q+vJtohB9z+rY5SfPnwyqrwakdkJTVRlB8064nsyWQmdStbyQwQ
S+WCUeyoX7emUz/eftwBqsGOgJP9LZuvWBKObi/2AIrv7o/3Xpz4GFq993Fx3ziLR4Zwk0KSE8Jj
P6Yt5APOMuytLTKllsAqtZDmHI2y6u72pXK4vLko0CQtXDZhvptIKfBHlvxT2iTS9/ZlQYPqrpmb
ACEB9Lg8sCVXsYeg9+v19h9Mp3qcPVAh0ho/xw15btyfmIyWr/54sUPi2W68PAeFm2eh6JkXr5AF
LPNo0z85usvL7W075T8ElODNH/8ppzV154Q9ddaS+XS7Fu7tstyulbLcs2ul0dZ6kW03HxO3dY7R
jFUymDPJLmUlp9sLTYnkpIKfTS+zu2RA75MLBwppzBmlkg3p3HpcBRQ7+0j4+vjHS0ioyTJ/rrZ5
OL+WRr30+hPjWAzLPZfyfC5Bz7PRwx5aXgLttxvhqR/0UwexmmlQ7BJGZjccXbTg6G4vNzDdr6+k
AxgWRa2zGY3uc5cApru9+KZkuQw85uUDLa4QPSurOq3erOE39dL+ErVtvBudGcsH2v9r6A/T9vaH
ennY7QaAUUf/F/3LkrPVL8BBQTTq+rZ6/ELeLd/t9pU5BVj+2uW97uK3FKnI9vah3D6L2welc7vc
etJ/VnYG2DHKWHIakIB+yqD69sn87f5VA9TsGqw+Dk1InLf/xUeCTNl8sPoGn93tRh5ZNYCETI0i
2gHC1u2CsI//fqluVwkqs4bBkPXJgePEr0tw+y1vv6+TWvPxj9+cZVtugzY5lJOmrdxmkPvt71UR
MMMaJdCIznwyORH7DlIZ12qpvW0MmOgwPyuSoxkqQ3rtMigg1ashkZdlTCboSM4QG4Luh+BTCZQi
p2KYPrV5zgIbMBaRkglL3oaQyCaADX+8jAuiwjfTk4IXES5Jkd6Mkh7Hs/CrBWLgXnWCiB06R2M0
FyuOHluPs5uRsNE75PxkpN2RT3pwlHOtuuoZ1Cw7JiZOZyblBmIxDCgwS6Ek1uY+k/KDYfKbiE19
Vxgos4chfS/FW5Zgvy0QesRafrL8yFtlNo+AWWaXNpEF8PDxSQAqqJpsO4wYltHg4UABAe1pGwo6
J8+W6h2Wrtr2fodbasbHFCN/HaKJ0sfXL1lt1ae47e47ewj2cZG8NubkA+PKNsLJTZJ0U/9gCvZX
dI6HPvDlDvUMspXxMSyDl4w2HAao9BR8M+gTbKay3E89bTkXodMwBfqoHOe+aD9G6ymYr3WBYTRK
SFhtSrKe3PEbBxJsEYZxMXrsmBaJ62B7Oa0HaN7zskTVF/kxPQeDT6x9zmL3QRaPU5B/x+dA5tWU
sIAW8VfVU6wYEx4S0aPFcMdgNfp672b1NWgPYMZ3DfPtlRl4FZere8xR4HBnwUJ1ymITDeU9GS5o
qTJ9L8a3yMcRRo7h/USRQZOcR8LEcocELKFmXvt1/RqguDRtIJgYGtslZ+wwd2SHj4tX8qty9Yvy
gi+aizAzcoDeIbgRPfe5LfJjUIprU3QwGyZ7U7fzR25xptZZCKZoUE8O49PMg9nSkjR6h5DnrR/t
NQjZ1ymKACbQr7wr3R9ta7frnqyy3iItfVL9Y1nrTVJhXhpPHZ1ZHvifKu1QXHVhsoaQjmzDPTcZ
GGy3wlGVOCuzSf1N5uKkrYW6lrWBi50mOZJ7GojfZiu/QvC2V2Pu3RcT+I6AxDc8GeiNp2NXTqcc
r1S+tHK1M35IVKEwUF/n1n/OzfBz6PXRChfoaq5m9yDIB0QPhh23hsMiMLnlw3BHTbprvf5TVZVX
fso7U4cTqjaMghLTc+QUBXJfOa8n7GB0ShafP3sb4kQG0Iv885HgGQrHfCP2pp7p12jP32Jau7Md
2DwI45ATluFjOqpP8xSB04og9ij1qY0TxJEKnpSFhqREPQcbhZ5vN+awi9Im3cnZQBxB9kVkVmwF
h55Dj4+QYhsF+F2SRn8VVs/iZ/Qb18LJ1s0sB15vktFRdI+9CkjmWOjyi8c1plYml/7kSfNFBci/
AnjLyOzKdWYRQmW3GLO4ag11Msa1Ug+nXjE/woezn1zS3pTTjVjuRLMLNMkfmaSxTUKq9upPgcO4
pdbhpjLNHx14DMD9+lJTYt3hyVIA2ELSvGpIbbHGlO8kWH7TK8Lz6dSXGgWh3tk5mOO6TMK9IPL9
zmc0nhF9dxYWwjoh4XoPIntkZAa/qWXA5/rXkPypFQG/GqMHQI9i9Le4R35SWSzZ1ZpY+eLRt2Lz
OJZv2KyeOBfPZ9MBYheWVNZe/9PuQxiCDQ2J1v46uq3Yza34LNOsgkbqnHrfMklRM+7GAKJ2b393
ipYE1mweN0E8rIlVWI0O7DY7uEfgvMQW8SDPnrV1MiSXGf92LXDc+JF8JX/oURH9vSpzLJGic8wj
Bewbuwa8hohG4CTPKkZ9YfgDIgZxxar6zRM2+E181UtasndhMvCAXwHWo4E3NEUuAEadsHENPiKh
LdCVNhPI4CcxEmCIPNNdkRHTrzM/LVbMo3DJ1Z8UHeszy9o6Hfk03bj9Sdtj2rZjvbYdxJEiipDh
N/0R9drPpBiwQpG3Vpbtj4QuCkzNnyhJqjU+gkAU3SZ2iiciEfJ1ronaRkt77tr+wWmK72wxZ8VC
ti1vFOHuU6+DH2zpemWPmM4A+B4ZDTN0/p67HkrmmdgGb2BvzKjJGA+tLBUoulfbTDmUsmxpPEjK
A0070vDKwDxVC4lVM1MsIyRM4aOpewakaN7WVLUoucRgsQwGKfWo8c3vWxfmZoBZfUkLaNNrm7vl
xZMDev7Sw8TWD4zn2BAL/7HgYL3qUC2tDWew19rZtP19FY0rhqBfiAqT1Jn9QI6Vi8z4RxvwyJdm
uA0rohVsnKargB+t6mA5WPTPMSz1x6ZKPiMUITcC5k/DrFkP+MBmNT1FbuThA0vnjY08AlDOCNfR
fkA7kN7pBn5BDj/mP9g7kybF0WxN/5W23qtM87DoDSAQ4OA4juMesZHhHu6a51m//j4fmVUZFZU3
0+6qe9GVliogMkAg6dM573mHQmbk36vmuYGbzAQ9ib3K8DStGh4k034PHeMg0YXBO8J9I9cveTJj
VRInFmApC1rQ9YLPsuzqkvhPP16q2Xicgl4/aJzV0TyQkDpMD7o2GNy+1G4dojlJ69VI/k7EKrGU
TCaVSspEci6C1wgWaNvga9bhvgD3VzeUc8CpnyprLbXWhjV8JLC7iu7QECWw6JkkMNUOYc92Kj2T
Q+xCNoPAmeoix0sVTVV0mvoNE3qCjAuiAHsZW0Osq3F6rc2nKFJPYTZ1q1R/TURC9j1j+r6xerQX
SY6HXF5eSFC6oGBDvgndBO+oGHCo7IKC2b0RbWLc+mCwcfMPvpBjlHt/0GVCJ9Ue2zGyq6th9Mhv
PnCbWyZhR4Q9Up5FOubPcf8etXtfrQy3pSTC/cM3lr6mvdQtos4SAXNrJTfHx1OEWUTtTWn/bVbG
d+omVwnS7zJeXAOeBk9+XKy0nrqljp60lP2BK/pjDBF2BOODlNk6lhVCk6vfDGPCmYJkAxrl7SzT
XkVt+kli0BkCfb9om3ZlaPF7qervM4jHqmyllrWIVrPjrLNt6aBGJE0TtkJ+N3GpS44Jy3CCi4IV
0O9LncnhhGslBSQYT3ANgEzPGsb0SwT7rpFphDA7W9/Ea19N42o9zwJKGuDzK2rhdlZTAmZqW1PL
CKczuv00Em4VmtBrlJCsHDuWFsS8mSsyOPBbS4maSpAE0Q20C6vHJX6sk+ohNJ1FImcl4p2wWUfG
LYfQtJLljwr2AvRrTGfKEMGQiUNgKTu3oczRQwdUbUtQJ2K/5QFrJQGYd8r0YFXHYQa0cOrikqVW
TX81wZQVMcMtAZvQRwKYy/fnMgl2QE10Xde0waC/vuMIxC93u/vzPzZRGbJcENm8lHILgYlSbkJl
gOoI8L+axDtIMh8Q3Xs2m/MNU8FdLT4oH/MnZiLjmoKHTxAv/bGBEAdRxLLj5T2SOR6NtPF6nZQA
mUiJOftmA2Xg++2QJiVyusepI/mZLD1lmduzAbcONr1ViNSBNsDfomPqsLtntLMDD+jZ8839ddn8
Fqv6tI0gsu60bhxAcigEmV0rq4Fwyx1q0o6BG5OR+1PLbEnxKUo8ZgS0EQmQI5SrrPRKypmgIpKI
cRcGbfmMq6gARCBX0YTfjez/tUlbOUJpPeN6Jxp7XXTyo6+dlTalUovSCzGSNanS/rC7b6oyH6F/
IteN4Pj5onGOY1JtQrG5P/rjtUIeTu2AVV9tYfyViw6cPHW0vSay/t+e//FiXuNCDl3Gk+OBQwsL
tk7M0pMMmqN5hF65hOMwrGoj7hZoSdpdKuCsKrcRxVYxvlppjJ9Cx3RLivl795Dze+D4/ZEuMs/v
j8R/Ual2C+ccm62m1WvICidbs4SVYIfcWyMMlQRNha9o1jpMA0ndZaaqQkjhUR9XwdZi8tk3tkLM
+aBnC2MgFseCKXV/LQ5YOe+PFHwOFnJnAnDm3aeiaaObGxXVhBTiOev3BEtU7/cn95d18oi2CUcM
BxVsNMWm/tejX55S8DZuUqITuu+fVIwap+xKaeYG4muh/ba5vzy1rb8di6eumfHWok1I8DOOj4oe
8pTsLpUwGTYJRQKZCJoC15p91KdZ2Zlic39635gVWfYVPIiSOzERWt3Oyn/7/J92QvxIpm1YeB6K
/bj/CQli+JlTMocDQkHfvuhVjVEcdNQuhLRioDCooE8GNCuzha9JFOLzHZNRZEwWhlij5nsYbml1
qR+R/mP8UABpSz1oduO3D4pKEM9ox7dkTN+pgZapBisWdqS5UooIk6T8pWg5SxKioMICUdGcyB2T
ng62ScLPNebFnjKfXkJieNhHcM4VgIq1Nun7lo4GbpKxSXrerpbC1Ze8Guk3N7OvRxQnAWRhiL2B
vq0j5aVQ+k8p5RuYvU1CbIyr0IQtE5NSztze2gUi2wb147MkYfBWmXgw3ZkQ/5808jekEdUyTbgW
/z1p5IxT+Of/2jbpLf/xsyj597/4O3nEUv6hqFzbpkZkLSpiIe77XZfMH9nETkJctRClWRD4/0kf
Uf/B34BvYtqKqcPQ4o8aBjvh//nfOm+nG7JCKCUn4f+EOkIy1b8zR3Qyfm1N1kX0Jfv1G632J2lG
VQddnTlO4bGS4YMWhN8nbuLyZbJbsqz9gsGi3LoTrSGeFdBYB2c01wWsutpBitWl1hEHziA72VV/
sYt5DzXtzQ4ADTTYJg3jAQNL9CS5ZX5ysAp5PUj6wo4xxsWBpMClI4KOYR3RumEgP4xInKnoHbwg
q8K2Kc3mczSaUCVKfKlwFJ3DZDUjmyXUIfCCLEV+B5WstQuM/jTSI6tkZsTaydduPli1SKojeYgq
QN8lWjrh7oUQDsLWoleMr7aSISF8L5JQmPDJV9b3o5MzIKlmnLxbULsYslxBFicodfwVo6da2I11
LFO8rdRROSVp6pFt96MHpqoZEi6ihn7DbHTP0bKDGrTLRMVfEHJLVXeXVuez42blWNnnME1nsivd
OQw+mc1YGuCIb8Bg7ZjER9Iz92AfXxZc1/wC70d+TWHNkuf90yDjCdmmhwIosssRnBoMRyqEEcN0
imrriEhiTyWyLxz55PjyNZToEfLp5IMpDcQkZQpyzGZtJLVLZ7+JzJQgruhLwdPNkaJXv0EzZHcX
cjbfOhyhs13jN65V2EdLGzfZmBzMJL4pBhyFga+ZoMqD8BfKSPSCrZO0az0imlhNDt00n/R42sfm
sAEG3w1OtKupCPs5PkQ2nsJKdCgZU1IWWj3KBr1dRcAbajpsjDahL3SOgypDljffqqlZW9J0kmfz
0E6vcopDqqOHXxrKH/Lvij3pUJSpCv5ZujfkAZouuAeSLuOlZCtexycXDeYn6ahgF1qulFZ7S/r0
FhjpQzC4qJtPZWh46KV3MVQKRQ12cp0cxBFW/OHaNYhj5+RdT9IvIwi/qnY8i5+xlOZrZXNS6/NF
qTZ1In9Mcsdqny7RRmJLhfGVjVQ/T7YIdhF4DmcyNLmxFcN+NkscNxncN5qzGxXQo9n0uina0b4n
CGjAqY5qyC9YjnslJNE4IJ4tTL/sAI0OMfDLaNSwokuwVp+v4pycaQVlWV7qRrRDgvJhl+rBZoCc
jBcznBCw62+hluzmQVlqKMbqKr7dPwMpBxkD2qnBvDUYJBCaKvhi9EzXk2OCN6Y3hoB7U29cnaMS
MlNN+mWuc/6106nXUK3J0ZvRxV81TruThicT9Q4xZgcMt3Ya13k2RZ5fJATBTNdxhl3AyHeM51M0
J4dkaNdVzLkq1c9J4fbxuKmr/gzIfaml7NCL5cB+H8P56szdWVTcwXhWOSS1md6a/psztbt2mK9W
NV/FEezkaS+lyUEPs5v4YcT5qATD2YrwNSiwTqB/7KkY4W4txFdCb7gC8UHwpXsg+flCIlFmaORT
q9LZB2t1zLaBVvN+9Qp94y5xwChtHEcH460ZyeWYDQ/Lk3dEHTMACE1b99xxKxfndpKAfbJvKVTX
xdC3l0jB2mdWN3GcH2KhxyUVfm8a3Wr2uda7rFtj5vI16robRW9D37h4jVxUpV2Lk8nBjaSK1KsP
1UvNri2/lNZbb6PgrSbyfJX1bUOWWlA2awpZ/ETrdaF1LNPzyarHE/D2BUbuqs3dMhtPUjddrXjY
2DkZl34R3exAeu2d4OmhGSFZ1fJHWBMQgQd/ryIB11A5a9b44Rj+S24M6GbjL5EXqHYidxbRcBC5
7bQrAvOouEEpnfyheNAKAt0GZT1BQahm5OG2CX2rv8DVgekMy108hPsD20l7N+PkSS7iXVtrXqWm
h6xi30cujynklOCXNlO4Tt8brX7sunnvlO2ladDopeDT/rifuRDEv8TTYLC4g0EFzgr8agTKvkJ6
jejwNHJu1np3qVQusVgvcQmf3doyPLFYRQ2X1azgudUG6U5hGCEWbH2smfDHjwgcLm08k/qS3dqq
elH9a5eNF81XQhxvxg81/GwiZxuM5lFckmJNkB3rSOeyFhdRo3KNKQqAah/Yb11XYrSZc6dx9Leq
MzzuiSFgR3s2da55FqpF0p/CNr61fEZKCTk63SEcqVcHzeRSy26xM3B9hA91iPQ2wQTZOt6vOLR9
CoUjaK/+vWWOAf8tw+8gfOyx8IIiNAAAT9rLrAIfwhBALCm1iAEmzUtHCFmy0b7acXWbHBBFI1Y+
4gBKFMZSICl++QBKxLhpMIFk8wBW+ZS60TTJLhi0lljmjtvdSwr3zov7ZpWFVbNMu+QtG5nOFMm0
n4ps3yrNd43GC/WbjTdEwvAFH5OJYUPUSsvcGJHLqORbpfJlHMJ+p4iOLTJp1O6P7q9NMya4Q8YA
yDKBHUn+m2NTA/9jnn9/dN9Iev37U53uaEm3lGeNMKNqaKOZDTpW8NrrULd6jYz6TpifOHDHUikl
HMgIIw00mBblvhkm2pYshm/qz8arYovWufN3vp2vxyIlvBGro6Clj7WdEhSWFrZL+2o9ydGVUVq4
nbLBtcOZJaSTvYp4XcWWXKTXEMQSN9cld+iAPBWsnqQ3u/kyIYPTcLhTTos/tSs4F3iGTBavtOqD
VJIbmzU5Y6tOavYlgZK/bToQhj07N3uz1RytsB4hJLU4TWPtHE7RGvT0lBPxiwhav2IUnxq32XC8
kLuAW4X2rc4Vm7i8HkOHvPsOALkkVjF0FVSsHejxojNH7sapfjVHq8U4YMiXmWQmLDfwVVsDJ/Wc
E3uO1Q/GhjvIUkdbx30Z+eQSOa4HX/WtK7HumrnM45rFg0sgn7pz5pCFgHqPiw2zNQod3bC/pXLW
PgoREIuNgkWczfI3qmSYT9iwChjcyIaLWk+XRC+OqYmFvW8TyxLdIt2Thnqvm8nfiUT/s0x2ULLZ
0LhV04IuLNw5fiqTo5jTMCae2uusBGu67aCkF+imF98emYAuZwm3BOqo0arcn9qJP1P8C93aT9pp
CnRHdegeNEOX8S4yxZ799MmOPnS5OVkQNQLlNGllToYQmbgrk1DelEInipt7nJWEF4wolf7m439h
louPh1tuY34ky/A+5V8+frCsUYshWXlqSxHPWpOH7Vqqyo0jnxNlOJtadGsKwuexhkd5r7OqUdji
0rL5mx0R/ia//A5ExNNXUbQ54v///XcItBzWZ+Pnnjj4xtifDSoTZPTIzh+nksIgbc8WwIENtN4p
tZujAs0n1LcKd5+UgtXRvSjX3dJ6/es9Ez3af+4ZM1MZeYChMPj/9z2DlD7M8WTngmYhbP1gPmtP
UsMAYRzgkGmG6epJ934/vcuG+jydPqjELkFD9F18k53xQwNRXNzLQ9uYT8FGNaXXMp2vLbcujZgW
c6IMobYzs2ljVeNGlCCmM2D8bnghF4Co0uWWKyUdz1kYi8nuadYMD99+ImFsKJzVMgz7c9zVgBBv
qGLWFTc/sJNN3uEqbjdnGP9eyuAigbKkCL1nT9aJWa9lAuQqeI9jFlzxdfhIZvnVHDGiZh5rafXJ
VrqzX2ZfldPx9vGtBp7mHrZUdatfWJw1ixRnqWVK/we+gjP30F+gPed/IwD9s9NDV2TVUHDHMFT1
l/NUhRqcFaqekxbYrPVCPnXk2Wfp+72yHq9KW2//+rAr2p8ddx33Mbp2RCGG/ctxdxD70ptyZSIn
2jdp/BxDcYm1a1wM54Yb39pmAj+NLGoz3Ei56y+0u7tKx0CRul6QAJX5OWxw2y8OMxxTR0xFVGZC
aKGI/qAgTfvppCGdrW0Ud+r+LlE284kfkVvHkD/MrIcdpZh438Eu14SYG73p6RSgoitIOROcMNsp
6rh3IBRN1nzt6aoyg5C5GE/J7LvZ4HnNIIv+fqPH6SGPsKNo3u0Q/oaCz5BjYnQ+KpiyWKUXTVDZ
YfMb21iBmaeXhLUuskAt3a5OO84i/+DbeMjT63/gX0aGWn9RK5HEEzzmyXhFf3WJiNHqacGowLU3
NaU6JjE3NTSCmKZNkUY3UbS25bCJjfSYTc1r3U0fvUo5lke07OGZ6Di8hiGUbXt+48CID8wPDqGt
v6mF4Q39DmLywyjFX5JaempgwFbt1lOZ3pSUubu6ajVskbD9ngxvYtXuW/vN7JWTaPeoWPYT4Yru
fVwv+qTC9HC6ZdkNgYSfRpWbFt9DGqjfzOAI2r5USB21lH4/2PKHb+tHSwEm+OszDfu5/1hfdMt2
LEW28XCwfzm1GfwWlS5puSfaN9HSjRx25Wr55av4yjmwdP43q+2frfqIl7jZYtbhGKr4859uOjVa
IStFquYZCQ1ZQ2Na/P0t9U8uWctUVB0BlKI6qv3Lh0RhlbSpLBMDYIOPD0YDiJPOl3pMNlXgwHqq
F0+JXJ3nmdoAXHpU5H0TJl+iyq6deR+3phtpGKfjwg/S4jmSekxoewBw3ywWQitPdwgT9k0B6zOO
3xFrUDf1ycEWQDRyWbEQkyV+7QL12scs1XUNhUQl03zKDg2TqdHqzhrHH7r8TcU2p23bfYHkQfRl
ljZfQ0c/JqXujRoleZMfYCTMzBANGh2xkwZ1SGWax0kzLwWgBQxOXKpeShAG21kw5j0lWnxwhu6i
WMYbDut724wPea0dQhGO1kx70TaR83uQZ2uVGDW5GsZ+Dh5tMmvhXkc7taZLAt1bjH3xiowfs01y
S7qR0ktWoy+D24U00ZNECWYlyQ4/IUK/If6kmidwBfFxMqnFzGeNt9zsLhkCB0yI35gPLEVT4owM
ftkX38dhnxVcp1/765Nbkf+kwOEUc3Sbrkg4mwlh/0/nWq6W7VhMWe4pKbfPPOuXsMjIxWzpm2oL
OqaUyPsiZbqphBwjacQtoim34YiI31mSVTf3x5o2r6c17HTz2On2rmmvBuKIig5dtG59f2qy8RxK
wUND1k1lx98cHEvKHO5TLB+RwL3C5LrFwm3XUvlJhxyvK6ihSLW+cqPDtYo1rwIC6LnyqUZFUdHV
47nzSS1iVa3m/qOA5SLJjWDOf6DrvGUsZpZWwP/mk5B7SbpB8TFuFMAF0DtfGs8OBgBK163IY1hn
xXfRpFoJw0Np3Bhzuy4BRxoN80KDagf8xSzHaxXKJxq8cdCXGmCZqMb8pF8FNHMLJFI5sjil26Hq
OkPf+Zg6XAMogoxGQBbamxOTvaPxL8FzXTFcTYNvDN/tgAf4UwlE19rviSGdqd3b1V8f6D9ZxSjc
xP9wrgLZ/uUwD0EFH2nAc26wGVxBmdRLC1wTWxBxkmvteNJNWMDB35xfv3nc/FI42pTP3KFxeIGh
/cvyWemw2xDm5V4bGtesTg/iPscYpYdMOcgcDAxEEKQxdKZXifuVr+leTcFTIjwWCKfKhYLd16Kb
sZrqgKwoshNgTbTCaC04nuY7BDN0gqgqqJdsgFJrPAl0I0/sN4w410OFdy9LxhAdOknaNL2JXIiv
Tj+UOlRh2fQBM/sYQpfUAfdiaPSIAQ9waa5i3Y056eIcCDGHp5ZhLFC5TZwdJqcjO3g4BxQ91BNF
NX+o4maUczRjHSbNjAwuOeQa/Xg8n8d02mdoAGGWQLzQkpv4ztosX2cFfucsH6A3r5rkXbLSw6TT
9vF3E+KVQjjJcNPcsU53otCxRnnfctqjcxpmfLaq9NhCvDX8N/BArtjefhMIRdDLDEBDbrf6sZyz
LwGH2P34mFOZ/ygqbJzwW1LaYqUMX3Uar1uYjyaSv8U0zx/4X2mEiwARLM18KUWYQ7dclaKsI8/t
NsvMFIbpEe4cYzwdtkhYKYuZfI2GdjdO0t0k6yQ6yIcyBYmNrWM3Jrduso4CtVbA6wTahJJiLU26
K0A4eq8P8aUdjYolUQgwi3ayBZoWd2dxh4+4NobeODJnPonnpYqPXkf2Wrqru+iQAyf3o3kIob4P
IVTfKGnQGMBxQ8HmidVXIGtoJy7YTz0qg3tvYqfuYk/Dh0gRmAFnlI753U6suh0gOZLdg8roQJnj
mx7FByXvaDbDm66zV5LBCg36ivkQZkPEhWMTZhjGm0DaMvxgaq7eXCZJWweBT7l9UF2W4XNcmQ+i
YFLS6aqn+lscYMPsq66SzKjMuNVRTfR5tpP6eIeKdofBzlolIAefxghjAoG1tW0KvFi5QeFR3e7K
ctrfT3iGHqKMjLgNjwO/J6uXDiqg5zkpcjRgpXV0kF2CIUI8Grbi5pPrLR2kcewb8reCD1kC1xcn
nEBfY26q5Ujv0FSgNWPGCAJ4obH6a4oCYBHO3EkrFv+53/SI5jKWY4ETzqX/+derlqKhEf+1+qLb
hGgkGyaLiPxLlY9JVVypupF5jTV95A0/5Iw02n8B5wLw6HRcF2hG7S57AMZkRjMQ052vBPYsTqwm
xBnebukBWgeIuBjSc5oY92X7/gaW+l7FFLh19FU400dsi4TOEfFl9OzA+ZQx/cTOJakfwIMGt3lK
JMhK+DQtx4iBuN5zz8lrSSd1FfOusZs8DTc3TEkh4Vo06QF8d9nAKyGyCXYuojdFoEhY+RNqYGb1
WlGrW1nDlwviUsaDIb3UBVhoW4Btylo5LI45S+3SDEnMU7FpjUOQ8O45bqcrbj9h338RgkXCFBe4
WF/CWdsWcUyMAraWrOqm3u5dlcVJrDnPgSQf5QpaXB3eZJsqpB+umjyex1j3WpzQYS/0Re2Ke3ga
tazDzRqPk1VFwoZYAp0uPTickeL6ayznWdGee+YaaUxsIe8myqRAFa1xtEseJViaBTMBcVYkln4U
b+KA99fAywIZkBgnwMrZiU5Db/qLsPA2iuljytgBcPtsIlDbUdZeXVIFFd1ZfogqoheUadj0CZkb
OclEFSFUbXfBd/50J2da/yz9/+/M3V8jbF4/f0S3f7dn+H/UrcFSMDH47wfv2x+3sPh54q7g4Mbf
+H3irijKP6h7+UfhmjVNnarzn07gioXft6YYuvrLxN35B/d4RxatFgo/VfnDB5yJu0ONaqJYEPZS
2If/T6bugGei2vmpKJHFW8jsF47gOJJrvxYlicJA1kBHcVSmmCxIwlsGPI6g0M9QbMsI5wJm0hCR
7psyIi4QAdf5zjRKlagh4eVfzKO40SxsZhsC4ioDkZnYzFII1C0296cF4kiYUSlZgwOCSk0o1e4b
qJH1bxSvn16TCCgN/HqfJziwsJohg4vE5v5IbUC9UebaJeQ1qIXKWJe7MrZop+4PfSYsS8xnYNIW
rzNUlEUo1ZlbBXW6B0fxoCqeiEgYXaetjqiEsVsOMwe+oo5S1kKWgWILrhj2z8O6tWnsm0wY9DNC
cbJ4rbUdIvPcJCzVsbbNlLw7uCMxZIUDBvWw201icCD1UBMqtTndWV51m1MQS5aBgVxVnqcAx03J
Yp+C2H7pJmeLrcciquRiqwm+WtIYcIgFpW2cHaRK94dN3fDwznHTlBFPAKn27vv5B7stYn69Reta
pcG8u2+UuQo38hA9jn1TeFE9kbmGcC6huoPpvqsCnzBlAr9IJunXClaA7Q3GwT7ELg8sz0IFPhDK
MJRb6H2kwVjjVg/0ZzIMEKRgdd0KfV7XRPkONqK+lABmFprQ9f2xCQzisv54Ognp3yof4qcR1I6i
AbHgfUMCVfnbI0uIre6vqSDh2BoQ0SkEfvc9v28s8fT+mjTjPTtmdGgxtfTivj9tDN87SDYq7vbP
yM2UBQMRK0AtgpnFk0YuKEaEC4ZoxrOVLMcftUzJS94dyaSkYa5xaENYSWI7JmZrfxMuUW6WS3u6
CWdz6blSSVjvzjzCEtkRYah09JTljcm85bHtIdk2a9/EgHWfKJhZLXLSBJUVmtfX4hBGKEyIVl6i
tughBSJua+ZHbcRx5EdhrPFJrrmZ14BeuDWU4UqBKUrS27LaY+nYyMxoF8iNvKnfzu/yS1jSEOCo
sIjOROsBdWLpRa5bZu1NeQtlRMbTR11JxM2Qhqk/BPmq5yzMXfMzPjFU8SvM5xCvUiMvkNblz/mz
FmODYXYr8hn52Sps2ZLlrC87Eid0JIPIaPiu1OOOR6BemsBOXwxiOrSsg2PpvJc/sL3g53vsL9ET
BlkUs4HbPrTPPU6VWIOtkBnM3UavsHcg5+0woQvRF9G+eCrJOzzzevltXFjuLdmSRLqXjhmJ8GTB
fusIqiYWWV/COrbHlUpagb4kb4u6kIt110AU7TdTdCoJXGVk+wmveKg/yLeynAWfaSZbwOf5QyZD
pz2jU+LXhTbHX8ucpXyDO+7A9kELdBzDDcTIEamRuqM/oh4d9/lJfdFes3qpMKciaTxexAHhxUTj
ILYrn/3dvO3RTOYu2d6Yw5hcm+fS9qCzkOcToY3MVoPsps/mAzOz9jV/t17yq+Omj7EIaXGtbu/U
3xyaMW8qELgvgGBnfwPTvbNWNitS/2Fh3pu82JsI5dFSJpd8lVFcOyv7oj1Ib+Sm8GU4bfWb/knQ
KXLjPeLoLYYvcDlx1lEZoq/SH0Wzhh4f+5v4AykZsn7yR+EIaawUnn5NkMmLYMDuKSme+4fqOp7U
7ziY12+kg0Fh52TrH+zyyEHtvggThvgs5OKwMtAhpGt1ZubImbAH07BNEv7qvRttZdMtSDRFJbIU
0V8IWtHruYrbPun4sn85OyJEm4W6BlmzloALX85HeMEf8lP/oe2MW/TDeWLdQZ1nPpMziueOSqLN
i596Y78gV0Yu9uWp0TYjuMyrTzLO0tkZqDiyJcCZ/si8ats/ToJxcM8knRfNTb3hYlCkns35kGE2
6YY/wFJgFZerH/2hQ2ZxKDHlf9Ufwog8hXV/IJvcVbMVnjY4HUKLf4vo79z0MJRLE1eIfbuqLxX2
bfsI82vcdR3P/srn9XTFjChvXa19a7RvrB0+jHj8KM0f+Aum1tkIXR7UD3K8VW8TNh67iEuKWy5v
NxILCjXgm4JE14t/EJhkkvuySLzirFD9Nm5zmy/xWnkvPh2W0AVmFZO5Hpgls0TVy/htejEeAswr
uAw2BLVuh/WImq1fGi/RNxgww7rA5WQxfO/j9bwtT3GLYmxR+xuOJRIj3z/K8ra8+DvFx8bDS0/S
R1WJ4ztI8CB2XHv5ZQxXfKAaYSW5GB+6qz9vISsQ90l8D5xhm+9REE9LJCtw2R7vFOzMc250rDt4
j15iTkq4DZJL5jFlN5E3TOyKhdZu5NhLfNd84vJ+ImjtPYyXzkdwbv2d8Wjh4TJrn1ijY3tHIBct
xFvRv8TVIVE2zrOEilxa8zZ+uYxxa5EeLOl7w3RfGdfY9NUfynP75h+g2Vr4WcDCCVbBdZA3WXEF
J12UtQeAkuj4YG5a5QqHV5afmvHRkr/Cjq+/CoipYrXNEOPtzdTN0s8s9uR+he5LfRrfkPvY4ZKv
bT3Pz37/XW0+GxZZrt5qYnix1riEECzgqxjjB29mJ95DDxzYVG7SgbQtAKPYBrB1gkXsLBqHI0PQ
yvewf9V7EJSdTy7xV7rlH6JM1/7o8sVY/+UNtdku/AimpbK4YGX+FKRvCV5QjAoAMZfzYdgu/bd6
l0EX4da3l7GfRBpBPEjw0ZukXy8Tcuzhv3XrnJ8287CuRWChhKeixqYXIwOoUBt2D4Y+Yrwo2yrF
ISEY45GdVbotHRIQ3gJPYujYa3KSmMw0TxYiKaXcJ9+cnbaLz+Z+8vSj9jg/+i/2jjOaMNu99GYR
nsASkxAVLi/LN3ahIVe8eZSiVUg8tXbE+nWVxq7ie310zFUQ15Vu7DA29M+pO1yKtbHSUD2RqKvk
66jEteoatcdkfBj0A6qYaZ+7yfraEquQrowfSvihh2tf9UZpocHnKlZE6tmQsiOGXAG8aaSJuDBD
pNz70Dbf24C4agAg3GMkb2Q2WXhxjFcS2jtun7Sjl7nAI+egoIHTV3Z6QMXFf89AKkifCJ0KugUQ
Ei4A5ZmFCD32kpjJ7DGsFzbV7QLX5M+iWtUv0kmvwPGIAlzg78dR8sli/YySJzVe8hCCaD6RlEZW
3R6n2wE8tVslmOET/F65pILH2t5JrtbgkePFZJOwluhDfy0PzrfMXuRPvDrVG38f7kfpaFNpLO3X
qlyxS2d1388L5lUb+11/LVbyQ3qeyBMQy2n7RZAqaV/OliiJTQt3baOunI3m5t/bJ2nTP5ElfZKU
XbdtHoe99q3ynuCM55/19/HYzq79WPIeBOPtgVqw0FyF6ACHA2Y8b7IX+TT6SwBMkhG7BQPbie4f
z+7nvlg2/kqlXHXoFba57fbJVTvhdwWzqFPxsl4Bt9Ub+d35JiPsfu0Ht35B/dc/ZQSgrppnRqG4
UX7WxENi+bTpzA0Ep3RH241o/Enfp0/T6/Bav/D782FRty+fUPuSx5Mt+9FdQgu+DBczX3DGlqu5
XKNRnNNjvrOuysv8GY7Ym3lZfphf6h1twFCSfMSsww0+ulN509cI8iPYTiRGNisZ5ia+w4kXnrtt
8CxdrB+cOPVGeZHbV4csgKuibZSRantJE2HKr/b8jPhFZk+YFi4UlEGLiDTT1qv78xBitroxlhp2
MtqawICEIM5+8YCXTbyQe1Z42Ezf46cWdpu/bjo3hZC4LjoCF86R6Xb9xkRmlq0HEgXMtXZLidkk
SvDmNtVj8YP7NNoVrJK1a71Qw03xA8ulTXvEOa538KR6oauqHtsX+T1bzc6bvY7kdZKvcdqxxmXT
HMpg4c/rbKC6PfXn+lyrBwXGGZAeGPY2+RYNEA4566vTpC47Z109M6LVNpXmDo98wITKLCWkYFed
hB/S6AqZJX/fOqryCiyUUIbmcQYzp1A33VLx8rPebvH/y1MX2y9OeFIGm6V/TB79V/aom4ghhjcd
PPbFBkEX4C9tk/NlUJ5L5NgtS/0pAUKPnq3yfcy8Dse5dTG8YV+UaCsMyDEo3RnK47DlN0fPqD8M
Mzh23mrUnKFNfE2tAT7Tltk76Kf2ToOmtcPwLC4Ue3ffkDzp7CQpprX8L7rOY7d1bNuiX0SAOXQZ
FS3JsixZHcLpMIs5fv0bcjVu6wGFgo+jRG7uvcJcYzb3UGGCCjQtMz+Mx/330d/n/v7HCCvTQ6JK
hGE21NvAym4rBgKVLkzdpoULN/1ZHquky2CxodP8fTRKIFv+PioEgdeVPr+Sq22KzfGAbk9MRO/v
y5OGwHv1//40DSIqpjqq1A49YGqiYhduCPMHT34QKWrtn1MSU1T98w9COqtI2bnUVoJVtDRvqD4/
OU+zizqGaimUshxBCB8qFXn+nBejIx9hk+HF1ZVXMJ2/ibzNePz3pGgt26OTRMAFAq0JCrjkg5sY
9lOTxuwrTzItU9Uef831Y9usFHXNuInJgOmXLtkmZhR2SksO4SNSSFv80DgpHNnYYc7QpkDjbJLJ
/SBC60J771t6wC99tuj2SEMc+ayflf0s+TheCiYzo/YEyM3wit/HdT4KXkcsiik2f4P48woEMdzF
TrTvP+QPEiRaY0HxgsM2/FynW+m2dZpjF/X5R7+v72SdaLsZAICDgYq/MClD0+/Dd7tOXf0DifdR
uuvn7kvAOvD3qarGhP6jDIzRxy2Vez/jEq95Mkr/3+EnPZKkVvmr9gWw6kQ5elhWWfyqobCwp6+H
/8D28Cn8rnbdTp2JkpwW+YHT3bLV/Bv70j0l7vswTrjJc+lMe35Jf8Zn8gwL2gk/2t/yXkeO0Dpp
B58vkLZcvPqX4DLmxyJqH7A6LVt+b84D/pgcSJVLPxmTxC+Z8+/UBtyRjnh4X3gjnA439rnd9IDn
44w5+0o7dZtoD+VAeZnpnKQeLmoKhWM48j9jisDPBimiHroUD3T+ms4IEaX6Eg2izw/xq2BBu+0t
9CtYcaXbAWTrKPrmdKrs0Y92rMoKQhHTrs+carjGXM6RSy1435MzsY8lu/DNcKAHrXVGWe1sH/rN
7DHvuVGgZmGuYvdB9yVzCyCtOLXiLLNDv25rtY71xSCGcO5ir+DnV3ziVXit6RTQV0W5zfn+Sv6s
bKmjSFuJjeWcHiKVAQ9HW9xy9DAZgMwCsvtVhFu42AyQqT/VKr82IRk+MZXNd2Syn3OQX0rVllx1
E21VL8Law2W+guGNVzx9qsRnGZnYJQACwbIKwQyCXMfai2ussqZVf0kP+Lkb13ojbUG154fyHp8z
0BqlO/8AfziFg2ekTnTpQlamw32xvOELPDCzdvF1Hkkt9cSTf1SSbzIqwSHD531AIsc2LTzL62Y1
XbkbdWD51QGUqfkhq3Z2waKs2JO99M8gcJXc1cq3SAQy9uDSF5S19EpwfqoKr43cp3le6eYgiRle
BuNObQsYNHIh6l0MFPvTjCrntaf8xMH55BXagnTqeyc8l7GXfhp70oHCRKTuKMJea9ZgZKxvgj/S
Uz2o1s9imYQyBxKQhxn7CH2BigE1gsQhIftnFsGwI48UI2e8L7tw+AR9AfsDZfSj5UUEeu2UhKUc
pUBiPrWvYgXbFTvEhWJl6mPmHEbAJd+0qy++T+vqkFBmArMiraYYP2iGWR3QjLgbDNTBro8PuqvR
EkBXrER3qb3pC46YtMXx4llvaZ32/lxFd4gEZ+og2KoB0gNcFTkUgLjh/YmqgHAj+da+WCTxjaGg
SXDqu7K42hdD+wwfxamfU5C49b9scfEHHC0AiWVOrLZFcPACHtsAsHaFxoaeAccuFtprtdZPow7e
00+P451WJKUMHaQoIZh2zSoqk2AmPfE3Z0DnPgM95KKNgHlsCANm5OiJY/5rqX/loJPs4s5IKVzP
IhAo+0T0KPcWybThtl8h9o4sdab77eJ9cXEQOxhYq0KWuRZ363XWXooM6bH7dEHPT3n2FrIzXRkF
jzNnaIJopGX5LLOwherpyxRy9lIcinah4MtnUXPq1IZ+z8y4LVJ0oE5QU0PdLdfhWG6GVXieQXjD
2raXE2UtnCg97m7zk514SCLlbGgcnPtFWSmmj0aliDcWJum6rbjtRabNZVBJW9WtPV+KE62oel+N
71S9OIlC7RhbhApAgezmy/AM9DFUsZQrz26HecW+OujH+QjQn56bxa60awkWcMXcKL6CHYf9/HWn
pHrlPtbjer48d4rUic/ceR454drvGdNPsIhmh2XYo/ri1ECalmLbxBArIyRlti0v2X48Gnfa3zQh
I1f8nRjH4pHLtsJXr7kZ0znxao43ReWbVEITfzLo/dmTdcTNhseQvYs6Yin8/l1vbgwdvNPAJmB+
oEPAPCoA+KDheG2HQXUAHojECW9oNh/LYOh7E5crOIUNrVuSTwzI6pmpm4ASlvnLUYs/Gyp5Ib/p
6ZYTil2UhZWMewOdFNPib+Or/It3+nDmcdNxER49SuLU7lIB7zU/1Fx59PiDqupKhg00TOBBwZJ5
tuOXco1xWKzDS+Cxth+fMa4SdAJueNEVt/k+7nnS2LAxzk17fiuuVvs8vYjaNlecfN3AlK5mYO8s
p3JNhsq1EpQL0cIIVGXFUys4YRqowiu2K7DwyG957Vxv9dxCkq09vdzR6Ky2yl2bPKaRcvxNl3Xd
O5kZ1Ejei0PPavxJPNJjhtwY//GywtOlN/giBlgG2LwtJA9HhBe5rs7P98zOAq2Ae7dn8u8J1PGK
lfaVE6cwqCA54bCPq1VkHLMEAzmWAlklxzYUfeaFQicpHXV0ctlLdOe5UJAdWH6Xnzo2GNRM/bjn
2GhqLyFPDuka+tYL2689evr7wK5FDCVv0S08EQy/Unu2TL8dyC5fxAuHIkVBNFDDT3lqo3UZpPAR
jtwU5apeolN0UX80wv+XAQ0jpc3JbrGmtKOVdcDE2GJo+zs9Rti9QHxdF1nAM4pOjIVXBtRFnsKJ
S8mDidUfS+I6/hJ7gQVgfh3vKqo+r2rkNAfpax48CpPL18SlIJw7dW8aNp7vs8dQ1RK54allI3mW
ozOyxXKNDamP+vWib4rP7JXxkHtdunrsk9zjaUJBv6f5f8Vs6p/VwKh0JD92aOs81sL0jci8DaKV
+cn2q7IsLxySi+qLZy5syKAUl/eXWBwTWXzBmVAqqr3wyZGebVpH3Zj76iZJdvRPN8i2/cW8dHBp
UywFxYCKTcY9dMJNRiGMT6nPwqpIyZKh/38wYJzkzjw1z4r8K9Mkrty6d8fL6EXvBU8AAd7Iwec/
NWqaU2D4YeuQcXxiMoTSomZTIyVSY3KVCdrNtJP/setCm0gWRzhEW1ZZd378qEBIaNa7EyvBrnbz
qTO88DfmF8SODjuJOlC6WWh+jL+KO2/SY/0arVit37zIsPbbbkextKoO3OR6E65VQrdAY06RtP1u
vtcvMAC3SZD72Eu1i63ILE+KOv0/jmXQS9DXL4Re2jYjKdnkO+mA0HyeHb4qOpDefeuVPapRVrLk
5zTISkbjnmFGKG0jcxdX5D1+9xTO7Ejthi/ri4eTMfThymKRf2QgWIZtt/vxPdw8ABY47WW6zqnL
A+Vy+X7u+duya86wxpmypH5C/eYNTDkR9lr9WL6s69IG8yWLnOLOuaSph7x/iedvDhrC/3Cn3MPa
jfWt+U10IuAR9sDWdx2/FoQPb9qpoqBzzmReMvJGV9/JbwZr8jqs+t+cvGeTH7I9gLobw37lOseO
YvfYqoY3hfRObEyvMP3rGvottryuPGsfHWuCmtXkqYcSKgZZTfou+yDS7HKXeMrK8h9Hazutptfx
JgXmrmFLIll6YVyHpdsdKInTqIh97gaAWjCpuUd0EUNY+cJ3cjizR7bPfcPOv6TGmYcV4XuElfCz
5mwicyEbY+cjmqy8pg5Y4SrmdTstsIKnd84bZA2SaaayKeorpmsuPggEeK3ltAXjJHiZFWDEUuLK
cu57+4FAx0ZFxR/IUOwPGGS48mFxTEZZNsyDVWys6Fae1YZNT4gsr3LJI0CsPKRJm2bT3ce3gYlh
uK83YIwuN52IuZd9Jn8eB7I+AtPXUnGkOzzbdXkh49vSEFiTWBiXpzHlPn+pYoa6HOp8C88Iop4P
kUorm34E59lj7Qif4Wq8Tf+Av46lLezrm9D5/Xf3Hsq2xVjCqe4cpvMytDbv5lb8onClDZ56FTaN
FMSvKMsbT+t8ShflT0qExKuimg/hvhJXnbLBiTFdADHRAKC4yQ33oJv0McOKcHltfnHFjNgOy3i4
bsZ0hwqL2oMT+jwvO8UzAvNc3yIqSrSgCMaNGR95zN+c7lXN7gPvKFmPt2Q8a6pvocdi6VCb31FJ
/161AjUvZvsgUIU2NF4Kb7C+bOaC4dIAy9extraFn84x/invND2wsi6iQKPFJq2So7Ig1XJbloUT
9U5tXto+YMRzYeWTBuf4Va3gbhozB7SLJe5qzByRoYGHiycKFcVvAI1OdMNqW1SZUPJU+Xn9k8YF
gDe9SrMbh0QaMMtIO0nx5gNKPv1ZlCqP5vfYrPhm8oJ8BiTnZXt27Zxsh3zvZ/ZVHmp6i8f6BQ8T
oG2e7FebgoeHUJmDJNojdfXLz/5d++p2KVQPbJ0+RUrJzXP7zf6Vs1386z5MWISRS69PD9oNphR7
eqzRP+UtDay3doPLLAn/fFf/TTilJc6SPHujHCHxCso3TxoGuq+hcFxI+7H0zWGpbxoUgssLvzHu
N9MtfGwnPGoAHXHbqPz3eLlu0AohDdbUHagvmnQKMLXBkRafxmbyPLMu0pe4wNhBKBjQtFSiAPO4
sXAFZszaG4aG9ULTzaFN1NgT8zNM6zzjCHqioB57h+nK+lUlKMcpjh7dTRk2dE2LiIlWF80kx0I7
ueYnwXH4ouPShyfZGnAPXE+HDhatbx6A78cHTkEPwWW3fFgnTQuS/B0x0xnE2GwSwNjpd/wk5JHr
ZyvGUqmeN8zZuBnd4PxAg2O0KErT/VyRuNQepmJwGnwc0cV9dJfZx4juPbmlw8XdIwLOcNd2F+n5
ChbTLk6y9+SgybDzfY4zjwnUAyTrdlgbXsOBaDgDlZiALfuFt0tknN6Ilotq95joEZXMEdnWp3Ep
FOfxnv1E+B/QO9xljuWZH1QCoESyGd0pMxWnaRe90D7t3sDCmYZrIQx9I4enoWh9NJC2KJik1xqv
KopQJe/AE37Hb/ODQ05moJkDaVhZBBv3BZPaJ2rQhqfC5jqcxxf1tzjVhDhr47vU7drLYsaR12G4
60gOAu2muKwJwOsgBKXMp9c/zX7y8FCzPmDhcl/Yq7n5hL1v4Gl8usn0ywzmEuzumwNUcdKf+VKa
ngAKEWnfvshc8X30pgMziB5IQmUhtqlHRKUe5IMnLJg8jCeNdS3Y8SXx23Nm2hBhs3bL9Fh8zyun
PlaXslwZ+ByqVLY9KaVm51vDWkqP8/hupR6OD6iFwohgg5fi918ZdZ5Ap7zj0hZkrateu5/3jzUc
txWlI9YCkV3lDhfqslhZVARMZ+MIl1E7yBuOR/Vd8Ru/vSoY/Qm4TzrDRZacJqVui90jlD3KUoPH
LOlyjt4XZHd2r9wTMPu8QNoQtLJWqKlpzBnw1jQnEQAz8dL0dRT7TG7g8qLEd7SAXrsB49qDF7sl
iA3SS/18rcknIwahE/KfsprVgIknGuY0jMbe1w2XkiXhhkrTV93RPF3eqVx4tLFuWGDoF+korItD
/YaoEuu7hp6B4KaB8kPDCPxiwmj/moYDDN5VdhbVQ7oZDzrkfFA+v+FVvM7kvgTe6/rjEaDQduHv
8SOfFLu7O/X/agM4vJccedvcH17oCevukpx5OyosTo8uh7KOwWpBl7V53/E+Okz7RwCqj34KU0kG
vCGHRUNsh6zyjUdzemORseHJta+dlRsencJh6m1pbXWYAeyG8kOkhIEo3+66YJy86eGjXxZTh5Fb
2t3V70PB9MUzqQnRK+OI5toT7iBNnVcx+VVHz8Wf8QZhe4HNlflP8bi5Nqq9FLmxse4hlxnoK4OF
+QLMRWWvCH09Y/Xb2ILSf8B+3eydHIBads0rQhljOzBIvudgaeYNrS+uHka6z8uruWIEdp1+tM3s
1m9yLr4mPLh/aQif+PWsmOd3bdqnxJ+tzkmu7bb5bUSWCEe6bezSSwUJ5hUWCO9OwV2PzhKlrdqm
BTikbEq28Mbd4T225B+EYVd5i7p9rx+QCTni1nyld8jUsPGDeYsL3wP+sEGjULW1dKtvh09meySe
QTv9R59j3b00k824x5QG4/ge9S+S4ikEaQzSnaIbxuAllV1jbwRMRp5FYluVRmew9C6iUcKNgp4d
doKSPX8lV5KKsAgAi6GEwC5l9vqNxnOKpOfL3FaRE5+qS47joy+s2R1EX0mDptxZEHHHVQ0hxOMx
qF3YDfKbeox+pdeZfvM3Dgudgyzikv8KVG+hVKWufOXvDT7vnZrVvr2KK+VCS1Fwy7Pwob/CTk9X
0lrWAsx1v1tClB8Qie8U7rSLEK07xwroLV6MOWDLaM/NJp5s9Rqd2RR08SlE05iHBRZ9iF7M/bii
z1DpjvV0oHRqPzlKARTHY0fzTTj2os2Kry7Kh0qTJznnqltdzC/88TSKP9v+jebJgiQ485oA4OYM
u8LpTs1J/FK32cHivTKERYPzT48yvS/3JlBws6CvRKGBuuiZJrOGr5OH+k2+yW5xju8su+gsUmx2
TOYGGKJxi93nJ2l1RoVhNQHPcrpfY7S7S01RyIn5Q7zG5Kyy4Z3Ty3JGG/AgqmUHL20meoSBkUe7
/gJ2blu7fzkX1NrlQeREbJxoF+iNniGJ0lamcYtuyst/57Pux6d2+4yQJw5ehAA2EpILBctt91Ic
9BfB5Zam94oHa5v4zWt1stbaETf04xSoXwoNQ6Y2nHQrr7SjaXndLbny6MabxH2cgA+7dBfnaSsm
HroXyvKEnSdXWj8C7HNl5hPs2Vihw6PMQmH+Fc9duXq+if7a3YcXnXdL+/bnWbKNuNV0KRc33gqQ
YLnOpOux/bioq/yVybOd9q+OtzxfzIeW1OrW3OcfajHgjYU26DUbeQdCN5YvwhuqDjQRjc1yUuS1
fiDEzOo3a4Or0NN4xLbqHesSpP6lTFzjU//ic71kK79sESwU6YMxo5zI/trsZRfPmT4hInJr+Th2
mETZoJUfKKwKKAuwRm01CpB6VzVER6YnnktEfGtO6D4FBHZk1AXV8k+i90p5GwiSFk+SA4XcXbPB
RO74TYhlTaiuUAzfx7OO8oUH4fHsBJtbdRsCZPlksu0t3bI+aV6X2KdS2UaIee72wiZ769eoqPS/
Lj9Z46u8i2d3XBOpV2x9vEROTBLEeGVeaWHXmfPYSx/UdX8noqpd9A6JGolY5JrTPZzX1qH+jNc8
Wgv11BuaEPo2FdRTO98JHPfI57zKOkDmqNHDvTe3lhR8dNXcZd+ebjXdXapTm4iZRFvY6SeqAh0F
+Dsn3VuGZP6EsOyEzPXUfdRXEVo8wDy/+mTHFjATdgaF5aMcOEE4afQNqiG1RoZGIdwh0JTqfVQ7
84ko2zhKM05YTkl43Jzmt/asHcdtE+TZOlEdg8j2vQnYYA74PQtb6y3HHelFREDCyUz5Y/kWkiBy
EcVsU0jjiNeAOmJ7YxP1gvbFkmIOLJed4NYY7gQFx27e03frQlLamVT8besSkQYRfnm4SG9uebh/
xK5BXEvFmM9aNvEJLdX5Hx7F1i19I2HouJFRkJM0efWxeUmJOUhrajDaXikTKXvFT/dJppoMQfpi
3UMQ5zZbotiscSCKYW+QXCZ2OG4f1UsqrvRv/Tt72pXBxyA4NQxXy1a00ZMbOVV/U2faIZ5O40o8
GAS7hZMdxx+xW5XndPV4UXgwcUj5FI6cdIVyKKKPGg2LwuJSyafGlTjvunFlPV6T/DQqqzD2QaKg
uRh+a/p/V2IIKLaEGeCgqTZRW7lE3+DD5ZAyh8Pjw06dm15RrsbKq59jv0HfXDPmI0n1VLemnCah
ll2xypqS6jJ9V4pX9JoiWDO2vC+3XeDkd34XfBdozTNby+Dp+sb4KCSvCsavBE+0liqAvtV0JwYE
PXjKg1bCc0NehGdEExVewWENpQpb1vO86n6ngCF0nqDh2VvQ3tprhkQ1giKyM0NHo/qhuqWyKkGU
ocyIbHY+PFJLRHwYBWKv/A1abldRy1ieISzZDXXLyMGzA6sb1hCwVIrm4/vUHbDDo206gDdGhrrj
nKYt7UdPD4/VOAMadpVpUyOCgDvT+0QkvOAiv0khktEKwxwC0WHdM1vGoUIz4gkFeF7+WvayQzVi
zbYdplNXvibZQS72oE2fg9wTJubuIjDdvR6HI2B5k24XPciSxgQWH3sl/5r1jWoiFnufTco1DGQ/
njJEYiGCBJxUG4ohhOyE3bJnJj57JbdjSdHq7SwhCBHVzY48r0LQSJjXUjy8qa/WEXlSDyquw7gX
U9eVIODNYD8qXyo/wT9iVa495xDf2ZgTfT1c9K/h+NfY758t/v/1+f/+yegl4pdCEv7TAvx9X2xG
z+pIgx6OH5j0KIMA0ISA1uR4/fc5yBQqXrfGcQgLa22aIhP7FMbSliehEijKYcHR4dUIjufvI6NC
UQ8yWFvXDZaSKrni36f+vigvDwSbHaXtv89JC7gwHFb5ib9/W43qmzXzf52KxL5IoeeIU/IjjU+t
/d/nmucXaizD/vvf3DJ68PfP/33h7/v++xGTyU5282To3EGlvfX3TUVuKux4z1/0961dVJKYpHK2
GbS8OUTDeqrIxtUZoUofrhRerKQnZtCMbYkLUBfMaIDktAOoPOqzqz+85JL1876JZhwdIS9HJnet
LBTtoD+SQ57HnyD/XhVV+JQBEvoM16mORXsjyQDvCqnX8Lz24WF6TEoAKxQbh/wWCpiWGYDa/Rw9
XRYNU7B0LcZqoOfDkgqChd+AliOLZQRNdA1BIqUxDdLkHp1orqTA/iAsDeW4HhLiUyZOOPp0zk29
T2hctf20AjDr58n4WYqlvFVDZFEtKH8o09yVdYqJSqOJg99iqs4apDQ6HosOx0TAk3Q3DA3nYHrx
puJXgFXmrHXNZr4zFQJHeiHg6HELs0MkaUJEYJQntCwT9J0aaot2qAHx9cga25GDMGspNmM9sc7L
+Dak8qZEnfocJMGcnB5aBXWeacEnCNnngjxwxojwyNCw8issyIVagshrUVPEdMOwj3T5txWRM+sx
Cv9WgkxNvxwykujIi/GTFlCkLeoZecK0Yalhr2egTJhMtC8N5ZsUNQW4BVIMRZJcCbs+EBhiZdq6
MD7IWA9FjNgOQeD8+DGnR+qNLb235LUif2hRizUDaUA6Ry7uOaOr1c8fjy0o6fE7LkqPV3B3CJ5i
+SSJHByaosGljstH8CgYcBTbHKai9jXNK+0hMKfDHjiXacJkpOK1ExJ3KckXLyn6WyjG1Rqwipii
fAgbBOsGrjGwZbWNRS9gYOghwbvFhd+YvqRd4fXdc6/JH59JzbSF9JJWDNuNpYloYcFuzsiMe2wY
XSCH+pcVL/tZzilKmRLKY1HzcYOnzcc7ilRqm3KsTy+FBgQkL8OVFmN2k/OorQ2l98phwr57XlBz
xxb1YHqKil6+16xETxol6pD1mokoxJEZm1lq5v+aMW62lTkfYIjHlGdnNugHz0c4YmKpLfiKizmx
K76yo1f9U4voB0YypbWcsy2TKFEBj/A6amhyLQy7xZw3xqLwlKREA2rafggmZ0FFBa3uaBA1uPx5
cq+zGcj5p1YXlLqa9GZg9GN3IVpnozqLGSnBIDyoKw90VUXqhtHT+DBVrHOvRpT9qkxzG7aytCq0
g0T2L4/HkIXkhlDVVRmoTl1BvmOWVvcf/0Yh63cSLAgQZgqor5qIPCmSQMdKc9MT0qRhNAXhUmZO
jegWUg06Q/GBej7HccIJn8Ze5ZCX/qzpW50LMNRUD4ueZTYsVMGjkYlZ5lS3GLyluz4hUAED5lmP
KjuN0WfSThtJRfclIjJgi41WoD2cWaUNkWTjT5EPtEiT6BbjV2+XRi7ZpZwFs9KCkmyyJcBu4eG3
JrDiCaVqNDwo/jeLmpAAZ9dmWd7VDGoKranuyZrIZsTPzJpqMdbk8L6wqafxmViCW2SzeDJU8F2l
TAqTTd+iIX5ME/caR/MZF8nMQ5b91Zbk9psQzMUTQHcwVUqOgMkeusRZ/ScBmmm4pCJi2+KBBldr
XjF5VT8yyo2yQq/SoBYcxYOfq8JmJIiQJ50DpzU7EA3JPe/N1GOIbqu0sYEqcqFrjS1dO0WMJYSo
RJK5PlkS3qV9mm9LhTZxWhM5dJIiukNdNj5u4gf88Zh8NyI3M0PSnkY540769HynZohvu0HIkCx+
vzSM3xjx4SFFMoO7/a2R+0vZ8Jz0S+l1k0gaD8iWRKuNX4qKBFSjab9ooq2KGcV2sjljrCp+L/sb
LoqvQhjRp6jhqKFFrDttG2vEF6lFkxy3XLbI0ryJGWXKsEhp4DOhIEGKW7XTCLsmv1jTc1xB7++d
GYdr0SAcHvWvXC9+5063Ag17dUcXqcEXXqwDxMlCpCWyXMQu42/SoS+RmoNdy1xTJV/qMVqU5UgP
lqhHNoHxoxVb70zi51SaqVPwmKGUayeEInhLRqxylH5OC7T2qQoZsa1b56Y/YMJHJ699OJxG72L/
Oo/te1u+Pl/iJjRiFlWsC4Eyw55KFY11kr8nlhL78UOTNnJCj6Z5zCNtHDQecJHRFnY8ink5d77V
E0w/aHwMutAjgRadVpoFkJxR6A+DdshColFDg30Hz2/dS3Hl6W1+KopiXj1o84xmG2D+u7hivCBs
eI7i86UQoX1OjdGYNb8A553Q1mD/HVDLuVLRHB4RS95ImV2fn2XqlkBcTbinlojXpDigXREqydYb
isvVMpiOMFP7kkORJkSnXXORokFh7pZOWDy1Rj1Rjm2HcmlZVRXT9+VUwXGNcq98EEJaBaN9KZBB
u9LC3h5ChvFDsrAM4iUdNFIYhCcjkoXIpGqozA1Q3eakSJXgxZpIk3AisU9Vqh6tTu43cMLaBo2n
2LBmJhBzepgCWmyUI/U8DPDDWybHH0j4MIR9mXGgRtdqzQO92J7+fmKozPCX3JuGQZlMKFs3MrR0
BdYXMXXuwz+pvSaWrxKYGVtgfXsdBbUyBUPI4OTFylsTWy3sVbpRo/yhFmf5kb4LdbSSJjbkqG9H
6vAkI+JDdvuIoZdHmzK3xGFSNMa1zTT5vVCh6jQaBzks/54C5ixmTGx15Q9XnJTdtK66qY03LMC+
w7w4T3K3vBT90G7HaK1M9ANkPRm3mhyhNLdI6oeCKlRjmTvrUXxqYYhRrkgXv0yPU2waG2XpLzMr
kMVKWEN0V41twGQrpVc6jSmef05B7IWOa2H2hv5Toau3oqCRJSBiS42QxDehhqWIeY4aTfpRMu29
bGrJnSoRpta8S0JEnwP5i6sNXe5Wkho8MqQLcfu6GMY6wdBXShA1yMCGTcwrnCJi5keJ9LvSjjXZ
V+flyUQRS3i8VBqIl2ZhYIzmQVXIviVIwgFS2Oh2GP68lHPzEgrxx4yr0Uofqca4c1qoJ7UTVxE+
E3YhW0tQG4M3AFoiaKGzrYp5ME1tug6TZaO247HOS9yplDiIE6pXUoyKv0xrxpASQBDpMwUSmtyL
iQXagWM6sV6iUZrXRk/1pcEGJRMGyxcrmvRwytyHuteFInX0iPaqpjPIKEr/tLH7NsWOb4uOyKDB
RsJBmqrqgs2Sua531tSp5wV3uxDL+6pgJG0hOAkAM6WJ6jMBvqwsnAYSmjlqyKrF4WQ3xnDXno5O
cAQq5oNgI2hU6adWrslzjlVUMHA7M0raao5hdjPa2gLA42Kguxr3k8UpMdL7aWtdcqwZNeTYvyuK
kq7zvDgiRJhkUOk1gvpa4lYn3aQAYQV6wrSvPRi1sZ6NeqtOavRawYsAAu202G5TwFJ1X627u2FV
4w4i+3a2SFcsrQqG6f7Q9nKV7FpGhT3BMGkBzQl5tHGNJe3c5VPh9LxWLlOKmhD8GgFk9jZH5lei
DQDAZ+WJRuleJSw5d4XKVgZE7kPLhN+s44KCmYfqO6xxh/qAwBwS07W3Qk7oa4jlSxLWGiLgCYZ3
DkpGb7CZ6rgKCQg4Q8gZaVLOYiG6VTIcoorangS+C8CgWQ6O1RE5Yda4G7X4xxiLkCnHrzCjsoNt
ApYNEidtV83whaWXIgYNL3SoFHxVqpAcVxTVerJeNn+rPokWHZUuKdugeip707pfW1gdO5GC/ouB
TW3BhVOLiD1bJkRqDcTJVDCsaCaAkdJWAhNWb2ux8MrW/ChlzuExF4JMonZUPjKUQi3Ft3kWjg2j
BW8iTbMxaT+KKW2dWBnRTY6ZEWgI87OtPsik0PKwBX7JhYhlhkweBR/NaOfECDs8I0GfpgERSuA+
u02issF8i8uSOkL34J2e/kDCIyNlsTRHnq4xHDoOCTLFOUr9MCTVW5TsHMZ6gm0SvVruRun0T+fp
XIQNXdAxIoumnm9mbkLasVYE/SgZNfUu6ETiDLtlXE2Y1FGWHAjPoVlUSbF4HFpwBsY1T7L12la7
JvfjuX9W3NAK8vCgcaoK14pBnJQYSOMSigAg7k7UFC5CjomHWggrJeQGClJDDWTq7+BOMgdwKuaF
seC0nbjDEZFhAK1ABUm5cUYsreknnWxoI2kQ7GmIpfM77iAA5PGoNWKMrYpI4ILxsMuml45XTRJw
qg8lZLXWc162fWe4e9piKZzYB6Ay1ha816rO1R5FrBYHIDhOwwBiSW0IZkIFBslQmy+KTu01EqL9
Ej6DZYnFSVyKIKcFgT4UoAEt+rvWl9n0DdWodCsJwzGN5D1vfAH2T8ImjC0z7EP9YojpHUurDN85
rlBfsPmVD1SCRvYqT6jHh/9j70yW41ayLfsrz3L8kOboHEBZZQ0YiJ6tSFEiJzA2Evq+x9fXcvDm
pVJ209Kqxm8gKIBABKMD4H7O3mubHdKSmc9XqO89QE9q6sHZCLzsm5ABZUatA1mnfIr5QAdyzkhP
rLU9zE16fYK+y+RRm+artDoaGxD6s6tJ1fnaSgMx+9pP9qkhHPTsuS2/DteirdOEuHyQtLpMK8LZ
pGmtssZG0zlGyZeSFFk6G91bJNBUNBQH6o5Jj0dffbLAXTl4+4uRT7eiOLMLewQ7XUzDm+wf8qZr
XFvzPDUHrgIYoBsTnS56RFnL8SoqnV3l2aMqZeDxNhDFxUZANOlkIlhdjOLYN+jremspmG1bm9FE
TS6Cyt33aFwahI92aUlMVc3PmVOv7UXzZd5niyJfSUSMqI9GSEG+BXbuuk2jwzAsV4swiAR30f1N
S3X2+q71qyZAOxjEWzsJ7tIG8bW2GGcCeEYaW5yYrLx9lJlDC074cvy2hKEgS8l+HKBCb6uhdS54
UZIIhTw6WBrpwhPIIbJ08rNZ9BilQFjm86xCObWdaeNrmB/NTGJFFQsw9wplVcvlIORXPy5EW0xF
FPjMgr8hzahEY7wt9X1kxPpWnfUdvlAMpps2vjbiWNG847sSYUdloDCs5vrQpplf61pwD/jTvVjo
C/PGMj37lklzNyxHs8VboZnxmWHhHRWTBbEF/Ddh/ORE+R4tdb1xCmZ3RT/qHAG5T9C8RjygSXvN
yDZ24ZZbCSTVT1zvoZhtDkLJD9WhWTgyh78xONlgznLeljhGE4LwvW8Fsx05PuGg6vgSGyhENm82
QlFdk9e00xSnb9G66G6Wr274BYtDRU2KZNDe2zqj8SyADUWksV2k83dnZOaSyfYZ0HC7qXZtYH0P
SrylWLBOokPnQT7cSycoCiUwA5Iy8WODQL48oUnZ1vV3DjkKTIGOX0RYT43Zjxe6ifBUyMJA5i5e
TTneLw09jU5ep02JFKB1kfPpCMjG9D1y4uJ2QapvlLTKSjWPJZRT1xnDVWN4qWGccEdKIFOmXwZL
7N7bDQ2RkeYV8OWL0Iz1a6fUyZLCRtUOSDXTimC4xRSvbqVHr8xt3u2AQ1qXD4VnU9U023eub0+5
pPZidyGjrJuy7psD5Ux7CqddWMdPlgAAbh37kQtqbGHmbXvKapwaLnMULgQLTcSw+LGZ13s7ZBDj
wGpozHHHpYvWhFWenDED1a0Pr4GRVAQmoroKGJ3MQQO8sB0OkUrkm1xOb8Wsv2SB97VYEvwr2Xqy
ovkUTNfxlD25eksCoMzby3qyXPpdmu7LWJQIcuqXYbT2apqxKRt72c7SgqXkDUg5GLcQwVjsBj24
4kSXnF3Dsy7CqqC44eoPlVczN8wnDaknpji7/87FK75Lp45IVNe7d53Q2wZLgOq/br+6ReHLubb8
qayxpZbmvdVx/it0q/GzsNo7mtD2aFSNCvtT4GY51zlqPBPnvmISDdSRQe5ywO/AheXBQXlAEmG/
DzQGoS5OTjMg+o6BCn4ERkkiLvHJM9UbIs4obmcdNYu0Zi2sNmmReAeTscUpLK23ONe8mzipbheB
qXM0zGnn5cz2FhfHS14wkLfkVsJgC2qxG+aOniUpMtfm64jwhFhJe8OMsEbbm/q509J1CL6ZUNHc
xUSkP9DPiGAmV6Vz61KOZtYwX8jBIfGiYRDuxnherHlrV9pPkq33o3QlMzfthizL95DC27Zs0EqM
lbnsPZQYCyzqTR0w7FZV+1Lk5Y6QcsWkCx2VtHztThMBoQ49UpKpGMiRw4BHBUVxoKFBmA3OGDr1
q3BpDKSsk7Zx+v4pDDWYxo7tZ0Sw+1FVfDfmJT8QiXcOghas8Ij9EEyqmp13fj7j49dGTqSlTrHZ
bG8bDdy/GebUOcLI3rXPvdafmxa8orGMmDpkA6+g7VsuVlrrDzpeHlEsrW/HwNS6hXLExBVuk5Du
dkgM4WxJULbh3Yg32dtfzDa3nzwNjZWbVM+JnF5Ep10bjbzkWns78s0+EtZ4moSZbaKiRbHScgzm
mbVLiu+gxxzS5uDIaKgZist0xMifIH3PR07+HbYsLiTTBfMRrs+yfsvCggGp7iIvLhV5569vRnNz
N3bKUGXb+WnybFIk1t3D2nFnGtVqEjGMs8/Evzh97KT2/FzNwcZiRlJ3f9xcH/6X938+fBkaXtfn
uuPSYRz3ujb+5E9GeCRMXrFarLfWhVYOxakZ8LV+rq631m3rvZ87/7btt9V1vwDaTDW86SppM8Uq
7OVTTpxdxbuZ1Vv8uLluXdcXc+IuLYf2YXjlPfOT8rQu+HXVy+ZzXVuCf65bymeLjyb+7uQAXtNF
23iAV8mqp5R5ylIS7mNX645WQBAd5NVDMJnQcsiM5mivbdIMI/u0RIHrey5DmnW1AxX7cUeqdnGk
RedBMw+fD1h3W1c1ikJ7OUbndVNsW9ZpMlycbL1ILfzLcHvW/dZ71kWZN/xxJp1fktjEuC0LDF2J
ehnr3Z1h28fSgEBp2AiGvQF3q0QrEEMROzNwgLKlaEVOTTM/yLgW1xXdXyvp7ruEBs3QzM1Ggso7
rQtj6hBERGWzoG9cUIhAnXHK7n3S0FoQxkr1MyFQPuUCbjV0zKK2pV2oaZsU2NghVlSpRIGiivUH
rlbXbXk+It3unaY5NGHnE0mHvWG9ZwgLfdkGVfEjG6nKfz4uayMuqHOvuK7Y4tL1GdbnrkJNkUe0
4czbIZj1z7/38VfWp/3YZ71r6uik6GOBK/TPF5X++crWvdc7fnnuf3v35zNUbtLuYfaTZ/nPN/nL
3yxj9xCnzTnTGQDDzOL05+aAFGwv8aPQux8thIuGjs/OmbvLlNIzOCnoGQOxOn6uxZQuX1JLrw9O
HdAVKKOjQ1LgUUZJcwkqk65SSh+fZO0hGrZJlx21EN1KXYLyArHiB572MjTipyTN6DTUNOKbjKF+
w8iFGafNLFvFdEpJTYyepREw8/QKyL7zCIMI6Ow+oPehSUoBbddQePMeGICV1+nIKc2rBdJZIcgt
SQO/CocasxLN+qFoEH66zEWsCahBC8OjyH8MYaxtmwoNFGMBn/Tt254SnY9dHnWRLB86SQOhjiCD
6CgpSLGmYZo59Ls7/IpxZhEiM+n3hlPcMLxVWRUCIUKcHDIuwYdB6gRlFjB4dOZlIoiRU7n4ucr+
NtMJra3joL+eIKbqPR1M3aRN1ys1eBZ6wCKn2Q9STFuJhpbYXqqFQwsojoNWGe7HjFDSrbSGlAXK
98lNFCykYC8eEhq9e7fD1CXIu3Z84jfOZTT2yE8DxOhtcApdDCDC8b6lyCo7+iB+GMY4iHoUPeBV
5aK99H2a7ZqifRXOjiC4jkajTUc/TW/bmsl2YldoqCP8ugFqUHDqwdmynx3bfDHSHvNsSzHNmvWD
LdGORyTkbMobuJIIHLP6Gy6D/MKDUr5tiHC9qF3qpHoaEwhDECdADs4PmlVOx9ph7hDSg027uDk7
o3atCJdD91ALxsU6M9OugGFC8PmGZjBB9/rlaLo2+rGeYGC3vCIAqN6NdnCjGdZrUau6LS9H4ydM
ccTQLrSkBxlYYIxJg+KnQ3J8FhAiXIS1dhUV1NC4nMEUikmUk5lxHUIZMQUZ8k1LOaBGAjNXobEp
Uv276MwfMtUORYi5godeUQ7ggCHjjBiZ+0GSUkXt0QgZrKU2CjBpO97BgUdTUwwBnS1mXFNpeiQg
ZdwWnnZ2gvvUGuy7LjN+2gYu/jj7GjJAwVFfoNu1noZWgEvplm/RQQtJXRWLkRysVOl6ZfdGM1BN
/EaNcBnmel2Jic/ss22VcFYzc32hucKY1SxoaSOBbQvYn7SxjG2ZOm/h0ESPJeWtIPAqPxrjXT0C
bguo6+6CnDChND5SzPxq1FZwrPmENM/UKHWW9le97C4zUpH5ejmJWjlE/8CCumtG7qGrgqs2ipuT
ZRWcR8oc8i0Gc0xYUzs81VnzLCpeQV4hgs3BdZf6bRtNTP34vAdtO9gMBc1+fodlql01MT4Bo6WE
Ryosahp0WGmMDDwB1BzFiKqXQsDUIVR7k+MB7qLgqlwktV6OD+gR2hvTNRQV4lh4GHzD/myhsBsx
9rQNSCVO5ztzhMZXaUTQTElev+aSskFLALBvSuB7Fvo2ndIe4peU/L7FGu/zrkFlmCCU4bNFwNxF
2jVjegB+OqLbuTh3ThzeOj3XZMjOfApxuJtM/dlNPIEapkB/aaRfZyIG923KNFyPHOjBUfDWUULr
dRskBulw56nnddV9ckvYH/jAxcQ9G/Qc3dMwIIuZSYynMmWHiKaGMdjZy2TAZe/GB4DotC3Hh7pt
BdrS6IdB6NUGfri562w0v5Nu6IzheVK6xGhceuVEHD1v0+CZztq8g3eSGFttuOElGr5BiCyKUUof
1tTWexVJTBsfJew0l+ciHDvQeahJEXLsF02zt2OCqQIaUJ6iNJatnR8NE7CQTYIXZNERjZYiIdC9
2wWJ2x27UNzUC7owmlVf+yXD1EQ8JLloG8Ol9jFXOvZCEVoEg/RvCaRUCm3F+5SAJBybqGCURuSl
qFs+deLBNBt4Zt1BtbZdjG29sxuSnhJ+aVLgMR2FAS0wW9TT/dQZ6MGtmGqx5i9GtZw7xDWZHUIk
R2TGL9cph/gyBfq9bfL8kjrpjSZWAXpsbctEgviunWbfd+j/xwli9dzwRXtLe22FMXCaaggoI0xP
TooGJJumm5S6/WmsaKzkLjauKTExDZfeUUzpEyHavjNNT5mkmS6IM+gXDX30jNVCGliYRGNuQhsp
/DzMl32TZCeiucb8Lqt0zqmF91IVLcX8DouvbB4JK47RzFT3kqZWscRQRCVX5lxz3qU6VKVBCyfN
L5uRA4iaHaO9ZXoNBLHjYq6A5vDuExzvusCS7eZYkOvoQfdaW0eq69VHdDl5jRABCihPl59GCdyO
NjM2KLVtvWNxYePVjvVQtl149gjijDPIhkkj+lOvCDajWuhjipkiLL5GWhSdorzxTrM1fY80QBVt
Yc4nndEe8hIW0MLDrZ0jJ0jQQZ3TutCJdVt8suKu9KA19pOaAwiHeUHNPNJtS30vFORzXRh/3lpX
P16iekAbxzTmtuuGoTMYzk3qlbsEG2lpBuTHGYXv4i1HF/ktJ52sKuZiz/CRePtxTruTa7jcpJFe
XpSyMH3d0wCQNN6+gImYN09miPZf99B5rkP6dWG5/BQMtVhXI82lgs6Ezbc6gtPT4Dm0+mn5eFFm
24LA7+b2DoR9AlqO60GXpMuF5GhhcskkojZAl5Rqsd76bdtAmHvbSwxGjZFQnFQzJ02rGNKGZo/6
MoUH3/dM6Ar1XX4uWjVG7WM73Ag6zhuLdLKccAvIrCsiNUxD5iyF2E9tBytBLRJC51QLipuxgrIu
NdUYj5AOqQ0punpnqFC8QGbNmy9D5+pH6UAsctViyRDyal2dbUYxKlLVmgVf4TprSvsqIiB+v6aM
r6nZ661GRWlXoyQLzqAUGypGbG2aaixmM+VgbX0N6y3JVNeXFhIuMuXXsO6udUka97YDsVNHu4Zm
YqSIfsMqwgSfEXB9jMwvtEXKU6G79T5KXKBs7RPRNTQ/J5lvaBvUfIWl8INQw7LjtOapMnTz1JpJ
4/dcQy86ifrAMThVKnQyrEvPKaAFQLzJAmgKFYLSim7d3FrGxhyYy9DHvK2CIN7rucPPyWPKu+1i
7eeo5hXrgjxaxckNENMvJoWhf2JynSJ2/SajINI0bnEuBh37ksYFDapX5SHETWIUziyorx7LbtH3
E/3R06IW6+e/rpqUFLOcYg4fdwhAT30HjNz+WHgTDBUXrcBm8TQUuBkTIiMyEZUSPtGjeKkZ8HoV
gKfPH+C6Oid4yst5Cfy+de9Nc3yqKjx1w6K0ksmStLtITK8qEo7zvnMcp+r837k1tJHVadO1AYxw
8Y4Ud+aFb/nComYNfDLdl+k23Tq4w8Tz8h4xgUgoE26RV8Nz3HoP9av2UJ5pTQlEqii11VgQ5nLC
gHiDo8m5jL4uT+DF3qcbOhbB1+ghR+uxd2YIp5v8JxBFdVBOe8qedBArfEm0AuYL09rSBIFunQCO
pBv+vVDAMRAkO07qyz086WYE9LrrxR6qYzQcxJflpnsrWZ2RDV5YiCFAHNEDfDI4fHUfYU73nT8l
6cUh/2ouxBfMaDQJc9zgCG/kZfxKGjri5crjQQtyBvzG2hnvVJdsGTk30x5HiGHtIvsNMQywmgrQ
6IP+dAfAahvf9rTjLrAZI7R40KiUajts54kCTbmX81t4a1yiTgNcsMUfC5Ego/X6XnE5yzbyXr6T
5nmvPZun4J56PGO9FjuWCXuXhJ5LxgycVoyn5Nt8E7xPeMO/jTCwu314qcdHCwN/vxk5aUsmkjur
9jW6WMjJL4HPLiSzYvv6zu8AB/xCd4Ku0WV2Tl5xXFabItjq1i5scBTgiEVvgbEXwEOvXdQxLSwS
PDF1XYy3jMQ4byCJ9+4uUVvsp9eQ4IEvP7xu181I5S9nfN5uzcXwYNUHz7nXsv8QMWW40Nn/hYHu
ClswnLAdIvrAsdu/JfpV9TQmmalj1BSnSkOysk1/aufykL72p/ALlNMM3cJOBLex48/5nrKic+le
LW/8QhjXotHLFNtllr6+awKGTUeVX8zvK9xH7jEobmF2jhUMVd/U9ppHfojLuGFvIPn7DtEEZeDj
8hO63y7f5U9QOK7wgB6qx+Eu+ZI/VI8dFYeN4Tc/khPE2u/Zi4XBZT9cZyeu/egwBT9YjPUHcz/T
kdg7d5zM0BockM1gp0Y+jW/fxNg0741xY/kcHRswbyhLFwt3VPfoXIFhnqhmX8ph6/W7H83wLh9y
QtO30U+MCRganJ84oGzCBs7M0nyAaU/JK2JI8U7dGvnreE9j4aHmS8dqA6uYeziq4TVoyPqRkh0x
zAaX9h0/2Y724xfEZvU3JBbudbkjdWOHV5facMbnd0IS9eTEDLIP2Sta/Z12Zz5Cwdx52/DH8iox
dpv7+CFTnEbju2tu48v+KA7R3rrGF2o9t9UG+9QW6313BwYQwXP+rYQsgusFZdMWuTPmSI5TBzfA
a7LdxMfCBtd6wRE23ygEwIMpNj8Ak8XOltGB321i/wDMEtgnHewIA+G5V8aLMz4FcOpb/QvNSj1i
pHNJiRy6uKI38LNFxnc9+4wyfK0+QGQ48hbDnXmrv+f5sT5ML0zBealcwPf2qX6az94T88o9I7cd
Y/ODhmPIV6CF6yf7GSUhCtHtKdm7/yHSc80i/BX+v/7wpSF0SzrS84zfgs8A2bcouozx2nCJrnrE
86TOMfy8vjred0MpTEmW8YtnbDMomzAafcWR1Crit9Iq/5KacPvxV/+r6PPbMi669h9/M36L3xLq
xeiWheJZWGQf/H4U2kk3ycYbxuvYoFbIv04cyRCb+YhAtOGw4frh47NLoGPQB7upOnJ36K9iMcQ/
Et+sL+d/Ai/mh7n68Y+/vbznceETKN3Eb92/xFdIZo+/fHX+S/fyXz+KLu7m65ecR55fival/YuH
/JF44Vl/p2fmOAj6qDh/pFf8M/FCGH8XtmUIiQiT79rmTFyUTRf942+WUJkXQjiS4ZTHPbyGtuzV
XaYk84I2HZoLMi51aen/L5kXlA/Vz/rXnz1/wBSOa+rSJshVyt+DuCgIZgkx2Wc9CI5mkgkgwb24
ZOo9nZj1bEIRS9LKqr0+o58+r5kT1ho3QXBEdULhFOnbBZFMK+OMhjrb1kiK9dYQ938kVKyrJa7B
gXrDYV0rguc4sKrjOhRcR+LrrXUY2PS9eRzqjwH654BxvW/dNVtmhvyfj4IOmu4rMz03DnGFm8it
uYBaXK2B2FP3fRryEoSOh0yz1tAd0/RIUetuTNnkG3etiPdqglAYqoCeQNZbZF0dGk+ASMnFQxGi
rtctzUdNE50zI4aILuXPoevrvaMPkXXZ5O2Bjq7lL7ktTuuiDZRBw82+6bng8rI2VQSf97EK4UrT
cXaCYqd1roZCk7wOgzLNib9XnX5bnSrzeWlDsW0X0NsZRWA7gq+WLVDRWhoMOsXRSurtXvX/T+si
s/FoFi6uZMuithU4BIYTpbJJjKQ5rQtt0fFPrjdt0cNe5D2XeQjrfIiRyf/5MtbXsqjXt95aF7yO
bteKEcUD4+N1lva5WLd1EJynEQJqkdTBoe5QgqnZR0KJXJZZfXQ30s7gvWsmTnVXTTml5rSndSHM
0ddLAlgmZPUXXV6F24XW924ZovvJiyd0uCSrwuOO9WY6ydihdY8sRmWMMNsA1Fujie8XM9tOqCYw
Pw5wtrwWrrxKLqfKNDrMq6abEKnjyauR3Jo6fsGiB1xplpAcBD6Zi1TQsKoZbuRUsYvFEyeLeHZI
k14BMorwh1EH4V7V+qtXupfrNDRQM/B1YfS5OAiXy5faFJclfOk+ukrKjBn5Z2pHoOoL62o5o/TT
sy/BYn1z0LtB59K38UKL/KLWpXs0EWwzHEGYHR8Kh1+mB8nNC/D8JDKb/ZluMcMqqI8pGgoIsWZ7
ityk2XaG99OrGZYmpKJRdiM/vfrYu8rDGb2Y2tNqf0ztE3OLuBXmYUgsAhxEf2f1AXJNxxHY9Yw3
raV+YWTNRJNJWUKTbjyhthxPfQ7kFrVSC2oEIXIeNCNUJWblcnY5lmrVPFw/BjvVK+qt1Zf1HX++
93WOHqI333dBw0RvJItknZMzJ/1jdr4em0RMq16XOkwDG5VbX9jQkja5OXjEQmrvzVBHO43Erxbs
iNFRJxhbD1FM5HlIGSbUjTORFEugU1VGQLaJhpqSXh/ZftBXD3JKZn5iDlPBZviKkmPepfRnaRjV
+zSND0057SYjAOvQjeJEaO5yktm+FbU8GiqoZS0HfFQGjLA0iEdpmXLYmbEZEXZt3ILmRYACZBv0
JiTyJGpQJdnjwSEMo9FHVV824IsWnCk6tVrlk76d85B476k7NWHVkSsKYFKbwleUsDXGFG/ZZp2M
gcC7BwwWIFZoztMoaCEPgKhY5/RrglBsGn9EC63bqAYN21Qmb+vR79Ztc6pV6iuQGNylNH/wn1eE
seB/AQLfQsGsTQw6DFiGrdvAmPx4SWk2HWocfus5aN3kePDHLDSIPtF7ej+NJ1MtUpeSCN0KK8lB
+FQtJJXaJo2u4OtcfwsfNy1SU8q1sqOqW3paPntFbG5TE5tj6oFFC43jRxQTCUVgTmgtXRipN52S
cLiOKs4QhujnUxrqaHPcW0+n2bN+lOQBDHRxz2O8hDS8w6/SuFtybRvT4eH8gl1KZHi21/Pven4r
InGeLJl8nJddNIIUx5FkOU1cHAQK/j3p4ndajFo1ooVsVdVVjK5iU8W9tcmDGKaO48wbs6FiIhZG
jQ0R9L6teowot/YyiPuTJqiNrbfMhEmfo3WHXEkQrJKvQydomsY35+p1NTD691pALY+iCtCA+lNd
HHHac8wfc2rq2xJbxBnbVnpGaqR42HbIhXdKMvhL68114aiNH7cMhvWB5LTZKBPmJIHvRHOMs9QC
iBhmlopdMvPzIrL8POt9fu5HWW1LDY5+3pF5Jwvm1gVWpdNEUf8Y5IoZpU4oXUC8dS02i5lDJhCc
YUN+RTsrzb8UbU9rlV507bp3BSgrio4GSRNdB0mWtHqHgjaBxFwL1m0z5STfw5NxkY+c51uX/j4h
40enENPJrgcorR1H/J5uz02RjUqMn5GnK6bDSAH71GsDFc2k5opPAzFpKbcEJjVXN6XxwsRsCSAc
1Ox1TipEw17tAZqE0gYaYaoAsISlJjbr95OrIu96a12gDe73pjOdMIvl3TLu27D/Ms3qTMzEC63m
oa9pD0OLQULn4QllRn1aF4VboYysisfeUvU8VfzKVM1rXRTqFqr25GgDsXQCoWbDahsiYE4Lm45s
jWYab2h1jJcGaWObCIdVajD8bxv9C/HmxsXkDC9GBNpSqfmrbPgWh+XL3DJ4M0eA4qPWQ5+aqXFa
hDXMzn1eefqenCrhtzNpkkG1DabxMbNx3gYSJlA6fpvTrAV9GVw2WkUpJmq2rqcOacJw9cjUDo3N
7HWQD2lAJRClEKXqaH61M2ZvSszNwXixzPEV2aTZ3oiItXUtY59VcQOSy3vM9ZgKyjIfJO2cajZ/
tobEB7HYx54EzGlAU9/p8fLYeKRqhNawM5eEvPCmfpQDnVf4W0435dc5YzwTelVBUR7QDMalfHHQ
qIpLutlEp4fRM1oL9LmJtzUZP0EKTz1oFPkhcRZ835Mo1IgREaBJXoKDXqqcMr9sS3UdeKlK2H9a
VdvHDn/epqu3wI3TzritI/k1x5LOX3aiHP5zTBvW7tTVx+PSsgzyoggmAdjSIworSPutkw6t74wj
4ikrf4gNDw5yPC67aZn0x5ZrkjsocUEONynT3jphyt2QkYXRUC0IFsBkS8Dob5Lv+sD/sdc96HoG
H7RHIRwqKyylUj9ZGGR40yK3+RJvy5IC1tBy0OnheaqOQdIgwAnJcohF/jy15vd5HvW7IcJPUcGd
mFwwNHTyKd8+13YZgbttjt4cj5zTWhRqjnNjtKBBrXHm4/WCF7cEG4zvC/AZs9EyjzPfvJU0s7+k
cU6UkZnBS86do+lSg5tsRUiEZS5tF8BfckXxOSGcJoGxbNtgVrqQBi0+LX4E2aYtqIV1bnKk3r4r
rEHleKC7zSZFkHfifRwVT0Op7eI44ZKXRCDUG514ajvz6WVmvqUNz27fQQCMxONoY5pJ5JcRZTGw
FfcppeOuLGjXRURRu72SBn5My0wT5SMcr3q8PUU/wHucdUD0GDn0xXvK3PFKw/9xMTz04R3ChnMk
O6j9YkALEjXGhTlHXy2X+mrVClAEmI7IoLvtTJrdZYrU3RrZfULiRrOjfXb4NyawxWdoAFU08RN1
vuLYh/mzJJednTEkbYk9q7DvmaO5HEpjuJtDrDnOjFipQVo82d57GzacCK0xId/PScm0CMReE5P0
S/wGgbwZktLjKEacm+UWtjcCODqnjvdVTy2m99JNoNv7bIZMIwIHBGEY3IYwHxNwEWOuiMT2Oz2W
Pe05YHWtuzNRCIce1u2peA2jnpdNP5Ngb40oLL4Y8gKi15JMYiLYekCJFkjNTr4M9bAdmS7vyLn7
3ng6cygsapuuSHYz7UB6TVk0VypJh4H2qkaraqW4WzVpwwQU2OKywRTLpq2A3hMR2+di3elztVgf
Waoe0Lrxt7v/P7flcXPl0c2bwKl0JqOjUM1qTHXF1SclhVvX10Ws7vlcRW3/z7slY0Z0dc5Vo9AP
mLub03qrkwKTk4DKksorLWfOsG5eF7na63PXz23rLSlbRm//9u7Pp0lKYijX1fkewUr+cXt9ckFD
8jijAFjv/tzxlz/w+TxDGqjhoiUVteLPN1Ayct4HWXdcksHbLlX9bZV+rUqwPmhjP22AQH3oz9aN
6+Jzn89t5axm95/rv+3jDNi2Cq2jwQya5nO3357vF2nb5z6Ruux+Pl/Rk+e++djzL19Z75lEHLjF
9MdO60Mz/G+7lMjGysKXtC1HyD0u2ZgF0b00D5nafy6kGnWtq/UMj30MOsIv1rHWUCnYwuf9H+t/
fZ/157Os+6dNhFWTZKnRgXvHmJxXp7hTgyjBoaupcFYk6Xiz3lwsh0nFhC1rbWbaqme53vpcrM3F
z1UB4yHjZHr43LTeKrQQVxGeZsgYdEQ/710f/1fbOGIwk3w+/ec+wiMBoSqXndBMnWb5wKIpfmgy
B91WwfX8nxrmRyXyP9YwLZei3r8P7T3zNP1bOv9rFXN90B9VTJegXcfTDdtzpC0N+2//TO11vb/b
juFI3cYspkqYFCr/qGGa3t91C5EeZUxTSsRCn7m91DAtz6XwaOuWLoVOdfv//O+36X8RcvNHbbz9
bf3XWrn5W2qv5VKzl4Zre6bpUa9dC/tvL19izN7/+Jv+36Y0IR4wMDphs04KNeVJ1wqQnLRjiXor
8EJmSktzytBv5BUY1MUtooOY7mKN6D5tnI5FB4jLa5JgJxyoAplXwnnsGC9IVDnMiXKmmzhZEb64
fpQm96nWIQ3CyUgWuMqjE1QtEIscx3r80RgUpvrl5Zev5K86Aggf/rVSy/vkk6KQLAxpWDqeO+7/
5X1OrT3bqeHKIzY4HWVjt5viND8Eav4eIGpQKnKmHV4IsJXZ5SnU2RZCGkGjjII/XbJDoYvHIjBP
cA64mjd2DrhE9dIbpn8y2KKDQs7i6V9l57QbxJ33hQYqMMqt23WR5ZHEmD0J+pvBzpLQVgyYbJoa
NFe1upAX21xSat3NSzqetawkM0rrD/GS19vZmegGB8ZIgAzSmSm2XlKTdI4mnT3MYM2DiyaOCiAL
j/LPCQ1cJwpxWhdr0QXtunNctLvPzZ7SkCx5WKDVxa/iGcQVABQ5rQsEdSEDGxJp14L0ulgL0mYQ
3E1M2AlVwP59oTMExaBjPpWHyiFYqEQ4NlshY9mGqWk4199LEUPuVcnPUc9nVnhEJYRSqAZpGO4L
6V1TSmDWNvWuzWgAp1xoZ8ubbnEq60pyPKb0tIwR/fAc6l82UK4tUSRa0qy2SDvg5ahVKAreL4t1
m1YRG2JBG6zyItrH+DYmtVfLz6+F/HQwpghHFSO3izKDmZwajCMdnZ0JyphDiHfg9XvPItB0sE/r
rVnVAGGEafUAOp54DGmTjxzS9+eyBWptoeT4UUsFLnBqORz8UcOQ4uKPY3QMNCXoaqWX1bcCw/sp
0ikCzKZ+Jzo24Qfc5VnYX3oSXJ0RDUCo1aKSAh5NWMagS+343JfttEsrPNpq07oIw4k780XbAd25
W0SkAc3ue+20Lir3p17m6qIEnim0nivCvI7leCltflS1mBw/XpRXoFposo82gdFoK4yGCFLT67dD
DaK1bC4ztDwbGRvPrnwSPaERUwShYi2eroXQiooyqG3tsdQYfqDGSY4d8BggSgbRtfR1sWnhyziv
DYnQIUutHFyo5633iFM3B/+QiFNLAaPLF3lsky46Q4qQO9OLH8IE0VsGOWoz3fbMe09NnF5lPTSa
Gkd19H/ZO7PtOJk0a99K3wC1mIdT5ZypMWXJsk5Ysi0zE0wBAVffD8j1pdr/V391nfeBWJDkoByA
iPfd+9mq9vdmALWTY4O4sRKZb66G4koPeOnE1YL1bNDaaV1+netas5Jaba20ZiTfIXyVNsqnKfTH
K5zlMOnm/PCl8Kd0hC8GAc1gJMTDEotdBVhcwQIw+BZfebx34OsyjxP1z6vGkQo2AHW9bmRCFTv2
MQ04RLFjMQUS5JkAyYXOYm/JCl+FLurzGtakWXXPTdK9uRMKMyX3akIMFfpqVUqvp3IU59AI6seo
GvuTQ9ZIj6sPqtNTDS9gXVXEkrSdPYuOUIxBqcIuHly5efXNGmJra1ILpFyIdD6Km1WMxnA1a7X4
FQc70zI44xl1+Vx2LlDsLCd4OPohRtc7Yvb3jnlwplo7HjJqhasgB6O8nCi59tV7u+g3mOhruLvF
Q+sRLVzouEFtW4J7L780OYbeNsaN2AlyYjO/IoJDEXfpGMQEWVV+t1TEhW9ahyAieVpZR5WVJ7fL
fgVRRpgUcrMsBPxv9u8pRtRhwkTum+l1awzUqfPgJYbZURqkoutR/myJQRxiNF00tuq173tAIx0E
t36CZMFM3beuRRcgZw1ZXBNjltbZlyEiV6W2nkozR/xEH4l21K2QQPUKP3ynwGNH5WuI0W1Dx2n5
mWNiPIIEa3euX7yWug4QYU5GjwK7h+XioWeIWn7CjfuiuRP/pYkLwrM7fg8zoqTNET3FDPxQNZim
S3pyaz4jNG/2nCfOnvXcGg1opBzleSAoJvKDOPeAiEzTc06TOWKUgYhVlXpMYwJRiKaXh6CR+zTO
9HUQ6h4QDuncGjHQf/TP67TE6zjma8WXMziZs08qJlHSIcZRs9xVGUwmCGQTN3SDsUjy8yqtM9UB
tS5d/aaIweLiwCP7vE2qd3eMb20fB2XUpi4VWVirBgQHF88thQDMFp2sgApRWa94hDV2HjRiLSbZ
Mu8wNExIeBsULQKnv2XSyfCV5wFMIPFUx6yuUrFNmFc/TBEgeD3SQ+Bh/V3lRSdLh05PoXpLq2az
DL6zuC73rVnum3GLyXTcpwURBkYQ3uUhcZ0iqb+aRkzPLKDKYyFVbxKGL3FPtFIT07SMLCDVSqvo
bKYdSCWMyJnm7tOo2kNFGAl/nBmzsTT2IpxuVINtOKuzBizaurV6cs8q4AVM1jkfTTmWELq3UVCB
Cg1qyjzARfsJhJkYtScvgfE5lZr24OJXyIOU8lxhHhEYr3wtX2vujxDsAFIo11m1wMUcl/ujMI+Y
+Scjdf5qIzNVbnIHCK0XcN7yICoPdfkt0RmZDWfFwUxLEHJs7If3SG/rR7fKb2xPbro8R8Xt282m
Qag/n8q2VifulOkWT6Xk5bKv6DgY7bkD0gzTcTd909xPAj0WiO146rGpZlAGKvhrnlFwnMsHXW/y
nSYrpCv9q9M5z/Co0OHZCNSchJ+lYWcaIR5zaiCsFQG/vwWcskFjOFHdT9HYdC72B/wYtg4+qx7b
7LpmxPY1F3dOfA6h59wNkf+tLttm3U6F3Ixok8VANKn3kgcUeuwS7ohsLXtnjrOK0vdeUpNQ+HB2
iMeFa9zTODLvi3jY2WJ2BRT+rqrQvw9purZ6+1c+2xzHpL1GF71NA0ZkNNnlehSk3eSGgybFK90D
gLRoTd5h1tknWSLa6cJd5zvGIZJk1ZYABqbEFm+iBa4+dHgUEhd/raK1QOJKWO+iHGkLJluIwGFF
+ynqrj14H1r1xTYLc+9WxbWh6hvf5INJ0jpAkXKgrwQsKBhWrR4Nr6N+Yw/++OyL4uAriZZRauvG
bfmdggrp3co7eZRIKPr8xBG+KtqpfKFXSzEQdJ1ri5sO4SqzfBgRGL8FCRHWuAHp5b4hEqyBxMA4
hdhGy75tKZnUimy98brywmzH8A/MY0ojwWGhVU1xQ8pf3ckX0RTf/YBMap+xe9r+5Et/FFb/kDkk
VwSwYmyNxnpewF0zU33VBzbhhcZTu4zzwHrnOWygER5SHozfJ8rIaIHiXelY27omSSqyH7yJHJfS
M4jDhVAObI/GlwruIninYrI2vVQpEwbIrF4JgIo+6buqNkYduQDafRdJp3mjUWP03azZiq7xMYEE
OMnkq4I8S3H/ZcyBqXrpm9u12A9sZBLEsnT8y4Qf2yiHi/beEHjezSGa3XHU/PRKnx3Xh1KSMSUS
Qju0Bg0pktdsbTbiazf+HIFIXUWlezvWQUPGALq8VNZPpqmelfJeyoq0QROuX9D13zu69HhHimYf
qOeq9HYe5nRwNiH1WG1V4k4iEppfdnPoJEdwYpF8gWB9bbWLtq0GqgIHj8AgI+Fw6rbOaIJzNBRe
nra77auIUCioB6UP1i3DcRzVwYZWdLVynPZkTflzXVe33qxcjSh/YmIA1oW3wZ5dTKo0y5NhIwAJ
CF2Tb0NrPnG92WENcdeuI3/R6yEqRPF7TYaZKzY1B8acvzyZk6FSlCdrKODjusFNIKKTlj2guxjO
LcMxYTXuukyms2EmZ2roIRJXBKSoVKfyWyWhGSchw6DehJXBwDRyqnOMn1TL9SfQP5S9/PKgU1fn
20i/1sRTCReckRv506FMe4qcYXMVd4vUdsJxiB8jBqLTGySqWln1EGa3M9k1ytJrt8LGbmTnxrUI
as8tZnJOchOO/ki4mntvdjY+xqHmPFxbc1gInoEJGFodHVRa1vvJRUgweGTwTnWmdjU14KvMAZEc
GgBaaE7gZEwOZkZDbMyBHIe+Va8tneSjhPBbtw8g6kcpH7XOQDLySYzIxYPlDMOhMe6HjPF4w3t2
GssDYendwj2k2k9snlaZP6fZbRPNsyqnJwqmoiXuJvHOaynAR0y5Ffl/tHiMTRW3L54guyHlty/C
q7pgEIOj59yoAi6l4FzY6VO+CfLg1bYq84YWzTTRAisEJoqctBVVP5sFPr3e0RSBUoRMMb+ZtUDv
UtuP1tx5KaGkStBqZUVkCUnDipmddo5DsAWqHn3kqU2xnTwCQCg6f8nq+SPlXOj6OPfCCsuSImCr
JLw+ywp4/aV7JzSKhQoEF9rw5taXJCcrCXTFTMy3qOzBwBnmXTlx9qINeao15wmOyI3egEOjoeyl
lbdyc84Sdm5iuct+pAYGfzpd3xybvDc9LjIGVuMqmiOHS8a7pCskNM+BdZX7CHJ/XZHhlNuugPGD
1pWO2S0nxyli5BgZhFIl3W2OqWPURgSX6pcck28DKMqZFvMcNNRAxhY7y/Cj6vLqoI37wII2GeBF
vMqw2BM3kqBBH+ZBCYK2q2zIf8gW4XQR/BCQri3JFFHkIloLCT2DbkSg0crBL3eHleDk0Sg2xK8h
b8cvmsaYQ8e5lbQHK+oYcYOw2jW5+OGEtJczl6hhFxd1pxNe3CIBhbZY04Bxd64i69Dn/D5KEwZe
iIK8kZCNmtCP10ma0LhOSI7UIUuGAUJNilZq5WcM4b0CCQY+8GSTTdmu6+IOiJeCnhM0D5obPZVW
4uPzFps2IxG0rN4tV76bzEXsgkxHfWt742uvyDJoU3gs5TADLR8TGk69lt2aKXkoQO5KJEQBeffu
q8cIXh/QN5UKiXcQai95O+1bm4lDDhzbbupHnphhU8oJrPUJgG/hrGZtAMESlY3uM8jrBPE4HVrQ
k+i+JflQHlDtHAEpmujTgpKpLmPo6NrNPA9R0ojc2IxuJXM5TAUVKWPkrlUxooc0BTmuW1BYoA2t
bM7uWs/kEukQJrNoAOrHCNsJ6PCarp/S/UTIPE3VFz2iN+MW5iY2QI/LGBZHHk6381+BICmh3aPI
Z40BnuLG+0YFkZ+rQnA8VkR4MSAZ5XTAkP8itDnyUhOn3Ie0jsg4r0hPQEaYMWLgcGBYANkhT+S6
KjwO//mDzCrzq3/dVxMfhufW+EOYgZthu9IzkD0OgU1zgxQbp/lqTxhywgxd8yCqYzDoNU8R/Mrj
7BHrFS6Yd41aQK0cgmGtmeZuO/eOjlyqxLhDL3KCPFjoB8b2M1Nj5zvhU2CRTqkC/0vJIHJlNSSx
xiJ80OCRWSpEAc60COhzjt3P/xlqCZKHc0ASu0yNYziis64Hggn0lGx7QMshXQrAziCocT3sdROw
Y0vhkYvjj8RIyDQ2EZ/ZHlTlNiPrb+I6geJQ7UOXzy0cEAVlwgeqT0rOMNojdTccOXqlMLzVrrOd
pEVSa2p5K5BupCO1waaysFQEbvU9MHnDWpycw/mIpBVcbIIK0TY6pN0YxpRPTC5I6XMV2c95b2Q7
RZAEHtwfw9Byje1ekzmtu/L2outvGgd3HTlG1rqX2qODTmUm6gK1u6tcog4LhOdhH3C3YW/KkHSX
kILdsA3BULxmGePX7ZSNwy+GFrFWn52UQAXfUaB2a8gr9Mqv6sxHraVZzEPg/Ezb0eIDZJT/pAzc
bTYcMZ8LJVc90odcvrsmsvJ1x0kUmBjZA8wE8prQA1+McHHDX4yr+tsyGM94oqJ9noXZEYrfutaa
o2zafRuIa9NmNJ+LXkElnJ6sWj3SqrrrfFsH+h+/V7a9w3gIrmV0zk5eP9ux/YBryHLksyASsaUL
KKGo4ENegSI9gR577CyOFsDLcB/Nc0G0W+hBYCjCAHeVdwqgRuBAA6E7W+bDbyGzG00mlKrUCfw0
dp7u3WgGZi06/h6rgJkPlE3r7rBWZpxe3uum/Co85hITjXC4lD8moQG/NjBRMCu/72RbbXq0AU1p
PoXGo+baEbIi7VfbjTd+RA5MoqFT4tejiGotuPI26kc2VXtv8sg8xouNSuxNaeBBvVbDDFFY32dw
8ZCg6JBt9FK7yWGU+D8aJVGm98k9yh43dX+ZfQaOCYV+ZURvsUWuLjPORBD+W9q/NK14FPN7BkPz
5AKSKiQncrydMB+NGYHucopO7ZzPBE1p6d/gyjFUPGx7u/tp2FDK+RRvK/1GYUhFqVwdMoapq7Lx
yS0vA2Pr6QpBjOZukZcMW9VQOKO+zwwkV7M+FKFHOyaUEFN/Oo6MJOthjsaGJpx0WJuyTjtEWvCY
MFewap2rdPqshca0R/JIatCErqAOYfQWozyoZkK9ANYp0jP9LiqJEvGwW4F+WjtdWM8s7ZUyo5WX
M2T20YpdqaJhP3i0bT4Z3wRc1Ku+ylAWVvjiPUhniZlRTdfbU+gSqcoQmxLmNPwoOtzfvSReShB8
Vg3Mzd3CbygRoAhpdeZ0t4NdP5Opi6SGibdhbvXEfvYdRjRaDzNCVfltnZFKZmkT+blK24z8jGgU
lqSqM5XY+j2Qq6RGIzFlX9u0wY7Tnuswt9ZuEeePitgTpdxN3iIpmqtP+1qIV9EVT0EjBJhC8dNm
rLvSHnI3vjEqdCBj2STruOvVtR83PzuwHCsbjNZOjIqUZyvzbkIG+Yy1pjdVBApFSm7f2hM/hNof
74tpBlkNEbhLM72pCNjpmgg/7sg1hDNo0fl3cZwxxUAuf+Uhbd+Jioz23IqGVTgZ437mCKnuNpmg
d02GdRVLz4VBix4XcoYpM5Ts+S8rFgAVu9IG+UehsmNoyftGZdsSeydnYUo4Um4OJsyMg/hi6jLE
IpS7W0NLKoA15L5pQcgMRH0ZYrR9wgDwQXV8E9L/2HCOA8BZ8rhqAN1ehmRhuH21Vmmg1oXvPAaA
nU9JZJFImh4rSBsnRsmcvkZp71qv+Z4U6mdFWebolWBvqvw+LzHN9VNfbatQd3aeC3AhTL3vyK82
reeHz6Vv3aLv+66o/ZxqMaE+dMnvUYNG0jSZKyHiFk73hHb4TZve1IyRXFNxFhTtW5pBeO5NJSHa
hNN16xfv6Ug8Krw6cWX6zAjsEECFVuUPrWaAhKXrb1O+3mapgaqLX2+n8uo8NBzcyrUOSV8Pt7oW
P4ellqBpU29dWtfXEPQY90aEstrKKdYe5GQLCOBdPIyHUc3FSsCROoabbo6fMMF05A2jOCtFWgOv
8i6pPXj9ZkoMjeGpvZy5mog3N/ZAzGqa2uN5FHdaHwOl0iuw2KW+gfd34DKB9nK2z9jOoWx+NZE2
XPPl/RzqtNqlYqKZgaMtMbRrT++Tk+e/WPREoBkwxPe0erqRrfMEYkzcBdVtaZm4+CTj8GKn67QT
Cghnm0HQavLjtiKSpOEIvav9vDuGORGPNE6vKc22W8vHWIVe+KcnCUsZ03M1xjfd5L7oXD0yW75k
mnJ29cA36jEHDTrVkSz7XneF/VCZ8onpMlRu/1c/0aBEPwQoI6kZAJOepmfDMdKk2IzQRLG4ybMt
ontKR8OOU+GVg8fgsey1GavgfwmDMl6ZQgwP7ZC8J1m575gjrYORS/yQiechiSl4cUhikX8rM1KD
5m7hOhmUs0n04CWBLmN0ZXcXqgoXOOGk0hqjlwi25hWopYdpgJDHrK6nCWbacEiSrxVdgm00fo2m
7NRFFFGnyvsmDevcggtHfKUxtiNpaZCOdcMIQoKRoxiBgjYp64fUIhe8B9vPdQJ7JkC2Qz/gT6GO
mTspERP+AN4zbI9elsXAKJDmeEZ8A7157ziRv/GrtiYRfMo2uQddyigQUWXOtupqdLn5cDuATyv8
+tY5anYAIyas8UQDhLsyPe+6usloS5xb2yNfkxK4O88m40yRsl2BBMJFuSri9t3W+D9jRGyiJyTT
1e2bxqAaCjn8ByAgMA0Qna0QwERQv9iD5aMCob5SuFuhZQ7nxBbUpXTvnQEIBeM7MABG6tLII0Ej
zRiVxyWx94R+INZFhEwykh7+CoVBuiM9O0PaI/W67Dacih9MruIdYv8tHrc3VYGNMyuYsbaAVR8l
6cFr4EH16RpIObkXJlgRS7O9Wye8bwrLvtbr8pxlTPCykTxsDr07P5CvEYHkfTsCldN8ODj9G2Ce
GCwbeYZBSrfTFNnW4tPqi5rk5BIckNbpmHgbcZcxbd7UbYgs1NXXFqohkKzjoXJwhPc9oz+ITV88
5zWLp9uksMm+sDRACg6RR1xKzKyst/DQcZTrjruPCtrSEARmEfxw6KaKrPlKPEotea4kuU42oFcK
i/m6J6gvLSjPpHKu28+CSMQ99jYLade7irimb4JS9de4t3k0BMEGpfImkUV0W+jVcOo6e502wB7j
weVKD4InzMR1YQztGqtTe4hrGOFmMpwRuLqH7EuXZ9MmhR7vDqimcSeobafHRKQYmvkwojp1x+Ap
y+12rxIgfmBc9RmHsTNNnc6Nnvxg2DCtOx+csOlZD1k9g9QoN18lBiOQqhdM4bzinGkDg3tIUaBN
JcGKNZp0NOY/IxsMSNlp5y7vPD4XD2BLlhNc1JNUmpPt2OQI3m33bkoqyD+Td3YKrgZBMt3aTAg5
actVb3ve0fbMHyUQC6g6SG9DIga+Zt1dI3+FjM0fYMgGty1s/HKW5E+IHsYM5aw0JT+3B/R+j1YP
M7ULKcsNkdXeSd34Dqs13ySZdgeZhRzeVF5rBpfnPu/im7rK9m5dQq0a6ueGpBAjQhE+lAaC7mzX
mN51DgshkcF7Fr8NXnYodI6myq4tUqL1jSfsfTQwBpQGLMxxxoBwpmXwnxYe6mRnE9tZQGpp6q9t
YjhOvk4y69d0qn6VjWSI3BHA3ljfIAECjHSLo0Nay9iImzT2wDdacudNYN0bANhx1eSnqTDWIFDI
T3U8JkUhQ+9hvOKT8jkAsDqjoFlpE/78XvhUpDGE58NwFiGnn06RBeyoFjoCOonEir57Y4qUuDfM
NfozuFh4pgfY4lvok9eOS0hrqoprcFbyymfiQHsDrPwYaYe8kv3JgO0l4U5fS/UC7ao96IyNVp2W
IK2N9eusgNFVFNT1KswA68r2u9PQE9BeDx7f1Ki9UjLGwFRMD+6Qjet+mL4z2oBL27yBQZj5OXNX
qHSPmP8IDMtLYsaVvcPAwcVvNIoHax7fuPh79bYBcTOk3i34zhX+FibYvZXfqRA0u9Z3u9remJm7
p7f2I206sUGgm67SkFy8hOmHEU7RKvDNo9fah8GmE8zLkzpY5uekne4nqFp3UqNIAdaMvPd6+k67
8gZ9b/o+efqBOR4XMyKNYt4FA5z2PI7xtV4BIXYc73vaIgKQfnZwdRHdOrbk2jcRFRThmEgBmuuU
im64amBanro71234+jAxc8oC1MRrkoHutiQ1UCRw8LxIcW/GlE68BK5lXvsYb8JqT9edprFJVbtU
IeGJHLmaUX4L0vLOEYVYt2ZD8yW9zpWRPXo4AwG7Xi8LTUuLa8cLmVkQrhtX/BZaNBwMYtEiO4CH
7YAKQZmkEmoIk/kE3DidIx+evgfgI/f6rVe5r4nw6N3Gk3Uf6DVnTfqKqAboRLS1fuqU8xJ15Qll
bb9O4+iudNLia5HPDGKa76WL1y/qHHQkc6fToF9l9q75BAjGGu8aWoTHwGfANQb+DEogUISiSXmS
LryFpP4C18pD50/EDJU63CtHraXo5TvmrnZcazX0As/4oME86NExe5m6z0xAXmomzQp15/q52GUt
zr7Amok044FB3LsqJ/qW1DEHKUm/C+geuFWECdx1xKYypnATjwxQGipEtjGc0KWAWS2LXWT26S0E
w3OmF1Stp15jmAyZS+9sil+ItPeV6jGFzp1DQTZIlaEzdM1DQPTN7bLQPbzu5Mn3jpUc7Aroq7Bi
fVcpTrPU5IivD9Lma8yIyh17wEYhVZwas4Es/fBW6q11r3IJW3n2R1iUXK0+Zn4aQibwvTnsxgqu
rYKpQFk29+D95sHyUcCWf1EdHZAx2gPbNbcGeoIxAuCU5s9R7TjXJmz4HZ128JF6/obPuN4UeUWS
lh9B2htxrJhD+lXQ2BzzTN/UvXmtFCcmUdUHGLE22g2AYP2WuvOwT1ou7qYVcpDhp9zlBOwVbYXc
WzHyjgaCioygn86giCGFTdZ1JDPvEbTuD/8qkCbUVtgZObAtvaxImCW45Drt/KN0+X6sLNglblEc
7cS7j5gjNKZfbwIwySutzrW9o6pfVpb89Grd39a62wL4auyNk0CokoXNITCJageNhWqY8x0eG0Kb
AhRmifxM1zywEkhRysg7+Jn7rUwSqktdQDj9REwtjccUkDDDYs6M+VNttMMt4i+T1DbTie7ohDCj
K/0Dc3+uMpz4acNumgmWFRcSioVi3ArPVKsW7Epl8qW3zBZIS6WhlpC0tJKRvzWVu+2m6F7SIKN8
N7barq2RB5Y4GLiK3Tak0jHbbE/RZG5DioVXUsdF18TUUKoO2Trl7hwP9k4bvXxrSsV/alN9K8YD
bUCa1QwPCGZJto04R0k4bYMksfd6KY21NpbfXP+LZdAa0vvsWuQO/ZqS6gZ19QDLEISv1yI3mW1T
Awq68cyUPzx0Kd0YI0Dg0ITmqiI34Oz5hD2n7YFqS0QS48BnZjrHQQSU4mlHMEeWjG91QsFi3NJp
/iBAaA+1AmeFnG8X2GTQWQMBO1AehUEGXwHsZYJItMpTcIBG3n1zMx+KjcP4QSbaXU1cyFUIzw2d
HmUz3Xc3wq7iL70LRtyvpgc4bMnGskJUmAJUjHRINocHeSpkEsIIL0kFTLF6dPbPYGRunwflvh+g
YZV2g0E9H49paTxnRoo1craoBvNiWbNnN2DnxvhdJr1vr8gIHKitt+tFg7wsFjUG0gQSbHNd0YSO
0Rg1VgrJx0SldGTGQcMnEQxYY+ZTqMPKGepENZq+ELuW/ctiTonbdpr/xL9Oy3fxAweqpPRptPeL
HXa5KaIcjXVt2KeztA2D+lOce2RZ5rDrG84ZFOKzbsuoczOR0MlJuQUXxgJNIQKQ1NGZh1nM+GbS
ERVu+bF4zjvetD+rz0ot/eI1siN1wJ0+bgqArX/wKf4PCDH+GzH1rChDl/uvxdS378N/3byr5If4
LKf+/bDfcmpDt+A72AAXQC+4rq3D2PkLChEAhbA8oB8+9A94DBdBtTc/CIArj/IC35/1v/+EQhj/
sJBau1AcAo+ume3/J4JqP0Ca/T+ZEDQ7DRhAtuMYbuDYfzIhqMJOA62f67YG3Fq7IX2zSk47HL84
3d0en+YsMIYui9PT5YgjtIqxr8ZANU5Ijq3pitskx2ws51os5s3YHUidZ0FDUR1DZvEbrRhfi9kv
seShBmVNUN6yWvqwljfL6hKfuqwti8yjuKplQXjVzq7yhRFXWfV9XUhSyGbP+bIw2vafhyAZcOUh
KX76sw8/mH3FywI50OdNWVgMIg2kH4srfcFDLK50sUDFl1WAsxWnetxRiJOR9s02ksWLftlc1uaD
LQ7Hab+g2haO2wVstqw50o530nZOFy/EYqRYTBKD5jAeQt2z3AQjXa1IDEqw0c+RVn0Zs/xwmfdC
nHOjbbZhbxG2as/nq49VT6LKztTZqRpEeFY71sfarn4vls00QaltwGKDAi+HUwSl5mpqPWLTHC1V
lMDEOgfFDY+esmfV/+wK+rESLgPFafymQXHTxfKuSfVoO7b9jnELehwNKzSt2G6Xq/4LNuCdETb6
3vCLLzI24tk7eotswdmNXr1BBEGBauXWXXOaSoDOzEObE/NvsesN4w2o7MazmM80w2z6REVzpWWg
K8UAUhNRQ5rjF16s48t3A77yKZ+6GrFbyRhl+f6iaQKwDPK26e5tMcBTol1EF0dCOgspFKyE7r53
gtTAxdXL7/m3yRfr9e+1y21WNdCYuGwv97lsLs9wuQ1XJKxvBr2bZpQkof31hP/maf7cvTwtWVQM
P5fVj/0gTiaM4ZfXdJZ/7rJ9eb3//LamChyiFrCwLo9dFn/4ny+39Xk67TQnYOi0/eOlPj6Cy0fy
x+5lU5Wkp+qS4N5lMx6MateAMllcz4s7elksxuhlLVs4LZft5cYGnxNX78UpPS8+7nR5pM30YOwg
lSPfJ6p3PmwvOy+bl9suL199uND+5iGX+1z+G0YG3ZUGrAF3Fy+y7Pi7+11ek4DeYNtkwfXlpstD
L7dd3tvltqw17xp3ZlQsnwmBmE+iKaNtPANZNMGiakWjA+BFKdKYmmQI+8cqORbVUaNzm0okyKZb
t9TLjQieKmK31fIcl2f7Y3N5rsybg6KWPQEHG9OT+cUpAdiUgIC+za/3d49bbvt48HKf5R/5eIbL
9uXRf9wmCmXia9DFARs1g6Dw1d4QR0qmNB2WYxLkuFOW7SRHKrL6c9UZMb8RDc1p9M9dldwXVrLr
ZsBI4s0ni7FEOZsktMra+Zzfz3ua5ZLw6U7Rctdlnz5zhS53XTYlCKftCJU0nYk/ZJXWR3+GJC2L
1piZC6TdyO0EEnW5bbnfsobEYc7d+eshy4Mvm5enGWbM0rIZ6/DOAxKHVvhN+mMB3nh2nvxeOIKA
mNonIP3Tjq4FMJrhICGwsTtyhv68+LvbwNNjHI3AF/KZqOU6OK+Z89G33JYtbKZlD0qlfWX3ADq7
DKlu4tryOPoEAxtlcvvnnT8et9yqLT9rShTb1Mxj9NEMHZaF7GmmgQTq0UUC/nHni9uySGay0bK2
7DAwuMBAEF/1RvUHmlHtcVmYnk7bt0xJNENd/YJe0KGiTP5x1VpEy+j1sFE+yZ8wTun+DJycHAn+
YbC5KFwWy22xcL7rJZQWe7YcqZkI08+L0uH9ln17aCOgLdlMaFrWkOBe9bao6J1jExrmBZVQQisg
j8Z6MVA/600Sc+zp3BA1fjWmAiDM/O0v3+84f8kob/jBLDfK5bdDyFZxpDaZRyhQQstsOHsT5UbR
gabf8kksH0yIQtM20GqGk24fSYKyj8ta7DS/15jLi00mqYyQnwP5H88KSKrJRljDCFAc9RkBZcaC
BD6b8Fx/rFuqRuTBzIHbj3xQQEcsjVJz5XkoNWdbLIa6iMxDjDxZPNv+6VChuEyCY15I6Cu+NqyU
71EKLIl1U9Bhl+wSexm9Lbkly/aSNvJx47K97FkWUJkY51XoUleWoML6sX3Z/+lOy5Ms2zlIh61p
djcfTzkxMsR6QPN10qxH3xiwkWiz2luf53dkAv1eqATzQjVYe6PYA8hxDua8f1kgyv69BiyXmeOy
vTzycp9O0+c55fKcf939cp/Gre0rc9KREM+28WUxSVjOV8sqv7KYH/OMRP7b/SP5uldAptL1H/dZ
7v2/uG25y8erLA+BZPEzCqKGSIh//jvL2uWt9mqg4T0WAQ0LPojl07q83T82lzeaaTtneujmq8Jl
YcwXoctmNF9BwvnyZXTh1mqUyw92vrTA4uBqdrnjsqZQMGO5/+sxl90fT4u2n+bmXy+43OjNhOyr
P152uc+/vI1arCCby9oi+KUfThUbEhMLOpk81Z+ry3apGb/v9Ofu1pmh0v96/6cn/fOun7Y/Vj89
tzIVR50mIY7ML/3/7F/uSutKHFrj56fX+PvVv3+lyz+djcaXERHZ9tN/sKxe7vLpKZY9f24vN356
+Mf+T/+Ole/sFkJBqmXmpwXB5r83C0Hie41IdbnH5fbLAzxbB1o/5a+Xm0K7w73i5BDRltVlj8x9
4+MliEUm2ymhNcb0dlmoERPtNC+y1MaytKwuNy67865iNny557IW57GBbamsKfz/tduV82R52f/p
6cyyaI/mgAlutawu+z9eadlOm+nLhGVv20p8uZvLw5e1T895+ZeWZ19283Wf6UUALiHtDXOM+bwc
K5cjYtm0oznf/eO4cPuUvtrlXnqB/zRMGIVwOQXavWRZxcsIaJjHOpeFXyIsDUoJTlbVNpcigtyP
6cx2WhZaP1G/XlaLiSwREIvsCt4bCcpPBTNPnXA7cbTn4Zmah3OXzUJtUck4vl/uxplz1/rxK4Md
KgijRVJIK9+Rzfyk6bjKRb1TGfpjx3iMCCY8Ctm/EIhTnJJ2hA1v2K/xaAebZW6d8TQiOAWdRSTC
/O6W6ftlsczwp6SBUhhxmdGAbZ90EiSaLGKAG2fW0bW4mGOVxlxF5KKGyWKw3aec9+I46tTaRP/q
DL347RgNiCKfLuukOTSWs7vL3HUpRSyz2EKhfK5nsV4wAENYqlD/V7H7txU73fa9/1/F7uatGfO3
8uf/qNd9POh3vc5z/kHZzaNUR/1Nt4JP9TovAGVAwS5wHCCq6Jsv5brgHx5lP8OjUGe5AaSDS7nO
+4ePf9PwyMuxPd3Trf+kXGfwbj5X63h9ELI6XIAAZIYJhoH9n7gApS6xo8QZOoFJDmvZo4iXNp5s
VOcZwHCsvyRXZTnpfHXN7J4rN3PszEOGXUP6G92fQVzgnukg8NMA+/RR/g22wOBd/vnPedZ/E3Zm
W40r27b9IrWmuni15AobMGAg8YtaQiYqQnUtff3poTz7rrXXbnefh1UkacCFFDFjzjH6YKhgUVgb
rmn/A1rQZV7cKZCrwDj3lEu4BsgGQMeNT27uWBKQwL/NJlaRfNiTE0CbyDbazX9/EvJT+OeTAMKr
GxAqOG0hqvj3d6izWpX8uHg6zB3QI3WY0RlXHANm+mu+E14rOix5ZDyEjf37MyVAeGsNKOWUd1Xw
FElX2pie9lI60KzSDuWsm+AKU7Nb1t1Moid8OqAtfiacjf/XE7f+86lDyNA91wD/wCftSSjE3z7c
vgeiOcxOd6BpTPxY/z7gR9nqhnHIwogM+wnjpZujWotTlQjchqhrkHf2gr+SV9kp2WUknMZf3+tF
YIkEKojInwkYv++A78cNsDy9Dpp6nfQYhoSHDGMIP3iTDI5d3ckp+DU4gp46bxiRoliMLWuxj9Qe
MF+vz75eMwlP3KLcLAeNgd4mJ+tnqxrpvEEGb8ChE8vOrZ5109DZdDVBUhfMmjgdQUJAVvTwjxrq
UvsLgqpC3KOQISInR1pESKivDfOuxTWNzzccgsgCPNZXL4RfXtAAVUxJeEyWM37U6eRlApkyIVIH
0fDicdm5hBpUN2yG4G+QIjtDvk9zlYPRYgn8DuMd+E/MTcTkoEng0Q2xXXZ6qTyCCDoK8H2qAJ4T
lbRpmOHsayI6VY6x1RTVC+LWdsHJ/UCplhxiLL14I7CxD3qEAbxMj5Cz0Eu7BGFL+140mj9Kl/ld
LS9wOuBcWEgUZQoVUc5pdRsTzny5ODl29ZWpJmL5lBjxWYlgc1iPfDvDRfyRfq0ju3KgY0C3RWhn
kK+WpG+41pFaO8oh9GbuqtI4O6kuOG5Vl9qOCbtqMRK4KShnDz4BzERCj29aGxix+2gSMApzbd53
Y4VnYHR9q0IFLjrgAW2l/7Yd0ns6JeTnQjuYsSP8uUsRGH8rMN+wb14IN7tFLuB7E4Kr64zvrZ3e
rCJ+qAoUxZ64obDyjRqHQph7197AZ8qUwK8cE6mMiZIoUg8zP2RDfDZiFXuXtOm0mYz0fbLEbf2b
XONjGkak3Zb5Mtd85l6f+8TGVH4rFn0r3H5DbF9D+BrU/2JsX00sNcGcmm9gi9hZw2w3FMNBmAUB
7ALBTM1751Tc1vUSfztVdIaY+aqbOEIUi4ZhT91jux6nD5nVR7zKouvtxukes5HQxsZh8UDlE3O6
rR9CjQuxGFH2aXDjOhNtLyxXZOrFhCcFHvFQucH6CqKEtICymF/McUIj6XGlpo3FjYmOXsjPfcHk
O5JEYTbj2UjH67jkma9ooKMiPrpS2Hhti71WsSw1SiueR7zT4SSHhc6xGEciz+xmV5C9zEi+IviO
JC3HIVbTCu+BW/MOuybOIVFv+1JeGIMTbdE5TwRx5HAOmpIcj3H5SAfSrXQVdMQUDwjHPBe7Do8n
1Gte6j2O/opwXXeCNTM/DrgyU0uzKGWNT13TkXLPs8BQWb42hIezcvyO+gYMCL79YzqOb0Rdg0tV
LM2PsXMZallt0xD+Z2lw9SYegqMiyV+7fMyAPPKNtCQODfCLoG49PlKX3s66jJeq1W7aXBc71aTn
2I0l5BHUV4CwJFUlcGLE9+viV4Mz8ZVQB/v8ZqruV2/R0c9M99zgSYwbzXe6bGd5/VuvsbK5KR38
9bOpeq6P0stuM8fzACxVSTRY3erVpuq5ScYEeUwWsU3EqFTwB2r3cHI/m5wtQmQzYV3cO/0MPCKd
uJ3Tx8EZOz/t2H5Nwa29fiJ9x8JMO3O7TMpva4qfm4k1Yi5Y2k2e9ZSRfJMcXK3q/Szi1RUhHF19
6Fjd+OnxKOPGMDUVfEag877Lar1MUS7ashELa8ZENRpM5SutwF/mLMD1iZtmYM5ffxFVCnc0UNXe
0Lc1F/ueFMi31q0fjZTtZb1M2Bv0bTRGz4sOCKBYuDXgDCMu+JmO8V1ZRz/WS2QZWc0you1b7Ep5
hswR5i68PwzmTvIcjzxDpypuXtaIHa3Gb11lA6paNo8+naaNphPMhgPl0bKK0sf4COWGCAb0MbRV
7JznG4jSewwFgbYm7RCEsIEn9wqGiZBC9a/IUMmwS4CjyWvfCEmdKcys5DXwhroqBqOlwxE9mu8t
0hd2hRBDPNcX7lmutIiok5CgY0VGLRgTkqel/ezgosKllbjm/mW9igyPZcWMlp9GLB6bxt06eFoR
0/JxonMxjq2wEJgs+XnWNQK561hggJ03bk/uK136MaAvlmMRLG965sHEjMSuGZC08NF5MkQ5l0u0
TIrFFKkBbGWYUGOYXv+uyuHrR/VXETueX6cZiRsJMxMUqm7OUsx4jHwr3lMF4qoMvGVmmbyRraWy
GeOl6MVjbhS3im0VMC45hEN4HVQ+FStXqk1ZGfjvPZZkleMWizz3uzfUuMsXIAkR+05ap4GmLI+a
ieklSdNfZshjhqp+bXlvsQqjSsVisa0t/tjp0blk67OJBm9MQVQh7kk/8RxsR6zeWEhFAGL7dxq3
O5L1xgDjLMY+CO1maL0OvHoU1PltrQMUurII3dkm+UyQkuis98XDHJW9HzojRcz03qH62aDr44Zv
xTd0oY/KdC65pSA2684zyZApjhcIm+K7mK4o4Gt/qsObMnFxzVB1WaPPA5ycLVuttM7t84imYl+x
kOlLfizU2Y+pWgL5nhlq9HNIpNWEFwKIQ9CIgCrOLrSoHYkuOHqhfCYeJz65ci4j72mi6ySt1TLQ
iDf3TwmiocImRzaQ4fR8ncuiw90zV7a3ddLHygj3tm7sYiLVEGfVL0O3QBrigIwfMDIfDFFsceYh
hCNChIO3RXXvQbax46BtOyK0ZKxbD4OmxIgcWuK+MTD4K784lAzcndwqfdiJfebqp8rEDdmb03uU
YQGq5LKqxbw2TJhSY1zdvIjVriZI1Ncf7LZE3RYvrGe8Fy0Jy9g2GReXWpj6ioOfOKe+MiyeQjrd
xWCJ/fWW1ZG9R6mFHlZwLxOty13szL8iV+0hPrCQdhxFMJxjNuks5bcHNRrt/EQwW+0GA7xq3yUx
NKLppmXTNjIBNY3Zt+OytVoe108Jioxi45vzxs6qPLRXbMFzof/omoNDOjpRPNFTG0O2oFKe94us
4yez3eVddq2UbIH6wossyugQ9/Ox1VmVFQv3kFDLXTebB3RwlEUxC+gwI4xNRfRYEnGIQ44Lpmjz
L7o0z0hBKdISbnPD4X1NrXeFcmMwlge9/2jlwp6m2gmiheObUz/v+/FN9PhY6+Eb+AslrYmRwpj6
E7cg4eh699hR6G3CLP4mvJCDygC7GF6JrY7jNrNz9Gh0uNLiUimfmWxT66H3WKbrPgp4NorVg0N0
LKxODMsZms+SfUhpurs8BdcAmYjw0t48zYnjY4FXd5HGtdpK92hbUiKCYV8vP4/RBcbMICcZyF7q
n8juttyU97juuIxkPVdO+WUtgxL9Ixs1OOJyMU4197rWIOsinrZsrlqqPoVGx7cJjbpHNDc9Cpnt
Z9993+IrgxpcaNwiRuFeqzy5TEV7SyHu2vp+cKaHKX41SHhAZUdQVsTunKtk+4at+FprX8fu9G2o
sIcbxIoN1OAIxsmvqnrcR0n2DQ2Du5uCG8LJB/IQNu2BEtJWw7ukT74TTdxihAscjPMnQqL9EdVa
aWK6bi5QBsGrz+x/qCYCZHTVBhC0CYJX3Ba5/C+CPOLaLnz2I6oNt9lMjvaBI5ajRTMc4hajgzST
m7P9knniqSB3lRIgu6F/RlXa+AZqUtqevjq61z7xrlNhsEZ29gkg123dHbHTcv3b/UM+Jnc1JTgH
igSjg3UxzeyW4C/flM7yiwIFcjFXc5aHVz3iJcvXPmHb8KLhAqKJ/YRUOj9quanK9JsqkWMI+55l
Cix8vCAEQjwG2wOdD4oA/FutvZ1k8R8l1k+9+E2YIitxaZ8KeDWEryji93rtO/aIXi+U5nD5iCwJ
TGplf+ipYoq+fcEkcu8Ucn8RC0VL8kPWC5bpXTOXQ/eQcM0QVhvk8r1xx+U+Yai+sabhs+xuUCky
eotyGY+fRD+jQ8Y+v2us+ALg4KCY2XmMWXvqvrjpLc+VkEiweZWzbxOv3FXtlxrie0w0Fuv0Wx6R
AnoqLGgv48Jqt17Hch+uTZSXM08r7ynbRX4ZRvc8ak+YJxOKQ0qkWe9/U2reTBsgUDsYOwICvjtj
YMY3zFB/5Dl3jLFxRFgYOPKR1z49ExeAzr07V2qeSG8jUAw+CGDUu5r46oOi1B9GYr12qvsz9rwH
JysvTLGpGtCzkgmW/SosZ9ijfhG7R6wXIzXJNVnsikVpHPbmUZHvjCpPKUmp04QdGQMHusXsbcHa
RNq3uQFOADUJh4csKmUPQGs5rpcW7j+TPNj10FlGeNhijzKPghBn6Zsgn9iBrtMb1RC4CqWFboev
NhsktigcUa1gk1yAzqB4B2hHKnFZ6zPmM+3cV14fqCFC2lpTvANQE8wd3vcAZ1oCJIJUWJjpPnXI
BPtw4K7po3A3DSocjb44s1mfI5dKDKreUYdUwFBx4WbHvAO/HZVzqc0/0de4lBTh1XGAuwypQ0gi
6YJu3r2so0tLjjI7bJSkeWYlZvsS+Ila5KimpsUpgxQVKa9DhlQYDJHHS5Ex59wOuavtyIZ8+McQ
7G/DMrxjiKthGAYsDcxIx8g3c8c6EPsV78x6eF2nqOuTCHWKlUMjZ3jrFwHcx9ypMHCwdtDuHpJH
olLsnSqlnQOF2J1jdUDvDacP/jYYX6fjqqZD/cJTtv5p/defh7hrRMpfk/g/Y3RVTzgBYxQEkkQJ
KHvdf/3rrwf/9bVBDvX/muyvf1z/9q+veeuA/q8v/vWY/+/X/vFTEzQIm4FOzf++PGJkgC4OWPoI
rf13VUHrANzsOgH6/v89sxDnVJziodJypWlP6w8XHbymv78p3q+SwKCjIdGFGn6l2LAVgQg5N9Ot
1hj4ideRskHkNCxDKSBc/xw59lNfuTXiXakTlHG8I4EqdVf0d2p86zsH+rOMdQj7qAKqHE4+ihL7
rndMAjJst7OlGsK6W7+4/quuszgwolQhjgOdAV0wDNBA5bZtOzl3EZ70u/X/WE4JYpDToKkjh15r
L11FCk85R/qd0lT6HR5THb7E8KTP3rAjpUbftk39Jdh/q5ADxzGCQdECIvVzJ9/aGtgcLcPGO6rp
nvuWF6hyFMkV6B+hDZLKGw5hTMCwXQjhJyappY5nytgD71c/b9PZuGsagGpR6rZ+hP9d06t8a9m5
vTXT5B7GwRsIP2sh5EAFvFXrIGRCRJp6qFQ7GRXbxQ9WG9JMKRSDPVq/4141uOkTCghQKvQTr6kY
nrC4ORutLR4UN2vx9HsPMHVJDH6Fh35HjpTiGyGBFOHo5kGLB+RguMpuVmLsmeM5aRPcEI791Ybi
UhmmzXxX63FXLRxpMtqdMrO6x/sq4xMeJzV5gth+WRR8QgpohaXXX3AJidOYJREbnVvsDMP9rc/m
l1uAaFRqxaHvlP/ysLBt2rr7qnPIMdB8phoBv2JV+zLpLljbHtqK7CIUSucoJhBksll40b8HVW+6
R8YE90WHlZVR9qYwxikY+1/kBA/PbdsaW8MM8bLmDuJZnrLNBeFmMDdCLTsyF8JfA0yqyTAhT7lT
s1RTAc6Rc8ibhGjeShOHPPX2nd0WG8t1BL0dpwDuFT9PuY3NtBcmIeKNC9IJIy1Ga6yNbVr4o/ti
dQKuVz6TcTiwQQ9GxZwg2iRuWxGNS1jmGJn0fPP5YcgVDTbp3AZjTQh3Dy7KJLfUcqOPGlH71mzJ
UfHwRJeDgUk3g4CHSUSle0v0ynDTzAYwDl3c0XuB0YPhjfpYZ9RF33Y8V53hbrvKVTcakKrKcPNN
bnPIrMLuF8+A84oWenthVCcLUkIx2JxGMElwtIpltPjeVGNSgnBrRXHT8TRIu0zEcYmS7prCUH0Q
C/7ULihC9DOFKH/Sj2MKabrbQe2so1c7gTGQmww744uj4SGqoMqwNe4FlVhRj0jpQoGuhiCKIW34
VXWypZ1KPlSknWLVdR8GetdcQDH0DLXmLUx2ujocLJso9LE0d1aL/LC3NEaXwF2ayHxUybkvWqXj
utfgNhvjm93FF9oIr3bo7nuDxcKO60tpe/e55lzDkJYIsAvq1eQReAwQpVb95OBKS8VOT71Svmsx
7DV8ypcKvK4llciZWQ1+mQzuEevxZzamB230YqbYRk/gu/3gdJ6MecGZ2TWjFUTTkZPKJ62hz3hJ
7wfcJUpG5GdSPNgPZpz2O0iAxoM2JmzG1d5twzOuENaZBHbWpDy1uSD3iYyito24bHEQ29pDMUUD
RAvaVZE9YpMji9WlLj80tfOO7z971C13J7tzhQ1EsC7r37lHDJU888IMPUOeOpf5MsGcTpioE0UX
LKF9aYyqOdS9sZv1+NpV+b1HIvQKhdrUnvY4DsM9Sc09UdwTPEDRSFooN2oWbqzUPbotoXKhzDsZ
yUjpq9hvB1I16S0cY8maFap6LrI0vtelK21SkmOXi8vYCeAPitZvgS02pyfkMNYLTmqSOOwBy094
UTuPZlOUkT08228I7F+nwndDTi9lO2wBT/qdPr7Ns3ehkgu8ASNdYlnzpsBln7Q/ETBbeXqtS3PP
UndNxpFcaXp/ZfjuMNzzHUt/7wb6vbV1AHpz5w2kj2NbMgYFKgLCEobfIoiM+qUCIYCzicixAxyJ
HfmXTDg4I+bM+uJE9/VquJrwBhfduajIn3wCfPCzT0/4pL8Mgr6SsHyYc2YG/bxRqeLrKfdrLQuE
hhjdzfYjIRaq2X+l8URvoibxrMu9Mz6VT1P2MhQ6jLTWmZQoQSe2TMkella/r8rq2tnarcj1R2Zb
MEy6Yzjknx4TQtzvV0UDknseQIGfu9LYKm0YjFHILp2fuwoyV/uhheT6OcolqZpH1zTuYzi42NI5
0pU4d4eAlJjPWKcM1uvmAILxbYz0J2nYiZDfWUZE+LVt1ej7KMvbOHmY2vokUmyxyD/NobuT73ne
lDDL9R/aVF20LDrj9H7UbfoHuDWx/pf6XWki883yJ0fNzk1ErdaxxUJXSgVgTQ1sD372dmOmS9Bm
zrPBmWszcF9i89kkMZj6pnmDOH3K6UcUpvkmPxr5oxJnPNSsbC6dMb25T90fJj46TuwwWprhI3Tt
r6l2ri3WUAhdkBlfMz6Ofqo+Zu6hcVm2rvZqhfGnBWbTc6MgzCwmXsAetcw5RosNsZxAFK0PNAGa
hgz5e3rwGxOJqksLvJ+6ozLdpnkoA4PWKbCurYgjeB3RT/opzxA2oowzo0p6DR1PkwgtPHIkOy/e
s5IzoWBZQv6f1RxVTwu4lmDkjZ8zVrbEeYIr8rNYoruuvLg0dbK2OVppfVPw6NNMUn62rGRdSmfJ
dOHtLxrEEyb394gK9819N+nncXUYAPfYaLV4nqz5Nz2xd0qVoK6qryY5uSmXYcF2BVbZPc6lJrZm
fpry/DBlE33R9rQsNdlemoD2L9ynmQaHAzGLE/Z4ILsTMqpIayiqzsWcCxXgmQVrFdRp6JCwoWLZ
sGmvSay+ws08mng0XcBrEHYm9qTZbhdCfcJbPdW/K8zedgfMrdEiO1C1bZ0r1mma1UMKWo75j+SO
KRWe/+mzFfWn3bLrFyYXoSoYsVo0latzTkQO8jV4aWTylA6ekPE7Hqp8T86I38JCwwMIpERY0ceo
cK2Ni8ZglfIACOt2VHD4AZtZArXvJHg3bjd8HEfYoa/GzPmozklfm0yOF/DbAmXiSJU32Rt8Cudk
a3SOU+WZDveTrRjkR5JEZNkTPVpd8MnP452Was8zRZLsvIgA/QMNZY6DMSF+MzCGVFFP6STMPavf
l6aFb1akIK6uho++MIh/zlWc2FN/KxmgxhMfaXIpy+VDxTNHjBV7OrTwsznmewvuDFfoXinL90Hn
GhlxMPcejVMBp2VXJLAtbdptbK73+mxwzY/9xxzHu17NGGqVZHguCB8wUiuvJNvxnmT1qzLM9zBK
XnMVhKPuTOChGrJGx/6U6tZ+tHU/n/VHEdI3cVQo22NJklbMGdpchm8MddkmsJh1bUo3vtaWdxlz
9xVGiG2IT3OhvqbWsx26UnPOWVjkyVM61fsxNA+mXn0M/aPW+ZarfdYLk1f+mdFFUK/7/agzgRt3
tjW8qEzfN24FOhj3OTNeumJQhUHa4hmFfqaOYiu/zWXv1v/37xLIYiblfZPRRk+ZO7m533KBqPwK
mx8vf1oCGrqutP0Q/2wGJfjXt+pxxWqEWEQ+xGN2NeXrryst7yB/RA8kTUCfmwEzk+mwoZKXf9SN
IjCS12W5yJ8bQcjU+a98cMjv6GMXRLYmWAl5VpNRvC2i9xNxxV/UlDTm6J15BfAqNqQqtiFywhEh
p3z9f/l3/FN5DW6zZI8BDQsRj6FI1WqIHSkNC/VzJJgTfIwRr/+tGO9yqkCOA7aBixFopsf3y4dU
mrOT/y9vR6DJsMXB1A3twcB92Z5085F1yNfo2A2d+i2fWNHNghElbd5kfKpSNMbQ6zq+Q0ux3Or+
kHu0cApunH2FV1g+Qv6+Kq7u4rKAu2gHVgtxdMnDm5F4B/nLq6bfri+AwbUhpiOz5An+hfxx8nnJ
X6vIl1Pkf147P6O29hGnLfndsas+NkyyNYkB5aHNGPry7ZEvT76F/3qpHs9Kn6jm6JvVC4cJgwqO
wVo5mVvW710NPAjH26ZlAjY7eSD/Xz6G9E86J58qxxazpJvBQ1vx5+FJpO7VJMRWD84a/50La06j
j0WHoo6dnfwSlmW/bN2DfAg0iWDpOaGosBG07Ev+KBWAWI6D1qbpPjfN51gWF/kj5WO88iFbHuUj
5HMqyt/xw7+eVMQX5RMGfXOUv4pfcQ/AhpUa4kqrrb9O/jibNAx+jNGIDUeUZ285jHFO9ZKSVQm6
pfmhlgyxcKpdJp3GYgP1vkMuHxRpuin6pg4GnUlHZCTfDsW2wV2VjkDYFsWu9nGkKmz3wMmkBKHq
0m+226sCR4auH1bgOCfeQfdOKqm/PRNzHRBtbKcq1xK9aLXgUnTj7j6ForJHjvBdeYBgJqbZC8ki
u4I0Nhvs08ECGsRrPdcRSK54ZLPRsYRkn/kw5QzcncdVBmHWXKhD/sAmSbNMDkXM+kpMqAT1OW3Q
tHPJQb4tjsVyiPU8hq9avGB/vIaLi1qn0zg3jbgx2+yuLYcn+U/u1fq2kjIxKQWD9HbR03bZDaT/
tkyw2ET8MY6/JfBglzhfitfVfmPN7+T14sOwaFGrCZ3vhYoN2qq+NRrnFYzvh1HAR7JhAmUcGEY4
BEN1m63uRUTUQ4tFk93WmTYZgEtLE/SAoh6dqbAwSLBhNSmmwaimS2lX1J5upF7XdjdpijyyBD8I
TjzPQXnxcWpyAkPDLvMbgq/1xDjMipkcYNTFcMtY/eC+BjMuxq5Hnplm5X2UUdjacmSmdigo2kJ8
wTRrt2XE6VEfef7F79ItGdYa2Qf6ia2qdFRMDPePY6Md1JwBkp6oOLbDbd1V70WlFUSnizQIq2TT
GOZu0Ri0dFC/fLNXX6qMnjbDtFtYShkxgMONHFKUEYnOtcFZZx1OUjuT70zvgEzCDIASBXgXGvsl
7JjEZmzDHk2VeZz3hl0WEAmGk1pl5rFq1BPhwHhGxgTuhhxmWnp5Xlv42TEveZqr8qpEKgY2lDxS
7utkaumUhvSyNTmGHjV0b1n5EoUUqeuF7jrxBJDc3jaaZ23NKex3OSeZ2RmSfdEy9CvyqqXCYu7c
y0u+Uhyb87iV7qz6bM+WcZwVPtUezvlIXgvzEPdQWPMIcyUKGKtYj6pz55XK2xJOX4m7kHjtpbv1
V9cT+gtbSKKNDq5sIMjiqFJfW0XtI2dARDIZ5cMvjoLyXOmgY+RmReYm5WBFcZ9C9w7ayD3lCdfF
qNowIN3Gr0Yap31m7QaPumVJHsOynPfJzHc6EDstlYoKRdjVkMqMkTU6TXbdpGirkmFfWPU1L2g1
x9CzN/ocYmbWs2AcjkBzRJC8W2EJFofuhg0gkiy4uNiP0xcVJ2C2dNb3aBpOXUsO7aT/UDWGE/GY
nTkHWv48LWLXj8UFLuEX827IV4gC4RdVdzDbLxKyrNnpt5vdex6lUZ01Jiwuus7yXgh7rm0ln17R
upBIbrMGaAKg7cAhQlO7s6cdtYg+4RSj3soLa2NLSd+fcaocKK4qqbzk+VDk+Rh0bvZogHL0nqGL
VdtupDyCypYiITvmtG1iL1Y3Qk6PTRt0MCOoU5old70L75lx0To0aDLmcpQfN0HBBIeDiYH8k2qW
F2uxnnMUhAx7GNxwA/eV/tD1xpuVcoArlL3KyFEM5XmwYRtq004lN4POH8y90GEiUPbwMUtQXpdJ
xf7RuENA9A/dA4OqTP6SkUl0EWrvoMFubWa9iBgdkFR5sXVQPTIsWzq4FQk3cG5zmWVutgtz9bec
n63CnAUsEyf6jLAadBP0iu8j4Pby43HMWEDRPnP2oIskz7lTRP/NGNxTnYqbruUXo+JaKLz4Qxlj
rNIMtfU+dXYEFHM/k67T9WpghWz43eL157bjBKpO73HUfsSyDWQNKHkSbFkbV2pkEKFctYUeEaYy
v5kqQg5iKBGQfNiyI4SVXpT8QiBmMFTVwLHTIlMiQKpU4G5gN+Nh7GHpmXXmnXPF3VWWfjbF8Lww
+qZ1yAViD7yIRH5IJrRG1tFmW9ZlC2/UeKlar75jyAbCFZaUraH0KFMrO3q2+WiU1i219a+qbz/V
lBkyyVA4sFSAPwMfgQfnuI58jYiUdcxY5wBEQtxpcT9AxBTUv5HAQzi4Uqclx0x9w+nB7N2dw0yK
XBM4je2bmLx9avHONQ4zbaf7LlL3+kc8NQInrL6V8Skpj4XZn0QmdbFy5Jcl9v2ia3eqlHW2Uukp
YifoEo2+STUgqGkbRCMk48iJnS2H7BPDm+08J99yKGi71Vurjy9C82jWcN4YZq5eGsGJn1T2E9fN
c9EQP6+YFK5ydtajEqlK7we44h/jxAJUpsw+ay9mEdYI3sEm/SfL8N8i8P4t8g4KxD8EzZqt2RxM
oOq5Brrzf1cFNwQHl2hgu0NYoaGY+3UoyuTXddMiYAd9WRCHHvKWNqKpgBpcPH/VLmAerbaYdP5I
A9WOhW9iY5dapTrhaiib8qJIJaMTURaFnnNc/2SFk7zcsxvvSX0XR/aeKGf7fjY44ajVXZr1nN8G
xpGeHODV+BQ5gD4vEe/bfxdEW/8pJ//zsg3H0njtnnxj/i6HLo0yr9K6O3BMO2QsHNOi3XsO4lFw
8VRrzb2ovgHNusB2LMiKrmYA4ZOaC0mBsznJoQqgXCnR38HRZglGCbBlsvRNEfKzbmUBtnifbj0g
OHF3vcW7t+6iNNh8gaBgyNjW9Dh/GZqQGwEJMuzvb1k2xfI6JYWTNcHg8/ijtZcCh6KgFRTW84Uq
62NsWLHlCpfbOkeieDiSRZUcRHyqftfJ8tgomfl/vGnGP3AeyMZBg8AtMWzX8hju/uNNcx1XOINi
QBdKDARwVXhdmFE6siRaZ7lT89LpjMVWMeUqj2DqcixN2nFya+HAcnZKD2uZpbwOhfIQ1fpuFces
sqZlYfFw7LnkGJedRNfyztlcQmDfn2iTfvxRs5nGK4RZhsQyx4DWZjQmh0U0T2CC2VTjY1Puopim
tLwD//s14/znNWNYLBq4MFyUjP9hQSA4VeheErUHVW3JZiStKHRhM0u+Ra5EzLcGSbVnrVB1kJOt
m5xWkR4JU6yMUIj2qVSTw7Z7tKrlbNTOlsWPGA2Wunw4As/KOMtRMEz1/DShNCjlphKZ+Y18H7Yl
z7sWWc4v1Gi3oIFg/VFOYU5ESEy6ziodstIYyRzHiqwi/jcf2+3oYIOKXJRU6YTCg0Q2Ry0O6TKv
OqQU5vOd1WI+cmu0hXJvg/Ll7a3EPJIk6ELZHSpfyxgDGbSPEo7ge69B/Sluaoj2KJpfBdKExWlt
/ADsroyrgCVbokZPzicOYzdAx00DzDzWKLGC//6J6KrznwuYY+iYVgzVBaTvqP+whVi9QoLaPDaH
tCSnaKBY3ZPzPQW6iWanGB/sxTY2XeewldbQOOwa39UQf7MnVz3CZp2Y8Flq6iqpsyrq4hTDJHGt
yAZcwDcpSfHe6Bz+C+ZXfxalVjuaNnj9oU63iqb/VMfll5NEN7Rnu7FNrrqXfbuChSNXXuizsKES
5LmqykRjq35bOvcYAG9LXlXbuQ75POyPWuo4zZDeENjhBC4d+SKO8hp2ZHflEEkfPWfadkt3UupO
3Qkof25TWKdCG62ThdxVCCM/NIxJYn409FTION7Q8JWC/LxRD5K8fmzp1R2MKSOajgKB/LFWRU2O
djaoRtqNmQoVhU1x0sub1OA7tU2zkwVPKsNWOZvRoUC3jF9SENtk1EiySLOb7DvzIFa5rE2WSRW4
KqnWv9cp5EgPfFKH6LvAtaykxoaQpV9rQRnl1cVWmGBCR402q89CCrcax7ouYXOW52IYVz+ctDl6
ZfjKSnmTR1NO0YY/y95QnHU/Rs/6EcIUFhYYzmYAL7SQOkQb8lwvVFwe4RQcjSETLuWHFAZR8fum
ElOmWeLbHKYn4mBOuhrbHBLR0CdEAIyLR4hR9BY12WFVqnbxzzLqP0mw42fFnCE8clALLBFWnk8c
NzFEwqDgr5jYqVjfFcFJNKmLc2M7V6Gg4JWqLllxtlmrSzFI5iMqP7tZfHQjaxOqf/RtvTx3FAM3
nbqmyDX1IUFD6tJEcCAwYxkpb2bM2EkAODcLnq7e5suO2RPae7O69hp6/rod0OLwBKhkt4RNqfg9
jSc3LH+EchVyFn652tVvSa3/WG/wuCEU3iqmpzgdUABIPqJe65cqncI7Yks15ipSrg3ZwW3e3Wi8
4M1nseHcs7HGdG9xJneVhlIup/zTiP7dao76PNXlc5WUl1n6JjpGyR3HY69l81fDbAwSM7wqNM+D
UNOglREQtB67O4XGyaDRClgo7zUpfywVvjGdjrASz33083+IO68dy5EtPb+KMPc8oA8S0Ohic/ud
3lfeEJmVmfQ+aJ9eX7AawjktzIwEXaiB7i67DcmIWOtfvwHp17T1sY3ji2G0nB7MjPDCu9QuDP9U
Wsml5SLbSw1JoizfsCbd4VMxwhBicM1k/LnPKoMgs53jaFUwjllyl5rjaZ698ViZPkCPMuAfl4EE
X10AWfTZQ1UOnCe67xyIjbhz6C1PWubmWGbrDAC98YoYz08nm83HbAFLzoYrLUYLtiBikeLZixu2
o5bQXyFBnBL4nuTvbFtRS+CtEkBWJva+jDsM4k2LKEnpe9sMYUXf5wdX4oSAq26xrfxJoaSSTtVm
cCcVsQeSphLcOruVGCSR9cz4TnMndgQVhGdYZWcin5p9ppVn1O8qrFC3NpO2XJug5ocYl7wYSf2p
kDPBnf5yHZd2RqiNiUeTQUyJTTofKtsDTvpYLqdv9dw0HN4Y1I1O9zPhM7B1NDCGilSeM5Q06yxE
99ePGBsayt9DM/X7xXDNPfS1Y63jeh671pPrV8vZly9jk7jgS1BRxrlxSMRVP5QMg3qZHMjPneAr
NtrFFO0FysN0xJlJuyQiFed2+Vl/0qlfWX+Eoo4haGtDsy1nJN2e5UAA9K4XyOtH2xb+JeyXFI8p
6zVp/OxqiogRsBbs+43CYTQ165eoq67JXYHOMi43kRDktKW5gXIEOXKSN8Ul18jVqIakDoARnUs8
mHeQ6Ig4VZ9y/RSW6PgaVvdT4ZS/CauyhfyQMFLxZsxEaUODarScQ+ENBzOa45Ob58x3muwKj3c/
cBLeTifKttR1eaxzcHqD4SGOqvB4OxiCF694afDitXCjPGWidS+1KkJCA/cJb+qmA2Kze5tkrOPo
eAdhAKlk1J0MWqYXP9VxBFOZL+aXNabZLu3Nvwyzptj43UBO3xdT1V/ieuo3MGSiPa6iu2wajJMg
guvighJeRtMWQRoxNmQvfgwj7yVLhkSlbkJnweVrKNygL+khLSvFg/zekfNN2bFcYt+4MzVaCxAT
+INalx6nxwiT1rOXnBc+QI+NJsBQaBwgOQ2HzsjPUT/Lg164dMlNs3RnRxMdSIZFhAFDlCCdjbsS
hhPREmF6SqsQ7jHKBTBC5T5DW5ghMsHQpuCWmKnYrq8RQeU9jsgycJyQCV1efJPAEKdYAQKlGUs2
JaVZ2RnnlQGcdShRKgxoc5KEg7aLgNVFfFwlXGjPVWTg8IP0HXxKa67WXatU2gzo1V957D7bxfK8
VhfFMFdb5mSH0WScF8nubYhgO3qM+2By5+/ezDa1YPukKz2DUwG0p7YE5dmt1Oh8mpJDjKBqdqr9
2GafcxRdVno2qa1uICikGdcRO2wiWhtd7QZ+1H79lCthWkFES1jcTfEWUuPZiI0bw8ZonKFKsGAf
VSbd01ontTPHxxgVhziFbpWHZG1qBJEqsjNW9J3KLr5Xx+fKIUf8Aqu/Ze/nW6SgFA9LCPpbdNn7
qKjBOrRzyvT2aWmIiYUPq9jn5Kz/eAibGCVO2w5JQIIIMqwWwkNBzUfMaDn1KaVdXqkeoeZU+VVH
gBFIB1KcjDlc3SCVJ3IdXHHT97yPhPpMWDsxeX1Da8WvrCIZzPX1zfvK7cdAVSYi2YscjKDIxoPR
j0+LTIZTWeDcnFjxNSb+5J11+1WztRKEpxYZQavTiw7w7HeiQVkGkfLHqiM4JR04Z2HR3zYEFWNJ
VGA2gvKVJAg0qL55nLTmptX9p8hZmFWad3S3aEPc8Qkn0yuyoH+WJmetMoLqtadsAnFwCW3bt6SD
eTBUJH6yRN3eNcI+lrOL0MQ5rg20UGzjvhO3sCVux6Kz9kMHi0uK9pSvaJrSA/raqQ3bOz0HvyHr
C0mEC7qKo4dfb5fceswVoFkrdY2WgsfojX8Z456ixbpyTHhTdPpDh/KF/ydYDG1nUYYbBqFkYjTZ
vglB0czpbIVWxkAGFVUUfg/xSF2snogltsAiKSM3qVnfUESPmxVsmUL6EzHkr8KXhAu0b0jTThHz
FXTF2bjVU3zQUz50dyp66Cr2RPVURtRFLoIBS1nwkzP03mnavsu11/UNIof0FMVWtspJblKne1Ki
HZv9gd22eVW154ofhDaVSONEW1WfY7f7mDG6RiRD7VsA2qQpbX2sVVdJq9WBN4qHfLZuGk1eJwIW
dNjCdO5a/0mPEki1zG9Vev3G12uEM+mNQ9oZBHlwyd55Gp08DqLpVTfAdEzB5ZAjtydyEhMeAn8Q
1x+C0mbxBbgFn39UIjDiBrlD7rc3kBs3uIl/JZUUNVFSpFC3+Gg2c7q1RdR4CeJLr70h+tKi6wrN
OWj1s26FP7W2qADI7FAh39lOoqImH5e7seSzhnNKSkIsSI4dqlscbbbsPkhdJlz1tejTKLmGqkrl
wCZlQLwvY/N+rGb/F7EiP4aJWECtW2nE965XHAdZfxOCRQ4fAEgB8ouuVz9lc/s1gJxa6jNO1L81
WX3b1CdppNLIDkpxaNwUS0VGfVufCou8FYmtKY3GcdRYOn5oO1tNG7cx4Q5B2jf2wYlh61pT+rMi
Ih5Mh0gjuk0ABG5thu7rL2vxTFyY8ehl3oc3+TdgUDtVL8VDv9MHD099BVWt0qEqei8dG4Vknw2A
epdMNex/9rKIGz1W6bs/ZR9eFH+XsduARtcoqftyG4qQpEQs2AivO0ASZzvs0E3MTEMJGUOsdcAk
nwZHae46DUrj0Ii9Eq2ofly1JM5Me01NxpsQO9TAn5mrmVZB6etT6wPrNASDSuGx9kd1zKkdxTXi
GZlvxOA/rcKpVYFhqIeqIVW5NKEmIadeAbgVtzZV1Sw6RClyRH2DoQK80gjJL4VfoXBmeyyzwGKh
ZgCRx34ykNln8Z8BwKrP0dE5bkLYX9gRQ6VVXYdtekHS7Uf91LoOdS+V/WBoNtrne9cnJlAeigqz
eAPuySnpDMhYrscUJ8lxSIxLjpbnHuv0eHAuqR2dDHu1SsO6OnVd+jGI/4h0tZthcR8kWZok4oFF
anIA9bZ+z2qXzehBR0nei9ZCPKdfQ0/m1iyi8mhP+1rlo+qJK3Y2KSWSu7gqYvVk5iQqfTLLoesb
XWBgjA0oQre3fgQ7Zccdw+aXjWnaRi1ubbJvu6nkdGVHIkrbDhob1b4AoNU7ioNstHdNON8ZswEB
A9VFv/jlyap1QZAyQiLEGuQg0TOP0dF2CNbw5Bapp1bergPOtck1yQmtLXHVaxlzdtD3tqh+WVLb
R9Vy040s1FV1GwrmlU4z9Xvrs/enJ19TMYU2ArVkKu1Tqo/oFt2vChnEXhbiqi4h0M4CIL8mn/FU
hZ92FYM96CZKX+yvlU3H3GvzNbameYRvTjEOCEsU4uNENpq/ziuvwKbPgsgsmOjZT0u8XkWU0N4R
GYuOIMI8v0sTWEIeVVOlJIarZnlVnsRLc2JHe/Lt5tc6cptnzjpPzr8W37hK9eV+KJZ0AxUeYMzP
FEuh3DZ++muFrVCKcq7G/acIl9sJ3vZYiSfZTC92Xu5E5j6NIYmBlXPwVP/aA1XAGkOzpXwdwkir
doVSealxs9sgluXDr/2kpuPXMGr41MdVBuSTVBDOG2KsOO/Wky+tWxLnmB4zzcTn+i99U2bNe7vp
Ll5pQl3Knu2Ir1KlxLz3cOhCQpNUeddItud1yRVqIrMONdSgqB8+hUvGbQV595DPL7lN7y55uKz0
LnH0r7JnXWpavB9cbolf4HagkGNPwHXVfWgf6kgm6u1TS8mEUjSBPyNpox0xRw5cpYnqF+0q1JzH
ddK73kOoFszqU0DnlmF+W7enXjCb6MQTgyZOFlUjVeTcMtdCLgf/+jRNuM2rYbyma9+DPbzJcLwH
DmPgQGzPliA5l+VRA2CsT4PWJvVuXRcrhqAxYGHkwwuCTx5mXTyomhnSZrZdJxfrAEs6H6EnH1ct
kY+0GevdZuMsabedSBwASFxe4kmD0hDG+5J6GOyRz2qrYK48dwJGjbx8xnIiGBieEkEpf0BMSVWw
gqrTchWpB7Lu6Z1VLd1b+CnQg560trwjDoQ1wsZr5Gy+pLwjodJgPMD2phCajpY68Twon0i58ztV
j2H+ty2wrlF6QbwhFPalKi2D0nO9ymlsv47Und4E4LNKvIxnsbgEXmc6c8lO4xQjIJdqxwj7y2xH
P2rWl8TwU5bmph7Sw/pajprqLjWT1LRtnmj8f0oNSfSkibPHnQ9WYXGh9nF2fWC7Q94lhxUDmmCd
rHjzFBkQTg2aee4g/DMCQqn2mODW+xTtYTPKZa9GmFDNmHl53JaivUPe/NbR3C6N/4z0gQ0BLANG
vXmd5fHbuoYawxj3YsIL2iBpMqrmnSdRmCiPGiWJc6eKx9+L7lYhracE+ErNK7SvHJBiM5r+AW0J
ZYZamd6QvwMc6Qt98LpT9Ay0jXnaZRRKU2qqi/GyjjiWAlOC2n2c4+f+2yGAfjPZnD2huEGX817S
Um98oAv8GRgvlYTuifI9Kca7xJ+RW0bE3dPc2GLfYP4frPpJzeNQNUkf3hRdeTUrM4FCZOW+ng4E
QhWVTd+gHtaZmJxAKnRKlS3MyJLt3Mn9qipU9VyirBBIr7uTSoG40kYcq9jnKmSvJj58B30KtaZ2
tEQVuKiCdmUSAhunPLVqYTH2OWNseW9GzMt0bR73JMxux9o+WlH1sxIGoNgzMy3ldrTImXpvW82A
UV7cJUtPgRK572hhjuqSsdO96T75EsCkidLW2l1xFwuqYzX8VrteWvc72P4lzVFkbcYp/1IY5NhT
Q64Kbs6PlwgvHZwceK69DGmwjtZH1ek10G+PTnQJnRNRVSS7q68QDwR2+bhqNlXswgt/XCcYpXo2
Jy98Wn0tMmTWnJGwf2V0rPAEyEiJDzLHfPdn2qWcdZVU4OletDxMGoOzxuRyr4ZBtCG1iV416jQX
MjCaFhu1ucrXJmW6eZhzt6HjpfnruS1+jT6WpM9BQ0jMY7EWKyih7srSQ0cb/6grqt4ttlo6MqXo
6Ez9DyatQkGYntX4qWVXJQjy4pT5foX5dRpTY1u2xVefE+JD5bRklGjUtvs8TVAVlzw7jFVedAMY
JkQjSnrXiMfma9MjwBUAHa4qJBzTNvDvWC7rntEpXXqaQmjK0E9u0LFcwnbaA4vv+Lg0egzT/8ji
qWymnpiozgPLNXBYal1g0moieJFqI0NSQbdLbqVyvgAmYryjFA5FK791Bh4aNiaBObCRFD9QRwF3
Q3HqDR88hQ7MVoJbh1BSuGREi2DtBRtj+O2m6UE97uuemKUJb9en+3Ue4uqo/nPBSIkSbC0z9diD
yu/89iokECqlxSaLBgu98MxMMxgbzd0qDHy1LPASB4c972a1KsAGswjiGZS3IjhlKqgh1/UTWwIB
BzDvpsA9UWWnEMjiP9mCeWgdLTfTmIVBl7Sw+MQz5rA1NO7nFUxYcQytm3EMHszH1RyjzWfYthmh
iEoPNGRso54f00Nb4hyrOPmYJ2fhsHFNL9p3T4vN0Z1lKLMKr0eu8TPbGCBlGtLTxnEeYybgGF8u
x0nyDJQlB7vuD8aedOle2bwUorrWenLoGVN+eOP3qlIPmwx6ic81J0plp3JhCFS8ilHqet7AUbCg
6/JHswkUMUDSEQHD10FOCGdQhcCQMfuQFTYc14lkqHCOjZ45WrlV03edOIRkoNydxvpFsiUrZKWo
wGOM+tjQGQkf0h/k4Z+1gZZL92hZ/cswTnZgcn8yoqwPqxNayLhEY2o79tZ2GicStRvItyMNhnCz
76yuTnOuUwISE2sLRfVVQD3ssl9EQX4QZIMOAjNW8uJ09jooW6aAnKEh0kmanV1D5Bpz95KE+gyl
zr4vFOODfMCbpiWoaTaTG9tTLvwLPLhCkafqiOLdYVUCzu4GjpZodslFWkDfyKwztrofblfKhSTc
aeM6ZJNTpASNz34cLt+CwhZuDqqXUhAk8GfquhRvRYMaw2lxAWoFrzelzpYVCrErc3creSh24dLN
Ee1pF7Ip2Xn+NjnWH4MjY/hIZRf0uDAHon0n3zvnVlIcq5NczcRW553EZQDSOLyoZms/mq3vVgCF
W02khPW6mqskJH9p1fCozs0GDjrAfX/BoQoZuWrhU6ZDwmCZd1H+u+pf1y103c/K9D1xaQqsGi6l
/Uoy+iFMwAfcgXz5qW2vBbPXPW3+u0aOmVHU93HzPXj9R90wV/dS7lluUrIlsOqCSSDAtLKrzlbk
JDaa1SqEYrze4OYH/vquursy8o9eMm4GiDpW6QLyRIdmuTKHWNkDkAAt4C/v7dq/aFp4KIzsczXl
KDR2uEJB02gICKkDsoxC78mXVGChRQXmsZ0r9EtgCrByOsYlPo9e8gbjEHBv2qwwZ82oJ0BPePAH
kRxXY6iV6TU2GyviHFiJA2r4l6kkYy/KvqE8URmFfbixm+x7NRZyXE4UvyJpOLZe+9T+Trv8WRkY
qWNTr1JEGlVLdEd3DYnyax3XwfY7zF39unjUQbju1Hi7KN8GUE7FGRokbMuOyW6sFh8mvU9INE/r
ANgQTOwAaDa279/hBXgbQvfbIcpgq43gvMvwUbVP00R5X2HIxEgSMG8QysGK6rBQFL/eLgi/9U0i
vLTvFRw2XSUnngbgKXKTXOzNKof7bnQw4UmmhmOtzHWGCJ4M8zlERf1+gPwWrA8pg9EhcAaXBC6j
UoP4hz6GPauuPg83vB4GkIWsr4AJrxRXCfXCca391t6t0gjMDHeLx0wzd4kfRveJ/quF+Agx28Kg
CYpucpjs7CBT99Uw2ZJhm37GilIbG+3O70xGpNQhVus9ePS052SoX6XhNVvGO4Hvyhu4ZhDhlZWY
6tImZYmE3s/e2MkvhfkORE7tALGWvYLXq+6ps+Fcr+2NVE5j6xi1780vxy7Lbe985c6EolDZSajO
RqGjCSdg2eHHYE0CWSItW85vCyWfVVQQstlP6eDdzr1+HVcLVAGL/sx2mjNunWyjpfhQCyItoKaZ
6GpUFb0S4Ej+UHPT5Fdzm7Y0FIX6orGqAGR/qx3dtih34eThEmJ096t/V7ZwXCfeHt68Rwdo4t3H
uHXnQg3vyIFjLYfavpwRTpuMrIK6R7hpuk8KHV8q8VVq7YdytFI9I4OPZzQtxyZv7pSnSJU4Vwug
ByAyNeNkMz31H7EtfUNFiA6TnZztjn3lrlj0p9X7MFcf39euJl3Td02GhrhTbnQ4iRSHkPTBqrsA
Yn6sKIsxsXPE3UIj2j4TE74gPE2gASbWVl3CeclqPvLw4CkyT1WFFgMUSDC0WiQ7vuT6OlVfKZSq
8VxX7qLc9VQPtmJPYBTEAeLrZRe/LYWfqqvs1ct1UXtnUTOuW9zfxdggk4Giqxc/s/I8EvYXGY/3
6vaQgZztY8abtMUMA1yeQ+6GBsjEzKYR1IfcU7t5QMLHgc4YT/22SYk2odLYNKqyUpd5rYgVnL72
15Ng0a9uRepPz7jDwRanZF47QIm9Asrj7DKrjUKd4GiOMonzXj+lkCRqUoZnjOlR8LIVajunoB+m
a3hHl/zL6dh4tZYgzBqfGq7EokptT8H3eF3eEivBRs89W1R+W9t4D+tJMsDywe5Ip5Rnvp/WVCI8
or9cDAuLhVC8MMKzjS2qv87K/pfaa9az3wmXGwvi0Q6eqD3vlRVbDx1nY0bJT4gPxsbRk4tR422Y
lPWbrB5ny3laHaRU0etay3te+hcUeMp+kPjIJYpe5Y3exb9qzfqq7wm9tStn25LVvFYV62GjeahB
53kPJdILVamq0AvzpsMsYWMPwyktxxMyqVso+i/d6E8b1PVP5fgQF0ySkUQ8NaZpMUhM2bqy97W+
1UpbC1RSaecQRdKMf9A4wwAMcByUjWZk/WFB/v+xND58VzcfxXf339Xb/67quUWqLf/Hv/60+/Pz
6LvafsiPf/nJrpSJnO/773Z++O76nL/6h86p/uT/6W/+t+/1Vf6LDDLD92wcbP/jDLLrj6T8/mc7
47/+xl92xq77DzhXju0ybCYyzPExDP4rfkwY/9A93TNgp7gmyV8WXLoSvkj87/9mi3/YnCCmJ3wd
qwJTt/6Xn7FNnJkjhKML3SA5zPTF/5Wf8d+5YR68TgszY6Yolg/N9W9+xlKkSC1gOxwRaKCrYlM3
2LVRMW7M38a5fe+ftFO0BZak5Y3+C6tg4+9kQciQBmWHR+HPt3GMv715VTpV4+qohyz4WZjQLPJC
RnhR7V0G2khuWTDutzH+v76tsgH+Z14rhndDm/C27VsPTbm47bUDSgVKcOSVF6w2Mab9p0firspx
kyn/mUOsGHZ/fvX09e//5nC6/OsX/RspNHP9NmRqtRylhYfqvSFYubso3MzJVqYv//l7kVH3v72d
ZxieLYRJu2Gz6v92XZn7kfg1IMmOJPbTsSsOwrZuCfCEy1F6zXXSEd5uqeBk1wdPma0svcbSLQM8
hV8C7nEtihLFF9zNPU8ucs4ZD3/OnCpYWngghgd51Oog8xEM/BoKeN5Vauj7GWkkpeXXAFsJr2S8
RkdRHkvwyW1rFfKQlVzhrCFUNh1vEeSY+E6N17aL+DhZupR4k67cuo23H/hn2+mnWFb6ya7Mhz6q
cAxAxTpNc0SL5EwbLCpvQpnERFggLLPb18zvcI5PpmfLw4eB3M9H/A7Cx2t6FeRadXIcacx2odAj
kPoIaAFBm9t+dPPEk2d9xDNFFFaxz47uBmPZMwPMnXPnDiKA03yNrwTdonMu4/40mvK3Vfk3Zsgo
EdrjN85V10nd0A4Nz+NcYwjYofUeX2eT3E3BaBMjRAO5hxsi6UcePGr2xu0mYExnwFbus0/w/3Ch
W2zwo6VM6sfnqUvx46jbdz2CdhqbldLU7mdsWIKiEg1qKm/aWhUN7m+jNL8JlmeAZXEnzCzZuiYv
ZUZ4aHge4DhshMqoDrhwz8zRx3DHZTtqzfxWamcXDsVOysXd4pdgFLmBhyWywBqepW1X7yIi3D0h
IK6fvyFePFN2b51oCpJ2ghSaKPJDfRhKF36lWL4tq3iO6i9yFj565Jh4x1L0+WmnBb0WzFla7MRY
v4cTHARBMEzp2XvLHZ6duvjWx2qXSGR66nUKa3rWZ+d2rphW+MWWAhOW3YImwPGYmCDSduOHyGG7
qls8AkqcCLOq2tlmR9ozmUWioMnrtRrXbJdhWI6aFL4FV82rTWTy+k9n8h1P5K7TbFT2t4ax/MGQ
CYZSOmQg7S40RwNpY/LTZXyDoguJJdfkVWYZTIUsRrVm3r6lFhBpWnVfeIBSw8TwT/ssOxcZf1pb
rG89T2rgLp45c1ElPvahRoXhi8cHaWw3pLNhgM/0fZfqqXmd+wI/AvoVyHDoKrvy3jfaB3vhMckN
46pK/SiAGZ/vcPClV9Xik8z1XUlC5X4EAgqaTDL+yPEFY0gKyuBu4qxpeWT4C0NzWG+0z5wXQu2H
53t3vFYUVJI9PuRijGaLqxxhEnEjt0Y8XmPKcj+L5M/jW5JzC62++m1gvsFoIr+PZkgdQ4TCStrE
QLe07Ph9YdqiwYqrFmTIloOJA+X2ST0301w+ZcV4M8PJIt9FvhuNGwUd0v6qqkHhhE/qoN9ilIqR
C1P5Oiid/hsqGSU7popDX+xZvhdUGump1yEr1uDIGFrdYUxmHLqetrWWz1rZUiD3XL71ydPRyrPv
gj5G9btpsgzzBDuhNA13SRtGO0etuAqydyAOehPv/UGPcb1izTZMWI6Dg0unyWRVKSg9ubA6M8io
raZ/F4Z8JAj6JjMNiJisVEP9xwL3DiCTQuVu273vjs+D4Bp3TvsukrLdCr+/h92Aytmf4dhFzYbl
PAfDS0heyK53RrEpZAFvrgGaUv26EeULyb7FST1OXqWRGWmymTHYQ2SVAFy8tI1p73UPt1mncO+d
SmNgzIKMMwcP2vlF1pgChTpLPCbjeCnZ8tftiCHd3BlZMBfyund6WC953G+KkC/lNxvd5U3SyP6W
HRsVDv4D+dds/jgSlGb4QDfCb3NT7cX8hhDEXuz7x8VyH2IGMS4fTIKeMeWv7hM7uW+H8dC35bNm
Zu2+TaBf+gkx7eqhWCST0wo8aHxuhvm59QtcosJbHUgl0BNSdhhmPfdw7CKRPPZLs2NTzTblaH+b
FZ+zZ9C0ndvivcXHryl3Q1QjgWqtbyhfz6bD08hedtIn655EyXtDLwCMmh9/EYoEv4lMtY5t7ugy
cbmIMd3D+gA29IA7nQYVAbZ5BxsOQrh01z0aJGgA3J2eqNaYyzqpzX3CybcmwpPLGkcbJ0trvGMZ
oCacP0E7TxCm4NAuxDttzNb8xjSevTNNnnJ5O/RgSPJlzo7TwP6p+Xy1yGNoMmn4ofrtu7okc8MR
Y9oA2xGrqcDlOsiGZf2CSIcQ3fTxeX3gnVq+N116Ln0BlIrXGe8ZzAbnaMJQWHTyFydyFBRmrNT8
HFtoLHZ6h6uK3V1ztL/HVvTWZuiGE2EfXLFkDD1wlRTdzvCT8OCTirWVpoV2LP+ErFoHqdrVHKzD
sGEnM9RolwZwUrYbTCJ2Ic4uFdThe29s52NVdx10XAxrR9Hdp3MJrOu3xs5r3YMRO1ctNh2BEbeY
/o/FfVuyKMxpvGM8f9OH3XWDGGajMtZydfLFEp+SVN4jmuh3ThU/ckZfuIUhBrnkL2ZmBDfpuZ5E
sbcdE7YxIROBnPwfGZWHgtnbNi7gwxvkATBQcFXeQrWNnXqnLWivNVYsZEvyzV05P8MhClI30Xfs
stqhrgtUBQkmLckcEsZ6aaHHRcVOF9mtNNtoyzBmgWLqvWG3hLmoiX44diCLi4HxO9lFgk4okFGX
73SHl+JQ/eqcZVcX9l2amkhy5XSV8W8lsUucQ9it5mC+jrG2hZ95yKGQaWHaX8ZU4p3hNjylyGux
97miTURbCl9iQ4x5E4zOL1fwKDfMwXb6ZL6PBiL0KgvKuEZ61C79SQk+qzHyb5cWYvsSa+yx9scU
AsZlORZuw9iFsBkAjj2LLxWXHpcTgHSf+tnTsFQNwOcSYruef2pV1nMiL5wVJAWTyq5h6Bq35rax
ST6o0EtOS2SfO5NPNIzyBLRrwb0bmWeJ+96FhjHnWZBJ7R3VN7WONnM15uEIUbWKmi6YihFYwTQf
EDifWl8ZHZvOBss0hznEtBcpBRxfpWZ+CzcOnaryJm2vzAVP9dEtL92SvZAq1O6HySQmecHzwkZw
MOhHD1rz3jVqzDDw8p0E2L+LwSDumUi3GUokx8Ebfy+4qJ9TJmbe4Bi7gdiLWQ5PnuwxBDG1LadD
xUOkYw6ve+cZtnTQ2qO2W7ovdjucBQYs6iwE13JCjO6N/VNqgJwmTvhRNRxAfz5EAmVzmJ2jPd+a
2nLlT8m7UfjJtll9Lq2cNPU4pjaoqi7A4cLEaCza4/vyitkkvAZZH11r0o8L89xAUe42E74ggGft
oaIJBV+yn2YrwWMGDwpBQt+5NUkmQL1A+rMfllujovypB6s9TJN3Y+ewtBL8CDl7UzTVp0Spphxx
mirxGXow0HKtMA91uzWW6WsQLKowNurrJAUBJo4QOVEo95Bgkk0Mv/QozeqhVGFNDON+dyzNXVV/
JWpIEw/xb9skzXheBMTGXGfYEi54I5h4hc4y3E1KujJ9LTredVOZDxRaDNjNJWO1sOU2GkTD3OLD
r08UG0WiJtQeAQxJ5aZbf0LJjFyCCV4ezVfGCCJm9iVGYbaJMEAOJPG4BeNx7MqhbIfojbXwLne+
opyb3bkEnzmI3J1syXd2z5PWTctuqpxkB9rV7Kwk+czkgE1WkdCBoDizfVfb4dI4bGhuqWw8hk+h
CvwB52v3IkJ6wbDZ2sIhfE4sDQDKzHY53Vfg543AAs/5KIphS7F1Wrx2uENVzzbgwHSKwkPIEb5P
O2Aya5Q/cCQo3Kbsk65IuUWWFgN3m1q4aA+a1fv0DxEnOgGTPMbpVlp4lcDJ35e6+eKYTNukgUd1
GzHKNqobkWQ4P8bge1j9AVPF2UOtS2A7SD9Z1ccHHyuYTUv2ycbsmgprPvYjiRNKnLErFkPKENO6
spPsMy7HkrMNfo2JzU6uSNe2feNWzldPwwovMYcD4Zhy59Futbb4KiL4HUz9z61DaVuj6WUCrgik
ducfJnyUXAcf8U6HMahn/WvuDg9C0bJgVnJdwvgUeS1PgRnK+xb7pkEY4y4W6Q2hvz9OO4U7p0Zx
UM2YMel5vNfMcTxRo96oCTfE8C5IPKxpDHNoLh2lhTT2mk7A8DRl6NfK1sVgB59o/LRpNoD9YrfP
t3QKe3dOukMk1vREINvOe5MoCfDf1x6xin/A982lmyi6Q24tKGZEtLcZJg4RyGnT4jJczzX+d+nR
J+nn2nLCx/A6Lx3noWO0QM4InMNyOKcpBEC9cpStO383Xeg5hLN1ENYTy718ikXG5AS4+xHb8F2E
X8g2Rtshp+Fg2a++N8qPKYdWYs3yRGVVbeCh4M4WKl8eKEcw9pwrCmFls8m69kf/dlzggyVABnE/
wh7pWtgSFjmyUjefmOHfat70aTNWBkg3ub/RTTr646lsqbZzdzwU9fTpOQ7M4Zh1ZnSYi44h0Syk
CsRbri6PuxwR0qXuVtiRf5Ijnqme3cKPhTyzg99wNUm13FI09W6Pb14xwPicoVnTbfJ4+lkaTFG7
H4WjHZgp8qTltr41HP1gMUXgvfdjTMeIlQY8Q3bLYKHH0BPNOvcE1C4atX7cePjWb9uYBDsQiCOM
AyeAbgZPHLyhxEVvQBSnpSKQpb7g75ZdqrG+lrmyL3axI0FIJ5I628b20m71GNrMpG/d0vpVQoJo
jSE7M7H5FFr8Pqa7LPnd6suZGA1uutN8QAegL5iMc2bY5waCSW8WTJemgwYjFoykuIcN9Z3N8wl6
Xxn4LeMWQqcIRah4fsELj5iP/tLnKA4q9IvETdzjx/9RR2QpUWcrm/aG48RGLAep16XMgW/qP8h4
6La3BoqVvdW2X9haIfqomTOaiFEOIsFeJxPNFgcCHznHQ+/QyYYSWxezyj5TKyKrorRHZr2Innib
R2DohcCA+RiGuwHRytaF8YWBm3chDOAwOC/aJMrD4jqxcve9MT0gsASH2ziUqDdLIkc0LEb6ZGF2
2n8XXf0wFPEjLPqXMo3SwM1BwL24dBk9sKkK7WLpCGSL2G5PiVO91pLpeF661T70sCMAtGwwmIP4
/T9pOq/lRrUtin4RVeTwKkBIKNuyZfuFciTnzNffQZ+6D8fV7e7jlgTsvfZac46Z2k1qLodqIRgo
5BXw6R6nRrm1sXpSsGPiVygTL6mkbZ8p0x4YhZtnOqm9mnq0Fm1hKJKchIBOSsJlo6pVAP4zeVPD
Wdio0LoaiDeeygnFMVIMQUDOxIL+yRRh5J9AbaTtALWvyq96y0ReopvkMm7DfzAUltNT2G/w4lle
UAmuXg/XTpkaukMs4j34FJ0iicxmOvwN+lhD7fWDYor7+CqI5rCbow5kTNL/6UivncQzipIGXcXH
JbchNZKB6jBbmIYqoBA4HA22WEuE0AVI//sAdHda7PSSQAS6zy8V06Pter5LtbrBavuQ6WDYerIy
hFneEKp4yBUsW414B3V1RjGps7pk0TFLKH9mVfDJNHjKxvbNKDrRUecFUTf4WmxXFgsKokMl1r1/
ottIU9EJkkc3tu2MqowlLApiIpTVNRkLazUmqtPUTROntgh+Ni3BHRShcTtLKBEF0k4shd+VWbUO
sFEH10x7FkZrjLOW8lCmk6sDXyDgqBL2oK2fjFDI96Ws3ZRaUQ4wgNJgXepTQDhiUG6FKWl55hIq
ViOQ7Ham86uETM1qIdR2ikje8rwoX1Hb3Me2usgGYAsFk4NtzfMhk8ZmKxsGzDTNOmGhRE06Znu4
VpesLoEPLjKpNfXoVTm7K8AkG0s1Daf6wILDwX7dq/UVJTFyTEsiTk0WQdG21kaUuoFh0U4TI4y2
9aNccqzsOBugWuFXWDjCSw2yN+wUVHJGcLUULFNjq9i5yIME9ejYAF9f1VGXaRwfAV4b0E+iaWdz
5Ffg3ezSUJp9Pf5bF5MXVMfNHn5t4OstXdemDIHnDZ09yORoNiqt1lp7YD1SgKdDB9WbnyoX3rOU
+6xNp8xfUnaFTLPccf0AZa3ZSy1lhQRovwJ4G6azCoU4trwCyxLS0mgrRYG2bQvr1dRaIN0qn2mR
tq2rmTC+iGRJJtVHtHTQtfwWCXQNW4sdc5wIkemIQaHTxieDBF03eHxSkoxmAsZKggHB66CSg1S+
nYcecOd6f0G7IYZQNWcMtBDiRu6cTBBajm/feqDSrtPkVyukf4uOug3jyAGVwtHoXW8ksAFkOc6T
h6oEr78k+t1I87FYEp4VKfsrdJ0Qr5XUq2mU5UHfdaicuOe5uacDHd8fra9pCma8skZQT5kiXAAa
b/VpOhaFlNsLGLCrWglfxSq8TQ1HZs5sNSJi0NVbzVYk+eGHLvzJS2V5RsYCHLYzJlY0q56GIR4a
DkMFY8MRSGaOPkcn0k93sHdim7dCldXDbFEwrKgcIKxFIpbSSn+KifV9turEK15KYL+5Qa7ioMGG
q426tP/FU6C3WaWE4G6lFXJu5EfNYlLK6YegCDj9mlErOJcK4W4U8DtiZSRHRowwjQQkzBmM/DeN
TifIKtcFKEQnhZ/x308WO0JKzHnFdfPxyun3OE5Oas35LZ4/l9ZKPLooJx0XKUU5Dit20ViwcjSW
I4bIBTNGrwH6QeWzqRZ64+VYX0bZrCiJUXjnY/kydoTshQ3jADyfj0rq19pa1reNpF9GgQZ0J+4z
2MH5kN+FHy0IQJWSLJtni2HPkXarZ1BUlbJGvqlbbYi2IE/3vVp/1uDSiKSlR8qRvNWCLz2ItwFq
PoqrraU27mJpSNdiieg23XwoCDD0jNAR8nBAHEpHDN0wzdtt3vK8j7wLs2w+04ZwgsRiOaU3ijnM
LZvhx1ozC2MpO+v4YIBwU7gn7eyWT5N+VPRZoMVPzHCn4fApDPY8jB/bSm+PYRWUttlLd2Hl2kNe
dob1kBEJyMW06BYi8UD6BZaujEpqaeURIJBT6/rThHHPBRduVKifFRTxuZ8fSWgemRPcWmzk8ij4
VYxadZGbzwlnmD1W5U6PeWvNVH7SGHzEk3JfBPUOgAyND7hbZo6YvS0k6lVSOdzxn62+PKtC8a42
fCMVmoPVwmiaNYFay6pcXaiesirK0BWhr1k0wZ0n8EWz9NZhEcIus6KVcKCDpvlWcLnzvlnPGoUv
82suSR/1bPKxqLLLVJNTYroKU0pW8j5foMSgVSsasrvXdYGZtN/A4MLktyMyg12kRnVv5mhOMD2f
BitwJY61GfMhJ8+M0NbUp1JXrWclQPwQcwgU+ClFUIubqTVTRN3U3BpjFj1pdHvo5Nhp8MzPwBCC
YPBEESA8fmHDrpJkvJVDvTOM6UNOAow9yqWlv+RCSEfrok9XDpIG/XN8S+hXY1k/pW25nObWeCya
/ibqeInlnNIpisrRVYtz1K1al6jB85twchfDnqKzWqFubDOR3gP3XQ95WUgXQcVx3YnJNhLiryad
p3OrsezHAozXPEx4DZz9FjSlTmcYFVii8lkaFPOmpXT05nBKnEKfq70s45nX8eHfxhzz8e84WF+F
qVwFmcdcs+r3aWC16BpOO+YdRxL/XtIkm8yaGSWH2GApjLDtihm4upi7ngRTesrrwbZTcHA2SH95
rDIF+b6R38ys4xImLJBTVPpmqnPa7ylLVnrkIIVPTd3TQB3GiDQv/1/BUqOg3iAVhisGKb1IGmTA
xhWJS3kcmTjcdHGPuukVnWW8bRtRR4EeP5K+Dn1BytptOitboRSjQ8msbiM2+otWj+ouU6+0BWKv
CfQA3J2dqoyYkLjLuyZPnwZjqM+62e9xozXe0oaJp0peYi7CKS2VezRPP61QMxui6X+g2GtgnkFM
nHLLARM1odlEcT+hWtPakk035ELIgc5KxWdmAgWiAdjcG+0lF+Jwr6hauBMeNQFmUkeroDH9oKJ/
Va916r+9MBT4AYn8hAKA3WDSz6HGlm326VkRaAADp0OSrJ1qxSRqUVuTQyvjrqlI2hscE1xEaxsH
5A8uE2NEkYv3b6FHsYDnbAxunYaup47ir3+3rkA8gXoWMw1aXb1WoBFtv1H4y7CROapiHcXcvIrI
TAn4Gc5rTmGdtx3jwIA0smr4UCfjbA4Iqv8955xX/pSG6y4nX2Qu0Feuqz+UOq4Z8GMxJyV2UqFl
DObI+3c3DBnev/U1lmu5VZN11Jm0LupyrYjoI9ZJid2owDURzTRCOwuzCuNehBu7KS75kRW7WZQQ
UpEouEIkU7djSZN9ObE+rZExaRyobpWZ8y5JqQASA1Yk3tV1IQIChm+24OIEt159Vmgs+ka50KDL
XJafjvAYmNt0hyNbNF0LTz63Rs/ouxk5sgt/yTCSlzLH/aq+d3SACm6iIGqaUa2DrQJ+uIzCrkM/
ZdUcnzh7UTmKZLFPIhaHSnKtyDL8wfClTv9Z8G35Shv+86HjiDW66Yw+QMEKPUgON6rEQH+Kt1YA
mqknRxiRKeZlkS2iC4kcVqEs4oNkD6kUE9zuXL1oXYqFNd0Z000WeGaTLtcwoiFwJBKo9GeT1TqU
HnIcHJhXZr40CDzJEW0KGVbWBZwFeKtxCMlKIDYzCTn1sD/uQAZfNVM0aFjk8aUTs99MZZeZ9Kan
pWA6eiBnb3WieCg0PSVT38s0mm6LNnOUjK8RnZltuCQ/hWgwJoVwgtBGgQcSfGiDYDDuV0y7ggo1
hriZxoyq0TgVEciXHhKM3iVny0JmhhE0p1CqH2Bh6UZxmBJ8MW5bJ5KSNzyCIc9knxy0hrNdFVoO
YF8obGZ5hNS8QmCUDj9XhfGo1L/BRGFwgLyJ1AC5LlL6Ykyyd5jY13Hd0BbtQoqCyIaHxzhSksFl
DIYhNJ7/UMAe4LLA60nG68A5YqPF7XtRQLGOhB8QpyehKyQnU8gYkCOI5bnFXCMOF06HYfAIO0H4
MIatoXQOJ6B7WcNimYz212Iu7wgtrU76vVVnNPAmaLWoxM2S51L0DrEy+rYztA8ZPbcPKW3hRXHc
L2idS3GNYzJiiJQPJEVU6TmvatkrZFT4Gm6CEmyvJwXDpzAWxX0CUERpmXn0tV6KGan8CCRZpmK1
J2VNo7SYf0JE8zGcx1ye4Wykc7JbMwI8qpu1Cz6BIK9wHfejW1QqOCOOZxWhDxtiQu8SeSZAGaCb
WsWs7gP+Axx2ZjruB9ib6K0llh8W5mmWUBFVufSZdYhGpyyTvJG7cZV8q9sgDRe3NIbGy7GWzmqR
HpV0/pMZiDg9qUa+TG/JU9PirYgYdlryRHOIKf82mrYwPMeDXFv7NixJitQ6qiNCJqcEca24LC1z
opII7XBgvCv0ImoT8jWrcNVOSK6mGjRK52JE7g7hQtfYQilsINYz6zONpX4yVDfqa93rS+s6yjQ6
9WXiEG7qO8J80m2XDJdUHSW/ghBs03F1iyWgmcJ5KKyJIyBy4FIZocSxw4pa/9+Xkl3cV6QiIigT
LN7/fymL3GBSq3Yi/WFV3wLgOv/3vzI/5I/+/d26axbl7d9PiMV7gsAzQ6zAySIu/E4dgO5yHenH
82NBp8dbJQleYLdr+6U43QtASOQ2g4eXCpSInGwImhxkCwXKYt0sngCbUMEZY15l7SRrZe/gp03C
ixU1wueTvoC8alsrOM8GN0shfyGK/U1vcyhI+7jLcvy7waVqx0MK1e3Ke4h9seq5rzXXMGPQ5eJg
XUSZaBRiGVzinOJbETM9zvooRQDzq2msY7moGgjbcAul/HvPEhv6YgrPBD0rKQRPEgf2hQb7NKmq
9zRKOzoJ43uSQ3WdcNqKOvSV0VRz1AFxRF2jnMJG7chf4Boq8fIyVWO/Za5f2Eofpwc4WJ4V84nk
FfJpOdeGU12SCRRX064qOevJlEx5UmxjSzk0+OOorNOnPC+brZCWLxMBc7BGcn9B98XajEhXyvtH
VwZHPa2e51RgTCt3V70hMGDEleoGbXOgJ0UW0zIMbpcNGpghWLeRlKp7Bd0fBN5pPWGVLAidnRrl
H61FinQte1glnPLY2I5aAHAyBxLT0ymtyX9LwG6vT7qKPM9SpvipgAw8jIaxIaCUAJKwtXym+Pta
ZLo8yiR5NnD3ijF0sIozckdaZeozu7CFFGyMRwikhtJij6eCCtvurIhy7i0AytY2muW1jNXoPmj9
Cyod0OEg+chTqfY0AONLJFo7gFYdJ1K/FObfuTDTB4IKuOOSP0TE6xQt2g+spXhiinlC4k8vrxg6
MjUtud+mBTc7ai2ss3l9APvL6KtKQ1cPdKJqBJ7/tKp+MIkZuOfNp6oa6UxUTHHrmdF0ssqQhkhL
DuqkbbO80f1Z1hG1ExshJyMhyNDcVp+4sZR/iaK9krjy3Uc1sqJYPcIhPjB7c2gM0YwkAmjtLD2Q
5UVu2Bd3bmLtrM4Q6Loma3Yg7tRn/Yo7qL/1+O0SrJJuLkqJo4hLgWI+0B1dGkkkhyskGHnuZky3
/AY9Ko/KYJwwj48eyEyaZhzId02Xm4eEdtE+agXLH4bA2tdKi/VE421w++f70NKVQymWLWcQSz5C
NVq8KZUVuOqVuU2VQTuXARN2UnvaWg3O6KEwU8iJeDWkoHCLWsFDy7QHhQuonA4r/JNEH9LRJG14
ogPbO6OgEXkBeWUQKOfNMJ+eO5XROtry+F6rAllgTS3ee6ue7VA18hckO41dGyUFcITb2GJQvpcC
DlQqT5itF0HzOnKMsUFkN69W03CHazFmzoDaFHpx8drVDJGqSc9escKndAqYC4tNlUFMb5PXdv2h
8txEBDDWiOZIjXsNIPbbHUXqy1QgIsgSy3xhYaIh31bGC/Kq0pYGtbkGqeXGcynT4UYeZTYoEv/9
NokW+QypWnSn+K3PdH1TjczWAwv/alsL1yjRtH2st+M5CNXh3HXxeB7xXh77iDnm+v2uHju3svKB
OZWhnVqpOzSJsZN63XztUvOlG9FFFstXNo2x0wPI2VQCSSy5Gb4nS6cBZGqISQxbw9EnrBB6kUyY
Y+PGbfuc3vrAhRCmUoImFH8zr5y3MaQi2tQ6FAccmZtGlOAhUJfQGEkVN+3yT2FejqIoldcEU6e3
VOdxVEovq1PjuvCKhUQ/FmHiW0mdPeUayzETYKKFA4v1bCjQRfH6g7QxDukIAlxqmQjinKJ3V2ir
YEfo7JJUsa0kuM1q2sZIMJw0YDW+CmzaR7SjYEXtn7owOXRNuXh1SzqHoKXXJgbW0YyJP62ar2Bh
kR8G5sngzY/QwkfsEH5QG7jcUgBzAeUUm0D3URBWsGPI1ro5aBYSVGi4peQHs2rjSAZnn/cNZHbC
jqsG11iwnmuZkkCiQ6GlrNVaMbTHumFr0KOaqZ/uLSFCLIRgEHBl0INmpFguKkp9o5QtBXs2iNxV
JnxTTddPCcUmhyZraypzf5DUERcQLeALprAjk69Diy+Z+B+TRFUzlvcsCNOO2w+0eH4R8LwhYl22
4xDTPDfwfRZzixSEBCsbxo6GDUbnTD8VDugJyY2WgZMDgQeUfi+tLtXXcJ7kjUJTjGV78ZQ1vJGj
EIaIV1Czy1NIG+Fo1GhbCkUMTm00RrbSRHZviZaPJI68JEVl9p+xlISNnfa14cwTPQHe5LLPom65
GgvmNwwspiil59bUt/PYq8csHqjzcJP7Kigf7D+YmTJx9oY1g0LX5AtTQYSqivIQkup3zpqXCCEz
d9Z80SuG5ROk4ZOwsOJGLbiQllVrB7SDpmVJr7ZvkqMYtDQFkhnLizVeEFpMBsuxJcKgYu8P3FmP
VsTQ8Cgn5iMztnE77gsyNCZ1BIPI0UM2Lp3ak8QcMbCBnA6pL8IkMsCAmpCX7c0Z72piljXZOdI5
XIKBHBwM1LKM6UyMyjvHOgm1kX5oJmvyu0klEqUZWjJMMKHPHTBUNBG+ZgiNO84o8crwXRAtZO+0
jL25r6/zlLM1NKBU2EPfZJljUKSYa/Nn1xjN2ZIF0VbbLNkWNTFhQarUrhUgrur0ECoPsdJ11dxa
hRPwQEHg5D2mLKGIFGeZgJzJgXikspm5GYejQc4mdvjmMLX65d/BkU9y0+S64EX1sjPA6tIuQEEw
aB6aVP0m6I0Mf1rL8Air/TaTjZNmIMfNyAt0U5FzdC3KKMOF8LzkcnVsSXxzBWXO3VxXaesEFl1C
xHj2mKMbH5LkVQmDzE+XYq+Lsn7AE3ecE63bqUly1aAsOUWGHVWp1X5vxCNnoS7MpENY9tJhgYLs
Vuvm/+97/74M658GIBs5lzUzzeq81ZxcN5Rdo7e7EILOARmbKdh6k2zVoM73yso3jNc/+PcruWDM
D3h+7Yh3gWOezGar3obO0zAlhg5KBd2Plw0qUfM2vI3I3e+hU+9jR7oWb+bH8G0dJcaF0UMSthgz
aezmjvrKcUG91dwIqjvezPkUfBLE3I23tvYstISE59BWme1W3YJgkd7DYVt5yU7cZV7h6t9841I+
6/yvyOglzhvkSL3Kt7g9L+845HkwENlpV5xcsFCaF+MYb5eTIG6F3WtTotKnyb1ZLjnEgjsjQvHL
2MvnRLGV5/RLN7akji/VRvQmpwYG/FPdUxpt9cmoLqDh9Fv4SuJrW38N1YkFoWXEyD7CKLM4SK0L
KARwZR+CBNj0J5TReQjmg4adY5levMZ0ADM6BpmHFEZ+qr9KvFe7PDuZ2OCEb9464ryt8pJ2NtIe
ekzjT71HWNIxivyEUTGdVWRaxEr4lUcKXf5M1a0W+1lyReSKrB03PCT9vnhNXoUPpAS0krA9uKXX
a67yqn5lxF+KQLLsJfrtTsqL5UNAznbkTqjGLmSYuBkOBGnArSD38GP4zIeNcoP5dOXNzbb6PXnj
o5r84S26968S5nkbqe2JbONq2czP7GpIiLzVpugiFxnOqrGp7IZkQnSwL2LpoCYR7omAyW4zDS7Z
mEF3Xi64V5OjVTDPYeBDu3ID0gVbX+svz+MO+0u5ZdhDRhPTrYMRbbg2s49P8FW6aDjEbJXkXHmX
ofA9qYTgboben5hDPIs34y7PjsyNI+xF7uvaeet9vAELveHEFo75Acqqq3KQvCf7bFrvgJATx7wL
Hwzshm3x25zqd+E2+RkKfS/fL656eEE46UannDfziFsbQQ3d5O+Wkvezcej9naWfiXb/RnNqbA6X
hj3uAzvEgwU4h7ZUuRIGeNVDidGxqZ6tPWBCpmbGfgbTTcjIiwkDm5Ps5Bs0mXlUnf5eb4sz53C0
BLMtiH70mq26aocr0jJiIfP0SHiEHz5PL4IHYs6L98ZLU1y1eK+TTRY6D+kmX4M9tSlYneJBglL6
2xygMo1Ae521t7oNsdSjBH1vnfKtOYDNjB79VnWEJzCxQHm7Tbcj3ww1SXSePjMfe/m18j6BA7RH
cGYuqtzaMZ3pkX5gCHk2bmhcyjd1U9KLDl2oWHHoYm7v/gCOk+U22i2GbVc5i8q120kHmj7jB0uZ
8sWcbxXUowD36H4DwVDOCh8MSs1d8WzBzrXrj/JFsBmZVJ567w4Ay+txJ321H2LqMmi1XOEEYaq3
UYFaNgGTb/XefJYie/zGBOo0Xn/Jn1dHD1LcZSPu0uds3Al3ekVJxyWlHSTe1a383b4lnwFjKtfw
tNtibJpHlTnmM+fE5W8F9WW7/Cg+KzcLHvKeNliwX2ggn/mEOKwnfgo24AvwWedRbhQuYyLdj/zy
or9BzfkIjs0h9Ipd9dduo8BOvup10gTj6WAwPeGHb0CYYIEOyh1zukNvPGW3jF7XFg5v9kLf/k0k
4+1CJqJG0YTTZpezAGGeQQ30F4onFb1uz5a4MX7Qcc4zBpjziLSGTF9WoPsKomSv4aaRkYORd4Y0
z4FtAPAmUPZ88pvqNfokgpiQ5fabEytIceBJ0BN2HPwit91J1wj1sZeQ5nHoISFysbmZCslet6ZV
+7AxL9VNJE2udAK2rPggjB4uawTQyOt0t/WDF7Wy1dkWmycEkdNyFZ5l5o5PyQt6boFWMJREr1Vd
6TTvMN6pO/Rznc2q+x2ezVOVOIMjut1ReJ6u1nG5CAxRqRhO1jHUTsHviNv0KGw5JeLDUO7siATN
F2/a3bga7+EzW8K7sVd+hGO74/lLONTTMMjxo9nRrnltfMRAMUpRW7xYLmYGO3rX/8IDMnHQVLQ8
3yUa/eOGicTAjHQnncFxEUIfOpbfhugUbATAoBgtyzWfGwjOf2LoCn7ygX04eCIb51L3n8kxfwTc
2tTg6JVJILQ5tSGTKR1+U3aXjKVsDnY166E4euq+JRJ7n8/b5A8aMmAJ09FGtkz1BHiHQa9gOSFs
YpZD1LVO/57v22rHSAlNhcF9vhdOjGBRWc+OgliGAchuuUWFt8Ix3NDpRjtyDaTZNwUf8LZ7tU6S
6FUHTJCasam96ah7Fo+JdBHeUrfbUbrL1/g3PCWlY/6Iw15nTb3OEjyybe8YuYdOmCJI/S523YEZ
Z85brF/ITZpHm7Sy6YDMN3LLc/FuvVGjS8dagMaFQ9gRPunzI8cNfrRzinf+Cg6gAdHDMaX7skR0
egiMT03AsuAIN/05HG765APTcVqPvHAMQF59IuXlq3jI9/kNdJn5Resn8s1Dcc5Vl9Cb12p2228e
OTKcuoPyJTzx6W4lP4gcPjBjvPBBAGaNWye+pxEpereEqEdpLzNGAxwqcJV4pjfKQ4x93XSnPagg
gsZ2krcg0njrdh3KXdIko43+E4AkmByCOcVDIDrGafjrxF1A70umF+QVry2CQXt4Ed4XPunBBQ+U
X8xDDHdocov5KTtkxSHYAQFGNnCMdipRt7f+gjCxnGZ73rbfwV4RbCve9k+JthPGbftC3AX+RYKl
kajmfHgHDIqzK5PBXe3Gi9Yf9YhkS1s+Gn8l9zbJn9rGODGT126EjSvC80y9Edvaa3Mbkcl/FWgu
iR7dTFfQg0hqUNYaKJMJWHR5MAuPUOZd3u2a5cId1l7zai8VTiTaDKyQP/SHrAMgtZkLX37i7xvC
psBtMLjzE1FiRrpdtZUEsOKZzAEPbZViS4w9Z/ZYv1EpJOWLrp66zmnNOwdJoT9RsFW/zVNnPXfJ
LqAM/UjyvXRjgUL+JMcvq3P/qb3ElwJPpT/WbvgMN6X2UgYvGmsUxiHH2JsULtU33PaITf9Vu0wK
PpUtp2KUAfouLM916tOco5xDhRSfw0/zQz6xSGS/yW34IHQs2g2u8lEe633k94fuXX2qMm9mIoym
9FlZEymxTSl2RCJe7sBiMnbWR5d7Joqi/FCSTFBcCsPBAggjKbiEy3P5U31UEc6NDUe/2KQ0/w01
F7tH8Ye3K1d/8ZbNb3gXsWFl+gaVHMLBVfBdbcCQXRrgAz5t0nvhxf2hfWbaGTwEYbOclj/CF57L
t8S0gx1ZCZRffvGKB9WGnDrhzTtVmlNxsbCO6HbNw8pV4ma71UAjUKDY2Qt1XFd8EltQ0ho9TfT1
HrxOzKGYB9i+/BRdd7oxn5i4BdVDG27CNX/GKTOpG8pxptcJUtEvxJ7LLxtbjTHisLLYoL8dxAe6
leeWU4cvKBuNWfvZ3LUIpukrwke6aSd09MnrTF6WrX5x4wv+kPnUrRh+HBrm8N1qp/kl18ohuhbD
CMrnGUH+a8FS7Qc76hYnv6UHpXG0benD8trHJ/NY4QUzqYJt4xRdqBzCD56Z7DCUPmEbqBphH1bP
+uJXyXb126Yo2F0wG8QLoaaTNF87G/lmOtBXp0+h7gIcfNU25YkgVvSZ8W/4IbFgUVElDsaS4pAC
+HgNJDImft6Fj2oCNnMbMqd+o+scCvtgSwUFrjHZIKSmPJua+6TWnvlEWgU4xOzWFYzdbD4564eL
wa6aUsZzoNnLG+GU36cXM94MH5bhNL4abeiy/8zgWe4YWphOSmQbXxtGflswxzsuY/AUICka2e8O
EYWfvKURbMq76IUHtEQ5vlX9/BZ6iGxN1k8/22dH4uuhzB6ye3iGlVkSgPzoEez80gh4Ur+Yz3AQ
pWA1XWwy1hHFMkh1xOJ+fC2eeNnSVfwQb8qdZgb/LO4ozgjveH0GFMnI2Q+lw8UVDtkHvTsOCtlv
GxwQkKxT9nv4w2qcCz6Kqu5sPjDsfpHVtSNB3NxXrvodHKGnSiSF4nOAoHaynvAy0terjqOfgyF3
Wjf6yRNmWJyHdt0Glcwb8G0yIzfcL/0brQL26/6N1seaMomxxZGd8KI+Ce/5VvwW5y1cWKIphCvk
HUxSgKtO3WdCf+m7+WPXGmunWwgidcZ9NDiKG3wHh/YRNocEMe9ePgqO4efY3CKnHja9uRe39fua
bTTxhPJh/yGhF7SN5eMDMdBKOAEkVc+6kVT0gpjzYc5Oif8R4SfPKorQ7XyMPqmqQaRTXWaOHjvZ
10yDL9z8DhUqyy1lE/psdvnu0d8i5Zj9aG/cnU/xJ1imHbysKXasg3GW8Bf+MFtAdGFB2KSB6RoK
UviN+iEcxR0EVsW15k3ssPrrB0YnTnTitppaN9m3foQF/io9r4vNKhLjDGfspWu1HmJNJgwe/bzw
PL9Ib2+1xFjeoe3D0BbPORtj/ZGhZbenrXrmxuEiRTf5EP1ifzWfMuKD/pL78M0mIDxL2+K9uM+5
V7JP3AKPBNtn1igeCuOHqdtROc5+glH4PQXdkNnLMz9seu9Cp1/2arqheTsndrSnIg5+UY5zXEd7
m/wSI07aOONG9p7ohL1KfGKVDzcTdotTggfmXp7LT+To1nHtbwpMfdzgKXyOeJ42wSP75R4e3iih
Zx89pniLLyxH8CwFLGcE1djto31o7+2D5TF6Iq1wE1/r7fjg7Kqe4IxujcM+vYmu8dbwtNUISgmj
IvgZWdA7tfXL8DHumMY8qhcEaoIzoyP1SUjHbvfGgT2IN+2xQicJJ2grMvJj2Pdq+dxNX82tFmjL
2CmisMIZ7+bbPB0sZzgH3+P0SNqtQLy16JUqZ8sNqv6dcU5p/fPY4PDhEDdiY9yI7+sDNJ3r8VD9
BVtN3i3qlpgOGMNQ/0KPv1h62mE+VxdWQTSHlj/zYhuvedL8yeMTEI+K2zIQfMFjHG2A2NCSmDS8
QPuYjZLh1nktn/ESfhWUZZE7ueJPbXpp67KAPwQW8lW4sKl2xqn6bN+wU8gcPKWb8BKDe9UAFTLd
Vz0DEfRoZYEvMJrx//0qnfQBB2plAYUTE8doeKQR72No+gjTgIunpCP5AWMsEZ3hDpGYHuJ/308R
YeVpV3OrWOmhlQYTViL7OJ4n4hETDFPKkr0JBB1tjU7jfUOal0n8K/hlaKY+jkMmfgnuEsBeNipl
FKJjf03FBLpvweuJqgGr88zDMK5fEmQ3ds9kA4/3oiCDa4+qRHZHtuZq/PtCfuipVyvdS/Uo86ex
YESpUlBmTVb71q/1W7bWcLSEHlIPci6asOgT3JwA6cN/X/TlJTOE0GO4QBMTgTG5c01M+RCZD0SW
zS6qKMzRPWJBpPGs4j1FyUGLdl5+RC25C+k1pGMxkmGAaEDC+tycR1X+kVMo7kXCYU43bwHv149r
xn913jtlzZkrEDh/W7i763D+VargFHSBTAlLgIHav5Hh+D/Szmy5bWzN0q9Skfc4jY2NsaNOXXAQ
QVGiRImSbN8gZEuJeZ7x9P1Bp7rLpthidXTEORnptC0SwMYe/n+tb9W8Kir+Yx5Eq2sueuV0ocxR
8tNwsOqWHBmsFlRmaJx5xbNev4w66tX530N7KFGL1G9w049OUjxWQ/3QALNnjtQBrCevvVlQQh1f
RmBEm0ZXXSrrV2K07uPRdwtF20sOnk7nPWRCf7Q8DkeWZgAJHzmxVNLVEu/g0dxZ9439XLSTcRX7
qIG8YXrqJ+2Ox8EGJtc96kTFm00IF8T1dlWpwy8bjCJc+gBHX+B6srqps6HetrismGeSZFtZbF2t
we3VMdgDeGP/UOEUh+e46QgLWBKJSReztm7txBl2XcYm0+koBpYp5SBl0jeOo/2CfSjXtmZBPUKc
sfKFh3/0ZWqNv/Ue4SPAe163NrkyErYLrdpeY2DfR2XAaVjYF1L+BAigP4EuNuIlyzAdHXcmH3oC
dAGSpWWdYldur8OHyB0wBXPck+aF2zptFmlabio9ui6kxmJcjU9//Rdh6L+Dk/n4dEdI1TbpEOkn
fBdrMIbGyK3KVeMebpW+Umuf0kFEFUOZBUpeZVLtUvFKf/25AuzQp8sWmrQc26C5BdKe3/+NnKPW
JsHVg6jotECfqnCKVeYmtPr70cQLP6mo6dPqFhveremg56SdzMk2l1vd6a8vfJX5Gv9A6nAPhGZp
UochyDc6eQIiNtQReWjlekRrrKJSAQuhvAe5jSryLrjzC/qTMxCG4Qtmy+ueDK+clg47YRJlLgwH
68x30QRaVGnrhvYp89Eg808jJJteeUmYPLGp/8IKJGPxGuBF8xRbv/Ak5LkBqGHxsLCYqKZunjwJ
0jGLqSiUyjUzyn1Wnz4RMYlOkp0WWQOIN7n9lmh+FAUBNWm2qXGilgNbe+QAuEySa0mWEhLjCFYi
B5hYY6+vG/wlmL7YbnFcVdWzjQakGFGmNvDbgfDRAi8hR3AgQhy2Du3m8PVDPfdMNSktLLL2TL06
GdejrxesSn7t2ikLoQkeZmGW/YWX52OQno4c8jlV21Dhb1mW9ucgHnA6j41DKkRXGUfYNIcutXa9
RfG74Y0pKMFafXaYig4cg8O/9PYWRuot/o8B+3pyMANGVFIX9/2Np9s3PPtNYevvTjMzSwiVKKvb
aQSgUUBmVmvvXm2Dv/Mqra6+vlnaJ3oWb4DUTEODaikcoc9D5LeX0TH0Qfia5DjgsDX1rRxagYnG
iVbLSCIZ+axh6qaW3JJdsVbnsrJ9lVXJsy96BI4xhBFzePcd7d2Oq6d6Zi5IH1rB1Pv3XmpXF96R
s3OH1GncsXhZmvnx+799XVk7Zm6FfF1G1rIVUG0wXBEeB/VCpN1TTEt99vT/GEjAkNQufQRw1GRA
qZNz/PWtOzt9SyZuVUdRjzD0ZAj4CEsE+PPKjQ26J1YZE7sMbWQMqAmVWrnxDd6npqPF7tPGIHvn
7esvcPb1lY6h6SqcN5OBePLs8Jv8awwOCIpWlSCeNiYZtZ7GJ7uNooUm80U9v3n4smKAIPPD6bTH
yKauNONkBmxy2NiHd28GokyI/ZdNJN7J8KTg6t8WSQG7J+GU7TTY+8djF3g/4UQA3qYwokTd9UxZ
amYM1dcX9n+5s7YJOVhquv1pXkKDygBSK7fOd0ZLid2UuAJRrV0NoGaaCC3xJJxtQuE8gvzy9ad/
5p5pDiNsJp6pAPfkyZqgD54ONZY1YZw5PdCu1/1EN7UjhFH41lNkZBRI+ubCNZ+btXSiVW0dvg8k
uxOcXDy0WTcmfeVOA88Swc0P085/fH1llz7j5MpCo9HwiTJgEfndTma10e30wuR7dkzyMgjp8F7Q
5D4dk04Eq0VreClKcSV7WgDQTBcOrHFa3Nlh+MAE6eHaKNtb/DIHTE0049EPJwnBfOUurLrbTsUf
amti1Y8JXSrQslSlgh9h4V8RccmJTzKSiVh5CgrW5nEGRvnWQxF6P2fgmO2h0vj6xn2kc/8520tV
NcjtZu5xkOyfrCm6UbRSARbk+ojTFw3L+EJP0rWGCIr4Gl4zCw4y7m5aDuBufKWka1Kw9S2cbPX1
VzlNhmZJU1XLdtisGpqwTiedck7mHQtZumUGNpdme6BRv7YaQR93PAxV4+0kwIpA7r7+3M+7E1ST
NsI6i0Shz/nlpE80UxUnpTtNwcrSeCdrbvYyL8jgNJl0K+/Sfmge8Sf3nOubA6BNYUj9dHfs1GE4
kRaKO0y34UegzGYr+62oouevr+zs5+iaKnjAzOb6fOW/LSkmZzjpVFbu2tRuCNXbKD1mhtK7sNe0
P297pbB++5yTzZYiE9NDOJK7ICkaxdFXaL455ZsLZUAWIHKdvuID0TnbvI4G5u3iux5trTI6cvnU
Grq2u1KcWXMl07VEjyVkoF5F7IQIgUv5xhkRVzolKJ3kU5c4JbpYPjUj3Rmw3xdqBpkfectgqCh6
ofu0jo2owvMf/RQfmOZxzI/k1ihr/2rqrvI0SG96nQ6dAKi9dHzCFKO8WUN0/oXPXNn2HCjxTPbI
I+nlF+2vzlaRF8SBz4EYvxhAkdfeWnE8pdXmDw16Nfu7sFBKgH0sMDf1zSrfIkMSR3yM16SAfe9T
U0W4Cl1nDvLwi+BvFSbeKvboYFuGTQ1zEtZVZRjf1Cstmu45NJcbjwpr7tAA70zsNlGMeMAegudw
mo5+ePf1SBFnFiY2lOQjqMwGQhqnu6UkmRTJMS13oxQggBb0j12SHWSvPdqV85NqRLdQx/iAnefF
SaP72gl0IE09Vv8biNLXY6Y/Yl7/ZohyLYLiaVKSH2LOHtdkQ55kom2mMaCwU5qElfnPVWdmPFyv
JZ5IbAZPfatq/NVWfMDWRpdKD57zjtapAhBUOj+Tvn80Gmc/Ne2jRpZMTbSuThAcxzlnX5XBWsdG
SIoK1oIkhN7droIeL2d0SDWdFIXooDXdI5Y5v3qLRtK2pHgbfbHxFGsPDyZeyEp7JW90Uwy0HkNu
u+fRxQrDhFLTuqwmxBV4Fpbz99T0nhQ/q30MTPH28fc686bO6wPq21XdQajQkPM1iXM9SM81aAu2
lfpaR53rDcxpQv8mtWyLz+I6CbPbKdDufUO/82PYEEH1pEyExzaUJmUQPAV9/L0KiHlvCE7RiG55
aLL6Vm8J/TNMqvl29ZJjR7yPOwfvVnaPNS5/4AzKmPIwXF0YIfOe72TSYvcgBMUnA1WmdTKZeCnU
Uq0aUUeDIcv9arxuIJcuTYc6ZFoZV2HqvIUI2JFkVMhZVB57XA80QT3Zuxe+y7ycn3wXqVk6uAkH
lodzekShytJ1fZHmLjgQ5OnXsaKEs1EtJTrDWram6K4R3qtLpehfB6v5JXL1sa5Q1gSBra/zrqCb
aCv+tm+GC4uY+HzqkJzQVNPUhA0V83Rur/yxU4LWzFwfywD1rsJGKkvjBXG5v/OG6ruXTtAJLS1x
awvOVqD027ZVvQuL2gxHPr1F8G1Zz2zb4P+nZ0XyFuzeG1vwsvYTRIB0g/8vVdYf3BBMHYshGsZd
liBOlPm2mmkazew51zsHWXES4Wg0fxmEFWMnoCw/3MP7m25zT0H+hLFE0+Ol5qCc9apmNZnKvewS
riUk6Ju9ENFLOUk0LRlMKRXzCw//89Fecj6SIBkMahuadrIPq+OmSGI8VRBa232jObTeq1cYVIsu
qY5lnx2TdkT6IydgMfnr1x/+eQetz6sp+eOUtxzDONlnxl2Bu0lE2FFs2k34lVbDOB6p1l2FZnnT
a+nDpCAe+vpDz4wpdu3gri2LjZFUzZMrLuo8b/2uTdw8RvKJlrCI69fJbIF+RHcw229khkdueE0j
64CK+u3rj//YAv75tumq5LI1oQvTNE43Zn6YFOQ5lok7GY1Ob7FjdBDGPWKQorR6FyXmocMcQHub
GNFMAW3RU50oO7JTVPulauWxnX/bDuO7scbLXwyE7ab56zg+yPYWjB9xt1j0rerS0/o8TfDFOXSw
aTcMvv48pf22/ykN6tZmm/LFMd0HEjfwZL9FmPBBUF44HZwbGJKin8ltYidknHxUgFSYnDondgkG
eiFbbJ351iY12lsLnTeWMU6UjfPy9YP5vGHm8iCmSyDn82Rzuu3SC8Caih2jBOLHO8UrAZJHkAwr
tRBPH7ec8PS1rlkXxuPnbaWuciSXH5t1PvjkJTBqihiNZ8Wu0rbXY9K5ZE3fhaZ68/XliXP31FAp
d0kbsqB2WsZl2zWEIT/b9TPjYHac4XNeNApuLJX591KRN7GuXUWqcWXDFtDJ+1hUEqdVO25DRIFA
qshbk5P1oniXRtaZ7RL3QKjs321NNTkR/jm0BkUbsijC9lvhA5rC4FEaA3OAdwOZf9d234UXIfKJ
YESJS0PNmFfa0/dxnvosA0gYK83JZ7OANA6Uo9h1DOASOkY/KiCwFlQrZ17P+20D022BQRNcAySS
TPqs0jaq4tS/CzDBL/rOm8gVDW8/gLe2wAho81JLgfd4SGOINawExMTw2lMwE1q1whmHKKRosyuv
zh4SHRP5MBNkPqBjTaFjoMdNgk8smR1txw+WgVLaa6MHXvTxxwHikX2JG7PARE6pFRxc3/9oauO6
6kAyTLk6m+L9q8CW5RL2MUiO8Cd1PZRvA3A/kpCIsseLrYnyFcDzVTEfAy4MuPkl/XRjbWcuzQjb
0U8H3BTBcA10JrqxV354EXo5ApLM8TqtUKOVAFE8o73OM0gkmKbecOesZVHff/0lzr5cRA5YjnA0
sPgnE0mql2we/Dxx8XQiqeKy1Vgcbau5cGg7U29kBDsm514mdZNa358jGLebzAqSEN1e0nRCm0iY
2TBjUuuyu2YLdYR5gB6cZ9NI4xC02k3ldTe9PV36Ip93KnOFXtAmsil+cvf//CJTpGIjBs3qihru
Rcs/VkO1qf3XOB2/GbOVs66Tn1Vp7GcjfGr//H+/4dwFnQVdt1X1tCLHa2B2ccBsNsbe23y/K/Rl
aeVdmKy1z4dkimDMjPQZKN9rp28tGSuZmHJmDDOmxeDA+V8kRYI6yzrEo4DywJwVycYlqs1Z9A2j
HPL8okNjolVQxGMMD5wc3Mlhyzu370LdeUlh5mgeYQNz8HstEDhdnobPzTakM+ic8J0zZRnbrGwQ
fl2MsrO9VvrmWimKV24lATLazahenPXP3idNwroDe2F/6twk3CTLpPrljsOdIlqQyHHx2lI2BQlp
o6xJwp9t8lMH/NIr4Kp6dqREbIcZApivB4Y1vwGn0wEPiiavLiThJCfrnNNqAJ78MnYxGePSAfRv
A36AQFlCrQzRfmGSypv6PmA3wZbg4Nj1RrW/W7Z+TNHW5O+Dj3UlTDu3ZrsUsUCCmg6IcuAfnSNQ
tg/GreF4t2OjHe2BYkbBYFBl8ao38bMjm8e0yF/JOLopANUvapSTevWdJNZ1SWDxbKN8pVRNCdI5
TqJ8kNCaSJWfwcPvYU6zPbDJRsw18waP8UMnQcAUVrULWgneQr2iw08euQXw1HzJQo65DHsVxemg
grXUbgKGwyI2Qlg7Pz7+3TLT9cddLkoqKkH+M1Ivrar62WdvUWFl/sPbd7q1r7x6LimkrGxldZ0B
W7Lj7rqnybmaX4iq79EHBaNriLbiAPPT5E5HjjhGVfYa+dWvNqi3k6oflZBdZtMzYZdV+QiL437S
iSITVL/iKvgV/RQOyJE2QJRgjvc4vNwcFlk8c6asxEQZrZhvHYPLLox62Ul0j/NcLC1+S4WAD16q
wK3T4STI/Yempp9lKReWgXMbDKHqHCMxeDvzMe7PWTGxyIYKAYi4SiMWYsge/MG7VqO18EsijcZX
tUCr4yUHJx8vnHG0M0uQYDKcN800a+Xpfl8TvNU69m138sQbuLZvwP6fLREQG5o9RsWPVkhXuuO7
ORvLDIQ7wTc1t24I83q1u+YxKwHq2QVdv2KuVG3qAQGFRvA99R4sVU7zGFTJ9ut39dzsSk1LmOz3
2Y99OnZ30FaHys9zt49QtFnZtmyp76T9YxVn26mIr9XeupIBDi1UmmPGl0NHsujV9jFpUEdYAdaZ
4C6xpl/RoH9LbfVtggUX2U8iHV/jWr1wpjr7eIWgLUkvhjPd6eqrK04UVnadu9jp9qXZV4iGnv2m
2KlqePDZbGXJsB4jfzOSMHthYju3seaz58qzJgyHufrPscWU1ze1XjK2CE9ZaoxmMeg3vDUbI18Z
SvSIs/46mNS3IlHfqFNfQWzbZL23N7T2EWv+Im5sZMzAp6Wa3X79JM8ddvlyHGckezBObiezbupV
OsB5nuTU5N/AjV2Nk/EtMpgu/cAixcy4UTNqS75h7E3fudYH//nCNzhzruLJqI60TQ5Y9uk2sLD0
sEkzqkvl2D3Oz6c3HdevgZg333Sne1TV+DlPzZshtvchfjJ0Hnkkv0X19Eao24HwsW8ZkH1FxzVr
iQtv55nlWEhUNY7UWZM+dec7+JbZRB0aJXTLuTp/N4zymNQMoNAvD3abXWoGnzmFMSGrmmYIDUnJ
6UTEyPByrZ4yl+rAVeWjhodnsoC8uipMwpyDkf84XHid52d8svLSr1cNKelA65ozz1C/HdyLqR8q
1aN4hWP5ZULHOOANt5pbYqYuFb6tc0/79886GW+OEsWRrs+FMgc+Vk2wexEJSF2ccET4Wg45ADYb
WaMuN4Fa7qcitzDh2Dt7dHhpzRWW9eNM9E0JD5+z8qpi3Kq5/gKoPqWTTzoJuKVk2hTE3ILhUbe1
UhyxxAYg9GVDsRaKxM7aFW11/CAfI9FMaT/C5ive9Uy4o2RfaHRgV6JpWwdiW2bWOsu7uzF88zWL
5MwMJR2x73iwKbloQ+42+bhRS2dXVN3eSYG+KOOmmuq90pfHGIBPq2A1xQCadLdpN25li0utbP+O
oubYkZONLXU/ZBBMUm96NBI6JZpDpFGOSXsZWiBsEkIHi5/2Nog5nuW6A/PFU78RZfM9rk23Almm
jHJcAtJ2hlWnEpIjIdJckTy9+iBcOlzKlY5KEjeefm2iCbIiv7xKB5TSavpaIM2isliTg9XsCF5O
YKFmrCNmSZJPzggEL7DR5aQBRfLDa95gnKC0WjaR3yPcbHrYdICi+jEiIKKNH9qUTaKkMz7j8xN+
xEzdR5YIK8HYB4MVbCALIRmngr0ghOGbV6Kzjhy5yYgFspXiAEYPjw6jfrKzA6jzlSzYj1nqsK0z
lkIDalyMX7gjO8iJ3x3sQVZYHwl73Bl29d6F+cGvMsInG7QUHponHUt7/qu2xYuW4FvM4vw5Graw
DBeWCe6WxsGLBRzJKzB5Ayl2Ajcw+Fmxd6sSatUCDpCBcdUo23lIDGZ5ICV9Z5sjJlK+5DwPAEnf
oG/dyBjuoRfc9GH7Lbf8YZW14+br6fLs+yMsSzA5SGQrJwdWs6zLZjSZkLTaW1UmM3LQ348FiReo
hPTRXLeTs+MSL8yD5zYp1D84vSKmQKt08rFGMMJQ8UdcZLR/hOrsszilnp9dmInOLkcGO0w6nJSc
Ad/8ORXpiIMkAz9z+9Fx277FEwUJntxiQTUlR04HdDM4OJV2GxKLU4rLO4VzMz6LqmVyj6nCnh4c
nSIt06I36Cjg4UhKFKct+vdeMW/4z3uEAhz6bPKHpwcm/3UQongFiXijVgCSbYqPLYE8TVPdxxqR
Wra581KyQ2sDWLJHEE0POXOREm9qRbXn+kn2lvsN2b/+NVzxHTnxwBRIm+qMCodCRjXfJyjEx0Cc
9u1qzM2jbMHAERG+bMe5R5goS62CVhqMs9NJHV9lNrnZROBOYC2FY+3TQEXI/6bVMcKcDgM+uV4L
S4YPZXGo7BwNu45pQG2m1/lp5pDB8H8N8cqOzGeOUnFqAm0YwWdFhwreEuRediI/PKVHuDB37ALm
DQlHbyX8kEJNF93abFLJKojAKVCFqlOrWWlR51NlAOMoQAgnXrgh8oMUAgTqTVK8Y6QCTKrC5h46
sPwII3pfJ9Kg0Y/F0JdXI5p/q2h88A4ODm0Bh4Leo9WZ17WKiTKp5mhXPLZd9EzgLfSNdBaJ4/kM
PT5gxgp+/Q6eWy9NyRHdQe/GUJ3f0d/Wy1CtjTSLuwz6IT0m7Sk1k93Yq5tYEFfz//VRp0e0roA3
nIN8dAMLkmIGXzijxg4mcdk3yoXLOrtLNjlXoUtBjsZx7s/rUkutyEu94rpitw5I0/OzdTDkV/O+
nWTn78InXgwnO7jhC5d5btdDlYaSFFstzmEnW2SzQlaQJUwvA21fCOhpiuWlafZW4BCAy/Pl11/f
2POfaFDJn4NNP1UbgFOjboFj6FZRhQGsOkKVeRXe+JIn1XvDGgLVaf31R35MHaf7rFkfS60TtbJ1
Kv6Z6gKqPwkKbjQkwVIn5LBD44jZ0iFoVK0WU2M+1rCZyILrk0fbPpYxFMdqZI9Q9XOrL8dj3hwU
Fqoasys+07RhRxpOG2dE2mAoOdQJkkes1NjFiN4odHmY4qatWVjmcqqmje8VzdKyed96XGlkDVDb
3nVwdFe8K7swhC9F87ZeCu+xSjDGNTDhUke6eao9DU55nykZWfFUYhE0r4ImgCbsKPFKIz+B2myP
63h2n5c10CQEgISE5UtOn9kSjv/3yIY6YQDH+/qunh21jFlJK4jWNBrUP0dtP3hkpQVO6vZl8Z6M
zw60kdibtuDr9pq+btpVhN9xulTIPDeA4AFRyKSgq386GdQdGdaFZqYuhOr3aOLxOVP9OibNazpr
MIaqOMD9OX59sedWfzpPKN7V+R8fu+vfZh7VqWIEyZAPY5aQHFzN0kGnNS/9VW5cR7a4S/LyOO9P
vv7cczPeb597en6OJj3pckNNMTYPGzthjEV2ve818VLl3f7rz3LOVKhJITYRiXEsZVY4KZU3vU2g
B6FMrsyih2Ho+lWIbN2nGqtVSUOMS/G3QZgb3adpM6oBXnYbZgZ1Q8GD9ggyXxi1K/23JId+ZJrD
XeTLA6zKIfUAnMoEkZ8i3nwTL1atA8vzjO8RGsm1piHLI+Zer2EMBhHgHGN6alqQJlP8yNwIuxfy
1FWQbdnTYovGbVLj1ia57eXDXGLakUrsE7Y7Zx/nuJFKhfOGAH+94ORFwThnr69kR2I2aiwh1J09
sfE7g4y7piZNj2BIpFTrzOi/d5PeEwLHsUc0xga5194zfUjOPfBLMk1YghsYE/HS12AIx3I46Elw
Pe+by0q+2OyIh5qxQaTC2g+GF92fiMFqjlHe7ol7KNZWrOyG2Fj34GdDJfhbmapxbQTNNRmzzd6o
AtKiML+S0HthiTn30jhzADWNB97WU1FnkhQ1usuCunrB6SqXLx04ikbVX4zC2NHwfWmIKLsw02vn
Bq+DJgM3hEWr+HQ8cb70yS1kgjATa68BvEd262krUS9LSLjhnA4l5hZcHTqu6UVEGqbefgijyPWj
9LFqaWsWGm3flNQOUtwzr/iG3p5wq26a0RLxDhYvvIQWoDrYrHXSYQEWBjSIr9+LM04BHY8FOg+N
6YZa5cl74SsjUex2AvPIS6/QT+FwV6l4D5XY6ylXRf5WsQgx9Skj/PVYCQjbcxyE2WNOhdzHiKg4
zaZrmYWb7JFUPfRbWJ02pBbgxIXfTqRH8tzJK8+UwOMLiJeNQgBFos7R0Cq5r2EXuF9f1Ed96WRN
ZLdviHkzZVP+mUfMbzOaY4522mgycQctWpcU1UGp2ccmJ8qi0oYr4XjFKk9Bh6eaOAbwFTjDZ9h7
fbJBmizehDHHAKiVdmBfmIfOCTEQbdM6mncJ1qfCrD8YU+F1TLaFHdy0YfKqJOUhyDFGGzpG5IaM
kwqOd20MR+CPd8HQ3Bq0vhadx8mzqa3n/ioNsvcm5kFBqUfmlr6PpBVYPT+izewdoTWofXTl7wv3
VD0zg6KNQCqAwI3GzmlXU40836RslKLPrghSivH7tSPThqdek/yMRoS7O0x5uO2Da6cHPZBH8XTr
qLAb+uBNHUvtjgYa3e0EYpD05nzOtkT1JsZXf+J1GZOf5ENm6z5r7qCjwj0hWdEpqHFkJm+LEXbK
KoKrSm4nL9sIddywwwcmKwCVWW65SezopO1mnKVseZ1rJOTIgLrw3PmCmxJcA1AD0pdQoOi6mWvq
veNTfHipSxmgNXSUtVoWKE8V+WAb4UuGDGkhW10s+oK9kq3YN7Hzy+qZgs2offMNdeUZ7GayzkXI
tirNHxBL333Pvx582E9+ZKx8mR/m9aSznojB/DFvCptEvtRVdRRt+6bR66Nv/tKFmqD7zw+WanMM
2PP3fbd1ioYGebCDWt+t/LD/+9ZT5d5hNfD1KN5QLcSSXpVEpjjWgThkjo8QAZliO5hfReNOycwd
HdUfWT7+ujAWzg0FBGlSRbTCofa0qzbSTEjqRqbuEOUJWEi5AO/7kPr1sOE8x/0JnUOnK4R4zvMX
Pps4FReUJWc2LdgTbXTmxryinxZ4ibsuy3TeoDk5j69PimfTAjHcOSX3Bjmp64zlesJHughhLV96
i8/M/pRK6OlQxmWHeFp9z+ixt30aZm7cEiJZZJGr5zDMLED3K1lir8oxI93YxqPBO3CVegHw0Nr1
ipzc56CxN1oW7b221LZynCMAOwcIIblcqrHt2sG7hZa5IjDpGNoEh7K32LCrYU9YVf9axf7Hr+F/
+u/5/b+mxPo//p1f/8oLglf9oDn55X8c85T//fv8d/7Pn/nzb/zHLclteZ3/3Xz5p17COCze38LX
0z/1x4/m4//z661em9c/frHOENaMh/a9Gh/e6zZpPr4GFzL/yf/ub/7b+8dPOY7F+z//en3jGYAj
xvf8q/nrP39r+/bPv/DPzG7K//H7J/znb+9fU/4mlxyE/mt25i+9v9bNP/9SbO0fzIG8AOw6ZgHR
rN7s3z9+y1H/gU5A4E5DxIvC0WTwZnnVBP/8S7f/QUuEIWOyY0H5NS9ddd5+/Jb4h+nMWil7LgIw
0Rp//e+v98eT/K8n+29Zm97nYdbU//xLzB/yewFeo/nC8OTkzRDVaYLMY/i3RbAclKEpk1rsFE88
NlWZ3xJ5aVznAJPz3vk5iKG6VlsYblbSqPSYw+muKsdgR4TS/uNXLfFW12niHCCT6hxd0290Bfvd
x6+MIRELRQTplSj8X0TKv2dafcgVBa12BjhwEgDV4swLr7We8uEYpDs/NkmgLknVVVLemtFIhSvL
rJx349+Rg5o7y+we6qr271hg5JMXgfJTBrW+RmMzsE1N77jX93WjDA/Yp8Mr0/TyeuGoFZqxNvV2
TTS4RqDVd7rWmHtP3aSa7x+E0RIpPuJeDo0axM/UB69mU7opZwC6iR3JPIPIHssYsdfo2do6HDJ9
2wSet3AsqR9oXRD665n3nacpj2lkvErUc4eh0ys4mgpfuvxl5n7/aKUAqKcI2nBEAEFeauMPX1Vx
o0PZpTJndBDYQLjp2rBrNIodSVKbtAdVVO2wm/zSdm7sdgCrEFAF9TpSB3l82HmQKu+hsM4QlNnh
KqLghrCDu0I3llXWjFvRKN2eOENWCz97R4YCAbuvnUcCRpatpuWbroutRR1H6l1O1gqLRpAuwy4G
ixPW3Y1JfcBUA2+j6SAzC1OALgLyH1tzd6wh17oO7Zu+hioUSGPZGp19RWiMt49w+Cs+4fTEmk4C
upkTEa2pKbJecnVb1fbNe3PisQSGT0K2Gt+mVvcwear1YPTNZjS1Zq+X/gAulSgMpTcQXxBkQKhd
dBuQk5wQs7duGqfceSOEqaR89ilM7EQ3TctALR760sHeYXGkGLvY5uQBgE4bLG3b2bO7FvqMHcGo
1UdV4HSAatR3JP2Ru4gnS961orho15anL5w+ey3nEwgwAKpdJy+cXcNJ9qqp2vUmoW2dl5urFLmV
bCg+0Ti6JbwR/pQMH8n0FduM+AsIvNhUdQBkArP5hcoQ2tj5E3/bB2ssiyqbYB0fu23ijD2pvSlh
IgsF4u7O8YN+m8RpRIpbAfOp6B/aONW3aoc+icNLDI7X/EH6m0JvBGw7HM3SkbM3oTSXXkmuc0K2
DZm20zJMPf9Hr/c30MgXqZ723y2e26KWkX90fhXoGVd0xsdd10bUfQz8zbqIzQ2OcW8d1QanzE5Z
dggiUEQHt2ZirsrcGa+alr/omwV7HYemnK/V/RaTGvgTC65sY7TTnTVGt13LznkcrW3ZkciWFXci
0c1d0MlwrQpioSMamXtd3TbSS38q3WSsVBwiG1MJbit9io5+O6uvA2sHG8JGIN816zgWuPcFAVSK
8CGlqcjiC3BcbRE0t8gGHwmo+UGE4fhgV3JtVOpzrEX6TS7ra5PAjfup8jaBB4PSiGD9O063aqJC
OxJmkBPZp0eDuhV+/zAQOOYGnH4XfpTocEggu7Pnc7v+79STzaaM2idRmbzc4XyIlDj+Mejsx4w8
gdaiv+j70Q1plc5apt/TtPHXYZ8Zaz1xmlVDFgjKpXqRZxNAkbZ9scyB1KQ51iYCYEQeQ7JVKI8v
Pire1NhWJPaCC5zSnV7jG7D9vHIrkPeHzGrXNe4WvlLu0gCo1nY8rqNoJsmV/XCDQUVbexYEhqIt
WzeyxEIT3Zvl9MR9RzkWhGBaCuHra3oOACAV64YAgXyHusO1rRokVUymYmeQt2MwQNqmQmwFjVAx
yaqBfWxuyOEEudRMytJQ4h7zFj80mt+RylBcSmL8dSqqXQBIsRujq4aNJpa10cl3pe6kFCk0bzmi
Qkycwlk3dBzBE+v6TpvGI9d0N1neo86Oax3p4MRrYe6TqUS32g5in+jhzCabsXA2gd4BALbI0cMr
zavCjdCeu3KE7MrbgW/Us64sjNNm1ZBKmjvNLlBVNycN7sbwrENgRkAGegk3LaF5XHqODbsyvKsE
FKTGfioNxsC/Uq+k9wrKINz4tA2rQgQb0YfUX7xHpVWIpw+s8paTEA0U4PJGtgzMJofYTFQWaTIA
2yBnL9vW7jYgxcCU1ce6EcODDWzIAh2+pI453o6EnmUA0reKjv5pKAwinIR+RwxXISa5raX2S6EW
xfGN64xD74js5Dk3aOoqMtsgRw/Xc7rUDei1QgzEHZfDPYrgekko5b6IKmXl4eBfe1n4zAlOLjuz
4HUI6FH9L8rObDduI+rWT0SAVZxvex6l1uBJN4Qd2WRxnod6+vOxc3BOIv+I8SOAICuJxe4mq3bt
vdb6gNxPWw9wBpbBge5GU+1ATwfbGOkDNDMFkk5SC/hVgXeFXAZGIKTOskvVU+O8AIhsDrXRGoCm
nqhJ2m2B4GqDQI5oNuY1W9Q3n6Jh/mEzegfsFN2SJiCZrTbVXlFlToqZc21nb4FB9uZ95al18xab
NOaG2JDYA5vP4Go/tb1jrATcmf1UIL4fl/ehbJyzmRhwG0ua65lGWRO+ev3XJkBn7YhbZxqEronJ
W0V9BIbHQswcuN2WBByGjKa6lDFeijgznP1Y2X9VKrMfrL9ywm+oGQj+rced7YhfIyNrFsZw4aK+
q1a522B5GIswvMUuZugCULg1jMTHMTu5r3EVkJxVY1NktJ51qaahO8+dOmQT4VC5cGogAs0bvczk
YOQwwFpYbiAAsFoRpecTs6ZrOLHJIPfQiXDnzg7BxMuTK+154XvobTWCb8J+tnPyZyeEDdKb9D/1
5Dx0Y0FcxvJE5pZaY3sGqe41p6qloGpa0lqGhm6gBj43NERU2rq5wP+eV4yX6y0bhwt+s/uZA218
yPt+J7zeOISyeggb4d8CMwpuPpEF6yoa2xV585zSrf4y95uaa4N2kFsnl4O2mjm/Y6ROn5Hxne1q
bs9ZRAlbqvjYBdW89pZRT20Mck3Z/AoFgQS7irAd4JeXmmznWkloEAaJdlEhr+Gc2KtWg7sERRUT
5pccc1+bDLxHZzf33q9x5PlDrK83iOZNwnusny6r8SGFdbsl1omYiQCzMzEFekNVQmZi6BSnLPIX
dkL0jlyjeKIdRqukLL/BYUxOjdU/lV7anQsWk4cmc+RZ9ZrYggo1MKeHY4Zi/tiZ8P3aLsCI0lU7
Y3QfyuIhNRX5bETnWXl2auHBbzHClucOEc4Os+Z3Q/czwgwLhbH2opsXBVf6bBRkMOAvA/Hpc7rq
2IweSRiaAQtIfzObNY9JbxOMwaR3XeRzuS0F0Aszrq/0AWirROP3vgNzV3c8hEO3eMQiez6Tj3Jx
WdN2PgEENKTScW0OAIzbEJhh7sdsEDaJLLXl8doMHkbbgC/qNeCpjaTm6BxCxELo8US0DHmZy59G
OD/klVdqz1ZDyB1b7Esm44OjNaF1zqD2DPVWQx6RVNKE6cYcWMsF8qWkl+FTRCKgCSLd98MvObb4
9TzU+a5DEItpdlzpRAZb7fjfM6/Ktsyo+m0zcywZWjL+isj+NDdvVRh023JZYNWy1PbgIbaudujC
8ygdRT9/tXIdX6QPCsEGrz22EupP0pKWXPds8Q32/zh+7jr/J13O8pxKQ7y2gzj1AVVTRklL3dK8
C7wwDGXEQ2WJVy4nORSpQm5sdrfBdY5WGvMJTm6+j1CLtpUghMjuaGRN5AKOdas3w/Kxq1GqBz1O
n9OxrzYsRaYat1HuBFBVjCNsq0fbSn8Bv6tI+EZRxL1qG2bzBP3wYWhTNgMt/ooYNTupj9QEjJbB
Q8ZDuOFCUS8ub+6cJLvMK4xnti7bncVD0Zg3k2X3YOuWifpEXnETZ97RCfJvHtkw50WHrOO6eK4Y
LeF47jFs5n1N3Ukv2QmmZ2VKYE4Ji4WVMS5IDTpzPrR7RErWp9aT2wCtrwrK7pZPdD0GOkq7uKwL
yNJ86QvzvUyADGNp4QCGX/Mcd5soJXs16QOH3R8SmdTDEctzA3xyiVWLeSXEzU/OnpAGwqZdh9zU
+wGyUZ5+LhAWKJgHpGvZx0otiedw9DaKanBjFmG7mhvL3oZxPh1iTUJf4svoQE/2MWviYleNZNh6
Fc1NWdGiz2eX/lue/QxDN1gbtAf5T9OBpmBsH5WHDH6S3SpQffXtflfmUTTfIHteUtN5BNNY3eIa
Rnc7AZuWzvQj5oS0TgDB7MrGlLsxoPKu7LnaVV79RXK6YyiTtCuq6+rkq1Ksh8K1v3NlXF5XjRsG
tM6md9N8nwwzuYxAsnfaGk/esvR3iBHxtRMRW8j0iCzA5RhabbAehexbFtDxwtIbr6i6PW2s5U7X
h8DIf4Rm0JI9tuoZoz40/nE203oLac47toP7DK022fpGdo6M4C8Q6eYJnNVPW5U/OOLa8DeIzBWS
c8Pgk8RXIUGYmiTbjCnAyCC20rcRyHo2Oz7TKNNjk+NR5ucuiqiFLRf2YlVYROnWTs84ij7aMIjL
0MsfAm+4EdnB2pql3PaVNslSG0msBDqGpCusN0Ns+yvDpLZy/FghH3dJ5B5ktq1j8u5sQsDtMSCd
HIP6xXnzWdngFYlni0YEKWs4PsIi2pmlf8yYnX92SkXSZ7EM2hvPepzA3S5z6yfwJD5o917vy0k+
BM2SRED0tWE3q1nkNQwiyg/2Cuv0lycm8yEbIsITArz1BbZ6SxJwqUyKa0Z038iIa17STr5g7933
fZ1donn0wPrRWuGAL5HCRAQ5JYBdvCgRBKvbv/hU1InEQPhbS4M0ao62FpDle9IPZNuWRyfOn/o6
+Ryq0l3LATlS4i5PQeBqmgwsAEFe/wjT1ro4PeLv1vbOIk3mB+LBi8K/ZmOG7DFmjG82RntB/XEt
+zBFsuJ9J4/Me3JCMGe97jgkSse8os8YdsCk4CTbt65MmRG2Tbx1ah5vK1f2Z6rcF3JNB082x6no
HqgBUjqoSIJU+zgTJ7GLnXS+wXtbCQ+/eKVoM8VFItbcm5z/s6uTN9V5dIJ0kxOx59S2cyVCjS75
Us3BbiYOOomuWeiZO8fl5GA0NA86anc4Y/DTvbkF4UqA/cjIm9Y1X7TaNosxMoyFuW0Sqbd9B3ra
K00yyTjUJnJ8TyVP0jjwKyS11eTExvNIBsOZ/vywdKLLq6qWxpcOMmoFmjekecC8bcTRKOfh3JTY
cEI/JQh0cuOzwjFwvn9XC7wdgyIN2e7cTVVCTYl9MDxUaP7BEuJRKTN5pj9ZPDp9zgmNhWAdJUSf
SH628ab+uxUm6Y1nJb1NZtxsrJ7DI0PHnRfJ6rFOx/ASyo6J3yAmalFGe2dK/fRckCpGUC4JvMLU
IQBpCOWj7FoID37yl3YTm6juIn+mASoOYu7FVnakP5cjuSQ5+QhF+A15W75EHvBkFW6wsfvEP/UO
x4jBqyccMNJ4HVNSKADbLMM2kvLzGp0YjSmY5eEW3uj8KHLdbCN0XetB1/k5pfcQWVP6bJSExWZ/
AzfxSBaBOPuxzB/HpellTNbDgGSVUZgbkZUdqddoKpxT0XEthjLjV1ZpfZnL6J0AEeW9mLXnvcTY
kijlC/cYz06zbrxO7tnGE+Yq6VpJazibZcZJpWFtnCHSkZDxVmpiPdAQDPTMhnJvqFzeej98GTix
7/CPJYcs7o31PJXGMU394/1FJ2AuSxLX1jNiQ8tvxPV+r3RCoLzJn0Zq4VtVLTCIpQmJEiQ9wwIL
N3Yo30OQ2Cvq5OxQh8OjBu5kFuON0xeKmLQ9iWRCPz76M/UycBGagZTBrXmN60/aa/SloRtwbQz3
GdfvuK4ZKTKyMHeiDuxLTQY7cpO4vKiRZQm5UUdzT7LxNnmybyi9Ng46nnMJtXo9B0fg9NEVtvSK
LmF68WQyrVM/DddTP1WbyO+IyY54SUKR4BWUoFFbv30tKCgOzYRTp230g+uh54mzcLzmug/XtqzV
g9Hqdp0V1ni1TLACZuvXm0KPub1SsBs0qZ55TzMytW3SGVnQ2W3NaR9r8bPIg+rcjqSBxYpjUjYI
Yx/2QNSSgPwDyEa0XWfMWllHDN7yxS5lt9dLJMkgvfMwmmDF86k/3AsQ32hOOgLt0LaTACna8cu1
AI7pROu2MIkcc0vWC0knJiHVVI8/SVJ6nrz6PAIyXbOifo+sFtQDvfGtZIfaBZ3fr9Po0NL0WNmD
5R8Nh96PmZDINmgwE7bl1IcweejbtP0cZPUnxGvXHrfTpyK/SkCcKwchykNeCHF1DLWDa+kd2DII
CJ9ZQeu09W+6I/NhHvyn3guI6fZ0egHFvGJKaiHhqB6b2CnPU91+tSqy3/1gvLqw7tfhFNlHaKEn
2ylfwzzd3Q+SZZtzbuzzr9hENGQPDrcGdgrf7grko7z8dqaTWrrld9Xqn2UMNypoyfbFKO+60Dcs
dQ0jE5mlT7mTozZfJ4mr97o03PUMpPSgy5OK2mDLh4yyexqOlWFiuDMG0tBjdXWi4musQB5kXvDd
WY54OUnGSyk9FcSKhypnopAAIgo3Ibv8qTi32M7gvHBWt2tJvynkps0hlnDkpZnHqGbHQtOCblq4
wnYXnW1FpDRxDQAw/FpiQM84AWbGtqdS/pQwS02Ei5CutMzXyFlCwquipUMD6fD++VO6zZvQ0CCs
7eqLMXTF3peao1A2JDvhNtTN1uc5pwib8+xhoAt6CTzo2FEkLzpjvDDPagFut9YVrOdO9ICDjKCw
OVTQyGxSh56JaKuLYcPFYK98jOftmMp0xftIOAuhtDeg7xsCMqs9aahQx9351yjd+tqyMrU9nh9B
p3OhzUUQG0bnlE8Fsbt5cqCXRAjXyELY9EhzC8sn4YboMuzCPj2CwQWlRqOyUtarO3KcmXBjEQiF
Mi/qoQJGPlBDGe85JhDS0eR06tKkOaiZiyODuTeD4dSGBe9CRBeTSkedtijtyGoZrK9+auqHxnaf
izwlT44gIYcAUT7aAEXT3yDNLjrYbfieJsOG8zB7lpk3RMMQpB04NfGdBW2uFc12Y50mHvuuS3vJ
pzP8yytEfTGyyHjpGe648NT+bqb0Yf2VscdzNaXDVg/EHeQa7kAO3G0GF3nKP7sx3fCId2llNZRW
tlu+W406zbOEd2dxuigMwzs5dZdviEY6BFgUly6oeYgjgunzEvlwHcAPy33Kf2Xvswm/r+fStnFt
+jv03/ttXsftpq/wNxjuWzq2FpR21p1ResXTgCI5qpwTlZeNeAxytjnkI8lWtIISYaOKqHG1lN/j
bhjfgs55LVk5dMEgKgmv1jwUTya4tt4nrclK64Bjpqi++XIE0RAUQAgzoVA9RBRT8rWrSCeM7E6d
p76tafRouK55/JVwKkPRBb137i3ua4/w6AerU8+ty0E70AwjO465QSkBlqkw+DwE/kOTas4OSyTB
0IzGuS9bNGLL0bS3WMO9hGrLTzSslyU+cGT+FUVfEoXHxDMJ2fftiY43wq0Vbnp1GGwrPAUDhR/L
Fz0u3ElFJPyVhU+AY0yE9M7q45d2trH0YA7dOgQfnL3li6O8a2ZGhOYvRUssyZouW2MXLJk9klun
E74e6Bp1+S4SbcJ1+zXwGgXmRAbwgQM3PTr80QhkfiHfLr8UrvHZLbEKdQ2IcBGM5kMJwrKPWaq7
Tjylgryz1vrlG511KLzhzYoan24GEDcYmUvGNJGXWRt5Z9qkt3C0i9OUVvWllQQszVWEbMZ9M42o
3pclyCO3nsKndlSgqPSPsu6Cl5SVi3kJuEl7SfVKtd2u6dpkry7IBKNLhrVOiqV9FOCFZG66qnBH
Ur0M1pdYd3+lizyfqkicZILA2m7gM08p6PFgKlZEBfgrvOct+ziuYLuZ600yoRXQZn6qpZ8fOwMf
cjf1zH9DRqxpBZWWEugweC2p4QB1txoR1zXpG/ozUp34m60lt02/tj5FP4mt2yTwhsPoeP6tS/K3
phqJhjAl5Nv3lmyijRd55k0n9SUYVbarpcqBbFgl8CW6YJbuPrlOEe6spqLZIUbrLGT5yfS5nQMS
QVjhQpgVk/4KjrrdWs5XzPYuW+pYMa7FMUWCjeQoToFC0PY+Zxh4MttqndDXxH+6cVHKPGumtBcd
2LcIsDkTWXP6MtbhrzDVHAfpul38YdqZLKVfi0o+Rwm9m7So4i35n8BUusBYqH/tbbAHShTnwtMh
roky+k0YdimiTqparQhwz3oS0gsIyxPQYfLJTWLsUr/aEeA0Ex4YfzW6Odp7A5ApkWUQfFtrIaF4
Dc04Vsmgo8J0QY7vprCuvlV95p+DUI+b+79lz2Quaq5pYxYX1yhJS2f4uK405wmb8HiYq499ziEt
6ct97cy3sI+HY2TE8jpkUD7cebzxHKo9j/qasRgWdR8cdRh/r425W0sRAqP3aZpwJmoQaAfVlRhl
+tQBtXxfxJgkwjb54pTvcxwlzNpI4ktCG+iUquNzBBCavT+fziBTIWXW/hPHt4UWCKsPGfrWzTXU
BLfbZSM6yVWfGDyNHgHyU5Nf5lmkjGxAWyqdUJDUTfuIu9y6mOKXDIiVWMbaaUKFH6T9a9ip5sUf
v+Auvrm9YrTJMrKZlf/XkOGVaZT2V0jCuhcMV8GZZs6NLPj3sS+658ja0sAPNo4NJaHT4LkGkfya
WKg2TW19L6T56kaoax0zSHebyY5yjGLIG+dojtbdZD3aLTLCLDb3Csh74vQvthyOCYeP7dCH6Li5
zV3XeA+j1t7E8IsZCXOUqB3O5EZ77Tjb8l4CqjIOBFx4p6nl8YlNceZ8A1eDSFu3RDfnF3m790YM
esOTlyYdEoCEKxnyd2EKqCGUO4xSXKHHnSgwmoncfOsMSnOG7z78eVTNOVTaVWMg+SwqpIIcSAiH
ejMqJXlkKF2IBUsqJ1i5Y30xcwxrQGmD6/27KDIuaTsGx86denNjZfga0Xd8HSP/0xjRJXCskJFY
HUeM9vly/+7+xdCteRqkcSiweD9EBSH6Uxe/15aVImLO6vihCkfEuwPEjfvP+uVnYwuJtLPZJ5i2
JoQ5u2I7ll4FHYcK/OH+xZRWtOvR4/z9s1DPWFw7JiSePSUPZuQnD5T++hhF+S0l8Ofh///8/p0w
S5eaAKKl7+1MZdBO6Ss/OTluebExN1/Hsv7JRs4SW3vzUkOm684o0CISs7Dj7/eIUyPXy6IhDBXS
Ip2yT81TENhvcl6ybgToOtNEmmakJBxhHNpIXTdbEVD8mgoWgeFjRTJlOL6ktCYvg6o2mOGeXRcb
6WyrBGoByNOOfh+9+BvpMvHaYBFs/exBFXTIrNB9Gzl5rYg8/YQ8/Vcxqs/WCKagT0/0kyEfBjOH
55pWTjdb+8bCYmU09llMjFYwFqz8sjt5Zc54enwvim+uO3wXDP/6qBEYIPZSNOsk875kwmGsFre4
hd0L8UVyy9mOqs0lyiEuoueWOWrqeD2Z4nWy1nTOVoJTHIytvnTRaRgBnjInXpep+b2YMKzG5BD8
8JgXcZKyT+U44YqtTaY2QwSbJUkfSEvx1/bgmis4tcZKJsQIBahEAYwebLucHu1GmDSlv2mRYdTG
46tFjqTC954yN2PEWzUPDoGhHFt7rJ2NSW/NDnPG0QFYphBWTb90omOnfwppiROoBC4ozvoH4zBl
U/zFcioP3Qr1QULRaHQ2fbwOWHTMX4iG4VuBd9Cci5Zlt96yaaxpHTtEfPN3mtlyKmwPKQrrVVH+
yAb4ZIljlYAxim5jgHZIvC3X4WwskZJkP9+m4AcJoQBHyngppFHhY6gS6zFIadvsmFpRD+detpE9
lELmeRxyrHcNuZ06T6/k4LwElbdRWr1PApns8lxgIFwnKlZETHl/aVUD7QTHvI/98Tmr0ocyD5+Y
HRMg0ElzZaZTvXOb8CxJ72PwweHM9gHRLQqAunZefcZEhPnS4onFuPZi52eQvqc9QMCpjZaGnlWs
6B2rjVO6hzyyoBGGxd6t8LPPeBS3Zt+d+K9fxqFu10Zfn2UyY9ctoDaPmf0SSyVXwm3NbZWAqiM7
n3Za84WQh/3kEGXM3vHT8cwDZfsOSAls1i49ssLTjI93sij4BAr0w7mun2Xj4EUG7+GHDJIsw3sK
vJGJQuRV9H87LIURtJQifheTdesbuo82kEyriLutCY25q9VPwjX4IBXcH7/1d96UbPAJRpsOEzGb
ZLOXTvHY0uCx3MllSg/Go0vNN4aS33hfVQWMG5Zk7HJT4TSnnO8Y0PfGlqk1e0xJG6VqgXNFI1W9
wecTIonY9nhJJpm2R2ScIOKqgimbwxCmommfDpIMuvFQGiX+5zm5AargTJo6Yl3VQbChg8aGI0ui
rK22eVmyLVctmNvE7rbYl5kbEuNVtKC+dY4wKWM7HKHLciqH7zuxVURefYkalcL4AjsqaTahgM9r
F7o3t7NC3rRN/GotjPSp9BObIK1Mr7URbD3FWGfuDZuFsGBWVtDfwmf8wDiUJHcBm3p0CewfA/NH
l4GKFDWlfQo4GMd5sTaq9xl+xjqvaNpr925E/1QGGGRyeimNgMLMwP2lF3WxanZ5af+VR6QBEumB
sul7yoq28pyarDEENVnbuLsxNN/qmZYPHYxVPVmf+5HgCe8170W306SfSX86eCQRlDmj2tClEWfP
+boQ5GYs9aY9Ot2RQKmV1BTxpj+m+wF0PJIX7JGxz9vTvsyjggxdoKQs8+jkKD5U13Qx+aRHDnZf
kiT9IeKxXDksxgU2mECNMblCwes8nWsr/CZZiTYd46idP9nPJu362Ke5bEP2sFX6tdQYoqNK/lWV
0eeepy5BB70iPphCvdRveZD/9Ia22lflORz8Y1Q133K3jzbaIiyAXh8Ze7ROY0kzAk5nn3cObNnh
Jto85hgfqivRmD/yECZuZjM3r5LyQr/0HXXAW1QO49Ht/F+DDkjeZ8OtM2M3Nr75BwfNR5OGJMva
s/gHwzBJGHhpPuhTy9zyk6wKT0uknJr9L5WLjxDNKP7fMYJMb4Hh7BsJgq8Pt2mGvyE1rikH/U3v
0Zm3U7dFLAnvMqI6+ofY9/+qaf+lnv1g2L5f3KIsJ80MAgupWf++ODvUsRczSzglrW8dm6X95QYK
FCORybTo6ednwTWwerV0tLL14MfeTqt17jKYNQR12aixCbfI3rseJaqcn/9wgR8k+PcLJNaKsDWU
hpIwn39f4BCXbt8GUXiyOeahN2+oJop4l2pl7GsuHA/1SLxVyMTRXJwAGeheiAt/EML/pjHmM/RM
U/A5CgtTyIfPUNh9a0RID0+oaRhSaFK3lYu1xnkrXYrObPkwK0K3w5KU2v9+B5a/+t/aRh8oCJ8M
NgScNB9jXOso8CrUwe7JWkbSLePCRKklrTCAE7e84sjFztd6ZHT/9y+Wy2f/4TcLgq0Edy6hd85H
36Lwy6QsstxhBKXqR2Rfp240CCtvxaEjK2kec5atdnottP+r9HSz8e3bfK/28t6nY6h+5VOWbuZg
oP9WTBYzeJhgCWgBxym/5y5FPFqHP8lTrQ9pC9wxvFOLxROeELfMR3nqnNPywbBnn6y+ob9i6NO4
tGlKhg6b1LKHm4URG2nGAYGerUlwDKXOLghwCUCBy7BDlZiMsrxEKTN3A2h407fzIZXNU9VVBGaa
1bZv0O95FuQ3q0RErt/z0e/3Y5swcGA0scoRXFwqGaOVwztMKzpBPZHIPaPpK4W3eP3vT+r3u9PH
G8VdYuKkZcj4wdtWFnZt8k67p56+8arlAV6ZVr2th/5ra1EJqoYGsPCSL42bmrv//t2/S2/53bhj
As4kjkQS/O/nMwvliPq9dU/CdLeFntodIs1+W8Gp9Za26X//tt+XK0gEBPuQZhwQafxxLXU7S9ao
Jd2TksbPsaw+ofEmjZDufiryX1MV/vzv3/fRxrbcTEtqLd46pMVYFj68tWmd13Q+sAenYehtlQGF
MWz2orVxEPdLs2MZEaiStj+R51WF/T+UAAzCcuGJLePRuvHsoxVVz3fRaF4Bdy8sTlUjpkcCI3Yp
C5buIucxamuywenk/uEV/L6A+lhGPY83jBQmXsW/P6BCDeE8Zq59ihNY6PQsin3SNjfR+zi4vGA6
CGF8xZDFus/lIqhaCO4TPbZFjkiEJvxCkFMh1rDMJlZEl+6VnJnPEg7Iqy4+hU6t/3cpLct7HmBF
F8RHEyf327oTyFGZunLkiVYDDX6HaQfcATjzDE9EWIpNsRgdaIVHufkHq/bd3PdhzeNOxupFAxqb
6Mf90KN5y+/O5YnAjXxdF3peCR/lztCkZ2ExzQ+bYb6KDlyknXTMuhZNbTNB3ELj96f8io/u/Ps7
QaiBT8CU8z+kWQ+mKqw4cEn9cGvWq0U9pBfNz437L97r6hOnch446kPDM8o/PNn3bOR/vxcBLh3s
xjbWuoWw9e87Z5l1+WYRm6fKNL/RE4T/HFvEnPr73MqetWIEbTmw4/JwGeGYCVhjWHIGyt03T8lD
mBniRyO8A1H/zuNgnejcr5Voqk2Dj5IkzGTYKQaXj5MtbjqmxKhC+xQFJPWlA7mujkMejBzMfYcB
dNXFS5ATmtqHSEVbiz7LCsOIs8vrht1vdoOtKrNgAzfveSCZtCf/78xQYlkanJlc+JAV7GBXqGbF
HMVrN5ZIv1rK9KAR7GWieEvM6FkSWUacEoPCUZAw061B0YiNIo3oEiXS3Y8TTJmoMi7CGmYov9bB
SFAlGXn63BgUbhS1l3YYNXMx3LZ2y4kq6U2Cj/3BvxRe9tJF6a0nGYvTWSH+sDj+Dxs28R8cWfHr
SQ4Q98XsH06oQnF6nI3QOUWj7Z916uxRGvxI4tYnjMI8+xEyjBQuXJ8IDjItvIciKV4x4jlHUzcM
l2nBRjW6Ytlne2hV9AnQMjIsqZpjXzufHF0YKxwK8g8X7vy+gS2JttgsYS6B97nfif+48CgbkK1Q
A57uMlEHjYk25l99FDk/gBC++cZ8yjLHu6Zaw6mIM2bSRX/rAhs4b8V2ioQmp/5izVLmJSTfh+6z
hXqwmdYMOy0QFiV9xeRzxLRqOzDl29vhQhCqmDUQ4ZuL4KuVjMjrhZHbZytjkk9eX3QSU3W7V1Yd
5/5LfkOswMIYTHKbSUUPmdny2c6tp8lgFpI1f+GML8+bKVNMClkyDzUdvIYwpp3x5ltAuJ1cWRt0
WLw+qnuLd/gxJ8V61eAGO5QdOi9Hjt/+ewP4GJ7MIoJ/1MEdx4LKQyw/PMZm3cZ68NnCMv8Q0Ox5
aL2u3iJnw18UEJkcdTlk3kU1mpY2bPHaE+spRhRBTHu0b9I/rO5iqdj/tay4Fu/+Yq5GwUNi3ofr
qVXL4LKZ9YmPdzx6LZIKz9tOpdk8EIKE7P8p7Ugd8ip0j5NZ7WKNUr3wGLypuGzxkov4D5Xu76s+
l+RjHSSgPGC3/LjS+RoLbkTz8CRjZSEzdVf06BkYMm9IY0F7RiKv81xzvtLvn48uQRq5OcjzEsT1
h6CCj4GX0l+uBa2xWOJB2bCXqvwfz0KOO6dqQ3M+OZHAF4g74diSjqYYA67Gng8tlBLpK3PPTeca
YuP1XJsxVnBZsgJoTX5jrh/y//T2pua0y2FSJWc96bc/3Fe/706Ej4N8oxrjvSN+cvmg/3GlmRWr
iXCc8WQ0MoDnix0pj8wL6tiAc1rqH2jAEmiD5v8xDIODEezrkkc7gCxLgOezpTGhjJ7zKY6a5tgM
qgdd6+eXbB6v8W5C6Ptc1VMOu0M+dBAZX1gh8jMTSwxHY7WVPctwmbbVZrbTZqvL4FtYdD9Njfyz
nK1wZ5hdjs6qKoAWFwjCnYQE/ruwOq7JgBh8B2Wh2+4tlPp2S1agU4Msa+bc23ayJrYCs9DZiWlt
o0zb2b3v7fs2W1RkXnGgWWAhD3KDnS4LtekTPT/yTGPS1eOJ3miIvNHwCRx0ivNkMRa+f6kgBe6G
ubT39wNIyUAP9avVXTRuSdwhhfuoZyQIwzbvPflJzJTzSRp9ymX1LWs54sK32Bp2J444OH81JnqQ
wdLEWxfNNYodYk36Pni8L6IJTcOz6Q8vc91/M0uNN8LYjiitLkoYz63sMOJMaCk8O7pG1RcG/gme
gyA4uc18uJ+kVdj8moBMYg0aeDfYCdaFjsSDyBR7XB4eWhuOwH/fVL8ddol44KSP3zhwyFX+eNhV
0LMq1FztSaUWp7Vmfa+hq3EL+JGkxJoBwjj/759+R/DY257NkML7Ld+2i0zZDVMM/ipNu51R2tes
H4JzYhTZMRkA02sfBnOn6NKgysox8/ytV3B61/+D219+OODAV6PUkkvggC8c87dnqsD6IerGsRlN
G6+15xcXHiK2YIeGLbLfPfYN++jG4dWw+3mz+DW0x50IQTj4nKTGLm5GRmX+eFWq+EEhQuMYMl2F
0HEycmqnBV2m4yegWvWmRJm91gSGOxDLy2mSf1rpffHby2GNt1zX4rVIQrKdxUr6jyXCzphUQkJL
TvFUKwgPsTjp3DFPeZvQ177/GcuiON2/S4ts3VYzwRpeqE9JhxN6df/Wh4yZAw/Ns91sGZ+nKdWn
+xdFFY/EfaLwbJzN/UfkeNE8pHWxiupOnySRRHXddQcLIRxDkNrapCkGikfAG02tGaYkrnVSTgK7
O66m//etiTLFiGg84xy3TknsE/Hjtr/yYDZOqtQT+3vbEy/bhg6MeeIDrXBAtpSRFWE76SExKuba
Cam6GXLt0K942RP8vG75dsYsxEDiVCxf7t9B2eNAaRYmX3EnU6xaJrmYHWaZJnnpQmghUBmjA2dR
sl5cey99E5nNFL/UPZsWqxiKufo173KExga7QCz13oPKlUfO3quxszFLQC9uuGolm/j17sz8236F
XhDLXdSvnf/D3pntNo5s2/aLmGDfvFKkqM6y3KSzeSGcHfs2SAbJrz+Dyqqzqwob52ID5+VeXBTg
ciNLspKKiLXWnGPO+IHGhbFMW5rdTcnetaE/kfoGR9Yk1Av2wLw3sGn5qmiSQxUX5W5GS6Iz3HjO
tUl7rYGUC7QsxGgVjArAn+y0xezPoCqyqGSV3i2V616cygjoPcf7Fkjv/Xi2yPZm5knpt0nh7ktz
SA8DRrH7s2QG/lAzez+OWb/FhtTWC0yYLPAKrgbKFybzSIQCu1SGi2I04yVH/ERx0SK5181115Ou
/T7U0y2OO/hPiepFCdrh3vTiFzz/u6LjPaQqncG+JFolIF1hU/uZDxB+yscuRzDbFCiwbGnbx7td
h21L8RPJ6EohDsQvhxp7+4JdHrfWgWsw8ec6RbxqKHWUQjLzwYUkvmcl8BzFd7yzh8GQ2qs0C8Mv
oOPjAaUlvzRWdUHlsqmdrItVoDxL8FFEAyLXCOfWxrmifvI6sWXx2a8IxvQwR10TNRV+yGJssFtm
CvOf5I0e0SNWK9pQmnlwSzi8emUeEop9NOqrHg5xf1oyuWP0UdSd9rmurDezrj67IkFYOkL0XnDF
H/Wx3yuTY4ED07DyJc3RVrH4tymuvn7SPyGc5excl2YoezMDehhKHjQf+/nG0/QHG3v87w6lWiA7
dPvnBtCSxEj2fDemLpssd+68Vx19F0MYepkWR79LPY+PjbaOu1rJ69CVyKumMvuEEraLJpfL6O4u
jlHY3syJCZOS2YA90nc1We3IE1oZyRR936KW+q7O0wZbK+U6LgOu11V/WlHGvEo04gQjbLSc7cuS
HFSMPBqrrWqjG6G74IwSUUtqzLes59RvTLnYV5mbH0SnXjxLqQ/GhO+ZRCk0exj+QhOmHS7s2HhG
L8DDr/3LopdOoFpqmCsFZi/4U37OzrtzQUR7zRHibPsCmSHZtX03Mjwxy52xMmGty01/hPU2GHjn
q1hOERCUBzNpPERDybb1LgliWxUJZJ9eaJakRzNnFRIqb4jaGJV9bxQiGFCNBBMDrAdbFzRzHM5P
0mXDd5hQA5RBoYez4CyjpfjZFkhF0fa1FzXLNmUKhpMSYeWF3GwqleFCq7cMaUB6u87Jjb3bmM6u
JFXg6E7EZxZ20r1yrt01bm0+cWLCsuKJh3oYtatnKDmeiGeMO5WPGYo1Roi1DKbBo6FizvLM358C
V9Z3merON8J9iTpwGenWWK4m6XR7Uhbdm5II7bHlzdRRzu4SxJinDB/81sCVp6lTLqS1F3HCkGxU
PzftTE+ulq+FDmBMYqYPhjZ5REDsvhTFdzYGJqzCcE9DRdVDJdklOrZNxLxmNGCymOIJIdTNmzXw
yI6l7dVuMXZFWpenuUzO1XxaiszBWjK8w97so6wiuyhpC8B2yJLO4HafhUoAdue9p2Ny9PDJEHyF
CG5B/L7PGGv7dqmRH9lP1ceq+DgKYzfjtgIkOc+gltoTU0aYsRZbXO9ZMR6QFl2jY3KsbFlSnpUi
2bcK+g+tAeo+qM4eEHkfxUX+ZNa0+oaWN37T1magqHjSRhTmx6yq1WOyVB/Z8lmo0Kjyaqs0+jwx
YkhC37bjTOxhQZqnoGQYHCVbMl7SyPs0NW9REZmuOLd4cDN/9CKla3k3qxbAJuNXkdjBYqTMY3Wm
NLE1W2GGaqpOmHcjnG3OS8VxuYsDuza/xt1C9uRo6fvBJcw5Kwvi4RAjd3mrBgLSAxNgifNLiRIC
P33cYuuVkSSNNnX1Ag038T7FthziiqmieO3wSnhace7VB30EIEXZglYNPs2j7A2c/Mha0SbpRujS
s4/moQ8a0KYXBHRj2FhNuke6pUa8rodpKJd90xXz0TI6POfbXTMUznbaRmtBuuPy5phfJKtQ6LCE
uqxBEA4TQqmScUY8cTMtw3rpWCorR9S3dWnqSIL6BiJqYzghwWdPmqi762JVC3kl8xCkMl7KRWyW
kYxYLokqb53zd9V7s4urmY3OFxvehrC6Er9WY/r5LKcXVGq7u/a3KTLGLKn1Xjk2qsK8TI+eMoRd
rJgPVW0uYT/1N0rKH3rWHdzJW48aQd4cpSiM5h/IOXAfVuIJprPw1UazDuR2Xssiuer0uB91sXxZ
zDYOyqS86EL1DnpfqbvVQGqbYE/cjYkkv8KS4ZitNmHhVgxNWM3oxVF1pORt2cuWzCSmlKrZPlZk
Ugegcl/uY5lxMIqjrfQ2z7v+akByx/1pX4a6O5ub2HpO0O2UxYX00P6oF0RSD3GC0XoaTIR5cj4Y
PIoGXfps102UJal2sSb7vLrlj27IvWuMLMigwRMNa3/rZgPgdEJIchOvxBJpcZCu53rx2iv6MiTF
JjA1Js9AXtTeCwtejgxIA60gCAJL/tyAmHywsE9oi+bCAyMfezWsoI/l+91ZDvfJd8F1hf0qLp07
uD6ROdfcAzh5H4YMraH441QEXadpwYy0FWAtPaKGRnTIPB9NqyqPRd5Cw660p5buSD5+JzSuQ4xg
9rF3zNCU+ASjkeOtYrg3a6z3dov1XW4WRhyi+IR7g0Fd+g1p8XxoB+OGopWw9LxvEQGM8YkiD508
1uid1rn9JcaeGWW69Z7FhvFgrWIzKuVHXS0/x7M098xDNT+tMC84eH0yAi3OvWO/eJBACzNXTnHV
dWj2qECLVr7UhlDPo5kEDFGX3bCYNc1icdCw/eoczZ/p7b1Wi66eyxW9iowL4uNLi/H2NIWLQ7oX
cpK9XLE3AyhxLto4YDyRU3ai/6iFmDLKE23BioLZutlK9sYy3p8kzaPHlc3YQN56NNyUBWQoruNq
eY+0TuwMAWXGRBCBJWO/Tkxf6f61T/bTHXBC+Ol8u59DEU3vS89IL5z3DZZxJN1KN/Shwjs/UPpV
RV2YoCkcuThXMzDNYTwi8hAA8NzpSfHkUcXX/DCMikAJb0EZsuwiqlPnMVfNPlKqEtPMivAOZgFC
FZF9c6YCKr4ccax61XOvFWxolfKiJmYb5YbwWO5zxCeWxAyexUdv7trnegWUoCn2tnMmsNZ4rHkq
Pk2GeOmq+c3WZPxMtwg9VFvojxMma9pDAGaWXCDmKwCsiYKqBW8T1rxpPWdCXR/1EfBAT/jA18Uo
H3Eijbbi/IrTnL+WTGDqYSUgUP6S9UxHu5Uu6FBoRwJrON+YXBvlZqrCASZaTEeTLeTFwB96sDv3
G3QAHefYuRuYkq3xUp2KpmtD0/IMjBvQnX6LgAVwAsSjjFMxF/l2t8gTHJ+PnaWHqdcSUU/SOfE9
7swoYHxyjcp5l7zBvBVb0FiK+pQgjnxubTQ3rCbHLHGxH89jjkE93vYMSq25Sk+5+dnuFM6DtUCS
3IpWCwYkayfRdtkxrZZb0q3N3jTX+LOdoraZbV82+XRLJpP3XC6Mq7OyK/dIv5cs1W+xYT568Er3
mjTKy4KX2stK79U18Dgi73sYO/PcyqV/skQrnqYJReTUruZuqx/u161EE76TPQwXMaL8HR1jfp4l
WFJYtd4bu48XWgt6eIw++6UFSDChjw16h1ATTy7HVaHOo8J+Mz1pnpVKxWCp6nXEv8ynua8tZnSs
tnGu7loPdWjdV8nThpRpe8TxSzGbAJqM+aUagBbIYgLzirGbtqH7QlJ4vFoAUDTvRYJf+c0V4W3d
78Sasa1v44JRx/bE1YZ5sYkZI9aAW4TZhgRe9z6NMzRX9XysVLIe3B4etzlNMziAKQTv3JzLzgBw
URYwuEsJ3aBszAtbzQIfQkeA1Na/aGV4IVMVfSf6ihArfV6OqoYrIp4tY58j0nswGmOPmKc4Vwyb
joMzXPQ57U4zQxbX6m/cHeLffEHCXBRtNHhINWZ1UKJ+WQZiqdSXmhnAeaEhfW9vrSL9Xk/McD2c
r341xvkFizVLs26/MoJ/lfVy7cm+Ppmc4JZa5DgeLYyiIu0JX8PrqUVKCQV82FhGIrfeMlLQ/U6U
Iow3VxNWffHYdpOI6sTDZ6W5ZxaSKcJf7e51ml9BNop3fRgBh4tpZZqAcsefkm0Nqxflo4p8ObGo
DOxFDUpXvzIsm7+UFhaUZV+Vpc3RlkjbWCJvT9qaeqsGNj0MxUkb4lM1lM3Z7YpvydApUZnMODpM
pmCNwTzsjkga0M+GyLZIJSu2DBW3vsLE2deW6ElU5yAZ5/23JfUWjtrostyMyIC4wvupM3exs7kM
AKQM5ykZjFOVWTTMGms8cRzOLmQ0t/GaPMxdKveYAKBBMipBAg7mxGbIaqW8hjUqqh19C+xmM3HT
Tm8fsni+JgguD7Ou/3L6xXqoVPeyEFqCXRtPSrfk8pAiywxUxfhqojgObSoKiqZp3RH2rB2c/k26
LA26wbY+Svl8B0FxNlJ543u+BpntjplAaq5d4yXzpy7tHxRrfO1QLe4AL1Zh69oxBXs2hlOilQ+0
kGPZzBdpzSeXGuLUggAbUdaFKH4LqFp2f3Zy/VGTrnimPufy3AyyVXad3OpECIv5iC/33IzljOjW
TG7074Mp97rQSRI1GBxklYuSdpe+a8ks6LtHrR2XT+MeTbnfqkn/KBCim7jWnIm8HGe0zsmU8i8P
HmIPsfWr7Lnh3XpoybUO5rF+JOZbkDWB+rLDVeEX7vDWjcbrhA0Zm9EC7MTcOXkMJgwG0Y6V/1ul
pHjQSr17kDzm0ZPWm9J4Xzmr+J3plhG2Wo65NDWisq8x0JT5QweO+15l9vXyu1FatrZxrB1tLzRG
r6vF3qVuXUtvKq+dnnLgHcuX2PipAePCHt4tHKusg9o1+ic3foei+C2Z8cyYjiRmRy/xR2qU/bNu
uCE2Sy2IxZDscbYdEtwxxWoIosFhx6Re+oBz8Ic5cpBzaAz4ttZZfjzgCEIwjVtNfy0MWmKaNto/
1p1df1VWI3lo0ppqx9VevdL2RWJ/MSZretSz8tirTnnOu+o56Sm8TMOE+xLPT3IxFRRYShEOhe3u
RNa6R+LFz2JMllBIw3qftMwKlcU62kVtPFKLXrjkG5sgAkZneqBkeIzvJ7iG1VXLmF5kqI75kzwE
bUAYnalGUzIk0ao6v1KNfhSuTIzeI7IAufBeFShWU4f6tZEsO54wPguudT9NluForKByKQnr0FOX
kGUi22cDuegLI9BJ666/QZCbgAz40xzk8HcxONCVmImVDRxCPPbxwrU5jeiM6wY7S0GzsspfPHuz
VwqEg6h9I7czlQD9W7szlHjg5ByTgxXnD7jGJCG0sLK7EYvQus4/HRs436rmHh3BOd28gtuCLn60
BM0dYIlgPZ/Wb0oElwfHjwcrf5QnW+qSvKEUtOwGOoAqADuJhJMo0Yf2JHWatXfRJIPi4mTTvCQS
EqCLlcyR6fR0YSnr3LoVkSk5dnsl5RRbkD2h560xlvvDVIQ6qV2naSjex8HOHjjKkyBhG+xdnJuO
aTM8ycEzjoZw2FIW9d40pZO3fU/tl4tWaUlgWPW0T+T0RZr9sJcDAQ5FYdP7dJw+9FxJoTdvFpVB
IrRJhXq47/jjAEmCRNd9T7XVGfjCuCaxoQK1m8tKfraFfsxMXM+OesVEq1pze6xnRmYLwCGgKzvg
pvMNiadDNjmTUrUP51E3jjGL7Oja4ryq6tPqFtpV9gBCxl7BsS0l7x0KUXcrdsoh/tZLqAluP3I1
d0A2XEs0hCDK/GSC/tqtrh2V2zBRxZtHGSWR0zddxPzEOLbYg4jIIek+XjFWaXH3lZ9hftHHcMgy
7SJkd9XlbB+VBQM4vfSbd2oeyY2ybLpFLd0pnC7HvFBFILTWDXRbvLSlLp7LPjePlTnQSlSqW3+1
pWU+WUVyIYDnu+qWbthOJtlXiBNoVLjjno6v9tqxVR1rph5N39xKC5abzHDzQSQHaZYfkTQvz1kJ
3qJY3E2/kT3kz2XnWmd7LLWA5ePm2Au4ANklOyDQs7+mi33hJDotj/SQA4MQRz+HdkqaqsqQrgNR
btlS8G4slkcDlxvG4bb08UEaT4rLYmvqwj3EQGZ27YijkVrZYhSxXbndFkzTtGME/BRAl1UnDMKF
uWvYcvFhyzSsZt3ZF9rIvqbotKu9zP4ilx9uijtLaWNKTH0ur2pfvcde/XW0aJos5auodP2jPq24
TdE/gvVoz7o1/aDmTwNMU2C4Uf8+slsFpq3XFwGoZG/g2vZpa8NUSMzn3rLClYXzpWExWlL3ZHFo
2qez+a3tluwNvcFnVyNeyvH6nxb9zqT46NaucRlHNX0wWZAJL20uOvnuWG8c/WDV60+ZNSnWhpLJ
lTGZb3H8hYrotaJj9NwkhRFkafE4jKXKJIPAwjVNMZjKrDhwoL9I4g98JY+Xl75VefsMi4XHuxv9
OJZEYK70pFI7EU94vN5IkIKv0F4UPVMjrQaMe1rSYmQa1L0VFnngXdF3X9zNihDLdn7sukZ9klr9
GT9de1sa8aseoZHpMi+jQirOp3XRN0LdqlybBe9HIVdzr1N6HcTowSM3FHFN5tsIBamJnDIODIcE
qpYW2w4CCWsVPPcCY1JXXHrU06c4W2kALvppxSKDnweZ7BElJ40uryQPV69fZD5/ihtl3qcgdC+x
Js/G1hqxl2nitE0xVxGuekVHt1x1lrJAmWe6uuPysRgT8zYt3LFv8tS6TnLaLeHqz2M3vaRYNg/2
pPLm2L5c2nh8Ub2jaZcqAShp1DiN9jFJZejoavWlZ7oSlWAq9n2jDR+drjpy8A8mG7e7H8Z4lbke
IdSAilTetXb5IoGevKUeNnAiM8OpCqxyKC7VioyMfL+jM0Cfoop37eHcpCPwYR4bB0jhbyPpHL8D
+LrRDqNn/vv58zb5k4//nf/Yr0O0lhG8kLN11W/ua/nJ/kE3WG99IX1pYPCH5MLYKBg4QWQBcexY
dEKPVRg6wHIAb9xfpPuYyRd07C2s4j5ANRuZQRhew+uXK84y/931tV3sz+Ec6nvrRGLsLbtNb+5n
4xfYG069pGPhSt6gqhRgrAHP3RCOpIFYYVHt3W8z46qDeiTT6iZv+qv4Qv4Sw8gCT5QD+2lH4zoW
AU4wZdiPkkyhA+5VlCA4SNRrupDLZrXpazq2ewEQDbcUg8qxddsDIMQpivPRxIrfe7vcWJQj2TVX
bHfN1R3TL7KpZt6odsjc2vhWcBDwOc4qoEEL55DUzaUsJvnetMAAxllpHhYkd7dRqm9rUu+FnMpP
fJKjTGoSzphZ+YlO8s7qkSAUVtrhLTfNT8Zk0zHLOW7m9dnA8FHzJF4+9aHt47FZ9rdBBjgyT7cC
cFX8cnOe8FV2rbQDSyzd6f6hM9vu1IH7/P2ls4XFJC2un1zP+5MDte0Ud6I/3b+8f1YILo2xqi4a
47QTk6+Lkl4qOrf7jgjJk9faDfNyPvvHlz3TkcNqTUHuGvWpqRxIHmnS8VFjXrafS/f5/pM1tq1d
ZvV0iLWqPsW5cXEYEO7vP4ybqT6Bum9O2zOQUlf+8v22dmjC4cGppVad7h+SPK54c/PhX9+7fwbW
Zlv22bNLXMva9piiZr+O17hbd/enbmUtdSUz3V2itdhwxvYUi6SJlqHsxVlt9TFqwLutlvXHvQuR
1b8f5x/fyzsATlpfbpEE5ce17tJ97xDtuRNpNgRsaBChlK4+UfnUJxj1cGbyNULHqLP06CkOIQbV
eqn+9cP9ewnpA7T0mjNBWs3p/oF5LL3TzCv4ONszuBsFiYShsupP5GvR0x6aU7E9kGS8/1s7+P/R
/sv/Ee1P3f8Xdc0WHvAPtH9d/xTN8P53tv/9t/5k+3sfULUjk7VM9NZIuFD3/8n2dz5QP2H8cG0V
zhM+kH+x/b0P5JQaFrxtfRNoO6h4/mT7Gx9MTE60Dg00hx73/J+w/XmYv2sFVU9Dcg/2nqki4BT9
LkH7i37EILWVIMMaRqmqNGk37lqH9va5MQFohIvAxnrGTGX8xNS6gohxndI1fEJdU+e1y/Uq+eVo
hrR+cCk2ykczph35Jtt+EL+SxSyb99UxJuXHBLK79/OVNWc1VngmczsxvOlcl3rRZ/8DoNq0dile
estZdAa6Qrxlek29kIs2HcEtsqtvy7LW7D2wOPF3Kx1nIn9sPdHPbTqVj4Xiks0eSwX/1NQoQ+Wb
KoTAywhcgNZozRHZV910QcY3Yq6O7NK19EjHzMusI9eTLFDHsv6qui4eMJKbC+z6JdbtHaENnunD
cDA55iCC0H7qy8ywWcBDntFxJlXrp908bKgbXEx0aEZhXyATFVP6ONbozpCFDaUnBI+WLyqezMTC
E13lpZVp707aF8kRDhABI6ooVRDPsihysm8qyawxNZ9NicMkN9aOgrZxtGEDErbMn5u4+AbcnAQE
xfTK9GFIpgpSQenEzLZV0yxhVawp4Cx0Q178Bb8/YAE1FsQwCcuoIJpm2rIF7Bh5MHFy2OzPzuLd
Rhxr8qMh3c544YZe+8NO5/Rj4snyu4rMUUSi6KC35H3fQiqwGMbtFssYvtqc/ojbhEV4rTxWR12P
jddaw6edaZy5IT/jtqP1CfIQYOGsnwpTN59quzTwANCM6Hat1tTFTnSx83F08PHv66kd5idvBPDI
opfneaDrcPhPfc+fyhTaQGsUaEKnIWqST9je8MdYWZjZC/t934l2m5fqI1gZAdBuj/RiFQuhYlN9
g42luL8sRxrCV7xVboFCNOQAmjTYM3wn6x0O/1OWZMoZ+hMe5Eq3qdlNkuxdcNn25Aw7nLzSQQfj
mG6Uu5LmR1vCaQ5jVVTQCegn6QcYNZW+J8mJ80fbTtoLZnI9pxdsye6hRPicPChzMjtvtQUy5gD+
x3VPMSuKYTL5s8e1CDO15V+FWCaYCdRnI0enhammjbf2VKyJ8rk1q+VlcgzjWQPfEuLMZO+D7nxT
nSW58A5gVDJYFh0ulZ7VPJTZj9LUi1elFzKSNQgmdNHZt26CdTcrunWm/9fSHjVjKuqqjvR2HkIH
EXZIjdq0/qrWfZiWg3E2e617IGWYeWVN50UpVhxsmTK/lr2tR6RlN+fK6ZzLnKpF5MWyChLNsTmA
mNWxtxL5YncJUcED81kYaISajYZ+VOPEeiPoKU59QrUsTHnGT7OSyzv60P5qKpNJeqGMn+S0ctbV
tPqpraeE10Ok9P0n8eQ2yfhtKrX2OKqZ8ZJS9SLFGZ30wS1nbgjpJRKz1D5XtcgID8kZkS68VeCJ
ESnlZTBy3LwSwG1qtCBZUiCu5TAG9S65JE2cuT5KSQpaVshHzBb113o2CQgbveRm2z061j6PQ8dy
BgwYeAnXZe6B1emCwS+TFg8JAJ6HoX8wuBSjCVzd3sRNcJvMWHnXM0jn3di0bwAchps75pTctbIA
MMvB9SHjOtq5WrI22AMw0My84TTXwbOlZnUtMBQEaZ6rvyo1r1/6sRJXbXZTKBx4YGx0G5V+NMWq
fELbCi1kcko6A8uCS1lNC3ixRonFfaL3ChY9CXSmQAzfPPSyEwOUvEHxRTuEBqBB4gEYBd7muKHn
59Xuxr0d4/yzqcVwOADrPsSJ7u50Bg9RUbkIA4QFG72ic+AzcMfVQUfh+6jpOVcILuaeVIsXRv32
tZ8tASEpbcKYf58DTiiLQGz0Ano7KGBFcmXfpoZx6jJtPhSltBjm6vODkuslu9UCPm2AxxxX3kaC
tpzvvTQVoApddiGRjh5+36Jq0I02ki7RGkbmES5Ha+/q9gOjw6VNP8aiXB7SEVEigX35Hq3AHA1w
vkMPs/GJDKVhl9N7B9hm6wFCPD0aUxNsVLW4b0gZckBwuXXGUkOHo8Bhg35mfoorFPi8Bg5Lcp3n
FL1NE3nqNsiHykxjA+WYR3BMtPQ0lRp9bfc0AbOg7s10ryRafez0BieBHRM9u7SYtsplPBHyEgOH
B/8ysG6Gc+LQpW8m7bDaUwz5L5nQdGJpYkNwwSuY+NKTNY66tqUlaJKmMoCQ/EGzCcBFLphiOeAl
arepIvRB2a4tcvQtFTxF15XzUSlAzeXryAgrxwFpOCP/4ssyHVNGoIe6GmEiGQb1g0q4fYUG7JOD
0u1j0bv6oxI7Y8CG6UTSI3+5GrCQxgqebd7eLKLDEtMjY7dAbLXsO9Nwf6Wmmpy1TC32yqr0z2Di
aGxbcEJzCfwGSSTSgYqYw2J1kw2WzDgJIN1pXPHK5tMoHwEHt6EyVtNVY+WIVjimITGF8W6diXjO
icQK68wB9aASYWApYF3pM2QzvRBjInsxyU+448VD65UZJhZj3KiQZTB7sREYDbEy3ohvzUeDt56T
xubcvqZA/dABwtCbNqiYvR7HnK66vRJ34MBVDBjy0zrUeGdUZr3sYceRjVh7XMNZ3++HnExbu5aQ
m3J1jFJZbRuIRNnDfsdkQbVg6GlcpRWh1uUcI5jKV+yooAbyMJ9U9tBeLS/ZMo7PigKV36pW8iy1
xj4OC7ZzxZr5Z+9WxJ89y4wwPOVA594K0VHMYVbbY7QW9uT55lKI96ZvgXmpkxnVzWxAmZhHicWx
a9OnyS7bY+m6KTYOV/SfYPmve0Ou7dUsc1nuYWvqDtm21HN7UQgRP8wZuvpAzZJy3Kea7VoHkqPk
enF5kZgYdqs9vM7m2lJIEUA3BCaduQc29bLZGdrWp7bNhZ4gdIox2+emp3W6jxJ/seLW75NRWdTL
SCTWt2SdTJ15zP1o/79dBv3flF221RD/U33z6Z1aFTZZ87fwst+/9Ud949gfaB/h6SEWCC6RplNf
/FHfOM4HxP5oYFTDwCt3L33+yC4z3A94ZXGiUXNgxHFsqqI/6ht+hBvfwJ6ATQivNT/6D7LLtof/
qxUKY5aKyB91vM4p1CbH9u/yeFyHhZYus8r2TWJj61OwWOsZgcueAxp7EdnyJgl5Lm567aclGPNM
L7RWfXX9oSPzFmpMilfiJ6AupbzJ9qBmCF4+awzah+z2lxf39tug9VdUhO7+u2eLmB+nBS8PsYD/
cBLTWrJb1014trN60lJXwH1oOcLBGY3Nz4iosIUQtoVj2HIOKBGeHfKsUO0t7nTolOGbzomFax+m
iRri2AtxBzxkjbuXhn1cTBOEX+XTHKaNl/reo2P83LoFsEDQOz1u4r9aMHJmZajb23Z3i10BJOd7
3KLo5d7smu/bbUjJwtnHUZyHayzvIL14p64Kdw26JhmBB0K7G+/f2m6y3WXXatH2DFzIfdtdSQDz
wh1Dtf1ucu9/PqnOrIPtOW1P8P6EiTZpVCu0HYLGeOIZd5d0BHjQ74oZvQtch7GHDiJDvsDnHZ+L
jcVCm18HQCsSzs6u+rjdJq3ssLeiLuVX+TFy7M1nSooIN0VWGecgPLs6cIdHcztpjJiTiXvteg4S
/LZJ+q5axV9t0SEd5D4yJF9dSvtIQS3L7wIJ95OFbRVBQOU9bHfHwWacOPJB8tpuUWTyqePWzQAL
entYOai/dBfqcjHuELlYApjwXvAbRc0d8Bj358WDd5qz//NP3R5PKNQnyCAGZsSkhm4/Mo30/v/5
YKnf0LTtdPTO9z+A+yHUxocWEW0vz/a3bw++/Q0mB5quxr+xPRYvYbx9zs9Ew4C5Qcr0qvLUFqN+
M/Ff42uAFlWaDq8XkXgG5Rey7QRflc3nU3PL9Vca7azwXA7DKfNi395cNXy53Vhos98woVkg3Ksb
cL+sUCQCRd3Cm8b6vH0/XiFFT3GQr18zHmO7X1FgYsZ8WnB3213ofO4NDigXus88K1vXdn/+qqsP
uw6VU8H8McPqGPP59jOievwpbE3+Mu6tMBERZtrwopbTvuLXt2ew/Rq7lu190QzOinZ8IKJpP0HR
JeAGlgb2ADyXKMwdSEYel/+FSMCdChD/fcJC14/F86zEr16iIKY02q+FqBB3I0JfjFtclTRF7Jyg
cIJKXAsRrHMWi/PQ9YAycIYMOeNFIIoj88agdunsLl2EoqT0ddd9LerPumCao5A5wG7vLvxN8jtG
2YD8XjJSk03Oo6XIiIxQTAnX2Rgacniit7hrAVpuGzNur0cWseS3l/J/e1P8fzH2EwvdX5b3f9Mb
RCY89tnfW4P3X/pXa1D1aB05uk3v71/7pmd9cEib/p3b+d9pn+oHW9M0e2vVAekxtgf/c8e0PwDt
0eGcaJrqbjbb/2jHpH75+56JM87RNx4C8A/DwdD8j12o1+y8G7skPSGRgnmdPLVaPURFomNdTvUB
VX6J772Io/tX9w92qqFoUvODuhTtcdJ+3Pvs9w8uKgJGwlvfncS1lpVhvRYZiQRmiq5tKO1D7jZf
BzVOkbLU/UVjapsa1U9bNLskQ/SKvdrPJk/uF8IYdgjwcZVU+QXYeJDMOnOyUXtEIpvhPUngTLJz
1D3k1tob83DRGEW44wpLXyuidmXrh/bs2yjwj7FCKFLnVjLAHISFu/MFAJag94ijINu7eCTX0pbO
qeu99ZNKaiWCSfo9JZZYfrmOv9FcstFn/xd359HcuLKm6V+EHnizJQEaUL5UchtEVUkF74GE+fX9
JHTuUc25N2KiF72ZTQoARRKEy8+8JkL2ddcbKelvn5NmYzHg19xve91dmE7wWsT8eZ5C3YpQnI4a
EcwKGfAQ43iRnEWnRTskmZHbZK7TFbToDXwDU3yPQMpSkxKgKzTodHOc/NDSHFHsjgxhbtQPQ3+k
c0wGsVR6QDEyD3o7YS60gECvLq7YtYm7WZGV2NmL77Lwsx8iCxs+fTkgRNIYTX5EUuK3nTkPeavr
5yGP/RQUZjAYzl2RxHdus5wH7AB81YYsQRtsb7Y94rmjOCIy1rs0t+OCalugOmBuMXuSddbGRwY2
up4iqLeJHuPV2Dp3joIDCbr9zCt5f0sZBaEuIMuEEuyxs3I88igHSZlhrqpNAkF3tLRrWG/j+qPX
D3M7fcwe+FyE3rDARKIcwGfhUy61gqIuvlmTR22aGlRdkRe2w0h8gwY3BPt6DvDpAzROQYaMs4Oy
oJDGJkoRrvM9hODkVDTFgP+A+eiVHZ2xAYC6cPFrBKnOobk4VHousWV84LVOBS4ih5k0Tq9iKXep
YDctDZyndgTyyIVToO7odD1Uj9ERzOwiO+EEU9F/A7FI+285T/WSBnmn3eME4OzrTE8eXQW5SpCO
TNoQpNtCHXYkx8qtqnMwc8rDlipe5xFfS8hT7r4AoltpNlLei6+jbIosFHqJsVLg0AplMaz66j0t
7pek8NgDFd70ZI6UT63vovbYe90KETcu9zUQJF/Mw1lhEhwMo3vAbBwrFL2FAMZ95nYTR9wCyNFQ
aRpd872ItPINqmDfWmDQy9BcwBtpqGybGpoVjvsYr9WrVo2gXph/QQxGK4HLAzNUeqjN/uQZFSGL
QsdVtwm7jOWYJeDOrCQ3jhSaAO9w9hKim0EVie8ldYQrgX7QkvEiUgr16MuiNMnN06IjPSy9cgTX
JLrjuMZ3xmwfdMs+2Oa47ksBo3OoiMmAvyFwQvzeOPq8b2URuFEhgIETAxQMwYcwRIzwGOnEnC0s
c691Lb3V56YOzH2aGtNNuXwfemU9Wk1X7hX3pJdK/M3g368zJGFV1X1FEfdMIb71NUwq69K8m0su
ZEoR4tLo1k8VaHeKld3RRqFyf5U22P6lLAP/oTUfp9/TqR+p7XbJIYYlEmkj2FP0jiREwFjrYa9W
oNOKUaHmV+ZcG9bdgnntrej7F0Ukz5mZExuZ9RKsuCKfuwhjXT6jseqfXWZTWreLwwqMR4/XJYhJ
8al3qz9iDXgbYNMypfAfTXHQD+XvpBC4izXvEeq0N7q78mwSWENYNKh33YzUVrOsia+rCibxi4ly
dbeFizuI+e3eJJ6EAuZ2+8KZrgclxWotcw5mgf/Nat8aadQca7tpgnzsf5olejq1530gJfqCfRDc
kwoxohRDGW2RloDz2qIXqTaQGDrYcqRpFY82f0nxVsng3y3L8mOBY4OOxXqK0BInPq+Rx0yTayM2
LhMa9cxE81WdoiLVVtNwcPMy1Dvi5SLV7zo96IwI21G1PjZDTE8Ewh8Qt+Wm3WXD+uTMJvKcPQQi
d3Xfp0Xsa50pQovGq2Rq71onbk941r+3Iv2VVW6GfmIy7moFbFqyPDtD7gbd4ma+5c4sgJA3rfVH
l3bcLx1ZW49+zRGjCrHDR8fadWkxnXJ1+o3LSx1ouXk99XjZpgMI5Gxu8eFalQDFY7xt0vxeNb+1
dW29O9OTnRYvg5Pn36bUs+DAMmvCX6Qzpk4fg1diw5qJB9BgLnyRecHqyrv0K4R11DHeUgnWyK+z
KgrVevbnoeYcl6s/Rlqo2YhRN0VDKz32fJp86s5rOEqDEL9K6znGaeybmlS0CHqeKuXNgmTOUUUy
eT976pPR348AuAKbLj1967GhLLmsO+8n0vk7zVtQOnYncVwozat1md/oCb4kKS2+oZlxQ9UKcIcw
VFDF04K4bt8UwOOBUegontNdOqiiyff0+I0gsefvdrK+pHRl6LylvjZZpHrZ+FYjAhDU6vAKLdBF
DjSGYK05054SHCjZ+gALALs1rAzxQ4H2qyXUA5YUKxlUsl+ol2YXC5Ftyx3yILfUPujowPmm64i9
5bVAOhcFB8QYBUxkAtEKFGdqwsZdrU3lOa44rU4LCqSye3hBDoZ+jQ5uuEdzCe9gSG1ZBXDNso8l
wUbR4ugWU2o4MtfeWvA0XTqosFLrJFR17HZHY/KRe2+uGqdrcQrqT20XA3ocC/uAg9TTqIoXI1WZ
QjBgUw3ATXMONABJ5V/JIny7szDEaUi+dbgyjVbAFuF5DrLi7IzKg+2Ku4nLaE/+qXY9t3HaK79Q
UTPMSXn01OyWWmh8vfbDDRpmxbAOoZemS5CkMDT6ZX3JcQ4CzwxsAitL4DtV/8KsYx2qpYv82WUy
cyygtJ0sEQwYbIyGRgaouvFtHad4oZCbwuJD42S2JDkOh6ViOqgKEubCbs7d3L9B6Un33eKkYWdp
Hynm3aCrsWdR2uxoOfEBkgNJIE4AZ4tycGCVCB63AGn3SO9qd1BTCvQdiu8zLLbD6uQYfelqdNNN
1RoMHpVjRwLH6Crg90WssEdEXzNe2Mtl33vIQaLnET/1IPMCxzua1NePI7R0u6sriuVqAizJykJu
LyAaKhUWq15RyqxwhWO29vuy5AkGZM8scftz85RZsIkVcCo5ESlw0Pu60UMLwC9QAe+Qlxpyw6Bc
O1TUjhXIpx66YC8MDLIsKCteql/UOcLgzjKRWfXqk90PPhAc93q0Hrk+kdKe1Gy32PgNmnUZKqKk
0jyN2pnJmyvDGHyolEMAdqwiNINjrSYXbBBoSI8tAYyifwAS7INSs9/MARGLeatP59MZi3U/xjJn
l8ErPDQ5tQqzTiDZoSxs0CyjeowRdI2hCvqQ+wi7Hczx+lujMd9mJM2xyukuq1fCaM+tt8otBvho
vXgcVNhkOu2u47baCmS7oIKXTPIqM4jn3WUjweliYWPKzYESDCi0rKi/qZ1ZHUonXa8mVT6/Cw/e
rtmII60c2rRT/dAa1m7Qc4rR0IKeyrgPkdOh1N0i9Us4As5Wra6zgYDdshI8iFu/be8VdUJqqnIS
VDtWKYm0khi0GexH504jx9hHSpfiEkHkl/HkLps04iKsn7AHta9xdLzF1PO5UcyeSVhBGh3XRNxO
3R7LI/DVgWNbEP2yXCr+ySoL7JdVz3/OGSX5IsnyHaSM0seI42Jqgw3Tprn16GgGmofYsu0te2Ms
Di6kSTyX9PW2R2p5thGs7o2jSc0VEKQ4kHP0zys8ox3YpMtCOxNgff2NEn4UaAl0T9x3L2gi2Hik
rjQB8g4ANx+Oypzu6g9Ail/71DvrifOKeDhmwXmCIUdN9aLW43028RidsXKLoSQfBFTK1UgT9hRT
sDWHF8wPQdVwb8Url1nfB2v8loDIDzuaZhEZDInDS+ea2bHXmVZ1qDk8Gn/ByzPvC628dLRwMGmA
ZzjIykpT2aFpNac4THoHg/RY/AIw415rTOx7yZ/LFhOL60y8g7FoD7MF/CpVHkTcDU+Jhe1pmrxT
MFMPQPnnqxVuWaHoYPPD1ZxbesKvnlXSVk1uYT2n10477WsB94DYFQRBB5C8XV8EZ+3Hkhm7ds6r
33GAeMk153zZ26o2Hr12vYWVxz2duC3q6bqO89WKqo0HADHgUgKUqaLhXHR6fO7s9NS4Iw4LgOJ2
qP7/0m1gpLilUa+yeTJCXPoeN312snBA07hJk6rzfH3hOlq9BycZr6oYZCgcQeYBxz3XprYcoYw/
KGoGWmX2TKpVVoC0bJCisPOuZ7CGhMat3bQtEW615+RwJ5MDyyLxzbwgvRdjKD7oxSOgfB7QFr+/
0fAuw00LgX89OiPGZAVdpRIrc1xwHUR2YVXR4l5hihzxDbXUBdKVPX3DXJopMkU2Q1XFVZTDf+pL
ptWlHm7p9rwaDSpvqj5eCVPoh1RH/rUEil3UlQyselgY1IAt5uQAB9p5l/TLvS6MaY9b2lMJaPBg
k9zPpm4fOmsZAtxyzriX24cUrSQgjPEU2Lb+PBjIjyfRNJ2VQp9AHf7qXcg0llP+zvIWEZ8svdYE
nBOSbaLMHNJwpvdnJAkevVyzL505rH6SM8fPBg1w4oKrSp8IxsoWBQkDAg8gzuum6T8aW7GDGrl3
q3C+pRAMAY4qRZC7MMDpgVe+VzXtdZsleziHT2BK0sDjOXCYEQI9aKrQrqkAdwNgYeha9X6oFGxV
HajXJn6jffrc2aiyINBG/U/VvyWDTewonHBRHBQDADciOkqIJblMMfvGaRMffap9RxHFPONAanTx
BaPolGCOFIa2AMXjxC8ED5PGG63jqOcP5oKpvbm0hwmkSkANApmrCJM7ba7qi4ojIBhZqekPIBxP
WAyD8oWZb9Ap71bf9Tr9WHUpBG8gRjtC6yvm4ieR7w9EUjIqDsNVPHFt00Bs4bR4uAV2jXnjxXw8
8be9OPauInhrHXQQVAxdUDOI6l3Tqs/oyYukgYErlmaPv+et4j6mwGbwhMEEb9HGu8rW9bBVFT3k
OeWUu20dNUwj3Ja2oSl30Qg23bV7AZnjvu3qzPekJtI2tFarhbUctlUe3gCt9anAL6fQw0YOSTGZ
TEddcmPbdnbUzQSVjcLDEDOPztu39XIXtqEx2j4UaMz8vRPqoKJBAdEimKXqkpDDtvSfVvsJglGl
9GdH7qAqlZx650etVtp5W9k2z5J/mIvuQ+3w5yQEIfVeVgInubPbkiHSW6hGygHpSaP8fFUBKMpl
H58BzekhgkT650Eyssrca7qW701prmkPoyAWAVsfjskdLXrqM4Nu+mjJIPrZVfg3rH1Yy2Fb8qjP
fS7Rim22/xgIAPRA76LUtyeTvls3DCE1kyE0etpDQkXsQhnh+OE6NY2hId83zz0JKKfJjDz11InY
r6tWhCtons9hBpuFe8vfGwUzClcJzu7kundKl09hpDqCMJIlTw5f2yqidViY+L7M0RQOELg/h0IR
3SF308cZSAXwGu0hBogXUv2r0SGftF0zitTXJSb6a9AkZpcguwlbDzC2q8Y9BGYbQ2+vhTCh5M1p
YXoOC4xnQocYnQu6QVWmU1rOEPRdAq/xc1XJVc33Ruj9pqwQZqUNJZs78azZr/QopxAnHkhdSXo1
GzUCLHLYtrt1HtOTS4Wyq2HyYQwBa2y/LKMIPYcUvi28kes5H0C9lK9adg1Vagzz2Sr6U5NmY6g4
2MtN0wRcOW6G8Gso9HkIc7BQh3qu7rftfH+GC80+U1cor7Fm9DAqxj5sKjWhigctAG+lBtEnJzSs
HF8sEJv7srcHRMj+NVTySyWVtOBpz8Y7Q36C1sb0ieQHtnIvxqVQiaHleqcsqBMV2FZFXf1YW1x3
dPzh4sxA2R0ek84EVUQlTaoqUE1uPNeHZHjy0Gvbg5Pmma6ZbwLYKOp+E3WRFdJuS3XWyYzzlCvX
kejPbuckOyVCrnVFFGmH6jV+cwgo7YUVvWLNex8n3VGowqJFpX1rDe95KXHLARoFRQsWR5vdpQtk
a1Nrh+tkwFyxtO33TPmG1HwbQIWHYGu5T4sVXxnw/A4j0TqEtMk7lMt7CY/36HIfl4IqHcClm0Ix
rQP4ExVZawQsKpKGE/pmum+7oaKXWVAbxVPsQipH+sfLC8zoRw89sDIWPFKLb3WDpEJcDr8J6UaU
E4lKlfwpzWlV2xnPS/UosMH20UsEYCLL5XQGdmuN97znOuNtVvOxLg5CVCnra0QiKhpdU37IOhQu
iwl42IBOzWi8S7JhMSBtUNgwUzNdeTVVrot6sR3uKmDp0Rz5uBAaO9uzfyjFU19inWV1trLzChIu
HWmA0UZJr55w+PYyK3SzDgoEeMFrp+oQ5xBPXiWuRVcvYVuTnpn8Muzv2vGuH6EKK8b3FhZHPRIs
o6fwjMrSIw4eK6gvmWVW4qgh0QsRnnYiZOH6FXDrsDMc51CEZdU9Y9Y5htTuqW0o+tnRtNfRYFZ1
bN0J6mrWz/H0lA1T90gli/bidMw9pLK8AhBOGxX3cww3HNbrAU2ZbN962hw42vgiLJdwr5X+LPYP
GjbFT1uMr5Uzo4fsJD+H1Ulp1Svebpk4GUo8zohGVD854M96gcN54SA3BdHGQTwnFvq7KMW3dIoB
29W7OI7ucIFYoBhT9/QwTxo8CiCUJSQdID12DrzpEvtnk/YGkQxG1JTfb/F4idQZZojAOMKoHfCX
MDP3Xdwl2ErGH6AQLUwe8ZqOE1ldE/drq6wnTc/3azuS2amNs9NqRBfMrPURy/hOhoCK5kyKieCK
nfZv1AreJlisfixxRRMVRlohTCVJWt8tFZoEeQMB03DphizJd9FVOjTejkIV9VXIGcml1O66h1Xn
h+doKhKCv66GOxxA8WkkpIJCaOvbcw3RzMD0ytLBFXTX3FpcXZZ5ky1Il8eW9WoCBz5V40NdwkGf
jflJ1UrzEIvhLVLGAjtSvHaJHtHuzxIqFxmBT42WY1K9xpwY8nDLr+PEPGQDplEjGWOPVl9Xtemu
WgAnaa1sQpXRIxQ1qXQtHVEdANtgm6+5uXaylVE444Au4oKHR+lgW1s0h0LiFRxQcA/mXQPhB8Ya
9uqUthJqMch1t+6P2K0RVIYBQ3pu3TZ6g9VLhnXUSKlvsRUEw7K3xXRRgWnQQNCQEImxJU6TQrvX
IvXFzvI3Ctsw7GJ69lNzblwtvvBsDap6QNWOH9sNEJZmUrsEyT4fCcbdyNx7tAZMGRe9e0xorJCa
vCsKf6MELLaYFQvFj9bvVcM+uIXyyzJLTEiF+rubQIuus/ZUp2hw4wuTI39Q4u064W+bC5BsUT4G
Dh6YB3SXcRIU1J89HsPE0zDRKHTv4Fw3t7OyK6olROnu+5QP+p2K6FvQ11x5UdNa57ru6WMr9o+q
r79XcGFzB5WhvDWw3HTbU2uZ1b7K4R2lS3UCII2Bc4GHbxW7gREznaYTT3C8CQ/usFyhm3nDAwv6
U0pyo6PdtsNDxCa5vEmKJ0tIGGfXPulrFoWKxGp48UB9Nl2fJlSdUUPSqayt1hl9CoiJBiVa/dBA
zTphhXoFLuQpb1JoZy4gUC0ZdtRDyiOOvNcijzWSLogIYBCdZPkZg/M9QmfPd4WwHwk8n9XEUChj
zUcQg1NYJ0iXDIPYFWWMvGjXB6r3PCJNuMcqDPzBPD0hTEQ12QnVySAZacCAOIuDzpMGxFg9IjVp
7FCKzEn4rIZUuf5RF+K5pXOw06QciiN+pPUE/7TTHvoZPu+gKwDq8CAr63i6Eup425fFB8VAE+ve
ZFnhapvUxehboigH7vmcyW3bC9uQSopTKZlHwJKfqGtmqEkTpWxD2xKcjjx03TKhLLZU8Sm1zZsJ
qqbqdQ9lCfY8tvZdO4WF6MajjbdbuA2RSriyLS0RPln7REujQx9pfjMHLvCLtNFprYyKuCyRGR8B
7+5dDaRlqsZBSk2SNp2J13kLvw87gV2M4lTomEiPFVF+XRZMPJ7X3CYz07iXaa62r6ZuDpHlPOd4
MRPhp3M4e1PL47UB31sTvzJJ9kQoBLG2Ay4j6+vzth2JU/0IVYOk3r1vKd8H60h7Ms0fpmiwD6pR
ehjLeATWAkq6lYZwzKgUlhCWwRJnZ8clEAJVFDOpovBVKXW101UsUFBXLC9oDxeXVRvLixlPVERI
r+IFjdLdZA8egnq1Jfkp3Ht6jyVgTNhpy2Fb2gbItaRU22I1QrGrDwIg/qVKKQzNuaHRH9Y+mtFE
NNXl3kZStCGzAkFCtew9VuELDooNkbCGu7OtkurhnasMp26Bab+dIweFq8+zhVDGdDSz7qrFw9x3
dQ8Rgi7LffTHUY+LUjimJH/7VH6VOVfUzuNqt3I4wIneqyWOQ4Zpl0g+WEG5EAZ+DQY4xbDXU0q5
2+L2ymK3mHCRL+R5Ul6SIUaMpEpvqqR53dhwiwqqFDwMQiPVBL9bXqef2wYbu1ptzbhRyfxs/EEO
sy5oqHJ1b4y9bYl+9HAeq6dJSthu4rWliLkTECbdeIRe2oSmHDba5LqaeQGUbvA9o6Q28x+Yk1Y2
Y0yHrYrfT3160YVyzCrq1GmGpIBBPS9UUK2J+hj0VEctz8CbWW9aVC256EQIDxIyrtNxjclQfxuc
FFd4PXZuSpnWDan7US9USZnWzw6teSynCcMJ4RAhivBUIgx3gB+RtkjYncR00LBLoRX2UAjHBlS+
ZgOyxgSPnOfvAWOc4qTFpLAIrxbgj/APwx/qNyyxJlSypP0cvL+XjNaz9obDNWrhdHYA13STG9Hw
CSCxxzaAFtyckNRbHRVhAlU/Dba5FzJHLGW26FkwCZaYOu52IlCiBHyySqP4vnMQhaN9TeVjmGji
E5I39cyMihbTpTW0y0ALiAJlOSvHjbMZZyv1VK85Jc5A5y1uanEcF/M0Smpn2UQPkedVGOFx6jGE
RSR3QqyYL+oj8xAZ0/3grrRzHEg3ZYS/pGVi62cLdF/1EWEDmQgpFv6Lef0C+qoOjQ3qklrErXjG
7v9Bcd1WzaobjoY3nAeZ5Am4s35kqAiUoAOMaIDMBb2khctljmQgPWj9IaHx5CKIbxrjT1tfHjI4
woeNPupIIilagtgOb+szNDDMNVOOhajHi1Mgu9VQVtggODPSBHggyF2s5fXZ9X8ReLddT9qXxS66
80bGrQuKw3tExq6dnlMoNg7qRkdtQcCv+Ffj8Xep1cU4J/Zp+8gF8u1fn76tq3n6+d20qvDekYPe
z+zo17qAS7KvzPVeGfO3BLM2bOLdYy8WLjNdXl1cIRo+Cqtyimb5cJHbOtOGuE0Xwt9+semMVUGT
ieOQKf3Lima1n0HmUWWSnlxVgHFCB8p7OPT9HltD4/Pe3HZRoN6+Q4iCPp1My7vS/Rkt9fdClkf6
FitlSMW32xqiRe9A/UTgrFGNbPNc7c0k6rF9Etwqcre2+2Vb3YZVvjCNaDYLj5r7tufzorQQJPQr
IPc3sVmALuHsZg6WG0yQUB+MQ47tL5Ks41mUJTIrBrd8CdaRCvoLM5iCy3JZHJu8u1eKQ9E23wy8
2k94Ft9oFaYjThztEAJC+5Bayw6brmuRqndEEBQjeXLpxYB8lEBkP20ReTRsytetlnAPKqFec1T1
RvxqqGvuIME9uI3+kg32K1zJm7bRPJ+M0jyiFYcZvGVdFdm6HpssYzpXh9BCqwrZllcLApffWuqD
YpkQqBxQOUsCxqAv32JPX/ej0IFGQr6uoA5QKVF3wnDzY5ua38flYrTRdV2QTuoWLpv6eAOX4K3u
C56z5vU4lRWU+/oX5fj+QVCrFAiHdHOyPBSRehqIx1xEyfdEhWcHBLMP9xVuWWFfU6a/c9Fd2jn3
mgPRoTHzhck9vZ0LImNoVsggL2Zg6CTGBKkEKsN0brr6F3ck4GuFoExPUcPSVfRRMRrrECwF/kC3
AOBqayFhZ1TnpWrHn7V6ZzmR+QsXK7QLFtniqYlRBewNd1KfYlO59ShcBJmWwzmbht+aR1zfJuIe
FzNDopg9MMA8Ryg6I34E4xGLAPU42e5xI8p7nY5g4baYz7F+bpczMASea8ug3WrFilF9UnnhDKXq
/L/CgPj/D+xJeKaju/9//kVE+Dew5/NSlxAl/sR6/vWev7Cemmr+l8qU5ZogepAIMnDy+IsmAaqT
lxxceSR0U/K5/8Z8Wv+lasQ70Cts1aRo9IX5NFUIFJ6j0SVnXnAAEf5PMJ//8ITAys9SNdOQrhBY
UUEu/79JEkC36AB67XRjtC8JQqpIWbbKoZp3FtTCcvfHkfkPLIfNHfAPd5p/+za4H386FrSxoTbz
xLdF18tv9FTsJ7AnzAnRvUXDjTrcc51f4mvjWD+meIC9NEH6ER/Ts3kg1+/qvbtPrqYn7Wr2nTP9
bKoOyQ5wzFAH9f/Lq8xW/+GbpLrwUzhvumFgmsHJ+zf+CGLnFvp2zIFU8RtZ9a7k4E0GUaupkBOI
OHFkNwTb8OrR6Vc4cuUCPgA9VYJnbeqksipiG7GHW/Dc4dmuW5oP0wGxPEAAl22QsegBNt4b/IE5
VOJpDg1tnaDEUifZtlVwHkA+Lo3fZpj0giPAHqltxWF1IaBvUhPb4PYJUVK1CvIBTcqqy6A3BUtC
ZVVGUdu6kNHettqo4q6S0NMN32tLNYlaKmMYslz9NZA6oGjvZPYhXhFW/Xs6L7tIOzZWfPrahNsX
+QmzNvmmgZ3tFhtvUzGUbmb1cWxAmM70prbwEwK2fqraZr9Nq6YiiKHtbdw2oHeJtYMpmAALDQ09
t4uOhsAaXWqcfIWf29JX+Nl3VxiZ6edNDqU0kr7Y9VIPZRs2ZRRtVhp/kh1Gb9NDISENncociz/W
a7NAtWuOntuiPYFG0I9fAepqqddqii7JtmlYFSrX1HTsIHLTV1f2ROIh/+2KrA1subZt2oavVa3N
XiwStB0auDUoWMIKSw7ZECPkuv3y7ay4XXzl4EH8Gfxsv3L7vZEwiHu2RdXNG3Aj2bevX0hTk8xv
W3eoZhY71RjfmwTl3E3yxUWD4c8fux0GzSzwn8f3YJFxraKSgm1LaUvMLMz17M4tsvgOGoXytSKN
YgRpDQjwvclZQ+acSL8NkXDnqz2drMod66fPVYqAZF/HLWL7Ej/Zrg4dc5PTZPawmYnhtk2ccYxH
PK55HFU4RFs2RfkVbCdFFgVDbZpsc6xQc/Zg3ZvWkPtoORIzb+HzNDksArdtg3StMIzwyOixxpvD
CVH9vK7W0xYvbpctxkh/RadiHe9Li17QH9drkzlctdtO9YhsUoborre92QLoz/2SofQWTn4p5UQ9
vQ6MTKyTkEWDSJYPSllI2Fa3YZYvfK3+418KEw3qrl8UYDwk3+rCFRoD/yRQrGCY2159xFa2C7dX
V7n0j9UqQv/dw/nEh2ZjAZYGJEwBQUflWX6gra1O0BTjy9fHb0sDadFpLMTnf8H54a6bqUF1Judm
6onhFzlsS9u2pZEhfdWhnofkRYTzB/9IzYKuJ0pbwefLf/znoH4oQinPwLeqMJdp17Y0m1nTvWyL
S1zR/98WtwHZuB+ALqegjxUina8Xtnfj8PGvjV+ftv2PgsY3dUZQmNuRz/8+/LY5adx2+sOYtACb
mGfXPfcIIHdLPqLgqMNqW2EEbT/NkSWV7fdug44txdGL1cvnq6a98rxLPqsy8sjoCdK6aWc818tc
BXZmXEWLg/86H/L5v9unbOu1pv/1ydvq9sK27fPj/nhPBYkZQ+DionW6czRU5TBvlZ3/9DFf2/TJ
cEE2d8O701N0IOWkMk/u506UmrTC+bGtZVvGKq/XIlmRn5Krk8YlvS19Df/chrIkz2rLQCqSo1Eq
isyd5fuqNfmNfADQFflR//y87W1fr9Tb+77W//nv/+Ej4tFMoLEcEUIRMEL03zVPs0DIadaAieLM
mPgolfpiIoMRZHLW24ZJznothTeHxs/cHAUNMIsW5C7HenvZrymlQhVUOSVtyo/bAEL7AWwbsn1y
Hvoa6DT/ubq9gHsK0AvgzYv8HrVBc6Pqs3mfySoL+GNImQM6mzsjRll6lBf/Nuhygv5a/WObnPW6
vJ15XskAP3MiMJ4mB7maes0fFxCmvbWesqktDyhBn90Cza28G8C+YuSqaOpVZifFMbURHKh4QKkl
7XFVfEMXN8/zz+8UsgjibHdQa9a5P+els3NnD/CQxeHpujxYrNY5oZ8zBPpAmRLeTBcKareEbHIx
0XgwbUM3JBZdhnj13QXxr2mJTmST27GBk1LVp7pqVuyybgp5RLajZMv5Lnf62wygJbw4iOjlZP2W
2gKXkVrCMrs/4ObEh8mJSXKxifYqf9TqmBLn9yTj5u1lhIV/Rkfne8Q1QVDQSWsBEExuk5eDoZvF
qZtJJMG+rN550q8mjSmkb53eJ1i6tzXvCRmbu2WJkYefLrWUiRd9aR+tODm3VqyHmmKAiZbDao7I
kdv5SQzLycxr96bBdgo7qMe2pJdKxheKCTNijQCn1pyOnJmuZFQ59/grNKDdZjjwFvJi2yAftiFy
M3+tfr5AV3mP1SBdNKl0tg2fV8C2mNo5QXA+oU9At4FsQ7lxEvQd1B7Rgy4xr6Zo8kC4AioeViBN
7hTfDrOl7awpJ15Gx3Jnj84tnPv52KgWep2oqv7uZ5V0+m+kwwZysGRpc9tWGUI7rqSgVW2+N7N2
hwCeCNEaEeG21GYo5miIS/sJvXpUqWUAnK+cmT/WPZWHHZBEuTn3kv7zNejOF2Ehefa1afuPz8+g
BUhIBmIAipUsdvdybkEXmYoXQlSIusnF0YRtEaWCfN+UlSB18kreJF9qconT+Htpls/nbdvXC9v/
fb5lnZHFAQcWbNuctkVzVyLOGgkfkoO6ouW929a52LWdtlZgR1cKm9s2BHJ4uUEKd9FQIpbv2F5M
YmAu21KNpwxAL3avGNEtpD4RQLJxz9Vo3c2RbSJ9UDGl68m5wPOCrB8k9f5z29B9xG7cBWg/teG2
ySo1xVcN0JKDfNfXC1+rE24+O+SrtAJXVqpKgasgdyv7iM4R/5ab4hhnB1R8NDTw3WB6rj5crbye
fBBYCl54vv1Y3JB2PCiQoJGY8UX5QEkjkWIoAQt6dGltbgl/6R5wJOjSG5klQaiPw0U8jfoPQfc6
yY+QT3JcBvInM7vVsmPZ70vlUme3OG8NOvfM0dEuLh6ISsT9fVVlN+18NQLWxKjN88voAifLlWiK
+5giqQce75yX53yp9918gFUnDnZYXdH+Xpmx98OvNfbboPzdJnvqrEAGHOUNConF7/82OGcLRxVI
UUu3K/NnXFghn2HX8d2Gx/1Tg0md7YX+ONI5pf4KOXgHjNbQ9wjPABIwjSOeFXaJYmQQpwfIOK15
6+K59L3L7nr1Z3GtHprdlRU2yFxmNzMuDjs03vdriGrMnlbuVe9nv1Hg/IHwLxr9vnJn8SRCWPfN
O6Lbf9bftXuIXef8RfWbJ3oo/nzy1l1ya5zECbTLLr1zAqAU9h1JJzD6s+uX19qp+ZmSWA432B3h
Ip2j1JEeIswipp19ZQi/GcEEn6bBl3x5/yfOzrfV2Tqsj9CMzCC/V27ij+U9eWp+11ftFaVTunJB
+VJZO/u/2TuPJbe5bEu/yx03KuDN4E4IkABdeqWbIDKVEg68t0/fH6CqK9Xf1VXR847IYJBMeoLH
7L3Wt9hmf+tQZN6A2nzVvR9dsJyP/TtRGdg3/cUnteee35xxKu+QiwaWjxuZShqNuLJkykKavtP8
It+b9WtHuol4wGmk1h6oExNM8QEIAu1OP5+anWO55iOhVYjH5S+9vBfCnd/IdJPkval5C+oHimkE
VvZE1vCluZO1SygOTKcu2iWY64j6UaBiN+/N+QLDiLdVHE23eDTBxw8r2vSIFlsKX7QlKOF8z0jo
gA67oMYOS3gRgXOvesWVRtB757jtl0ogNWIlL8XXENN49ObHDCOHc+imgGAirHEUPkvzAWhp8aFV
Z3k5vHW5l6j3RRpU5Q0ehu9whqplD1J95c2i58Qo+Gl9WQVHolsa5xSWtHwOWQqPrnarOLv0mSik
s/GErks6k93nlS/Gl2AebBMQ+TvnEj5ArrfesIPNCC3fnc6TtPWfOhEHwfA+P+ESUfVAvrD2us/e
lR9yhw91J386GMhOw4fMUVlflNJl9eMXqVdhuj1mrFHo9k7ubKO+Ysu4U18KvxswLe6sZ/NzuM/v
7Nf6OF1zeVchDS4u/PwlLC/Efj3S4QdA1H9FbvPD4eej4K2jPulNyiFbcz58XiEPn41s+l3lqp20
e7D1KJ+cPBgRev+Qr+OH9D270/elyybtSX2NvtInpBcA7/rexbfjhjfpS/2CGPWe6kB0EPv+jBqC
dnyQIUF+zY76zfP8YDxKgXaX/ChoDkSuVu8MT/4ZF555Qs22R4TAQNN86/zhXg30s3xM413zDIpz
+GB3TI6nN+30vfRKwId1CD3CLL0evemOsVAhbJF774bMI1qpEyQqHznopfvhHYrZmsPBW4QRsZMv
UHn86EVXTnSaHktQBqZb7uHIUUBm9zvu1B1JfQEMsLfUc55JE/CWIH3Pfej1FY3RW2h0uI2ITfQz
L8LK6Y4enbFwV174uSUHinQBGhLjheMQrP9O2VH6OmFM5ZcPVG65QWhsTwfDn+6/k69+YecZwP/h
h5qlrn3XBTIG1B2yR6wCUBGgAMqIJ7z6kc/02J2nHdo5tXQLjlSK4LwHUspkL+Fnfee8rqV8IA6R
WwOsx9bMka/u6hsL3LiLRKv1Q8o7frQHb+Enb+O1bL6x9wJCFPGIzsF4UXDRcezlLoQQD+rhBU/u
yXzWec0+aLCAYMlbUB/Wua4OVaAxp7g6szoxcwf8NBi6f8y36cX50O/Sb4Ts+eKzUFzjZgW40yf9
x7xoFzUFn22K1Bg2UNh1aDXmkwyl3hdaeKPYLGy6dacSkkR50te9UT8iZIxbs9/Hqo2uhpQBYrpA
4u+0qiJKfG2eYyekgLaei9ZdyXZuhHxIUuF65ejIuLCSbDinmEv8eL1Ntu1u/u/31tIVTduiUbc6
Awpmb7ppV7ZnmxSCkjz73QjpGSXuP04SKGmoVGgGb+e2f7Rt9S6VyCClGv+BMzb6KVpQ56Spemyp
XNmjhNQWu8Pp19lJpvbYGqCdLBMM+r7FJeaONczcyB4mGt0WrrS8EAAG8YgzyK6XQ4t/WVrmzWk6
B2YDDZI81ZxS6Cpg2M51Yt0U/L7cUHTEfSETAUDMQZXREFFX/C/aLPYcK8B3O/f7OsUZRj9veqLU
kPYoHPzmzBfM9oRyUk17CzOdIvlhdBuZsnwCRsoaxEQbnYim9bd+7nbSpcZNPUvK35u6W2d3Pdna
yL8avetFdRR8SoN8u1XZtg74dq7ZOuK/r9RN4IHwIMV+6/CZ9H1lfdGDrRzcrT3r7Rx5Ti2xyiqp
h0g/FVN5zGRyJmyH0lRFgJQ7Y7k/h31VnxtZUQ66xnjcP5PGMR7HeFzRXA7NtX+gluW1HzmnEEhJ
psIqFK9pu/lCJUbrcNKoqI1/sRd6NMoTXbdfF+UxplPMUgmI3xOtfvkkchxFO7EoT1Vj1wd6ANOJ
PsB0Qrqo+VpsB2jgVuiBbrzkcwVSPJvKvzeuiVCl9026p2evlOaN3vz75Pd1wyDj6Q4vG4dZGRoy
XvUeVt2s109yC82aXY9mhWYwrIW4rUS3sqJcYxgY9dZyMr1Nqki/ise/i8mqOrwbBtJJ6LQ6We0T
yv65O7P3FYys9ee8qcLHvhOHstVehtZW2LlxAjhvV8hjv28bU9lvZdXtC95Ofl+0uzI+kTvVSjJr
8t8NXGleu85krxCehWAThbNNkadei86/TtZqMoZwrowixcsdkqy0ugtdaVGo0G0V1kRFPfPr8qq2
2P//btwPFKHdf8YyUw3+o+f0f3TjrjEgW/6q6q/0lfV+/6Cv2H+jKacotqZbimnRY/ufjpyj/M3U
wYVtMLP1KBT//V8avThZRiNsGjw7dBb6gf/gr8h/I37BUhxHpUdnUjb+f+nFqepG+fqjQUajCVPj
+srgleHyMXjRfzbIYiuukdG3BPcNZRw4Y/fe6+YNGmZMBMUUnugG4l8ZFhbNKRLxuDhGVJLRCAo5
aFRVI3oHaao136WN1p0dZ7l1wo5oYan64IdNdLPS/5jyEMIkvRwi4FKEo9H4cyjXiAr4yGBGWQFF
KeiGIpHXlfYM2Gq2IGEJabjRkleZ8k6qqqUHbdf25MZaA4HZ+XbazwYEOh686KyPKMyMOwJ6Fihf
7XteE+w39bV1mJOe5TwOu/57JDSgJLb+aBYTlbyY3DUtEqkXLtlhlMMlyIfOn2gYgclE+UzElRSY
CmmsSYrwfpGK4pAIeFBSmN2kkpHeAQ7FW7GQ/RVPdA+XTJ5PSh59lxrFIU+s0546rGE0c8I3oSXx
jVMO4sYKWeB3ChxOawrnS2ItI4Geg7xDVHzUc02P90WLgbtJJGnfOvQ7yIBGdDa1RNHGq6yaEtXe
gMBlh2BX4jnrrmCqrrPT0dJIhysFc6LLyEbDAjxCVlkebdOSWK/h27flz2koj4Mohh8NO9OlDQm2
6TETOISgS/AG/JnQPq8evZqgs8NYttaOJLPcS031uQht3VOV+Umpitl32oYHKmvat1jskfaz/DSG
sz2O0x2+5wXZqpj9ckIbtmauGouUXcAo7sqGB9ZsSdvHZfOhCTwA663nTtxgZnbOU/yQh9nZDnWE
XhXsB5kHTPKaVZ+8KoDDGPmMk5QslSQnmJv0RLWg8W2NNwnL6DRnpjhbNtS9sYu/D8JIQKNyIovx
7yeACNM/Lm7/3W633eRfXdz+EeqJ7E+GftkuSSbE/3ygJdwk/RrX/c/PsT1etf1nO7vkJBDUkfnw
l5ehJ8wKu6V/qbWWYt4/P8j2mAZHNSA1ou7//cvb7rvdg3kUkARsCii7vOff/9guRklEnWQ7+8fr
+3VLaXk2zAy8S4Ri5Y8b/nF2u+H2NEsL7TQ0MEiqeemKVVu+nbSKinV/sRHtj2AyR7g09A3Jvtq6
Tway/oMWTU9FfkHEnf5xIhEqfyHWgOsk8D9Rpq+ZHFw3oTk+aKGPAuZtu892bW8viIpsddkPkX4y
xvYFGClbL1UlvEJL6jaYh4uQ6ms8lexQHQ4lRc6lS9iN0mU7p4kcXDL6X6TJU3cmIZll9bgcCddh
A1nLuyJF6C4rgQn39QIpW7tI64ljxOqFnKlIhQJP3MKLAZfS3/6vdqoZ4DS/hJY0nwvJ4KOGG49z
edRxvpr6ZTtHjtTKM5gf1uTuFhl8iIAJb3ZiXKJCGtxQ5jP8fR1G3L3Wy9Se11uAOvjeOIKAL9Rl
pDWa5yovzLMYWSCgvGYfvH7uyyQ0sHqV3VwEJDiHln/ShGRkGuR2ZrZ82W61ncBsUX5dJG01waCQ
vqqmVjJ4Zh9jWMMUyHHfhM5cnBarD1TbMc4t3O52lmvWn+AplYhNml58B7+YsjZJ8kMhK9U1t9Ln
oupMH9l1fmhrgOeoW9S93MNogDYzXSz6BZeZhFbfycunvMAfXK4nE5VR/KUkWRnrLdTmDvy2ds4Z
6U+jIW7EXTzqJhWWTtnJQ2kcJ3znYi5Ie11PhinRTm2Km5xi9D7TJM9u2aMXFg84xFB0sR5jPCre
TQ2ALao4eUS+0MBdOIyklF+kWVkuctgslzbJ0+NShWgDuWq7fhmResu6nRy2iyDF5F//+Kz1E8Kb
EiD/cZRscQBVzji15vIWDutGDCrqLSmFw7HqctOV7eagxOQoD0OTXbAiZpdokZKA8JTC6B4H3JA4
6sjQnBblOOdjoJedWXmGk2r7oho5+KEh+JVmPG8HVqNJE7l56+LaDrMrHZYckAaFzpaQz8N2UZfa
9oCDHUKhPOdXFHulN1oljB6CYM0W9R96wPssIpmrB5lQWhRdSngGuzTCVa0lVXbs07l1J4kw276M
lFvLyP1S07KXmJyaQAuTWxU+W7D1maZN2irWlti0boFgQtOUD6k/Rc2IlmSswBd3WkS1Y73N1jHb
zv268vfl7Y7JJivZ/v+Xm28XVb6eg6MRcL0+i6VCbaxiSGd/ucMfD/3rLD7Wb22osqT//Uq259ue
ftk0ulTNKzcy4xpb4qpt2R7zj9s3Rau4alSQGC+vK3KppuW9ndhr0+r3RWStzekv123/7UFI+bqO
3tn2VUlRKcPL5qFAaa2hX5bmDBtUmPCDMz8Jh/hEml17cl5/mov1jlpguPZJgmdliDM/WV4NXd5P
fK4U2/DdGzoUSxaCqjclOrYNZQiaMLXYJprcg/qL1OnZHoYAIUVZNh/zSnkBQH80qcHHLRyahbKp
KpTINazqYTCLQBTzA2IjCHOAj6iXiFuJ2LA+1b2UBq1XYZLdaQMGysjEIR/liqvbZcwosSTHPDMu
RhxSJKHQaFG6UzBDJy3+cjIgsP4TjYEdhMRnHr7EMmZapAvTFXsdi4QKtoDxlFv7vMnlq6XWDmzT
9kmBwlmEL2JYfW6m2QVmSYLCqNc4lxf7Jikx3qZidEUuvedVPuz62IAoMdlBLVKVeHoFih4puJ6N
OuPS50y1DIQITU0o2CV1pEQ+khHc74qhdYj1GloXtXXsGmV4TJGcs0QhByKsQb3FWuSqOKY8tQb8
rUWJykIS0bIxzDtdlqe9Urf4aBdqDHbbwV8jBNqL2/ElU1iBhWu2XapZyG3nYxPDZQitIqZ1QCsi
MVpETkLwIYzZR4WnNJ0Nv4/gpKbaV7yG3ufyo6lMiUfe9HWWNEjweftKglromaE+7OM5JefQcU5h
ljcITkkojTFiuQignirVIl9kIRisW8x3qNbRWQDoOYwcnqzFzLvZ6PMLMcDvxfPqM/aWDKK9VNJc
kfvXFne650zW52ihNqXd7aVdg9PNBD7vEMFij8UIPU5iUTFFNDXSmndfvUO7B7x2tezxriKBYx9C
PDwqs+oSkBGQAVy5WUKGqd29LEv4Q/ROQOIphSRA5CS5m3QFtIBPTLs2RTTt5LOyDBkoMHHbxY5M
LDdYWRqPtEYjeBhAgPVSbr6J9iAc4jy68qelN1Qyw14+z4KbFx9lgY28lcugMQYcSXl3cRLzIle9
uIKE8EllYHYzJ8AJtGecePAGrXHOWjyAJMILWCva+7TM871JYbURaXONR44lkmYDCLo0hToOULuS
YRIOjznmiIEKOP1dls8LJCkjdPim9HVMxv0oJJi6+kQjJwl3dqhR3YLLqmncUMYTiCMhl7yCQcdL
o+mSjtZa+XZ8ATglcWxaMNE3pbZogjX8pMIoGBpZC3r0b6I345NVQmsvrGuEjthzZGzoXbYvlfIW
/AIdGbhlhQE1wdZRQkZJH4CFCpR0D3KBVXam28ABg4HovmfH6L6Rqfkxmfi+JqwBwOhVzc/6mxq5
6U7qGFYMRPGwaEXkmWYmefOMhUGWnG9Tqz0nxIF5Q4X4LWpqIEW7FJshOeBF47IK841CI2Ud2uOB
6BL9nKS3pkKQcy2E7ZJev0CWQgemDyWbI/oyTvQakjZ4HNvpdSTkZW+P3Y0g9pgOX/Vmd8UtCFKk
EVlHaOLYqYE5OdLHJJrsUADqDZdkRUvyupMKfbRR5/E+d1ZlpJAPRpQ+w92Q9qqAEKWibqMuxufT
z/N+1hLJd7KGzBtZVF5sR/j4wva6LnFIO6CbmGU+FdYOIHNrnmLCQMsoWqOrZxBolXQFRBqHDPup
BFGnKyWvG6MHslNtIoWhCWc4MoQEjnGYDdkzFYtqeGTfrX7dYrJSd/qwI8ropmQ7gcEYQjpFzELK
gashs5QvVLrTYeMcbSDQoRUGsZUT8BZhiNLTmvfe0yodOpyoZAkLVfGLFsv3bMGXlvg2EmOkxRFX
X5FxSbpPW6N4pk9gNYt4emfHCiB6UBCgLIxVtiBSlqVdCAjUgZoc0khPtOHaWImrJrS4JN3kUXF7
XnGa4dc0h2PnLLRa0/EB/8Ub0ejEt+m2DXqQEW+Tp3eIFxV8LPssJGuQ9dMS1Snrb13sJb3LGdgz
N0T1vDca2zqQAfsV0URfwvCRTDaqZne5WYTncI4orkX6T0EJY0dAYR+QK4qk18ShPaHsdd60pjk2
mWCbLunvqtQkpxkFG5B2hub6rSmYlPSu+1nFgJSBVTIDApbxxLodFep4FRJ5tksWPzW4f/YsHu60
YW07yfn3EIQQpAsM2k2B5NlYIe8FHQrbJsOXXrMjHTXyMvWMIKZ56D3gmfGunxuc8S08FqWQbzgK
Lpqd38qx/UBowzWSH+j1X2Wa7HWxk6gKgiE6AzJwS1l/i1RA0AZfg6kk2DnJ/ciiZ2MZAH2Z4PCG
4qFi51kbgMIK7BReRUZ0lNqHRFHIsyfqdz8XULnyvoNR5ASJAjbSEd/VpCy9Xh9h19XxObTqAjGI
E3sD0mFApWNv3rUtlmJJA+KY2NZOn5XqcFfZAPTs2nwsbPpqBT8/SYjRS4v2K8OqOcaZ7iMc+W6S
afGgSz/sfMAzFTkPU23QdWM3ZE6Gr9V0n43htUlYWNjzHR5wVv559FH0HF5SWg+7XEQskREWdxX+
Ev3Axw6JRW1yb6niH2OtvwEdWSMDGcaTKkz3JI1Rog3PWUldC7EQX6JkBY4NJ4mJkYbewLAL3vKj
y+3JLU3sMWUi3qzY+NCKONxpE4UtFTm2KCjaRN+qfPkSC7LjVJ/7Q2/arwte6KAUmIpgaJUl36sA
R7KasYkppAFMAifZP3MS0HXtxPRA8d2FxfHdLBavSUhirnhUCZZ58d7VcOOMTmJMHBBVJw3x40lM
ODbR8nkKLb3W5+VmCBuK2Gn5XlCjKeT0YR4JwzYqWuIdbY1hbnxyWAwqcRE9M/AG25JLTdEW6A0T
tAKlcZete98F/uAhxlBq1ZGP1elQjMaVhB7CyWqQmo6Bg9k064ODPsFJsc0WcuM6ZRrvm3Z5QfkK
U9hkCzQBpM26yrmdIYq3maGdBysNYqAAsNOArddwj/1pQIDRNiFpWdPtPP406D0cphw4xNil+sFe
SKHKc/HSg3whsEN/LHr5eRaN5tuCLXzSX5Ws1M6RdjI0eTy+p+lqAzcbPmbaDaxBz+qEhWZSDeiL
ev3q0GHyc8P6IXXlj0hl2AxNmquViMn/assEUYZaHrLwpgRlcDvnlDok0gfMUmf3KWxcAvZRx4kb
2FHKMsJOlh0L3u7S3CftIntxnCheZpcLIWf6TVdjR7dqe/bKajHpOYpvgSaX75VJxkKmHaURwoce
KXuwRZObY9EskD77JaUOLFnEcDNPhqyvw0C19Oh21AiiqQa3zRsTEpT+U83hQE5xZDCwrZSRgs6M
k8jthXVdmSqfgkVTjx18D9cR9EdtIYVgU3qAlDct1z4CN8av/0RUMXUH3vqcTP7YWy9piKInVfPB
65eW9bR2UVAm5LaBCGNppn2Rj/HRVrSrLEXfihISh7GAsoBsLej45W+SMT92CP+YaWtSgJ3mjWK4
eYTXnHSkK6nf6SpKnqEu8bHT1OdxpmFFeq6nNJoN6Os2U3QI9UrBrNufnaRnUpQi4ueqmwHjHmob
Gn26UWKnquoLKRhBn9BDjxbHmydUNgCQiS5KE47D+m5QxYPs6DmWTpXpauqe5OhiKgVm1xbqBib1
fa4SnZOrkuFaTi+DOHHYvEwkdkjOtKNU+tKG4PG6cf0q2OEAO72xWiqBsGBuzZxAvYWIqzQy7sho
PBt5d1UEL4dF1ZXPCSdbeKsKnYC2zn6Zp9bwprJ9rpzxIa3051rrWfF2zuAVUvqQKT1Zf9UMdHqv
wBjYifdsFAjxMOd6aVL7JUF7lDb8eRofYihVQSWJq2zX1nnpE9PbEdOWkHvhz6mKM7wtjr0FCgzf
EB7ExkCIPCQ3ZCHcZC36iHW0qKqZ3Ry8saClyi8O46C+OlGduASpiX2lqTdTISOAElgc9RL8gSOp
XyDJrDObILC+FP8rtHXOYpRuvsI0eThLVGdSl+wgDyvk9YbzPFC7fjFFV52mVS/cM/1QWv/Ssse+
ToFOR5HtY519AM4b7+fGsvfALHSvin7kVT9e6gjqCM3KPkElI1u5sbfpoO7DBjY4ec8F32KRH8oi
Dib8e5KZxKyK1hJWh4c2zffseuh6sybW8xXYbDpQL6cyCNtVXszQEdY0T8EQDyxdbiNLvxKCMBw4
kkkFm8YnNRnuGru13RAmq5s50pPlREjXZLK90vZYRsiGlp7VUXccVxi6mM82wLYdYWs5U6t6WTLT
2kktjOy5BRESAshmmU+JNLIXy2dbedS76Cc96SyIC8tjJIc9VGy4MpYb+uKc6h4thW4yBg/MhXun
T0FNOx0cgrJ7StoWL6lg05MnqnLOh+ZIr4E2hQwuObKQx3Tk7M7Jk2Jq0KHq7mGy4mgfDeO4a3uT
Whzc0h2vdbBsIk9CpvfeOg19WxyseGYRXNjAAzigFK0KYIHUWCYMWKWxnu/nsWIKrJKahMbQHZwF
ugmzZZ0BibUV4wfssPhcjdFbnAQ2vVQmOx2EQ2+8d1nJ+AHNXElDlF6W9TFHVeaiMWYdbI2AvuYb
h3qzG7WJDt0PTR12GdiCFlsbzdzNyxgMk/mEDEPylN4iqRu2ysFg6K9IvY6iiaVKYT9HIeQHx6LN
Dy2ghm7J5lkuyIakT44gWNxXgB1Yv9E8kuUaMM27RsNdaZ+bbONmteUVJ/rMV/SazoLdbCN9NhQp
FHnSLi3glj07EqvCiZLX1oO02j2pvp+6YqooA84hZQj9h7NEz+iRcxI1kKDwG4p3qrZGObf5QcjJ
81LfRLhyro0oyrs4gyC4sDbfF81zgWqe+YRCjoUft9Prg5HJzB8TFNM0T2yvXgD7DmP+pEVhv586
lqWqXLy0GjXgZVL3S7p8sRVcDBVxN02jas7uBd8YNe6Eef5OG1lCdzI1iAmTe++Y93qd/Ewn/XbI
h6dGGi2QorQ8lK5aPH6VCRuuYY++MJxyX6pXqSDWRRCdZuPqc/yUsTM7Krrz0C8A4KzJj2312shh
4tP/q1jJs1eNyW8HtUJz8pmq6Arf7h669UdKPdLDIS6B5tJPYxfF59HapZ/L0KyHGvonZYQbWGqh
c4izzE16ibxPoRMpuQTkWvT41KwZzhFH5mpv9GWLKKBEf0bnanCEIvcB5vxzIZJz30k6P3xbduvv
YTT4mhgf7QG4UTR9GUs/+WKWTsgZXsmB6IHdQFgTmkP9KnR+5r01HaraeF+0TAmYNglyyrCx0GW5
5bDoYEvgYMaOVMH0iSBKrbOjPUt3Mo3ZnVN/Zm10IaviSRvk+BCHWH77CpRLm97Lsv40ZhOHV9vm
1Oytl1pNaULqBcFkOA/gebrx8qnopbKf6uYsGkdhxcZWMWog4YVysc90M7kQDb6zlImdzlgSvYRL
mRduIZKLBNXj7LXRtGovKkVzmWzbnaICJKDGIgEyd5wg7yt4jHl4iqz5qDVQBko0WpH+RbbgU5P1
t/gbDPjP00eBbBm1r40LDVB60rVXypOeFLUYJPLHof1MajFCCtDecyzQ1UTvFfiHAK3Wykdz+mKN
mTxaJt1Gox/Oi10e+6GhClg5bMrH/YBGKDUMNm0xOYARVbBdl0EBoiv6YxlABpk6wlHoVFARWyov
xZ3q0HgWujR7Av7yTmHEruzBvnFAOAdGwttHNPOVRuQIEq791aW0wEXdh55lrCztPqRxxfIS3eTK
5oQiiJC6jz2pA1lkRoXXLGV+IBL1KptzcyS/jhbqaPuVHfn8gHZKghKbML/4KIkCjK4ekx8Zc2jU
87e5a0OXfn12mBv7CB4pwWAIKjJHKjOWdu2LnldcGihaYRSD/pGuLflFLK/zWz1pL/CuMKNjT/ct
SscnbaD6gialDEmunwqD/oPZ3MQsX42M9ngv6WiKxzsJp0DAL4aqQZeSdJswZ45Ns+/HboW7SYc6
AdSvY93xS8W56zL5zSQOAhccKBfyHC6a+S2LnRlA2ro9Smy8HnLvMT75uVx8sLO6LvJRXST7dqwd
aK9VSFlQeu9ACFwHKgX+bKMC1LL2KpkiAt+OZXE2TCyWQsY0UNwMpEnMoF6N8ai2zJuthr1gAKo/
OPr32OxzRP+PWnY39vOqVZdYz4YApivJsvZSoRP+BfrHlagySNIDrAKiG9mHKkj0jDT3KAJRN5fv
bKqlfiE5BQfUyKI+066xbj5ZSPYMu+v9Zs4arxoWy63jTA56QW1gupgh5c6hN0pPq9Ah2/PZSMgI
hCI/HONsuqo2kV4VMXGeEZcuWB2q0QNL9AmCc1zcL6n6QW8KfuZRxa1FMihqXiVFElWPBvY9+bMR
TvTA2PzTEiFFFIdGf5KoA2gvLd03yjFGhHYX5+UF29Yu7SLU6310akP8bcqSNgFmsTs6/9DDEgLH
koRIKDk0KeRkFKqHGtNiRNiXPA0vAifSfulSPuC0R4TVTcQrdOKZlYjmqRzUKoxYUWfxcWkpqc7S
O9j0Q9jqw6s1mz7GnvEubnXQTSZa9VmGTjwNESbhxiLU3hbLaZQiyghD1PvM4pQ/2+nD4kigIREA
4R44Plr0DnoWuaZ6MTT4lxEojH7tE23W4k1bZ+Qjjcffl7dzzepm+n3ddhd7MxX9EuWtD/FLmbfZ
nlbTy3YbYl4idzFimZ8CjwCCDv8xNtbsINnq4x8P8+tZ/+VD2quvEfqw6v260fY8zIY0oX8/+a97
WgnY63JMWKWhYhYhIV+pDTRoe6Lfr+/X4xSdcpEJPzz88bBN05/ZM8V/1xqub+uP1/Trhts7aTfH
Yjjst4cWlJ7AKv/Pp/D7qbYPbrsoEFy6Fp5Nd7v4+xOVyZfxY7g2cSN9CweDYoNDrTJOqvdMbSRP
yCb5RdHYULwbBBJliZ3LwIwJ4JGdZMqkq8IDyQc2xayZ729MzZQ9e1KdY6IlPugBxSMDMmbF1n/L
GOESQnB1JfrOlj/aiTKBgsUCf5+YM8M8KrnRoX2vdpg1euAUM9pIsyi+gTENZg09i0Es8vA5ZIWM
wIScXKOHCS6vLZMZVSDcYnJPootSzOehTr6vLYxmlta1QnWttOUjbRFW45i/AA32HbQkUMugjRyk
QrrRcngB2aIwPwGM8tqhw6vBfDLm4Z2sMaAm0EaIO4856kEn2ktlufxgi8W5NSOGyAJ64ILuHgf9
qalFvo81zAax6ff04ncFGepTvAyuaYLtq3L1jGfvc2n4eEtaXFplgaQGv+loLY4IjCNRSrvG4qDF
ZD8dmdgCqcIitRqDhDl/aNTy5lF6RaeDAlqdLkhzXI2a7W4ApwQjuwHj0o57IbSD0c5vyHLYOXQH
4lQjBF7JQZ9a4ifHhpa5Xj3nmflV4qj3hnr+Gq2cZL1UZ+DWygF8FnOg0nf5flheRaQ+lRnL24qR
zENgmWIjICMCtdYCKUzZq6qMsVCKjWBcA9sLJXGgJ9FAT+KlQndk+zVob09Jz2EYK14zUxnQsZq7
fcdoOmRsN3oQM8duXEXkUv9aj5gbLD19GkPWFebGYJXfAKMRwZNbtKOaz9mLerDQTGp7CYnHAc71
TonN8WI1qge7+7GmxFlPBPKoFl15QmtvGMb2DjxBejSS5Cb5ijmrHTxY4X3VojhHAlfup9Z8HjWM
Azaug0LK6kM3Y9FmQlichsSRvrztFue5XaqTkXYf+RTfIaEtPV30b/LUm3tDyQCvd9BBN82TWVnt
fyBerJyOfw4hNUySaTR9xXuYiFH+QrwQIbm1cU9xap5puuSD5JyslM5CrGR3mYy6I9bDJ+TY2l7K
EdRLnUA1HFEVznuovpJ2bBvVp4eCGSmK+rOSS869TpjLJKz8NuVAKK32kaEg+g8vXPlLEhwNaJNI
ew4HzSY9lbr/PysRF+LXzJka7ZFGcHqUTAO5BuW83WTROeuTjtJgYtPTz8StkYj4NGsQbv+Qbv4L
XMgabPfXD4/6h6kpqxTSZpX3z68hruPEnEQeHxFrzLdVph5TJRGEogyK6yyWFMCpsg8huwOpZsnQ
yycTmH9Rvf3717FBUP5ZlWkiFYUypKhQQUzzL6l4aTnPepNaEc6vkAwpfIHHvqM9LzMIjm3yOoDN
9cvMfFJAEF3tlGTymGLLUOnHKmyl6+B09YUFPYgTQKcRghnmK0BHQiHlSScClM6eplxDKzqHunGC
ZUvstNSqRIzQD28ketIFkTf7MlY+iGwZgqms8UyW1mU7iddzXba8/vu3/S+OXUt1NF2xLMWWwfSt
X8/3jwe2jO1//5fyv3q5s0U3iOhoKmruji2xWImTznslsg6VobpCX7A7EpqgE0kVGGp1zKeC/n62
sGyfLgV04iCXR530knw4EvoX7wCmOHAxw8HPFqEGvUpoAFk+h+2V/2/2zmM5cmTLtr/SP4Br0HBM
QyvqJJPJCYzJrIR2aPn1b8FZVZGdr2633XkPGAaEJgLC/Zy91/6/aMr/XR/tCcTM/55WdFPI9l2+
/0orMg31ml9pRbBKPBsbgmlhi/lbG00EJbQiw0A8R8C2aSzAnD8l0ra/SKR9XTddKs02J7q/JdK2
/S+LmR7FexMHs+vaxn8kkbYMvsCvJwXdcXXX4IxEa12YghPrf98ry7lIzQC67Z07LXlpzAcplkow
MvO4yjX9OMvC2yUZ4rROJNusj9+oD7b4E12DaXFEFzk6d5Cid0Q/JZtO/hQLwLdsnW+maB/tsk6Y
4cAjmXrH3BmMTiAZAsWgd984xQMOdTJZzHCFQkroX9Kp/T7PtOq9ZKYsTA0K4fW3KB0/pCn3Lqrj
uyyd9IelqE484SrVUgr9QSdWjgttObNHBvu2hXUVj0R6X83zi+bkX62JxN7iJ9hPsJT1vhZLIkNH
5E1Up/O+Iop9HQZ4zXgZEkMqXrD9X4kf7ChHTz9Gm2QUtt6aExXVpR5BjM2Ma/KnU9i/j7OePuQg
kzofFzLG8QSRp3cmTM4GpxuYTKonakYDs6HYj39UnTjLHjefD0Ng1W8Ms9H3uuB8N8KFJ99rm9sN
JdqsGPdmSevISd2THrXxPvIhp9mGvXHgpVGC7boL1d8yXHL6NMrDYZkLrFfp1mT6h3dyuo9ofVNg
uatwVptl6mxae6mpWP6TFuOfnGv9vu2ROHeabNdzGhXYsZ9Aw9ZbzXBAKtnZq1HTFanM7N3oyLoj
myakX+YgOC+xuwZC7Kyk+eYnDE/c2Sq2tKxOpl8Ml7KKdsgrQLPh3c+zutjFLsXJkC2AzZAh8Iiy
K+sf3RmJAY1zHXAhQmCwjMSbzFhJCzHdVUNUn2OR/UxSTVuNOfpsgP5R69toX3kPJoUvNPExWHno
b6PMfMfXPh4sysbgaPtjlkZyg2g2QEZTLT/seKtZFXqnmRCweJFyyiVbaxTGHsXAjiPlJp/97waK
EGJ0vDc5t3JdRDSd+qlFl3LLvBLUv1W+5y0ZehplHlKZcFgb9RJLNrs76qSW6QKdYlLk18mwEiAj
15n500c3cYzy7lWPAbfXI/AHxgnbsUjijYU6ZdW64bl1yZ3+SLU2PyXSRMWJbW1vW850AVzGNCUy
H2g+Sso9tLej6CWI/OxMjCiJkzGIPwY76BnAtJBzhfRqXCVj/Dg2a92ltFTZH061lxGVEL2+8+Cl
70KjJHycZiClewIbNg5BBqsUPVhU2+lxgqYOfDWiOUxDLKbkXfu4XDXbe4dU9aPlBEYsuaERJkb2
DCzZZhpj2uEUwuV4Y+mS904GWr9Vh+87HtjV6Tev+8Yg8AR26s5w6Bv4ZXlADb2Z0FyE5KHXBnRY
I3mtyPo7ekxi7uuhxOsgW1CLRLDaSJrrmEJgEBX1FmQAxtLswK+WL4UKgnKqulkJQSAf0UUF86NJ
WDvOwOvAc36wxSVoYBoH6UAcB0lOhuC3bYl5grqyppJ5HNln6xClp4tKVS/MM0nj76R8YInqxoPT
xclqdilXujqOzS7O6an3xXAkefS19KNbvRBwGwQ1SkS7sLPTUkfzgEdD0Oz26awi+Sq2VMfCnW7L
cV/6xGB2wbDzNR8HdPYaFihNBomZjELdHTOwiG5lVzfTcaRkktnEi+h9i/FMexdW/phm0bsj4zuZ
W86d5i0zvADBETzKh6SbbqLnON5m+DU3RtK2a7gUVLTbPb3aYqe7MWJM5lctlcBDbYMmouWkdcfO
yeq7KDFTIghgRUiFjSD2AwxFtvAm4gVLkS3QCeCw9MOATlzvUs9oKM6aJHSo13w+trzwl3VCChHo
zJSQkgV8ATSGyI5liQiM+1lzf1hkIieRZewV4woNKHOOBWilVtVNWrs5ykn7ZwsoGd+n14z7qfHv
iGOmcpoWUDIXUke3MDsa4B3uQvHoF55HBdhj5kS9cRfWh1ioHxG1OH2mFLgYTYktxFQpwNCh1FoW
1U2DohCuDfbOeUGOqBtl0cM+hXD87/uMhUoiUauvtXEGkcllFOAKdJTlTJjM9aMVF2ThwDcJAZ0U
AE/gC4vbGfpM1MTZYQKKoi90FHUDD86EzxIdu4WhIheaCnmx7FfpKXLcezcMv7ZB/tCMYUvCFUhT
opREK/yjRUwWHsAyzA81vAj0rPxyjlHt6jZ8Gt2CkoK6j/hZfs168U22zzllihONMbHQYcKcrrYp
MfEDjmkxzrcLSSYDKcP4HYu1IL8nATdzdQAqm6fu3cL3oc9nLZgaZQP0zA+/X1SC6NzChWlDLc5Z
hQvsRt0oXlqnMDif6LSW02MdFu22sibvoJF+WbUu0+KFpTMsVJ1y4eu416qYKhRZC4nHfvCc8cnW
8x5E2ClCXb9CjkbaKwgfcrow2nv9m27oxS5v3WM8wPvR6WzksjeJ9oMFlC9UoD5I8ZioPcDSOxSR
Cz9IwazVJ11vfrvPXHhEzUImyil46Nt4ofPkC7loXhhGYwPNqMZtR9O3+kNtm+vNvHCQrqufSwsv
icjHR9TyHfx4buaFqjQtfKVEoZbshbqU0Gst7cEd8UX5w6pfPkcxCT85hQu7yTPMV5mO4HvYHWaN
wze0aYyA4vtpLuynKexoqQT7QUxx9D3Kog9tjMSEoZrde1x2b7HYjK+redrL/KAeGb2xnrfqoRzB
TLqii0WBypsQ2Xw+Qz1Wa/bO7psIAAPM6Os79bLPN8gqx5V6N2s55tTS59t8fsTyDdTSLx+j1ru8
exYDLL3fnqfe5vPrXD/q+hx1XwEd3Z40Ohp54r399uC/XVUP/Paen1/18+PU4593qG32y7/xy6J6
FulbMyOQMUVIWWvFLxvrlzdRi//4n/zydr88/suieun15rcv7eU2vTPRkSvMwByPVnQGHRedi8kY
iQLVjT0ekfqgHggQulFFX56Th9hLaE2yqNad/JmDhEM+cp48sECALUk+Epkwuaj/42JTMsQjctRc
S4NEccPPho01LpFG3hJcoJmZRzzS8lK1rm4MbH1I+8ExG71RH8pMtJuyGVEjVGc5LP+EjR6rbEx9
o3MZ3dp9v/i6aRC4Cz1gUrhumwsRzJsSNAJsxYUJVQwGu/ayy6nVMdbZc6/r6k5t2fPV0m8vKQZ4
CP3CS1ws3eqmXoDDaslMiXu3E8YBikql3qTIkTyt1WIfRFSo1cfn6l61+Mu9g7DAxjAgcZsJUqDv
IzEsqm/ABjkZRyCpu0TLjm1fAjFOhK9tx9R8xnDzHpou86DluFU3CoyVMBheJNjJ1pyy73IysSXQ
l9bnEcJCSZSM3x2Ul8UYzVPb+7QSy5ZuVLglp1yerPZHPtCIUW+o0FpqKWg2WE69oxsPP+bBv4fb
JVbq/whS9ylYQo+kOiGo+z7hXIbuHXnd9fspjldP6hym9L+2Ykl6LHL+hXNJ5IWzCZwc48/ChmSk
9NobugUNhlSuz6fYyw9c0+uFp+Vs9TprZvQnCzmOWg9NOe84BdbjiNqQIcG4aTHO5Ek2HpRvx+wq
ZA2xsajoPZMQsQUh5qftbY1ilUgzvoL6XoEbj8fWvJstCdTSth4+n7g8W/2ealV23UdiTfGK7Gkq
9EUC9119Src0ZfqlbaEpqqxaTxWG38hh3KRTBvVj0LcGYl76960cbjrdsw8q+0wsY59hYWuyL/ws
o5zq9PL7ql+iUW/996p6IBbWH9liygB1uSET3uco8aw/DT6iD8gD51q6tMfVL6N261DvEYUzvQjg
A6j/Rj2mboiM/fNQuf6Snzv0cvioJ/+2qp533TD/9q1a2Y+MPW7UIaf2NfVl1GquYH3XdbX0eecc
I/zWQy/7/L1CrXMPOu1k9RT1scw1OZLV4qgOtc9FdXyrb8PI768D8JMJd/3KYSnFemScqPndF+WX
UqaoSAu0easOE8omgB3CyX4ralnu/ahPD0UTRfpWPf1zMVi2Gg0UTK4Mn5YTg9pT1dL15nrfhB9u
N8GMLY2YFJa/zknqf1I3bW9AV1SLJFwxPlWLn9++nEdKxzdjgdC9Z7kppnmHASBncJwRseLa34X6
IjZ8M2HqR7WxcW3Lk1q6bvvrfZjnmJmHcLWuT1YfeV29vlYtXX/G6wPX9/vttbF87lISGtW2UCfO
zotqeVDr6shji6ftWa1/fvm5pF4ea+SHqvdSv+l13/Ln91DTwMerDW/qRKWoxajrGMqo3fSfF9Vb
fJ6qxmJqDiAqNgqtqIiT6lxyJS2q+66rV/rif/Q89eQh+BiQzB/V56vvR8YAu+318AvEsht/7szq
Xt+U3Uxs2F/HnVr6fJZa/H39l3f95Vm/f8Dvr9IMslJbSvCzjhxt2ZzqMqKW1Gv/6b7rU9SjphoF
qsXrjfo9rqtqSb3u375raQi2wPUl6om/fdQ/3ffbu/72SeFywh9hBnakSqhjtqWSYPUVuVJ/Y07V
0iyskjjD5Xry2yPX+z6dlGr903j5+Uzlp1Rvfn3qL4+oRVKX+pVBXMLnHu3OElHA9UD5Zf1zUR1X
v9yr1tXz1XH25ytRQI1kT3XpbFDSY3BcfcDCck3dvs/mlPjrsEXtWPr7tqL45g/P6SjxnTWd/szp
BNDhWHoP1IUXmHZXPdNdPdoV/o7ZcKdv0pYHt7K0Z9MIfHTHRbUxg/4JHXK8K+rR3+pJGh1pHY+6
6zzKEZugYQUU9ZqsvMwTHDEvbDFL2vllBga0JeiT7s1EUJno82o/eFTrEDzuNHWO+/0f/jydzMjE
umVStSQwC6WkUJdXdWG93qAyYSBxXf+85Kr1f3r6b/epS7e67/MT/ul1n58wpP7Fbfb4o5j6cWiq
G6GO3eu6v4wjidRjhqTuVOvDcnB93vmPj//2ctdpJ6TnXklzczmpqZfnwpPJnXpmn1ak2YzVg3pg
UofgPy/GIfIUJys+jLh21zhJiOOYBoRzLY5pxPrrZIg+PHnptJIfuiC6yfZQ7b4ShG7v4qY+ULDz
ToNuZfAxHLJ3WvulKeN7o3YvYG9vLUlEmkBbsdAwzCZ3vjmd80iU3Udp0nOOOT1vY4b+h8EQJBjO
HirrWA6I++cGMC1R9hoxb5uq6Rp0Tzmpg8liKaXOuG+17ly/uWHkkNfEyLDSBEjd5j7M9PAQ4KfY
ZlNRk3xO1N0QFTMSyubgB42+Npz0bHCdPXCJX+QECD0Lz9loWvDidt23MBoRGGQ5ChiiV0bqbFT5
eqpgFMJXlVgq8AG0S9/D9uGNI7j2YLqlp0eVwrXICtDzYhfAJcWOtuC6WVpoUgSOzQhwm2RlN0EG
eLj4oRn+nY1ZjKlyu3dL7WeujdM2Ry67LbF7xJnzkrk2bFEKc1VZePfoA9+Bi4UHbyYBUkoi/oKv
nVs9iDxB8Y97O3PZqn2Gee+75cv2tpvaGQ00qubE2Xl14G6zXP6AvnR0tL5cFdE4opfPu+2Uyvuq
0P075n0fHtbMk443Hjcq8JIlxcUYSHPLyI9eL/j2Rpa7yqa8NrvJzgxkjtcna2D9Z1umbVTOgR5W
hXQPGfA0suSJLxx1wAPgchKdJoIvMN8ZJT5C1CiyF9o+DSlbGOAwrIVKoUnraSgqcXamykYTghCx
ap79ObA2nhf6W1v4T8nYTutUb+KHxOleI/r+KRlVXwofHfMsjC8kvy3cXrwdnKCSc2cEN3Ku5a4L
XQraRKAvMTpnWTvzVvaGs+4Gey/86h0XDFYxpGzYx23cdKhXLp7RDHtXk986cSsntK8E/zRk4cKx
oKb3nE/GO7NPZpV2ZuxkQzc5qAP+3ZGis6TM1Gn4BYz+uztkYu3boO8yzb1UFmYFryQpmrN/ZC1n
PepNBNSsMwx07ZTJS91B5bMNWIIDbi/rSHdRg2wYfyP1ctylFFirrj4gmGzBAWUuvQrfqMn8bH7k
vtNsM8P9Yge0eRr5wyuN6Ptk6d+xFcinuk+Tk3QKXGeFsWGXM27biVo5/RbClIezP8fiaQCa4Q2c
OwO73BVDeBnhABwGh+tKQYetMwF/Tt0foRfL+3RIfwhjOMSNKLdJjb9Ttu7thNrGdIcns9O/z640
bzhTgDO0OsiNOPjSEe8KLoh6W1fV62KF3pLU5q013At9kxydJbcq7aL3GSwESqHs5Beku9aB/Vrs
zILYu9Rt3tyBVkIyvYaDN63m1ryAGXzTROdvCy1mHEWIbPM4lR+ycqKHRM/rVUksyC5saopNeFyx
ONcXT8BPM9zhm+m57CTUiKc4DtmlvQ8jiFwslznO3EXF6Fr11iPVY23p3hfMlvnGaEyUBMGYrTWs
3X7DGQNROs42FJ/90kvMyrxal6X/I6fUBj9uj+hhvmSRfPCq9Ew5ltBb75gSYZ8a2Vc/5mrYr4Ss
2f20WnsSIZ/hwzwyqXtKx9nbVvpgCrKwQQRz+XOdlGjdyjuG/I7bqXrCBW5+hHJV9sXXgWCojS2w
9w5ZsG4yNqRmZOchAflU83GbcHoxnf6rP6COzXD6IkbjR5Hdfe7k52HkRGppM6r1Mo8Owm7hF1cc
tZ1tWXxpB7dLoZ+qAAM77aPM2xLW94LqEaCC70H7nM2zqLH02UnwYAbxtqiDhBiLFiz8XJ7rbCmS
6xoboTBuRBcfoHqPt/aoBciYGq4QE9elPITqSANgujCeWVV9/dMubPdQoc9rI2jAATqx3oIBEaN6
au1ZHtsaf2A+dPJY2cwIXdNGKGVwlIeofnF3TAMZcO5uqobhJihbzPo0mXclTZvYL+tD3GEOSDo8
9Jz5OQI7LK4Zhd0dYfecXTybpuwISlP438qWnqlZ0woK9fCnFrYfoAWIP7Ae+sEiuLboQVPU5m4E
Er+OYO5KJwpvrNl8dvQSARD8xzNW0pM1QWYvtdvMnNldouxm0DRMLXnSH2nKoZMmQXShW+BK3FMo
ILgr77Gg9DnUibo5i9AjZJZ6/1fOj2cX+z+kDnZUOdmrzuJkZRoQLCwvfaQyv8GFEO91ttgmhXe9
t9LoLTGK20TgbEZDhyC1LmaQKOaNqfX3c5uc/Xqh7Afud2bM+6aiWOvHNzTFzbWDknFFW49GaBDe
mK5ZrrtK3AY6ZgWrRiKHtIhulTs+OLGDHD/DGESA6AGQvX8+GSW94JHD8axrzxkejVVImX7lA+9e
W/FXvRnENnsPArr62txlu5FgVJJuOtRAL73ulutee6iyND6ZjvswTtaexlxK8N2O4pFFhMx08QcO
8Ur42wb145ow7ze62xygAW9U2DmeVZRgsL+f8bu0D/hn4M8WJobL4dhlbCHJyaX2x+Rs6ESlasG2
Li/D2PiPYRwOx9peFXE+b00XSaaHnnLIcQ8H/nBIYKWldJQzNGgJdrnJBaLQDhYYiYpUi5zwiCFj
PI4EdStN5NR4Q8YtCkFOfXP81JkTgcK5y2i60uhhSgSXhtZAe9ZgTjRV9RwY994MqG3okVe8Wf4M
EtPqKW0Rl25hhtnq7rgUfhyHXhT2QCeelt1WW5qW3dkhrmFdpmdbe52G1NuH1sBRn2n1uo+bb0TT
41i15i8jPo64qdgMMh0Iwy1MFIvaHrs9mDvhfJtQaox5eR60DAoR1JyVNeYYu/rhheikg+HJ6tgm
9bh2QaBxkTvip9bo7Efd0XcntLchA+Y48jAf3EcdCbqMm0o/3FhGOT8mIJdaOJyavZpDHcd6MN4G
A15cuCBbE+HUqkYXOmFR7p3oRynnywgVc0u/li0RG7voWHhEaOOPvptzAODWEyoJsWpiB2x7ywU1
cxfZac0As5xPXJXoBHcVh2AMrgqwSI/6gihusApOf/QRacISFhvfj37mU/oNpQm2EeoSl1q2j2QF
+zsgKM5hDMX3KE+/OPnivQ5h/rUeGdxNNjJMMpynyIMLGkva0cQh1xn2WBKiLrlzA1fdC6NqD56U
qFbtrA3zcBmWXtWkubumYNwStgzFOJsWMo0e4745e8XsHSHu0bWPWvgnnJQrk0TJyfDo+g4YG7oV
4fb3pmUlx2HoXsQkftaVa6zLHA+L31dcoaabHhlAioZ37YoWqjNuz2hGvoBr7Bhr93Aacby5XIuF
WR9RlGLbxIwE6sTFw+AjLnYc5gxgZ5zgNPJTHTAF2zvtVQ4mA/XCL85mTDM9F2RbOvZTzNnBE0fO
6M/5LDYuZaqzXt+nI/Jw2MMfM27fQOJNiZEAYQFP1rl902akqs9lT8Bz72PjKDbuEsRcOP50HILg
Vm+gSoXVEb9stoUbS6JqN+xlUtVg5TScmbEeb3NrOQNx8rOa4b4bgbYyDmJUle3nZgKNHIChqfyB
QXiq77URP4zV6ocxye2HfN4geqERCtpci77Jqb5tnLC+beWElCSqNXItjV1dSghVZXnbMoFGAyhv
03jcQVRgajJAV5rEW56bNAix3a1LFxsMrIPniFj2iRHAGJSPiQdT0ABj1JMt2VmQZojFTDYZ4t5M
ztuQtiSsVvNlqowf3hxCAnYSJgtekKEgtPJ1lid7pg2vVQHPukNzgIGugRwweGsBhICQhYpUgBoO
JEoC38NLMw0nE7E6SaHeSSb3nW4tI3RE8ULm7yiOL15MAQifPF6+CZVFZzg9RvPCRXt4zDr2wsFs
51s/y5/GTnw4whleC+F/reqsxt6S/YgTzd0EHRFmDHcPo8X+ldm3deqYL1ntfW1Q9tAgNbZt6Gan
WYKbkFg3tbYB+j6iSwqq8GDIBPecnT/BTXI2eZbD8kHslMTas0ymGOUocJNiyrc6DgbmavNXN6qr
rT5mqEv5LV0nYc8pmk1Yg9AMxi7auYwH6glYtUCYBkkbEgb0cs26HSy8opUF/6ec+h7+CCZs6A+D
mRn70PPhNROl0GWI12sXwkdsM9Axx3FYh7BXNh5gS4B9DybXm53mDfRhMi65pEQzzVjplDcRq2Bj
m4HmFU7QcTlrg9VYNWIVwgJZdZGXbgcKxdlib66HCV05uQdhi2loaik+Z+KS6hXoqq4FMcx0KQlp
5Reo0tZOXcMJQcI29xUiGL3NMRk4BM/QFhvrAW9B0vQbwqhtDG/1XZsAnciYfHAmy9Lm5HiTswM1
gus6n4j6nAei56LZXbk2s+ReNPscvX2W59NhapKH3PUKsIPjkYMaIWtALGnSencyyFFcj9jrXFfH
LFr3Dwm2R2eBa0aeTecElPVG9wF0MzvngGMPBBPH2T+UjnGKfCvaBVP2oicWp3kuWvBLYM94QP4a
EQWnungch+ZFxI+R3b4kbYGDNyTFBbRHLxP3yK9Rh427CgBm+CE/ni1mrMsjAquu4oCGI2QVWAZE
5L9EJY4G+t4P0ITcPYoyufdsUPcGMdtdjbPKmA3jDrEucrqAwQx5UeaGzIXJi35mbMs1bFB/X8bp
H/Hgfqd/v1++4jFxuzeHKtcqcLPnehyohk3twWlDIIBJDuxI1puhezWDBhuyf4n9XehY3SatWuf8
swKBcQqCkP/AE4/4eD1CjuBW2VivwwCOAZ45kgMgUzCvgGTZRLdd4c0rZ8RfR2EYDR5w2crsnmez
e82N0ITv4MGMmutbHUsGHYGCYGpHNlvQ0HLn19ZTIpYerOuBA2uXGsR011VAxRrDAvNQ4X6QlhFu
vS6BW2q0n6r0/xMX/6/iYkS3xv8kLj538x/Tf53f6yKLf9MYf770T42x5/zLdqAl28J1PNN0F13/
n4moArWwabi2rhu2u5gmEBL/hWF2/+UIyBW0DnXL5GW86i8Ms/UvnmoI3yTIVDcICP9PNMaW8f8r
3w2bMQZAD9cUtGY9679rjL10rHKasgBadMfeo1J5dsQElTLpIT2a3UNiedFDmAwnmRvZXm/BgFul
bj3KDrd+ms/dyclBhAzSfSSZwN/OjSnRHGryMkxltGR9O/c9GLGw7O/dLtxBfkqeCph2ZLcM+aXp
yvKrVd/4RkqCvT6/BR1VJfAg1a3ZyvKczpIOS9JMqxYH6UPlzxQAnCB/8lIOSxRL68mgfyxMbdqh
HjTPThEzz+phDRhw8DZmVDm7cgSTTuto/Gh97SYSxN+kuYs+U7rZYR6DnMTLaXjV63oTNPH4LRbM
xTnkt0Al2n2Su8XXaTKpb0b4La0MqGQeds/jBOUj0qbypmvn9rnJRYdjuHU2tOc5M+tG9CwZBuRO
ts/yOT9Dfr+d5ocpiGziqqp33yPkCzby3qi4GCLjFASZzdG+7rTdsKS9t8atxVzLLyPKEG6Exz7v
L35+6UU6nSFHbgI21ove1hsGq9Yx8dGsuTn2GqdHQOfaf2hM0oqCj9NR2W3SucLFno1cQuF8RGV0
kPPw2KW9v/XMpwG9XUzRBKOv0ew0wiL2WnFJms5/0c/JA1cFeR924ytEjoGqIcGJUw5Pc6q74uDv
0yHsd80AxMs35GEce+PeHvtHWffGbd4l44o072jv8y+YLiTbzFmVaUWYLYSdttbzw9QK4BFe7FO/
qJMXVOMbO57lvSbgYduVURxK+wfHUXVIGfOhVnP1u9gPMhKcrC9NqgWUfpotY8DmTpi5ufacoDz6
JdXh2mGoW5otYSH8OLvWh3apT0QpgdqGUsmkJ6ReyBh4ylDoVt0BfWK00konOhuD9rNo9O+lpnNd
DSvrQdeQlQfW0TClf3E6vzyOvOk6C2Jr2+pueML8D4gsZqDfW7G204KELo4r5DohHP3eonVN2Ytc
KKB6b7Wlp5dyufHm9hyA0ARv2ZGwk2bs97jhwPOemKsUJ89/xINv3ggMiTeYBXJSLmGIx3bylAK5
i9mzTiKYxGZIppOwA3g+y0W+Eky9rYn5aQSqzm0oF9fETqz4GtmWEI9gG1ZEJ5X2BOaaUv0mx8t8
0nqdnz/v1loRe5sI49umLaYXZCkaCe8BJoF4JveEPCqXQs4qCZJ5b+bUWawJNzVzEKZNSbf6MowS
F2kdfbeCNjvWFaUqx23XxFRmG+pgSPapmMxeXR+m+XGI23NVld69p+dwx4zl35+ggEqrqA+jVs2b
1hbtvl121jJoYyZarr1pDGBXE+bWczykX/XIru/9wnwiTewUB5Z1Y4bihS51gTIy2jTNDBPDDYvX
vDD2Xt3IteQMfMOx85UBQMyZy/B2RIs/wKuYjroHqqGOk7MMymhnaRZJWbLIAAQEGCnbtNwkCdPj
Tsf/r08ZnJ4s5UCzOU3UReluwCeYt1YcVzcJc5uklm+2XVWbQhTJCcBHMz5j/t62dtzdFGYCaKjG
jY8vHtm61Z5gPC2T8PlFjhJBlA2p3gDa1QxjjzPQfyVtg1Qq6eG1dvJvRgAs17WDXSW0AsaJtZp0
b9dVVnkTAjy4df1xfCxjg0mIV0YXb2LkWGF4AkxlkEYlHVhYWt7dtbgUH+xUvzMreIVi8B7mOUVF
XsxI4kO3v60AZuVwfr4PfbStYB+HZfISDuG8FTmJGnJT9ElynDAmMhlJ42PveQ3ufo98YWgyhKTg
i4pNQMNJqX13kmJ4SgLzrsicnR1Z3Q12GH+d4EjYch0qLm69ZCh1X3UmzQ9kPHmReQdzON9GBNDc
Mr/FzCq8ZbrbL/YFoC9IPOUmhnhzqrGUIat5D+PAf7GCKbiFuHmqU4s5YRnAdUm0dgUnB289jR18
5I6/Y/ZAeUoHIg9N/A30oH3n0UiddAw2TCieC2/bmAEFdmxGG9MAiqC33c8EY8hO09GVpk0RXRxC
nleaPscHqGjTuRLpaxYbT2E8atBMmcekWfqlnj7KPrjrIlM8Q9t/zb3uXJYe8+jUjU6pCbAL6JS5
Nh02bZ7TUOTkXd+aUX4KJ5jI8zC9zUDZJpdn9pDJdl1d+cfQobUShmCSi7glU4E9ftMGfv2wIP5s
60dYMLKuwso5zHp4j3uDkmAqoqcEUNN6mHAkwEdFycyfTLSbPLI2+WgFG6P0+7PdmNEhruRrEDnV
GqkvUukUKlQv5nw/Qo/e9wEBbC4I872L4a0BxvSlQ2BPPGg+7lWegbD6g44Jj5aXt6SiOPrFr5hD
FVor9mIGreeN+Xxk2jRsBP0V6kgyvB00HxhS4b5h1MKp4JrPg1EQoZUY9zNkEyJ76WTb7EPhMOxo
m/SnNjDIUXJM8qFyoHyUz/zNUC1q2uk971LjZTLOei/9lykbHhkYvc8ykusKjfrWTpvnsPcjwsb1
rrnMFdlmqXiPbGbjhTa8ls1JMyx/49L5W5OSkN6YtnH+vJB4U3KMhOCqmHiIHKtaP9QN18Sua03G
AK2xoZYD8MRuckhzTMJn892sdOchHXTjmOmVdTFTK4aRxpU6Qj1MT1KKQ912zBQhYXwplsKLL7is
d5S2V3kx1YfMaopzbVJGKvIQUX1KAlSQiQOH+4o09Q83e8yCmQTDEfhNa+AjgXZqYE8INx5iwrNV
FYB7av/UOOjQPeuO2Fn9sW1vx6YE4GHEJ+bixbFMWzpLhXbux2DeYdhpVk5TNg+NH5x9TkCXIrC6
dUTOxr6pG/fSy+jkVuSyJegFVzQn/6jmilGBhv+/Gx6qnD27DJvxMdS7p7bRnC8185cMLTm6Uxqj
gjmZ5hXtJU/eMiwrRwpgP2rdYRJFzsc2WswxdLBvoEfTk2tq2BNOGso9RIhu1Yss2PM7U/8O8zdw
7WJnkn0MAUqsXQgTt3HGvl+U6JmiadR3/NIIOMNvgrInp8aia7ZWq4XHYU6IlBL+pi9Ed9e7HYPH
ZCDoGBpkMAAtb2oH45OoxKoG8XZxneKPrh6DXUEsHKQxOrK2LcknFPW9pWlfhwLXlF09tZ5WPCV7
NYxIAXiR6veY5NLY6RWsDOzq8rWvoINxatPme/riH17CsMM2qYjapXcjGBfCJSvJ+ZopOHj+N+k8
ahGsQDuw3x1c3/t8PuiiwmFkJA2TaHdFYdU7iyzbVcxgLgRYtnYmzwgRf1pw0S6AvelhhTMXBS+m
ABkvcYPwIc8teVRdHEwY6EtSTOqkvc8Zao02s23cWPeMWfNLzlaklDzOQJTC7P9Rdl7LsevYlv0i
RhAkCIKv6ZhGKZPyemFsS+89v74HVTe66lZX3O5+OHm2kbbSkMDCWnOOeYzQ+29NA4/gYNN8y1z1
llstwZfpQmwUbJmt5abOZhrM7pI6GZM+uLYyK8MjlMZX2fY0Aq3ghZZhfGTuHPtOMj5gLqMgaJZT
UfXBdum45zuekbKMl6Q/W4FuPiB28y/AT0nqh0oWezscnzwrrk8peet9Uh5hCcCFEbN5dqxzuVbY
daIwFow9wEt6hPQFhumWwyGIMP2nvVOdkL2wd9L1TgUADnyP1zJmQBlO02MZ0uGgoX1qJ2mfDMQ1
Hp7lnW1QhDckmOyHNjUPUVb8Lgq23MCw47u0mBmUzBXY1s4FzqiHnt1OLT6nLhoQmOA4ZhjuodVL
uU3WHaVNh/e8SeTpuxji+W6qctKYKTEExn21ngJQvoYVMIjFu3NTemRQG2O/sapnkl5Cpm9xcqij
7CnNZXLl78+Z0mJHwC6DUQCLsECXZi/Ggf6cnIGPrUUZ8LPpLokQYuG3qgn4TLyLOeZfSdmh9gW5
f1f3SX0aCgaqLuPcO2cs9gVnor3nztVeq3reEzBkH/uJmB41pPukDvlRU+Y8A1ismW/PiJHYLffO
HOwtRC7jzfZmcd+4nJ7Wv4wHHfG0yLfJq9kvAlTUnpPfANZy77IcR8rs4N55JQbWCrItxfahdwh9
i+m0U1V6J8Om8O1jamqjsbcagM1xyrkqawMgUGRbR4gl18JrRnhATrvDv7WnD1/sy/4LtyOXHeeA
jXJIu5PTXxfc365lnLPLuvSXBCeAkaYiN6yquFVSplmFpKMbtvbCDBUIuefhOGO7X5tRObas4WSF
5JrFbUfjpxJAO8s6Co62YXEJRIjMsjD5SEC17INWZ2yxLAN8dPs2e0tUvWCVspxdB8Xr1NHyXaIw
4QQ1jkfV4Dwle+TeG4vihYicD49smnhl54YUjDtrYq0P5im6yGl6zk01+GVnaj8LSD2TlCvdxIHF
zCoX5Fb8srTpvI1TfKGOq3CgekAo3edKtT3o6YVVNO1zNnBGNBiHGt81DCzuyfwOUUncg5jItlkb
jDtvvSwbC9DQSIhynqYw36r3OPIUlx86Cl3Y8YU4n882Zy47yLm8JGWgDroliXZc6L/WcfrRe1pu
Bk/FuxQK6GHQ6upYRnF2kKHwieN/zhQxvHKijWvJ+iRq57fQDS5TBhWQrlWxKeLMYPiDk49kFhsI
7RoO1a6+SX0Xa9C7QZc/w6zgHR/E35L6ZT8k2DKjcPg1O2BFsswjQF3qu47DJ3xWyYvLa32EZu7d
mSO3WgyKfjPORnhoapeBVlow90kHvSuj3D7Mlm4xbuojCYbFUQov2sWu6R7J5KCwE+qairi8GtI+
0+erOPgG5kFI+PqkF/6KbeCwZl3urTG0/DnomqPyPdEy/U7Z7jvWbfJP6h/KmX+1C3Jdcp/ApXrX
akjhBTPMvdZE5FZT2h5JB7d3vWtPN2Eh4XOxll3mquVY3rEIVxinC2sJrlMwfHFy5QuyITgTp/OO
MUudKsvpHpvysYhHn128ewjYj3xJK4cxHe8LTSsfO6W9ZN7dMg4uElXuRcdB82wiaMD5MXkEDix/
wNXiFKmJC2DAvGVKoO8yoideVKhsPpEF3rxb1WBnSWoJBXbaoDnZjoW/nPEVnlDoaUozrtV5e2qK
+6m05J01utkpBnxeQxdi/CRc2vbtvIBMZUq2Kds8JpYqiX1DMgBKW6JEZ6cQ9yZwCwCrTN6j4C0S
rd+bVXoIE6/fCZtqpywQO3jLHS5Wf7X23XMiIGzZw1VdZaG51zEsmW7WzVZBBdiKdQucGsskVCV5
VU03AcNgn5vT4zI3j3D950uejdslCdoX5vN5a3eQSj2GjObkJ12hH7vJvFUZOJTEe0vx3ZDio9Wp
D4OSmihnUY3QhnhJSlAsmToiAPPVxzjlUbLvy3ZkfWmsAYFYcs6xOp6MRT+JvBWPpf4aAGmjRSgf
K4HMqyXet1wwcBhsBycgBNumJ2B3KQA+0/mHRauQMlU0qVxpeNzG8WkW157j8DVOx4+sM9q3Wi80
DIqfoGviZ5nFH0Ey5JcwiL6+d6xkTdQEhL4Xoi4O5WK8DjRi0Kk2z2takGM39jW1Fqy0fTf4LHLW
iWWFkv3JDrvsLbLtiPnbbrTx3pfNzGQ4JEQ5HqyH0ZRkC6Oe9Usu8o4YtQgDRok6nMy5l2XGoY3M
h4kgFzV79b21vtppTaYg2zw+ecnYAVt061M8++5EvReOgoFO0DkoAinn8D/RaxLhX0CC82OW4WCw
jfY2UQJa8y13+uqTqdVOdwm9IzuFu4l9L01keXGK5G8iG/PKhH/vrBlFkhbvKRHAGD00PH7XmtG9
2kuv16cavk2rMN0FtZ9HI1HW8ZJe4okxW5h63SGcavdalKVxrHX/XHojz79JzdOQN1BI7MIfIpIb
knRF/aCbu2IBtRikrvHB84SqfpLyZ8/sqgbP4ozthyA9R0Ic7Das5A8yn6JjxnyI47K706UBoq38
rSfC6CaC05q203C3vM/I4N3S9GcIUKYVgGKyeWxzcTMXsoVt7K+PVDbjY/2l5VIeRrsh+BprjgyC
8i7PDQdDPGOa1iQnpbO/QuMjCBCJxraDfVcF2H+hwSSa4ObIGx9UK080chtfJpqBdcw6zy4OV88w
aMbk5pORgEiqYne4H8VwSrKRbq6tU5jcte+BxGDVrJjtwU3GB0ez1h7bGxQqmpkan3RSRC7kdQt6
gCxYLMzirU2fJjUvtFLUL8uOxvMAvetBypJu5PgSh6n7IMdTSA+dJK5sa4kxODotqoFWzRxtPImQ
TxkQI/IJTLjWgU/jnC5W4fJDkqw/T4HBDHKElmuEoXGMDWrrAvTEoUgDva0GEMvW6jt3qgEY3dqx
GBambjn4K9+IcfxA8OkYXRr5oW4YXlZx6fkut/pS0it38+ixNOZbaXMaZ8J83zMff8NctJzYn+9H
qX+hBfOQgAvvGUgg8TP0JrR8HBWGFSEMb205JwdczPCGzHBr6ICgZBAABsXdlRS19zbj2MtyGYMH
r70n+iPbkozF/bhMOb58MOxhSNhJOdtH5Cg7gwEBQ9s53BgrpSAGgqxH69Oia456S+1JeIrfkUkf
UXe91c6vAZv42uHQu8E0/6oUSplY2x8kS/wuosk7uQpJZVnV90qNFLaw056SqXxWS0dicxVOp2yW
95Q64Sk0U3QAqE430VC2dwHBxNustOi41pY6DYblQQYWZydkiNZ5qISCIWmOxrAhvqGgPmKvSCxm
EW3R/hwqzGhjhTBnmMXjlOPJ00bxQxsWMbNp6AO5PLPjzJTDLMnf6U/d5M6Ia61tmrEfKexideiO
fkKckmvW7XlothNzfLLMaRun2c1YmHmm3nQW64P5e0Ir3OYkD1ur4xh0xLNJC+XQBcGXgURoL0uW
yR6bDcX9slUNHVcAZ88GCZZn3UfHOQcl29TI4tqBwN8BwsK4OpPdVtZb3aMialujPDpEO6mO7ctt
oaBi7Aahl3hU/qp/6EOqauzFSJNRcEDO3E82CACYXON5Qrqgedvo3cIzcJvokWMFGmDH8O1c3psQ
mQ9mou7hOaf+uNRPMrA48GYQJIw8LOFk8jzTQS28XmSwdtZlW9RwR8MrX92+vCaSeIKpVrts0NOR
kprFtbScrSBkaIduLtr+6li0V6ddfU5gL/sIfk51vbTn74eQcj0tXfM01zQHxzFt93m4H6ouODhD
+l6CWq3KkkAKyLd5i5u1gHZxtp3sL24qQIph33Is1i59GqgWUZfWxBa5/ohDAxguuygmfiO9Sxrv
cwk+vu0cFqrDY4nwEChte3bXhzDFmhFGs7VDS1dhdNQkoeXTf1lZ/uFBsxJy7pm/7AxvBgLvlCno
s+HuO6ZrnggBLKPxZxd5DSiC9NmlDoLtLloSete5hCxP0tTbEAQ+hwai6Ssh+KQLVIRE9K0oZGfX
MvVXvTrTHQShyvV+xghzNzP/9yl17QkhQzGjyYKZM1npuI8XKgyj8H6Gdfa7lIvfVe4LjMo/KAYP
ZjmEDG8YZLBLKq6V07za1AUxpgcrMt/QDQ1niwChDRkPXw5i+E3lQdYZMr9FQdbCcTnNgFcWDaQR
qolxnsHSbYIQBko980HUxatpL3LXmyYQUSX7s54euXLZAkvn2q82SiUJ90OkfynHPtqKpFp8+hNc
PGH4NsjBei2XDiRh6h4dFoGTW7v9IazK4LBU8yugVUgf64xkacvmYhfrz7q/E5DF75Ekp58ayTVy
GLKQ3NY4V8J5iYwJ2rjh2mezQIo7Tmpvxh2wG00yFDByPzVG1mwiIT5mZZHqY4JMCOQO1Sa7It+D
jo/xCWcZ0nMkiCAugircC4eQZBLsiD2gT7/6Rr/NozMQiwNHzds/rktSIVlBbYSNUr3KmBSb2X3J
vd9O99bE0c2Yo2CD+ecH6U4jnQuPhLBCPejcdLZLn/4l3WcnPdwoimD2jeGZCmSQPtEWNjZt2ynU
20HHXEfax6pwrbPBN0cAJWg48hmrooO8Tro3PIxV5WIlpO7QQzyg09ipX5QpnrL3XguSITbkHRaE
Gx3H7bcd1pDeD21VX2Y8cPMWlyGlAFbPU/u4hNOX9ARLgVtxwBmHD6Oo3ttfOrrPBYH0RnAHsSdE
6rceqq3XxmyfpQuxZ6QtMw+3Sve73JoQIUUciegFYQrZmaJvNnXuvabklgcGki2+9OxGYj/aSXp0
vBjaf1CNx3Extvl0H9a1fWK60Z/zyOItVgWBvi0AQr+n4l3okNUQkAs62gyZt6qLUevcjd1K6REI
P525fNLpBMWdSRK0aOSi5Dui0snTQ7SEIb27KKX7Ht5Sq6YbUQjSetr0flWeL2zhc/wc0n6ifIFR
S7rxBnnnsovsgdHxQhgWLQ3z7DooxPE37Nt++v3tQyuOVYSquQH1yMiUV0+gVTXb+alZ5DFqHM8P
ORAJ1Y1He8ZZFoWQ6Na159sJaSby3NfVRBfNMo6Q+MF0ZgeVwPoaCGLZVHXNMclGBR8Z7d4KAe9u
covYTJfWF/2BrUGWwXHxAKIq94OCONxNQf1AylF57olAoMJ2xDFsQtOPhd2es2D+ZDLBESPRRNXN
IfdGYCYXZigh1hgTaWM+yrNXAfhYyAsdArmZqCfp4fUmgtcSZAtyorymrJ6IHNmoaXrPhTcQ3ju/
Veu3BSGJ77rm02mNJyoEUAlZ8IB+afO93X0/rCQjTL1JsU8c/VibABSsiNcHS5kQeCLOkcA91w7B
m2FgUxCXkdgNMtyz1tWcVSzOhdlwRsTUrc+2Dnjfo3BZMxHyB1QL9TYHf7wp+xDuK/+EF54r+DBV
t6QQqrjRYSn+0GO1D2PmaB3Kvn/s0usz//4VWXoDyVsbt50sjBvGBwNM4M1F/jY9rRhSxRtbVW19
IO/hUlHOrMFboLuLFrF5s60kmJHcvbFfkePc1TevTOSBQ+lydsyeIYAg7mfJ3as3ESwyJMO75eY/
cNlMiPeh8hgZ5W9uWZITsv3TW6sTZ+/ZLM92wVBNS29nUJ6e01Loc+AOxanBfCEtYfu9GN8chz2D
5ZwIYWzAqM2wOjQo4zZ5VUukcBplYpaEu8wL2Loy2DwR+tBzJqy/tXROEnn6Zlps/3vfpoHVn4z2
h20aL4R6PUTrlaLt4EK86BFk6q1Fh+O7pDaixk4XumUrRXhADIV618e4gJmR4WSlcGDUb/OQhFze
zX3aTRebjtBFmojJ7Ebe7AbDB+FLLMUkTvBJdggBxpdwGB+obJ84remdRqxH9poytlje/jqCBYKz
MlF1JPkg7H7X3El1XyFFHubrKKtj956avXVCqepuixHLnQqHYi/NPyhLqZ5K4q1Y6QI/HmjmIYl9
bjgCQkdomwc6ok0Qc2RpNRlN4NK8rALD3k9+ltWsgmtjznbL8JC+1Am+gyKKnlgnyIDJaGM4TLaB
D4hKsDKKsD315IXu21RukPtpsp7K/LHMgYEZ6PQauw58JwWJH4oYBn8yy61lGIc+d8yTqVsyP1va
Bbn+jDMwqKZY/aXzw8BI5NLEmm4Cips+Hh86eHxbCpOs6X8ESfHT5CPeKD2TtC36lngk5s/jUH8V
CrcPSSU22jmzsknvS34WAglLOYMMtrUxniYnXRUjoiUSR/HqMsgjw620xhMnHsEuSaCgORxkbFt7
9sdi56VwlILZHXZUzm/eKOej6H+bwji2wgpOdoUWps62hSecxyThzevctPFF7iabsE5eXAa2x3bu
j+kQiPPo/AnKwGDSFp4czpLbRmWEi5V/mzLIPjySqCpI4cDg0y/Prz0cmeR5YomUhTwstvPHq1q1
J/bE3XTzhu59cImjNfRlmUjLi6uT3YoVI2oCFFM0yCSZHDSXrR0D0HTbEQYCKdBcg9zUGxcBee40
hKKWBPZ+FQZAbHTWyXzg5Q/xmIVHq7uZA9Idg2S2GeRxu/pA166zGf6wKVjXccov5aUeFLmC2TaJ
QHE4+1mnWXADtOGp2eDbJROQ6/7kOWpkQiQC3s4xpNP03DRJeEKCNW9RMrT3PXkzIej1KrU2uSd+
0753HnXv5hylrt0iyE4MK8NHuowwnqRNRmoPggO2kytCVMPQZ4EibaWsyL+SiC76U5WZv4MG6Wpo
T9CAPQ9NkllWfuAUfkBjiNWKKsVEU72AnIiIfXaHvbvMl2lqKEAwkRkNacGTRLVlS2RjloRZTfIK
2EWQh53jdoDo3T/DddlP+N02DSgv8rak2JYqYVi+7DBfMEAjj1p+Wc2L7drNqR/RKMRYeNb5Fcqf
Na3EbBUBgTS5SsBHKi2eEFfog5tmyLMx9sS5PqbSYDtK9zQfOUGR1bFlKsMxvmfo2KGbtciZNtJC
XiZzPa2h0EHdnrhkIpDY8+GSgJur3iM4k2iugQFJTCBpyhiXngWLhiEZNrVp/tMbSZky1yfmAKTb
1PN8ZxWBxM5X1yt18LemH1ybF8OZin0YpS9ZVYvLXDpbuzY43w0p3liDIpltjpiKHXKwBu9kRLZn
0xPiWd845bFJmxlGuBiwp5x3UJwJmsnQATWt2DsGSMl8LAj8yJ9wTCY7Ukd/uo3zvHQNSV9Bv6uq
5BQ8KG1jh7MZG9F3JKCoP5lNdNByas5la+3VbKbHri88lDLWIQlGpocOomVptweY4Mw6xXgzmpCE
E64OkJg4XRXko6DyE2mAOxLFyZlMjK6WlRIoZBGC04pfjH7tLThrG0gzsUuLNT2aSZLvphsnnObs
QNpHYxIf0Bp/1TGq8TKoiQBOpg9VXkMPr6FbyZ/ZaNc7PbrmoY+5z/Ny+ET8k68zumCTZN6FQbDh
Z+S/aL7lkOnp1hSgSTFmI0Na/5VRmfJQlxWtNlROXYnjDltFYhvVk8qLx4R0rTPzG7XDpPy3NCNY
mIW62ppgco4QuO7SdmdbERtvikXDCqOHdKw3QdCBKkWel2cD+ewa0KDEGlJwtVZ1Ne5Mo2TQzNxi
FxLN1NBI2VRjvg+N8LOxnoquWEgF9BeuKDlSWo+WJQ5xUlbb1mUvcnKTXq87msAWvDt0Y/aOmfi0
zxeL7A/1UWRzv9Vtj9Bleg5zrMqmY0Wg0mKmu/l6NbQuU/gMsxl4+mbslr1pJi+9Eu+a8VEuO/or
yES1ICI4SF6xVS0HJBoc07k+EJHZ7ZMd6ejCmOo6Ijzc1BnGKg8KJMm172Bwgl3fgbhdU5QUbJQU
Ovpx7eITZYowhuw4gPrIKIxmtwgmRvk8wkiXEXGx5vBYV9lD4E7tQQguGy2bAHFfbRzIVj3nzRjd
N9X8mdxjuPhlZ9yuc1W8VrDfN+bgfcXSsw4RlKo8ykhxWcTahswvsJwFvuSOewI12LDpOLydQzvZ
V/WlW7X/FvuyxyiMej5+I6SNMEvbCol3pM9pOt15LNY7ER7muvaR/PWNoavNfugulXoFTd2dzLVy
d9fq+vvhH791OTipmeB5JwaoZMw1GFCinMfvmHB7TR7/fviG3v3zt/8Pf5ZD2tp0HDwXj7CzSNO4
DVbwzJCYLiH2nDNn1YuDbvSzyZEwLeGC900HfiwFDJl04/n7V9H//tX3b//Tn31/yT+/4z99iZQT
h4XYIRNGipSVpsak1zbRA0Gneh+uSdVm2aHMm4NlZ7S0Z6Il2RdR8yrHNXo1bB7iJB73AYzYjcSo
TvYv3RFlFgeJHHmr+Cp4gQSA2TE8TkxMojpra6AhODN27Tu6hfj27rjyfJZY7KEzNUnvRdPDaNS4
WnO5K5wZlb/VMamkzeEwqt3IPr6E/D1ORUyJotv2y5FmW/D1JVLhXWX2lzWTNESTZa5vMcmpuvMd
CQ7QEj/CBIfBHJCGAGDBMUTCKmm7lFD9hua7OJeB9alZOk6B2kEf/YLQ8DiHgeu7HOHXIbbRjz+t
SolLAFhVdAxBlUtfaB5BNEcPjZfY9AwhIAxQWjeWwgG8VpQqMN76/K/ZevnzKD47Mf+huRrtSGl6
DWE60lSfsWN11blMU2w1E7qapbHkttF+WvUSGD0n+3Eqf5M0cKV2YRs02zf00PSlF5aCWWf3lAuw
GhFeYsdPIUr0tzwAJGLcUBHZO17U69gon1N6zFcQ4GlZ8a+WBsUG69B0mLwhP1qNfikMPCbdOAJL
7eNuy3n5wV7yT92Pz1NO4WA6MJPH3IN2UUmaLWF4wclo+/GyOGfbriFg9NohOlC/ZIYgG3U90U35
1K3tomnnTrM+TE1zT8iSca49t98GvRoZDP+uHW5cmJfhpWxt41xOCY2sp5AObO12zaWcHixm1RsW
zb4hI9iKd4BnI+hiJPxEU/60zP1z5OmW8bo17JoBO4ghJves8rrc6Dmv960D25ZgJuTvtFNHL/PJ
RVY8O3rpGHqI/sZ263nWCVtMdplBg3VpPh7lesYbSigF1dAF5G6hlfBK3gsREukh3eWdgyKue0/s
Q6y2R6gX56pK0XxP4vj9+kXzYCuXFspk3jMtx2s2K07e+bubpo/OZD8mI7q36I38wPSizcpElkBj
mab0rU+od4Cz/fj+hzAa2orXBPnpIcUSdOjoGQxRo47oNkhsWujFEoMGN3TWAfk5lp9PGHHrCLw/
qdK+7ZgzQyuLqXoJ1NcBpnufFMm5zHt+7kBPH9ZG6KqtgY0RmyoXDvUwGldO/6l3oMj7bCLOgpJM
i1zjrZwryrcshWAbX7Uj3on3Lba2F/xoK3FnJ8rvMvdzKbKPqRnQNBLCCE3hEwpOwBQ76Z8HEoRB
zkbnPiKi1mFkJm2J5DmraRUFH6LuzYNrJzT34/kzraqZiT/9qCEhFCpIyLjSZmQ+l079x8xdnzj2
5NYjZNiYtQLckvljKuNbEa147yV7c7XrXY2Mep3jA9Z9E1exo0HGpMnRNILoYAAnviad8k5TEZs4
lei6jPIOKrlx7OOGiWPj0RKqHTTe0YPoBceZH8rK0rti+UEYDOQB9zbRygmZOFaIOg7tHD1l6ylq
BCRCZwrdgmbywNwxIax5fNEZfY6sT8iVWacO5KD9THAfoObqi73Q2Xy21suvc2jVey1vewgXBn50
f4msivo+pbtlUpFuA+oMPyja+yhUzK2q5D2pKnvjjUmxw01Rnxe3YxfLZ8izmFJZ/4TKSbBDB9wr
pg7zRM4ovCRyWcm/SZyQ5Z9dNhrGz8GLp7PdT+M/HrwK7x9013APtuJaCKKBBJMIbSMKyupTkS3J
OegAUIZm9TQI59StA43vh75CoOKYholuMHiD90l4vG4q4njifo9zGzoEviztIXUmAfNCyVSm6w6S
djtphS9FTqGIcwK2Kw3rs+pN2k7rwwJjYOd0TBa/s46EFb8tFV+br45YrKL9xSrWQ0/z24pJ1/v+
RhQAHKzWNU2BpPC0xo0eyzfZwMrl0jh6tc3Mc2iuGn3TZ1UxwasQmhXB9N6sE+xSp+nOhPmBXCo6
DboyH4YW9bvbS5qBsfGGXjFfgvgRkTHUaUOOnC6IOB5b1bJr4ojDU4rnXRc93Kg+uizG35l+PScJ
eVFtrB68jpF2sYjmD0ARkCjOEG7lKNhV7I+RODc4S4ixnFHHD6ms7+ifkz9Ps4m6rL/mPHtY5eUN
5vfPqbWfCVJfPo2yvHjuOP3J7fjqPY7OEn02OTPtxXDwBocV6mSdtDumdm9WRIzd4oyHIaGDP2MZ
WCKGqJ5VxR9WT4766DS/5/bdJYWIcKbHsINIEbejs5OF/TdwEaMmZWiA5dXJPhgszoYFgi0bL8pO
RMQk2nHwJ10kOmoQPdGMDDAsl+I6u0hEG7F4z+4qAffKRn+J8dRV7WNnOjdVx/3OacL01ELe13n9
So+KwVW2ugXylSM7/3CSRznF0QuoaNrosYOBT/fcGaxsbp38sLImvDgBasqus/sDVTY0oBBRSVqW
zyUauSowW/TFLZ5SVd9GZKPSs4dfMKWB2TPvfQHcc4ZKzF1U3NTcd3eBWPY1EcbnJBbEc0YIu2Yy
vXHACExRfI5gtqtTqOnBWvMfOC53RUhCZjqS6lxHJ90g+ebwrg7xyBvl9ZDMey3EiaWw9yUKi2c8
X5xz8TT9ccKjWIzquFDhwhBb+ksYOThmevHYOEi1p4axoqvUndWX/lyO9XWIYMiTXRD5qRXRAqbd
dtXKfOqQSyNfbotrSC4vWe40U4fGJCM868VnS2DzAR+5e3bXMcX3Q86Z8Jy+j2T7XgtQZ9e8idVe
V3RX//FbGvl+28FrsqlVZrmMj7qLPqIZjxd8LpsF1bphtXR2JIyjp6rjap8Z9WoT8Qy4FVidDcdl
vSPF2pm6ZpsGqjt1bvvhukt6Fzrre17RuZGpkHd1arw6veXt6QMU+y76K1y1bpHzG+OggTPqgh5S
opZ2GAf3pObw8aBybKsUkWu2nNvICciYDg92Np7jaE4f9fOoUiREDinDuuwRSHhAbZpC7FtY1hvM
G5TElqSXVGGaIfy8PZKxpPc6gB38Lz7H/5BU5PwfaUlCOvgZLWyDlot58N8SgvooyOKqI0hXWYQR
66W1rkNnnmOr8554uw49valzSpBWhym/2Ss5Q0ExmfwvBaYUSinE7NkMTb3WydvQagrcPLPOcRob
R+Qreb7Vilj6sbL/ywplZ5G1LRtwomHVHtUUJ+eZEh7FADFEXea1eD96cbFTdPjEE5o0EsxlTz8p
OsKJ+MwKe7y2Xp2crN5+qAJCM//5oHPASVnYv4SiZq4lqZMGFHDm7KqF+Vpb7StT3HqX8PX/+W2U
zn/PdmHQJbUt1v+52uat/LdsF6zTghlDFx670f1dDaH47Jtk2KY2UVOYbhQdjiH+WD6qmRCSxc1s
2MqTfUPtSORplpFQKjP7xvy1fXDlckCzgIFF5thfaHY/c+NixundF3NujVPqEVJPS+5xSonn5r1v
96VSvzLAaWfEwdGThQ0RyUX0lTUZmiIc/G8inoodOB8apzJyQSK0wb0L8EpPc31BEvrYWfj0ZAtG
hLkz9Vkr3rRkfv4/v082ttt/zcBZ3yDP1pSAlsIm67r/lsxU2IQmRegCjr0VgODKh70KWr8aS14u
QSqUkk4Cz6buLoOJlDUa1qxr0x/tPj7RHr4PCs+8i5hQuCRrHr8NbInT1UcndLw9dINw+9up8vBB
7+tpmV9JTrsni2HaBSlaRiMgRj5JhmdjlGA//i/XAD/3P744xQtUyIWJP/jv5tuCqMC+IFLruEI8
TshLaZ+CJ7PjL/zvWCDDsuZW4oNgeiUPdt1Om8qIjZ+6FuxdJUUwnJIjHGvAdZphK/NTsAhzb742
HqkjbpPT6uayAghHXiytq/YhtN3sX36VOtG9a9nd/dyTH2xYafdrYIlU5ly8qy5oDtpH/DOdceWK
+6Vsi10Ymu5nUOUgIpnGFZP5ZnbJZ0ym5SvVTe9nOGCO0u2tW4YQnHyQASHmOBNXFhrvdH0UjDMC
VEiAJc6DMweAB5Lua+YmxzlTJ2XvuHPExYoeGw1zqQ6FfmbTOyMtJ0e4zqK7imDIew6zLAjQYLZN
MgWXti7eh1YNfwaGXYHsvsp+ntG4IwW1nFs3oGNIXQd2pdPJ54pevl+R4EWgwsSnLDCS5jVyPrcf
1Ec9lQ+iWZw/LK1Hup/BRa3AHhUHwabrdfiSBDLb98IBo2YiDWMKCH+LBn6KyTCJDuzbzWExsKiM
h3ap2k9sbwjH2xP3Lv7d0evurGQN1RnYjsam+ihcRR4zIgW0WPKcRE5+7Oxm9gFNG8chsVyUVZ29
zygz4D+L/+/IN+G4Lv/ZnkVWjfj3O4wBT2zYeHKPHg3To4l02aa1eXWH92ywHgGYpEgiG7WnmWhd
MgHQIYrT8IiEnhO/Hrt9s84cY9P6mTv0eSWzO981mZObM9yefJ53i4e9gzClYtevqvql0xu3AwiV
z/Qg20bv7dKjfx9EnwjbEG38L/bOZLl1Jcuyv5IWc4ShczRmmTlgT5ESqf5KE5i6i75vHMDX1wL4
MnTfzRcVWTWpSU0okBQpimjc/Zy916Y6CmFrvFYbfjNxpNil9Cr/xYVlGqfoGvl5tv/8j79RXNFQ
U+B6swzTNjR1TuT7JfJNESXgKt0OdqOdnyBW6yd9CMmETZTwxhftgYzCdJf52UOuu8jkO7V9YEVz
UmTLArOq23Nt4rHsbNIfB+FfK15iTcVKA5kMnuWiQ/3tpx3KwUkIOfZvGu6/haHgAPSj6JGTqCD9
cqFCOSKqNLjSc7GjHB1vkt6jP22XYpXoqdiUYlvT/1qNtLP+xVfAP/wX34FlEqSK34Pqo/Zb6qDd
qQWO4DLYQVTqTkPiO9dtZdAv039YdtPcjjAZr0o//LBNtBtmWDzLEPyIDePQslUKcqlbvCTxCfb1
fTLEqJhT3XhIbd8EHgKViEHkIMoKiF344iFTOHeyey97Vd3pJWyYSDHVJyOyVyhSONNqMrj7gSRL
w0O+Txs7yJOnjMbbaQyrZxBu4ZJkqOiqVqr23rVBcWTFQ0tFaFWmfbFr2/ycFKo8VbSQj70/vDqw
h5CZppuauPl9KKyneojEqdFN88T18kdihirhFtBfuiZs7tAPGUdYAzd62QqWhin2EKlct7iKlqNv
CkJKx+JU06pZNYN+PWtLuGbvawILF53ak3Q2lONdIbQ7B/ztoS2rO8NonCM0QzTDLAYLd0RxjF4S
4qg8KHmB56TJwq3TCtwUo7NtR/fQwDO7GqUacslzboXWxlByGiC8jW+upYIgFZuiX5go0O3COeqi
VhAtIX/pkZZtqH982oOrrnFTQ2YmGHop28Q7J6l2ouKQbKMuqdaFg5K4zvxqHbJ8X6taWq56x0Z8
B8VqExL2flbDdofkFPleyLrcGyl2C80nPySQ0QFNd72wFIrmInC8tVZq+taESFglT0yumP+RPb5Q
AozP9bvQCipf44CUa+xeVNuot2OACAVnJHO/FoNjkUFS6CLWDXDpfpaJfka3ea0h2TrJlOKoicPU
QZizKFl2nasEgqRlTxFdAwWXcNBiWusZWkAbtcUQqg/4zPPbJOjDpbR4ZeBZzNVH5wml2MKwWfeh
MLWOaTvQ4Ck85fF/f2XRdNIBf7+02LptWppjaqblmr9NkQNNoTDU2cqWbmq/nEyEp8T2vCWKbp38
YfOTlMzgLisiDx5YnawL28yuZKC9dpntQ0+gcKdEcCVy1+3PtaIH+9ZlWEsD90G4TrirQBbAp5Ha
zjCs5wbIUF8M6bXIRX0iMRvpXtkBfAuS5sb1lKUrnJwF3pnY++A8tftumZDirdB0IL8Zql+P5ryj
6tHW6RpCaZuO1/mUU3o7SxiFjPjayhE/dEK2K4lV+lrA5yMzWdPoDOdvtM2pVDv5NWnlBep+jkfi
jOwbPWnKpWGF9SaQVbQYNKzb6dA8p1K3zzImmxy32eTT26TBVaq09Yc91PvQRX2rKWddf6d80e2U
nG55Hm1GJhE3NjNcRhIJzxQOxXq0SCXlgryWwPFQSlqCvpQHw9Dyz00WIblhCUZrbtjDvRCr2Qcv
7INhUdZLvGLcpVRsoM1J9wkb7XU8lNApzNtsBLrAxJu8M+FiB2zscod9Hny0T9CHiQ17MZaZcYoz
puYIk8j/lEtNKZhsYPSqEpQxEmvSwcp8dYOMfRK1TUoIxNXoXcRDhPOGypeTrggzIhOauIKd68Tl
TYgeZARbQVIqZjxUkpEfpR9ujDDAnUDdlacfwLyNq/mI/X/D+dl+5Tdv6Vf979Of/8gL+qR+0Pzn
n+/Wl/v+V756a97+dGedca0dbtuvarj7qpGC/+e/80Z//Ob/9Ml/+5rf5WEovv7jb2+fKdhybHVV
+NH8KQ/UsKZ11z/PEL1gflZvcd78OUj08sI/ID8uuB4LHI+tayT+kQnK9eAPyI+mmn9XTctxVZ1U
X34wwv4pSBTMiEklTxWA9f4B+THF3xFaAePhZSwOWRn8n0B+NNv4c5Ao1GXbJJOZ9TpjGdck47dF
lOk6SFV6Wz8aoCRVoqymG0T4xgREHblM2fpWn6SSSmEBQZ4Fn9/35wcbFcpVh06UPHKkw0OFhBas
2VWXmtoe7SJ5L0k1XePkAAjLJHNojeybGAx7ysqoJtpeHygItohGmW+kdAC/hEbn7ilLzY1Kv2Ia
v7vkYk0dTaF7B6Mvg23rp/4e/t8CNeUdcWA+7sf0KcHSFAzGnQpafJd1N32hjcjVQqQG1He97hSj
lYQTSmcct/5j7Y8PZPS2RynTvSL1tQtwiJ5qXGwimEDUrJC++qZzK6F+mF6AppDczEXMSF66QAg9
EE3MS8xdo2kpdN4S5xFeJBrB5YfBRYrWmn0uDBYQTnxXl/7toDbPiSjtlS6YQRgAkmEl+Es7xWZG
yie5nMI7llmNgSx0f1r9Kq3SSUtJ/bUJafVnRXMNEWQi6F+bjQAwPYrnMh1OqKZuNRaJorCIwpDp
bVbYq0wnlXxU7yw0AYB8XztXMNqZOsALXy6wpiCX5g2boH5mPoIwEjVSn6ErSYmBj+VkRCI8Hg5R
gbdEYGMr885cyOwuR2OwZN1RsWZbmJFxDJrstZj0BnSxobpaicdYMh6CsHopHOcBd/y9VlZnp7Yf
Mas91Q6ZAb6Mdm5qwXny+N65ltnlra5UCwXpRGwS3NfDKmWUWAV++Vk2yG5yI/vE+9mT4UILCfKd
lVFqkB9SIhk2PJoGkzg83gYIPFGsXnm1wKQQbnql2Bhq2GNA9Raxbe0rlcJYrQU0QDPhrXOz/Knr
rLgGdRy3QUvf0r91bf2UNNoXoGSMHMVD2iFTgiCJnjwQP1OfHPvIOkSNT8vGnorzEsLbyD+NGWnl
sihaDHbLgVcFr+TW0a6y82FT6Q0Bl0SilIm9lNJ9L0SCW0JWpyz7IVUDtR+9iqXG8bAAlnGvPVPV
JJFKS11aCdZG7byj0cPU5Hgq1HyXqw6dx6FeoKMA3z0m5zDZZ1I5Ua6mZ4BS2rZOegf+wxgFS5YQ
dRZ1Y5pkw+eo9TeJRc+RcAdquKoKSwc7RUs7oNPS22oCfpdq/FRp3rORuTdNi/6xVQfUq4qgtQqL
QCn0T7NRzwp2koakUCgSmIGdaAeOH1a6A2+5txEKFCDEpPXZ5jXu55Sgd5IdF0GV3DsqhSrBhNkl
AsdwqOfmcoqnMEI8hHJZlhY8ndo8Z7aHjCbxbkRS7lLsR6WbSUglu8qo6SsBE6aVcl05zYOEbo6S
JF2bGUeyBe1yAdILHqVPzWGZWuhCkhxKVVNEu+pedg472UYYgPNFDkxjGMVXbWyh0Rf+bdMbhzFR
DwGFWb5UNaP07sRYdJNi+MkfeElD86wEZbOIq/Ad79xe7VJ6otW9Z0XvbIfUOaydo2A86yM+774I
u3hjeNExLH2W7quu3coOgDPNYbkEUsqO0qndGybOMN1EmSoExJUB9ggG4lOtwRLwy59Ro7AyvMGm
/tBU6p3r0/NtNM7pLjLObXANqhMZSVLfWkb4JE0cQTVqnLJp91KR1kLN5VnPhjvw/2itbA6v6LUz
wIBgNPhJXDQzemhGC1/pD1ai3rsRB7MukEOx+PlSxY3nDhM691Qn4Zen9YQZwkyhPhHwIZsHLTdI
eRtQZGG9A5GEItIZGVKC1rvvgu6jNvI7teheiSxJFsaY3Zg6UuAGzxn/+cqxzXPgZnsZUSi32/RN
6atHTRqrTjcf8wSJtjk6S1w4pYavr0vUOwjOCxtmBeiMBynLLfrun72fHaJ+3Ch60eDhYTRpaPoQ
87oAKLaykxaCIvKHCNSAnt8wN8cMISbbbPao8va6Y0dr1UNfExsYDlMLjn27hWzuflgR14qWSbMj
PsYB1jW+KN4kpEtFE3Qtsmm+NmbE6Y7mDdyhg59kkwv0GeTml+1NiAlyAYIRynlg2kdP7zZuLw/2
AJ6mS8dz6IHIUqu1OYm6dFEwe0WqTaRzAGFV9e/UaXqYNkfD2PdxejZTD8upjSCvLQTpOC4mf0S8
jYZaOLtNuuQLLQlSDBRqbteTQturK6fPz12pLcPp7OrHcgPKarLXBV8jCQudFOiYqbwgtIV8CQPN
UF6tmhp0XLtU6JG8+MQDx3HWLpmv3DiZ99FlY8YMvXDoAr43uv/U9+GdT9xJ3kUoicBO7cKJSVzb
6o/MazCSGUS4Kg45uaUByAqGnl5Wx16Jz0PAdEJ6S5av+PRhyweW3KpivNNYnOHB7Xao9ZDl9rxv
bF6r5EGvogZrWWTtCqlRHLGfaTIEy+lopwWoQflEV+JHA85Z/cWXFHTgMbynRnWL1QFvZUT7/EcW
qDt76L/cvlkrKORR/z3i+LnPekQKuIFfIqQ129GRVzWBHm0LRCDH/Et0L5nquF8ad6fVDkK4Pr81
cv3OHIMDRC4opOmCsKAYcqd1xsKKWJ9fcrIHFy8I7Z03U+rZJPV8Itr9RoGjijQJMKCititbFFzv
cJmx3im3eUZEXTqyvs4Ex01H/azymg5dEaxTgqt/CJmWyF54nAYFvn0IV0emFEuZq4xuHCGGWW39
LNlZhXmFNPGqs/jAKDwf3T49VMjW2eMvodaF+2i0PoMYaJNNRTWSyrtLy2JZCBLLAncvY2NCPFuL
ukxeQfyq27xgoVgb2y6WzlJVIZxILGNb0830Qyj0VUv+BAaX7MGiyrBC6PJmmNFDNkzkoar8MgaK
XE75aMSqu44KCdMlSY50lHQ4wQqng/GYExrAytx5svOVKJzHsEOwCkH8OQaPtRZBRX59chosEMF+
Ht1ZqfeVZZW6xrDBEBSBchkoXuNaCE1vGaqEZWFgXhhp/24UBQZemOWF8T4C1Tdl8qC5KBLsl/SG
nhxzAZQDVNW5IqZm/eCYJuu2VH1WFKKLjY4jwUPP3dW8RM2dZzBlFpMfe6GCY6GoKa9QsDUAnyRC
U5QM9LvvNaf4oPRluOqrFM5nTXI4tQ95jGtHX7gm/ciADPg8f8TThDwsUM81BikiZMm6NFDr6o1F
k16a2DF6HfeZf6IrS/dn36oh86PYf0mMGH2G/1bG401gRHe0Zm5w3FyDSXSXWKYPRg0pok4pr9A2
qUGX0fjtn2DXs9ofy/vRMV4zxTrkAq2LliT3bWIdSdLAp9p7+RKQIajHs8z9Z5GThAPjnKqewXWX
lgGXv5WSmQ9UKciHsajpu3Tqs7D/IaLR4+JVnD0m1vwrOE0HiAhAChmEAv+UC+pKfbp19Z1IECxo
8J8oJPsp/BfVGT4i3LOqjxWlogyxQe+wGGpxYEaukDROhYHAYs7zUnoP1LCapdOoBdHj4bXqTs3G
QBg4RG5zAylKVHOBG4LkburiLlxw1pw6sClwAbzR3XqwHASvSuYRsThAJoF9+Rxrk0Su/Mhq8y5S
UCEmxHn3jvxhB90nrfUvfbQm9e176OKaK1S+q8BD5kMLkS41RQC323ZmE+2QpULbSLeDkEfW7wdL
J6598KtXRL8O845qE+ZbaupFHYHFC+0fepQevLL8GTQMsYOWvErdWQnN2aFi8tE3x7daW7hL9Jgf
QaOEC5U0Sk2NT67WYUYPrPcmwTSQ2e16jKcBj4Rk+ZW3k11UVpO3Mt07FhqsQS0Z/tt7RHHvRgSZ
DgPzlgsuADZUiRgmYtVk/o/EF9dC/8EF584gGtr1biV6jBgbQdagoMgR24Ili1d2XN4i68E0SJFu
F+ChFtFjb2ZEsfgM/0sPECoxf/ADYknDJ5j0NkoEcEJnptwKsShFT20U5UUOOGYM7JP0IBHigFoN
JTmEZc8iqLaWoZNuOr09lrm811Hx4hjJd+2orxzV/TD94a42ErGr2vI8SO1JLRyaVdFRQW/DqcsJ
5lCYx+C4SCB9jaNMl1LR913IOdXEFsoR7TZWnG3Vt8wHxvAYZFyhSveJODWw4DXFQyPEUaPa5qky
6Pk02lNsB2vLESA4un7RyXQX2emh9x4iaUIPSqZZrQkexooYAEMqpkp43aJp3YB2aZdGjhJ84Brl
ujQ7vBdPas2+JeFE8wMkhA+KCp8qoxi/qCf1nJUeDYmGxUvtR8MMnhz4H7m0bwq+V79oJ+H5V0v/
Uyu7Y6Y/m3r3FQbepz/KH/AL3tvAevJN5tuuc8X6+wxM7GcZF7ee4yCDDIttT0F0icxngfga+Yr4
gJSw17T+WIUnGtANnPt86+R0RCCsaUa7K3UmC0RLQLmTQ74OLfpHfl481CX+9YiCXJyxqHVVHGt0
sd9SqFGcnL3Cii94CaoTvD3SXwqGeej9xyaM7/TRqNfuEHxFjrlp/QfBuKdb649Wkt2GSMTeYYC4
pPDNDuxLxOa8GUHDWViWFq7nu2mKl7PgWKehPdDMKaAwEPCDNHcKfJ0qEa5/CsISGU8Gb80tis/5
dUStU1yvSn/1S5JnPv35DKzLWliVf/n782M9tIdtRCL3sMS6eskidqaiR9dpyLNQEOM60au3OStv
viFtagupEuJ7ZkX5Ii2lhZCihJw00Olc/xKRGqj+ayeRXrpzVt5sgW7i+n7OvbNi50TxE6DKpRgj
wxgfEyExU4GG5mszpfA0q+8M2mz6v4RAafwduDhv/RLjOKc1ikCHS8VB605KcJdmGmmt8+Z0kyt+
toqVbUmdm8FbkqM7/1tJrZgg/Kd//bI5v9oeYORw1qIrv2zSSVhbmRXu5j/d1zUN23qa1j1jvbma
v7nLtxQqJKGJSX0/hUHP30rcMObXjUbV5c8B0fOemB+7HA7z/fnGSJAFgznYlTgaG9nezTs+hPwV
Yx7lQPg+GuZnqh4tDk2nETlqn15ifPU5qq/xc5CcDeWOQZTvTV+vnTqh5zu9iZnZ3Yhth4Ab1xMc
dZRAsmbvg8zPxhx8LdQYLrD84nSTRpa9Hf0RbEZJexVdfbbDdttaMAyz/L/94fmLunyGeRM1SLbQ
9GBSzPIRL3svDBCOZt0UjTcQZTwn4bYVsAcL6FV/l0xhPPOX21PuI5x5Ls7N39glbHfe/P0bNMrg
Bt+So8DeMgLSG9aRE7wqbapeUk7nb1h34ivddmAvCuIS54+UY79AiNahn+ezkGl8SqxR3RSqgPVV
p5zoUlc2l1+dzqv5lfOb/dPH3LYgqIbhZjUfCXT0qSUg058/MjgrewdsgpYjR998+Ey/ADWNXzCZ
Fhf+QCeBg7dvhYRvNNnky3VmU5a6JK/+079r5ckeZHexdDMDK/0/4sbnTztG11hgwVsYuYWVbL6u
zP/xXOb8Prqmx3LbXE9XJKGP9pq4HbkJ7ORs+woH4nzkzTffZ+svh+hlc35+pAwK2XXS1/JlX17S
BGKrPDV1trns1awkvUf3q30zfYz5F+d/b96aH5vv+tNRqHaAu5uYr8kON/Nz5nywz7/x/fr5pb8c
gvP9ea/NW5fXzPcvm789P9/97bHLYVvMGeTzU3nKLEqQZ4jOi66MvtPo5y/VziLQZPpHdFe0C1+H
jTtgICNk3RHkGc57XMIQoid4ysbm1o5AuuU0RhOmgZjvGhnfZo6xk9WUrmQWV9Qab7Hy5DUECuhg
DTUirJE7Q4HcVirtThmAL8w3JOQ0V5VWASWd79uJo2PKVn20NbndMBvD3OxkXUAVtOSZ+ff/ejNz
vGIjHf0euveIFORhMKPgIKcbL5SMAvN9T7eQdc6brQ6FMawmKVMPZwK/pn+Yn/BJ1iYPCNRuyhX6
twjS77vz1i+ppb9szk/9qwDUX56fXzq/KOztfGdWetQfRV+Nm+8/98uvXzbt6Uz55dF+zlb95YHv
D/j9Ln/12Pdfn5/tLfGaeRX8DaPGsD79lb96/eXP6dPl4LenxyrzQSg1j5e3mz/WX73NLx/1+20g
C/fIzFlLza+eXxdxcGmJ+hJkeI+BhlK3+mWznxAfejq4uxYstvqP9gspS1i3p5v5sXlr7svMd+s+
3rSQV7ZqG8IBwNqeX5WTi3S+GeYHfVjBrNB8H1ThNIzM3i0+DBf/7/txWlgkxwN3befrfjZPY6Yb
OsmMA/40jroVkqXc0G7nzoyYE3ub6eqlMsAh0WFRU83XNrh1zMVsSMDTCenIMrrqLz2dck6CBtDu
78zYWbNepiOUzanrc0PHn4KbVcKp8pD80dnYluA45PvywSh9G93mu4iZX1N6B2ttwiDp00k7bzGT
2JKAVVGpJAOS7noIHqZlZV5lKqZ3ZJSrbIIBORPNoPjH1m+PVZUKUy6SKTUNOliNBvd4viHcp7q6
PBap/RbE9VIdzcX8XGe65jYomUtO+xNDenk1b2l8MZet+TGE0hwDAvTCMESQf6ua2a8QuPR7EIKI
0ab9P9+3Kv3Jy3OP2FD27dxto/XNFzLv4e/u21AQj8fqmorxNK8rp5t5a97Tvz2Gm7KmMFh+RPPw
funAXbbnHd1l1NQax13Ou3Pexd8dOWseii73pwHLGpl6ZWgl5+ZcONsV581hNh12U+p2HJZfeN0L
fNr4FU0FvPkve3R+MMoI+VWYq7aKyjcwBlW9tbjKKxHIPnPat14H74LFIPcBpMKqTZNHMSGekq7J
5YEk6WY/WC+e6lZXwKp+vfmrx6jA7JSw1raBZtRXA8KCy02TUQaobYPMgH88NpR+Q5ed6jJUBXNV
+UVzNYbvhu8We2qQYi3r7ofQRs7BeT/58y6aN3GiPXoYdSEp1hzr33ti3jHfeyeoNBapNnyEeRd8
39jTxen77nxmuo2Vr+Mh/pp3w7yD/mpXtdP+kble7HzKXfNOKSx3QxaotZ3PtMsums88JyJFC6Aj
LZHJcYPMaAnUatjFXpaoy0iPqqtpdk7yMMq/Gf4SxsWHRydhLafvydf42hPHwts/379sur7dLdWA
9fP8FarT93j5vqet+a5mAg0Bbbq4nBmR7sCmcJ7nC+R87rhDj+5v3rycS7kV7q2c+lnh0Jq2Uqdf
GlOOuD45YgNF05cqQhrEJnq86zO5pn9JoXl+dpyuFDBalLU1Fk/zsVSaQF7y6eb77rw1PyYUhcYD
E4j5SAumr0GZ3uP/Syv+R9IK3ZlkEP9cWnHz9V691fGfZRWXF/2XrEL8HUm0abK6FIgT/5usQtio
LmwSKgxnMiH8l6zC+LtKaJKjosiw/ohV+iM7CXn1f2lJzhclKDKUi7bkj/v/RmrRmQGoqf/jb6if
ftN1qY4pEEmaGM5Ug+g08zfNfmJwBcPqQmWF0l5PM6D0sJpNY6k3TUO+h9b/y8fma8FlWP5+r796
awLQlE3O0FeZEBfSaDP/Uj5PpedXUsqOFp0dYnoGEuUlt14igcW42DZtXW5Lh657I6uHQD6RSKLv
IdHZ686wKDlr2guJGHveixaBgF5Jaf05vUKav4kKmp/mGyZZENlwbgV1IsNqu+1UVxuNjsHZLR48
J/hRtBEhoKisGsV4bMC1pXXZnqnlG6SjOP5SVvnA2dpdJ1H3RKDynjQExAFRRZ3ajcRVIe29blTK
JvAoAhS5uqZ2ilp28DHwpU+2a73R/SO93etBBFAohpdl4+GTuKV05SUFg4KOzdX2LUK3oTU+NQzN
KUX5jL9D8K4eb8gynurL+bWrEHEPdIGcQsduT2rudZsmBEpLGNPSZBRfRloNT29jR06LWIsYuqbI
nvTI39WWaPcMej+lGZgrX2b3McFZlP/BB9O6I2UWh7FDHmFhJE8+O2ptA1RinbrKDelwCeugdjFW
LQqhiE0ms5usAzZNXMuaCjq+ueHTC6S76RyXoOfITDaj8I+2cJ5cP3WxgTklzqiHzLI+G99Vl4SN
NdcoIBEd5sm5CibpTLMZUy6VleE+d5F2P1o5SRlmsa1t3MlUR7uclAATMv8SGgjJiRSUFm5lQ0Lp
arqOyrUTGXujxPFouMZHF8J1h4fYLMh0fiXqNV7hA6dHYj2p0sg3eQZqzlQrruE2sYaBDcQeCYti
k3qNg8Cr1CPIJrp4aDqR1nD5BzgfI5ADBb0uVfetszT++SLQiRoEnAK6caWpH3nXkZUl3hQ7qDeJ
mharcFJwVHF5BOqarphG0OSdIDhkA7P38uJUgHBakTaEtFELSgqT5mnsM3iIaLttI8WG2Rh7eEYF
JVsnX/tW/pTlMElbvSjRdXcSlpayt0D51yUCg7JkGBrFXT9gdfQxF+oJnjVDDJwCEE6KsgIXZ0sI
jbD9lu3Ut0wtlcayDt7OHwlhgkKuWVG75KPCOCBEB5zIe1C2KxQpHYIP+y5qki9VpWYYiH2bEUAL
1BtNlvmWwZ2CExaKNT49LARiD9r6k6Rwb200tyZFn6WCXbKPE2DP5AHrfvIKiA5db/9Oue0l6Mtq
J2IimIoGgGkBhR43HHRW4xGTnCCQg32l6KVYR81Bcd97rbifrq/YCk2XnWbSSsmu3VL2sAmoVXp6
t8ASo24z2HqHxguBttIeaJX16E4GwhbWZwgtTLFgociAfqBcm63xoCPYruLM2ylwCuNppXK5sYEU
puZzmA4tyaH6Oaqs2xiRANmOAaqIeqTchWjlytK3kaeEZzvuthJAxwJV+2EkgGdZ+Rj6c84JO+rj
VZU5AsIu0UvxQ5O2HxFnl6nAHiE3FnW2AsrAaOnOIeg7EPBijOGzGJsOJQQgo6iUFGLr5JCkSbUK
r3zSGulhSxZvkRyOEdRR/pfP0e/Ma3qKN31IoKUOLrotcY02/bnEaDsZouydjaF1acePg1KgsLAL
YxWC+vZt590uVXmsCCV2Jpc3NmkMwc5dHjrJxkf3v5ClvRYtLmxhnBAzOYsIauraj51hjQueU2ys
h1vSnLOTh+9bbVaFitLb0qMX0+2uKKSQaaxgvlcRd0UYFJZUsFCBOd6GYIkpPfOrSMXOIlhzWyPz
XSOJfy28nkIppEmiGipjVZiEXBUDsK8gFWeT0FqtsqGLo13QKTsjKxLpjVGFdxrGnHJwCFhoq0nC
rby3pgN7rmC+pps1TnIvDFd6h1C/cNxz5q28TvGvkhwJWWMACMZdsKBUbk3EBKIAWqQigbrRR5iH
Bnn2xOl4m+nU6seWsF1hgS2NPvVU3XvCvKpGmuyaldEcz5WvUnZE1BU8SjwTtsBjHuQwX+WJweBY
+bA6ooCLbmAmt66a0M7Ij240kPcsf4Y6FZwsrb4CC4Fv40mGyubn4A3tVR0HD1FTF7sOAGauUbht
rOZn1DcQnR1n1aBjOYYCJ4/Q1rEdJgx72IFpRHCUR5T/Fc/5OTYp+Rp00CRr5H3dEJicwpRFjkIR
SvDtJuKk2op1g8SUSXUf5NeBqb3LXr+roD6hw2j3QTdk4BI32NbrhasnT1pjaldZbHTbJiMHIwqH
Mxmmj6WagUmbiL4CEo0YLRKuPPp6YMgWg/SuG4RgtQMTh5wGIxb9GnAENcn0yw0zoFylwtwBwy+L
34Mbcy5nTv9CGU0F+mK8eaW3NFve27fbn0CpbKBd4TFvLCj5dXg7pE+O7qPsp7ZpjhNhO4GFOFg/
UTfYGzyReGNAYXgowpYgu+54y21JatEykGp0DlWEXGS+HqEfKccOA7oKgX5Ron2nrtADmdYJ9iHA
1SrL4eA0dwjxUJ4gNesKOAHpVOxXOZ8WZQslPMy7m3aAM1Zo2ldJdpxr6gWmgOJHWooQKGL20+00
YtXUctswpVuOAroADeJdV9fDqkYGeBjCcKlW6PLMCrtuDI4EqXe6imstWTklSbMWFzY/DQ+hnysY
kyvW++Fa5wMvjZjMS2GSTNQH4crNSB4hHaFb16FkEd6/IbyhH5nX9qYz5JdPsFRu7+oMghuo/Bc9
AnTU10SDMVewFk1iFgz2rss/YzSrsgcWmcTlu0bY7B4x3M5TrPjIEpvCpnMaGp2UAQM8KTzntW0p
2qpNaYCY7rgdCIXbGXTeh4Z8ppqdRU4SOkzHLFbqECF4mwQ7fH/RMnLKr7blgmEYOSkgoS1WXMvI
LSCS+aYU+Aa6suwXpkH8V2OnOfLSYqFpGdUmS+UA6iOwGEb6ZQ9GfGSNx7Vop8rwk07Uohz1gflV
Kvf2ELYbmaBGcHpvIFq9MjaO8AtapTqnkaJDsIATIkdG1sK311EEky7h77rEi7K0hZGpItdDSpRB
/INBmYtevVVqo4ABFDSbytKqLZkedxm1lCOhLjqdXCYMWNWuOQaYgyT7clTjdel7HJ4ZDpo6/hwj
9b2u7HsvwGtdgDGjtNe+lsHorIeJJlNFdJEHxve1EMOjAm50Z2Vpf115xoM7ygLW2kCcu0bAcvdp
Eg6kgA9acVEnsi3hphqIonRBPVthfsDn+oEbWJxcG+KBazRbq1Ae0tQpbvG3hp7Y4/nE6Z1V2cZ3
nesyD/NVpDGQk/xD5JCDCWQ0/PZY23izIrVclrU9wRBD5ZAMgAyQCZ8EuWpbYVt4MWQAeXJkTu9j
SX9QenHK4d/ESYCL3zAJSkoAH2SMaypUaHDqGRfEJryJiBmEOg+S21YC7QrqPUWAQuPkzct2MsoH
K8MKoHJlSBQ0KyyOakQyaBeDQnHj8lBHRnmYt1pdnnD9antd6Zk22tJAuiMHZgsIN/xcPitDin41
Ho6maMVNYHNii7DZDdGAsJFhc0FiQLaN1A4q+gDFK42Nve1M03YbXx0rx2Kn5wGFe9+7HrS2X0Vd
gbkWFk1kDt6OgeJYoRs5QKsNd7U33g5R5+362AO9pNpXvd0YC8Jxx6ums++SrgA+GZrx3otK9Sl1
oONoJm4puPwxNaC1HtnrQQO0OKUFtkUfkbriXKdcSKC1H+t8VM8I2ZeGNgTH1rBeoOj4C5WEhF3c
5w9lPToHwKn3wi0AMGX2Tk/vatUZzyM1zjXolXLjZCnSaTfP4M5bcGRUz6afANUEpe69mspw6bGy
2GRdOBUZteeGGBtmbkDhUnmD7iw/ZfJICk5NoBmT0zwrmSdMN6MM/rj57TEnTj5ChH1rT4XuXTgd
w6LfevgAlAr21/yoivI8zbmeFUXWX1m9JylnZ3G6+L6PMJaqjj6tH3RKtThCabxl/s9IxeS2HKcS
03xDfN0waaz0A1Grb2EDIAE6MzIMpawp+bnptDmVAC/3m/LNLwxYsFOhUIsVyq4mYy32gWBVTYWu
+Yn5JkTNqnR+i2qqD0gyrDqxE3SJ7D4FhDszktO5Fj1vdqlPvp5WP88t1Llf+30jp6LnfHdQlNvS
RL/T1p5K0HmGd3Sqgc7vceEuc2FnAWJvvx/6X9SdyXLjXNZdX8XhOSrQNwNPCIB9I0qiJGqCkDIl
9H2Pp/8XkFWVX6XLFeHRb0+YoJSURBK8uOecvdf+9QuqEgVmFwi/JrXLT/OWfvlyuIxMlyNLDbe5
DBxpGX8tMzL2Wh4zsXn2V+HR2vnSMf09yf2LXGGZgZaz7WLEdrFIAig8SKlv6kFH5iGs4xmAb7Ue
srBAgBuodBIBNnP3LstE6o1y7oXmxMqsjDZonWBuAy43wtyx149xiUzAjSd2jHRh1wu63prfquUI
ftUkuaFAvMHg76t5dKHMDpPl6NccWB2Mt5YVnBwAmuL63CTPC2LSt6M5IdSwxC3XBWYpc689XmYr
y3157rizP8HmhYtwoTw2cx9/OVKruN1qUK3auatfzzfLUVI1qtvIw72b/6snOg2JP8APaBAvJ99y
FDJf4AQdMmIxooSu+3y2+ex1JHd54rxJ84lIrHU0d5HDuWfYzKdaa2kYUPs0YRot0YGN5072fLPM
G4u5BdnX3r4XCSj8NYLEdOxYlKGIqG/a0jVfsgIWpvZC7l7uZmpRuYPS/iQovFljQrlijfDZw87D
lGhpyP86nO+PwGed2ErJgJxnNdbSzf+tcFi+uNydiEteaVVmZUfQNOlq0WaIU3ukiPPWy4mDb05z
Ay99CwLm36tqfgbLE1qey/AIMD3el0pEP3/81YOdW6csEwBoaMdu9FbfL2TnJRChCi3YC6YasZTI
jxq0oGQFJoTGe9401AHcxHxQnCqPcL3Mk6Xlhs/0349ICGDB/31/+ba4fNFChopaiBr5n4/T0aRO
7nK/aeW0evvjp0015PRa/BqKgedWqvNwZjlUkX2wirdzXg5fjDrgh5BkWOd//8+uZrw3zDfL0fIf
u4HrMN0bOvwip4QctW6h6el2uSdanDTLkaVUbyUWcXe5V8W02lzRR7WBrZjUcCEjmCIHDaWwnf31
CG0++uOuLmUbS2dV6U2K1NXvH68oteDEagFbYX5tl5fVMsmjWO4uN/38jd93//gvQT5p2272Ei0D
KtpMBb8cIakr4P9HMR3MZbaaXgByxFz7yp7+mQ/Dchl9GGBM/35Y4o4ODQLEsK/mo9btzFl5AX2L
NxF3C4PD5ZA2bulMJdcE7LpYnPnuMvX4y+E0L3RmRSUdBt2G2Q+DFi7h3OKhUIHwRvYyTlD0znQL
QXz9PV9b/vzlbjhPZJej5SYoyvvUt4r7e8b2p+PNw+WKKVvY/B7qLEcZ6+fQybN0SaqwdZH6tnx9
uYFkAJ6DHpTTA5OkQ0Pvb15f+AAFsyCSQwKocoTMJpHh8+JLmgGfgflouTv4FRVoOmPrm9kCQLrR
QhRbbhSu+qxNKoSxXhKIAl79eRLO56Tut+V+OSc1+m+ELKgPfzm/l0Pcl7AdezIplruFEsSbRJIO
f/l/y5ktEo4paYKy/svJv/yf37+jlAo4FunM1Zx/bwhwnAp6YAcbYgf69QcuD6n1AkAzGh1YsCKB
B9GiZiPAJduH84c8mI/+uLt8QyHN5Rf14L/H7PoKlqj4+hl+/Ku99f9Rt6toYQz9TyOZ/n9sP9Ki
xqn39a8+2eWRf5/LGOLfdEkCGKGKiJX/aXU15L+xLMw+WFmHGymZf5nJMMlBpqpZXNGY6Ggz5Ocf
Mxn5bzrOWdNSFBgkJl7X/5sZjab84bw3DYOfpJsqDjaTGdAfzntV0Ae/NA3s1Cig4lCnQReQ0ecK
t/KYbAGtEetQQo6QXYxn7XPzof7wn5sXlWyFzBmtDWzbYaK2eW2KQ4vAVV+x2lLKaBVC660VOang
QDsKbnED4WJXeI/JBvH+Ovtg3qIoLsr6FBfLTfoJJMkxdpZDvfGX9+TfzaH+hAYtz9FivIYbzOCf
P8y8eMBHBOXmtBUn46WVpMegJf5vrkh69Udbtd8kpfUsROFdC6XH//zLcQb/m1dY5Z0yNFU0RO1P
K3GeekMZ+cq0NW9WfxC/80c0vIEtvjfr9JvrJdT89tt4Uh9hN6uHGRj8JKzNk/VkQnG8YMFSr1J1
ko6syB/pedrFV2IF6jORuv21hUvthmdiM1R6+yvtyYg2U+QQ2vojfwmOyoO4KcwvX9N1rB7TS/zF
pV9/UO/Qs9FPkUTBY07w0CZjtaKjTLF+S28d6QvKTqPfb7iGRTzlSipszKy0pnxiso7pEa/VT4Tb
yrYxVgTTZgZOi5XpVE/lGRW7dKg35h5f3nt+k0gq/BE983TWw2v2PW2ExxlGd/K2OvHvQLM/fHPb
H9sLfX9zHX2N29RpnWl0Q6yoxepbPjBraSziYoUdCcz1J7lnrbESnPSTDjAocWFXvaNPT2W3upnw
7tSVLLus9f4znE7rBvkqia7jw2TY/snXQfE+59f4C9zKQFF2yp+1zfSI2SKDsfCMeSiHVELNdhzf
sg99jVfSo6H8DUjGOOmkoUn72Hcp8n3KVHPdo44mkhPTsIElF2P0W4edCT8Zu7UE6LV4VcU1NlHj
Wr33B/0zf/AuTX6WnyjdmeuhwsdtBSrPegw3wjnd92cfscHWf9APHRG9DjD3WrGLj2RfmthcVsE1
d5TvyPXX9NfTilb1isgr4BzdOqC6h3Rte29y7Rb5Q/jcBCfzAJvewHZA8es2bnaYNuo6cNXaRpMN
/1e7Sz+9U4Gt+jS9oQ60nPTi2cl7cJJPis9LWxc4VewJaIUGz2QVbYwjdsYs2tBIJL12lakOneDk
q7rC8B7OcrhSL+Jd7lzt0d8ZFcOsFe18NMA9LMRn8MyzSYL4TuPIOEzeRh/trrLTi/wocZm7+Z/6
ua0PDTCMV+9mXunlc2oDxm2cFsTtTj+nl34nNm6qHI1rrboCIJBt9tmvM3IWt+WWCAqH9cTaYkiN
wGJaL1NJ3MzGKOzBbeyUT8cq+erOKq/mQY6esY2Xl3yn49RkTLhib4Ij1Yj3PVxM3jS1dmjay1Cv
HeIlPoBi0h1aSa4V2JNbC3a+tq7aHutMcMKRDkBX63eE2NNp/VHZ7GXkrb7GpLkjrABYq8BEhly7
07j1AJAZq8quzqD7aFGf4siWAInfaFISgdV1tA/sVnc64sLFlfQzuQUu+Q138mKSDTiU7fCAZkjf
zN66XXRr3kdnO26Dm0rrpiDyxvYvRuP4zUp7BuD7LbCfxRN16rrd+MrG3aVPZV1bD9jgStiM1U4M
V8Nm8OlrrsyL0t6sa3dq7sF+Tlq4j4/iq+ik9P9X4qN0Adv4n9fHP4FKpinJ2sxbkCSJy5z2B1BJ
TiYT7zOzoNpvnIxeq5war2ZY/wJ2/B+1CP/bIjz/Gs1CoYAQwZT1P7hxVSXAePMkKHZS/zz/CpQ0
u9EfvmjA0+FPG1r3JZf4f+4F/s11R8bk++fab8J7FIk3A8RH/o84s/r+gsxSfLINBiByWxrgr8oY
eq42ZNG2YOOK7xrnqKRhTreStVe8RL6FNsH8YNCdOR652PBw9J1ajM+553XbOTmIYGWUYSR2w5RW
xGPcDpcB4JCNOgFmv8LQKsTh5pqDbOKll0DLTDnUx7I+NwNLRjKRg5urBxGyAsJfpTyqPflu8KT2
sQ7Ds65f5KIFimyE9OXE1oIHmzPsM6fHJqXQ5Sxn7kjUIinYo5nfGEa0Tz4Is5OVZIcSNaGTxrP9
TPWLndXUR+ZkIc1zLmSeWNytLt/Rr03wq60T7UeLIarM2oRmM64IlMUCxL28RAqVxtJGEaed0WbT
WodOOndxQTp54OwqcpwsAU5Rn/DZyLqHEJ+kw9uOMTXBYGvV67KS4I6LuMMBgL/KRSU4lTUVjlSF
33D447O82Lpy8SnWPfUUdqWKMVfHFiTjXc81gRnruIXCdUU0SW7DmK5JmQxWqpYp/JHmt/wcSB5r
KrFqDqect/KTBt+lLwELESZ1o5YpdHQI+tABGQREonFqaoOsRpx/hthz4cMLBQ9k3OiC+tmTOXu2
Gledp5geo7xt18koNxqt3jEzcYc+eiBY+Ycl85dl2vSsyR/Qo4loNtOfFUGKW6gWXM8m+RJ1zSkQ
GIY1ua6t5VB/aUmqd1Vm970HtiHR2SR02LikSoXWqetP2uQ/gTRDpEGysxmg5NYepOFnOWiPUyEo
G+xhr4NevBQD9dWlFQMy1gZSfYPsKfL8Zzmsf0bmUBJpVbxg2sbCVr/Ox2rvSn1oulNITqqW4jAe
iLAGGc1TjNVtxyUhI6KYQZvCxFN2VDlt3TSKiFSO/HNQaLdQnk5oYluQvbzTJs7wKBc2QqIK2yqv
3KijL4sjlqlA279kpAWJ5hxlUfjmWhi+Rk51UUiesRr99Ixx348ZpnGLNqsIHCzGK00BRo3Z6g9w
ZkCjc2Vozh3vwIghKuHVIVJHGhnnFv4aaD5dHJgIaOfx7Rdt4pAdvMkwIc/vmegJ6yH5ApG4NlT8
aYHm9CQ4VxPjOrPcqg96QTQtRlFY9naWExsTE52SAk0gS6gfGGRjhKhIip070tK71gm2AcI+ZuOV
aV9R8DENT1MHaXfobiY2WEsBNEzwilrMo/IJVCUkErZo3RDqh9So9IPi+yoR6+llDGCjrIg+kF2T
MJ6VXrXKkShhE1uAcZ4U2idjv4Pw6CHS1zpnzKRyJ+vZyKiV3KfYw/WsSUN7yCCzCbnvbdSczD6o
qJWda8wz/HqSSHGzyHdQYPabkGa2Y9ftJbAUJCYOxI8hUzEl2GxjHq5JipSJVuVGH2V5n4QVezYZ
I/imbMwH/Nqkmwsa3iaJ6Zo6KoXbB2J8GNQ+3hv6RxTPEpflS6H5mnU0RvIwTQ7LVzQS1X4ddfIP
PhHRAfovYxefJm1aos30K4UxeZOwfA5W4u2DVv4qfVw1MihO9yG0E6b/l+mxZg5o2GwBii0UylN+
tej4bYhnZ8vo3eXbtJXvUeHWTnVKTsNJ+kjQsh7q2NYtx3qYGKXUdnwfn/jsl8cBP/s3gVouY0+c
iGfzvsqvAWT7u8AU8BJ81Ed1PZxaceWd88/0wJZdxNKxkt94j/Q381A/QZSGUQshhXX+YhQbQHKs
9KnkEK0RMTLEIIwOt7aNs/iAiktie4qgQ9+znSXImm6Taeykq+mwwUfzXd0JDxuNI7MxHmawQbQZ
b2mf5oP5k3jtr7C7B5MTR47aMLTmgd13qbjaSw+Gmskh0Zh2FrPrwcjpJGfINy/5Mxt5/8FcDS9E
bGzES7gxKkLlHY+osqvynbxP0QYM8+f0Hk0rY0N2Yi6z02amxraZEEanOTRbqaRUWXcHedjnSB0w
Qol4dqMzbd9K2+jSoY9dn6l8jwJkTfogY0ClPkjqjmnfyKetOYAcFk9VxzTa1cQVIdCknRTomOgx
QWdAvOP2+oMGsY+ndy1Zmw6pC73dXAfCyuhZELiegIi2hxIqKQ5L139Nmk2BoX5lnk3+cpKHdwWe
/De52CgS6jM7HwGerBLNFlDFXvDihTtuThlPDyIdEbfgBWGGO/0br3HM52vcNOKqUrakaZv6cWjX
DJ2Z+ALpHYVVg0bMDa85rxa7yy9sz0p1qD5JPeDtIUkBV2S8ItgquVj6HsYHVYiePfbdbrDuwpkl
zDpr2l6/C4y9t5wWqbDjJTZQCvlPxhmIXsPq51KSEVFCjgMyfXtiz2g+G+esImH5bBIa9FNzhev0
4l2on2qg8lTtj80zOFd+t//O1vctOxa77ic1WYYM7ktZh2f9RE4i0n8iR177W0heom5bZz42sdvk
W7NnLGXnt2JNiD2lFkPrO58AIBMUaxE0HbuF4YOxnhP8Vvqu6mjn+KaxVZ0cWToQCGQVLhDNV+za
PnMz/v49f6/YnmSIe2y7ealdGAKGuEIrBRVnBQ+ivEGfo6nI0+RHd91DLr3lOSm0K9MEP+6EsUtL
lhfRoJA8x5WtHaXSNQ7eHshca1LX8E6t+Rll7PAGZY7ovbTxiz9tUt0mqzlpD8KnmrmAPEgHAexl
bTDslmfrMqauOIGPOg074onr1ZxF6FJwosYsN9WhjdfDnvb9iajHWTnwc7Ts6I00qeToZSRXrXQP
0i0m9V3+WZFnRTUHo9nO4Wy8cV4xmR5CEl9tkjuFrcya0X5GrrqFgFgfgy3xCIbpxG/JptFtNgMU
YIi+X0IAORcSiFJb6J0YSgFqNIBIePhNggI4RWxfd/sjrn1Ug9PJ4qyhRKUv4CbvlUDhYg8Ioq5U
5AjQ4uduwy7PesYV0b7m7HCGjWkru9qW3qQ1WIxbsqGZc09FFE0rbZecwrVyy+gruMYR4Lg7PZG4
hepLXJUPyZV65t6sox2qEfUUs4yR1OpYLNw/SQX2t+lZ5ed2b+rGfOc5XKl0zWwb7KEFTBi4edao
GSfX2uXI+S6kPo8VXvN1lq/Fs/fYID21W6o6RCwOZXnzWF+Ee3nQIDasmjfzikz0PdjVBzzcLtuE
qze4ZKOivx26J2AJJrjClbez1tan7KYvXEKbh1lvcxzW+dk/Vz+IIyfSXj7F+NEvTNfw86q34pNo
g9OsPnhWzuEtPmDxkQm92qvMc0bceKggtqSNFM2uEB/0q3oynvIXhGdsMAHzZT5aWMSb2+onpQFa
rUO1k96YS0wXSrozVxhaIdSI4WdDqgZIDPxMfFgNaMx2otop2FRvz+uOyvOtPGSIZYFMvEmKqzCg
v5hnrbEraQ1tk/F9IGwHac37RGwKzyWPr+JwzOHlRzZFKj4Ir11nJ9oqPeqJ/EhVKf2sy092FRbC
ruaoXnHck025gmN1lTfWkxQ4DJaBfPiiDbVaBUGLv2ZV7TDfQj4ajuE2ZEdgncszuAZRPRPxgkDU
/O4qBz2CsvJfpx/peVnmVNffp+90V3rGv+9oA9gWWe74kG7w0Vz9cK9In+Q5RubV708hsBCnTw7T
PGJENnMwSdVI9BOLP8krfnzweti3nOnCNxqcjWm4efTA+mMh+kus53jfPY1u8EN6RUVJRdCfkjsd
COVNutAAAS4pXZLdtC6vEllL7Oeu/jvXJRYDRfkgaBddzCV/JF5X+wFkDZTWK8wD03IwQlq8AP0q
4lLG+ohahOuwLrnJbShuULcm3Y61jcW1JV9zUZFY7e7Re2PY8UVmX3od3sg/RfAcswHdKZyxkUxs
hgOsgjTwd/isgOiJNSg+y1v+nntH9aUIH6MHszhYzOy30X3eeCKz+hgQRDMPCR0k4/E+ukzKduJC
8Spti7W6ae2Z7UpDZCtucGGDrjuFqP6qDZFe7ZepOU22YtkE5yYSbXU3n8Tp7D1lW0Rw9/YLlEvB
LuAZghQDTgWMGZk2Z9FNb4Zoew/5FZ3nY3FEqxh/IJkvv5V1CxHP9b/HffohK9c0hKEA+JWXvQNr
xym9An9WrsKrZY8PnbjRwl2zD93xXW2d8saqjl4z46fSGzvHh+qJOSpXEWVrvui0KQHFXWgofShr
8Ys7ElIof4fwHaSYOsffIll1Exh9z8zTsoP2WNAsCdZBck2/iDYxOzf90gySMIiOPcTSWnDNbK0Y
Z7gl3UMH/pXL4ii+q7RbEvWzm0SKExFI2tukow2IuUCpbl4j7aaDRWGL7ndV9iBAWvRFbIFKGHYh
GjP0pXVEWiJ0tpV6GinQ34ir8E6V8l1XPypUGQ88J0K0MQ55O/+LPUx2QSgeknZMErydsEuALOeS
vgsCtrgzReWNU8lopbDea0DPOPVv8A04j4Pn7ohK60f/jhY2Bgf5WX5RNaL0yyvb+651plZsramZ
9/SStVd/IMaAq5BNpMd+Oo1Oekw3KbtLp9dX/Tlmm1GRZqNukPBJnYOmuVuBY3WRE43SWv0p7tgi
hhs03v5BPZVbGn4sL6Xrn5N7tos2AcrZzxYXHG3N5xIFHjFyK64UF3NTnk3zIG6Gr+7LPHNWCsRL
Pk+n4JT9sJ79S3NKoSp+WrvwpTp2nAXeqnwZxvWYfUvTAwR1kqApvcZoh0ctrNbDD8PcFIwpLEqZ
lW9yogu1M4SpYnemL9vqMCKJliHrrgbCy/YTVWygGeKh9xOJBOz5GxIuATKGMJfWY+U2CVdbZrfS
YblZ/t9ytDzM6JGaZnFcsyiTsmENISqn5du5MeG4Gh8Sv0H6EAXXWiSGUgOor5jiKgxYZ5qyVh1T
rGQXuQawK8UfNmkB0CQaUvbypm1o0cUPBj7YhCLZaSGFjmbE19AKDuhB+NvQYjrwfsQ1AF0NVLto
rbysVB2QdWDqujilfySzeOg51GrAQr5gNDgHRLc2Zo9LJdKMsjSeshf4bhM1dykGIVW2df8koTwO
U9BCpUyHXbTYcDcMtpzSiwYq4eqprhXTyT3zQ0YuzLYa2tSowJOrfMeviCuTLaNy+wRo5SB76VoJ
h+AlDNdaqarI8UEhhj5RMZ1CigJqU5QGqJ6cvMybx5LdEWwnh6BIUmoHn2JtUCnXgIKrLdf1Ip5o
pJj9IYiSq+DBoutEyTsFtXLX1Qmd+qyzaONgl410MlUhekTivDcL42BwcUIzf+gU0ZEm4ozLkh1y
n3vXJPTeVSWu9w0Msi4fKJ8j1r960tZYJhbrK7mAu9g/UF8/NIWYOLIKWHKUUwyTYUolMrKpSBv8
+b11C1KDEFl0m0Fn7mvDP3oFkapxBkunJyM2bfQHL/pI2gq1jSV9qUVCWdaZg0u8RLQRvVnrIGwi
OFZ31aRY8eLOQplWCBCpmgrF9PA4+dc0y7S3tH2rhRzItdjcs3aivdw7YeQ9l9o30OUK02Ly0gUJ
19USkGJfWd9lZhykGsWmAJbfETP+BhSrJHwAUJdNgdJ3ehUaEyvsgIWacI3vCW+2BKQaX3niBD2x
cB69POK+biVhONs2Emq7FECY+XrPhMHvX0nghNooU50if5QtQjSHIdFW1WS5OppTVSI5KIxkEdel
vBUL2tOhYm2mGNlunKGvrWTow6+onF+7LDijFXc7Cz1t1eWvTUMxtjyWzNVv0dzFUsFi3VO/008L
DQxFQwLLUhdLVKTicyOqb9kQY0BwkeILKtv7kqsOCWEvrMrBitAK/gLjh+TVr7nW7wOi5ZwiY4uq
5M0tKwkJylSQq0ZvfVYD+Zvep6qzNQ47rDI5G+YiZYKgorlQ78BO36oWkFSsMsBqwn4m/h7zjtgG
PDAA7xihRGUIWTxJNlIFt/cx0GbdNn5o4ihB20khxQwB6HJpXK3RwKvZUzYZFftp8R4X/WdEzB27
Ym8zWvSD0maH7hPdWJsx6Ok0VH63chYlRQpLSkJUD9TJJHcC0ouR2I8EXsnNljg7fWVlob7vJC4A
hv/cDmqwMcDWUZdGTYfUTRCvYE/XdW01thA+e0H0oS25y3NWpdk0OxmwGpQBvBuJbCHn7uhbCD5W
WTzitzBkgsgS6SpjSfgtMciiwrzNb4sLob7XsIdkWY5zm2w0IZdBkpWaR6uvkaaL/S2FDUZYLB67
GErbinCMEA4j6YA542QRCjyhgppPlmIhwRjkpeXslLNtpbKl1Sok5V3cvmLsZj+SMIthDU+PVvlC
InVN3R/djcZifBV541nN5kA987nro+Ok144nq/D3IJfnObX00KHhwwo7OtEcgVEwBxTEvFvrFt6+
xFBg1kOWQnn/hBSclkJifZQJlWsepLeBfHbA++wqUTYBEyYvTQViXtBmaBoPG4XqKF37ioEXuxHo
ClhYEUG5I4M1kLyY2PdmLb8HAxvZormL+sGXijNzjW1hYIowmxpAI4P7lPBMFN6GkJ1ysnRXsKBP
9mNuaru0LJ9EywT8jLy7B+MaNmK/S6vqZ5HsrVH88P2Uy2nW4gEL4dkLdUKzyUjusbCuY6a/lQY+
dZZcMUtgw0OJM94/9NEi9LFkY19jPso6+qSKIB+blq5IJcy1qtk/hmbGxiMKr2Ll21pCZItSMvYd
8hZ5tPXkV1G6TlpYvW1cbOt62jV6t/eiSjzklYBRQ0weh665dwX+jDKd2J7IIBp09kRpBrVOED6G
ObgxUC5+lx2QTlz6wfJ5N1pYwRGlJMxgU0DrndQBOXAad/VUrrYeJo3AoCbOsIiwj4JnnFvpLR96
vlTQVqv67oDK+yaSe1rnBE7VmrTB8ZQwWu3p/nbypmY1W+kECbpNp5ylSX5JulHfoH4GqJJALyBW
ctLCAz4YYReJ0hVb0dxwLm79kMzBjc3ToNDB9Xrj2nKewjNhgZetjaLWsWO2cFkGZq2+SlnVGeSb
QEaJS8XxwoJAA1ITChp9YJuAlpL5rSTFoTPDJ4Hn/xLSPI/z+C02CNsxkoDdIhcyKVNipm29uFM7
EXm5QKalktJCjhTWqUoN10FBYW/UFQWmp3PZF9p8RwK6g8NqNoFG4RozKsBwVKpdZBqO3vsdb4lF
8DOYUYW5jj3SACIKg9JQHz9UEiTsHuwZgbPxbhKlbZqbOzVqWtcUJLIR2jimOa47+jQ4PYoNpwcP
Fk9ybddQA23dm+ApUZdJiFhsLxIeRrVJd1qhooIke3HVpjlp4gYC917+7suONm5S2/1zh3PONdF/
l2NE6YBdq5bxlrRd4E5qhnK2eapTk75mU+281twmRkgPotKufcolt5jaXThY55iXCFOBcSxIAXYK
n4sNQ6skCZ/KseYTU2uv8kBItxin99gTb30VEEekawzqrFeDMLe1DHYMTxx4TatOd52vvxGwTtch
EhwN2C5DGjwgZJ9BIk/6dS7Jb0iQoeHp9ATMuWetycnjJAiHoJieqpgJBAu7prpSwcc4VftnM4M/
55vSzzZtq5MawYzIiJPCxlauO6959OsdGeufukyES42t00/Hb4IdCZxHCrjyeIVyVXXbgf6aRKo8
LWdS5FCD2yW5h+Qt/jBKbE6SzikR1GigwXnpTryW0ri05S6T7EyWbp7Y+piQKBRU1BG513Z2EoVP
cRq1awY08NHMOZKTUXbcIYGY1mHiWc7ARGPs6Wv4jXGSFXYGLGwnQwSx3lpXD468TSgo2P2su3TK
WjBxU8pzXDFkGnVfp726X47+uDsk+bgDHroiFfEzZDLkSgrJxr0Z/PVm+ZpZjRZBnv77b7pE2fEJ
YMGS3JSULlS+8l1sc2Vf69kPLRfrtRVbstPNVMYF3qAFHR2+AHqmL1HIzjgLZ8BrgaiKnmZC5TbL
wzvfz3cqXSctQfG7BBcvN+1YXIVUMdYEA+j7Ohpx5spabuzlQNF/3WQZ+pPmTrCJgfHpHzch8gIV
F9butyxyUUlqCGfXhiY+pr1JV0zRCKjxennTtVp8TMpY3SzT7v8eleD/V5EYooKo4Z/CgDme4+9h
GnOqx//6n+ev7uPnv1IblOUhf1cHShKJF0jwDJ1PN9EWFpCEf4RhzPl3/8A0yGAaTIVwHBXtOkPJ
35JAReNbmj4r+FRZNudUqj8wDf8R26Cp/5p+oaE8NAxDl2WUgRYcsD9FGUGjDl1WFcopYFGPukpz
MZixkwdPiJObpT0Uekz+NHiLALgBBUYTB9qxKnsDwld183J88Z02h14J3iZrZGavEUF8VY4NFAZ+
AylylcvsiTmPPyQiCANsNm7b1pLdz5Npsc53nTBtiS/N1vlg3KrUG10roulpSdkDC4K2kUxCMvz6
xJV2Jeea4UxVMdrZFEb0LcgEheyzraLmSWmHEuOw+mwqPhfu1mvWUiWSi9x3GOPkDkWRIO6lAjyu
1A71S+NXz5rSvlSJmL8qVs/FbDhbplfvrLanR9n1gy1iHqdPUl4CQ57hhlXiMv7/YQi0YgnZYpHv
DdLlZXWfiAA0BFrphhT0qAVa89DqJduGuU5VQU/GaUUShfjazrgI8hEsLYHh7Rf3PK8xd46nqQgC
p4dIDraFkhXuCl0NtiqDOF3j/q55mAQ5JWpMTzh++0l6tPyODJ/5EbrfAH3TgQbIJmJ5FOd0JIMk
tY0a3EQzoDAj7JDuUvygTWGxafK0dpU1o/uNRMYocgyVF7v4bltpX+UM4wM8vUDBM3rFmbe21J86
Nj4bhridsE4xo7O8c8jVWjpMsIcvvdik0I8vatmQlpCNA3bK/tuo+/ugpeVW8GgBgvDF6UmB2g6G
g4OTtleUsOPIkno3eSrMQoo2ErszdGNUNxpbsKCXVTrdCFRyEQmi2qyzOnZl6tM9155oExrU6Uoj
Bk40kYbVCdJDUfXxSRmryDUr66QnIyxddn1u4jNqYGDtPfgRmNkkpg09vzb5FAnPoBSKBFUHWZDF
Ouk7Pgfm2G5IzMPobchJ8lCU4sHT6IMbT0gD/K1f51AN2m+t6rxTKeWfGZvADUF+3VqOwAMkZoAP
rBBffbUmJ9nsVV4e7zCJVr4rwMFSLalMq9hFKjW7l9SvDgperHzqldeY+WjoGyDuNEbiNJUSpL2H
CE8JPTB1ciSV8awa+jdL7zub3GtOWxDPjpeKqN+HehPUMvEL0tCdKt7FPmytTRDKNFzgZDt6qSRb
lEE7vWd66tWV+cBfvSWHk898n2ju2PmMOuPsFXhxfTTzGcqtPJM1297LNntK/OwGiqFz8g6aMFHj
tTMNhwGI/KGi6bAbgwr7XUjy9Mjl8UUPQ7SnfiV8CEp4kvq6dxLRQrsosYbA6KVNTgyrqojnKsRy
700CO6MwfZVnz2wqm7lTgLhgKB5pm8QLGKyn5jFARrKdlyvCD1Olcn3223cxkU6NaLZfJRFzR0P0
jhPuijU2c40K0wsONaxZwoCDHMVIk59CwaQi8PI78QIezrpwcPuhpmap43LvmZgc9ZFCbRKG5OJZ
cb1FLuXtwkJNTgpBVivySSFHV7BqtUZAClnXshN0JOGUOiMQr0IaInRDtxIl6oiKfFUnSntCbjzv
pWngvrORtfPSJI5BxkgTp7qJmAljBVKLB55nM7JJMGWGFmFH2mcepccAh/+vG8rFE5Etu5reQ5nx
lgs6dY7UN83FUoYvDD/aU+yHJJpHOPmLsTu0BP5oGgPhUtTfcSozZvPB3RfYLiLVq2yBrowjZWm9
X26U+agN2FtTQ3C43F+OMhwlCUAYzIm/vj/CpOP14v5/UXdeS44y27Z+IlZgkgRu5V15XzdEVRu8
9zz9+chae1Xvjv+ciHO1Y1+0GkmIEhKCzDnH+IZ6/vvu15rqQaf22JJ66o9F9dQItWDXjMat2oRa
RT3+1xY7DA8nKzGfKDq6uOU6gxmJNy/4sbAEE/e1qBUsqvtqSa2kbr5fwwQpxi65rOg2C0Hw+6nv
13w/pl6tnnBSumN+t0DKSc6Y1+rBf34HmnpfaoWvP6e28sfi18vUX/latLz4zM8dm9yyM39vWt1X
2/jHff3axF/7qV4z1vQIRgcx3fd2v9dralphdpDv/tgL9bKvHVQrfv/p78/k79XVin/snXrNH+/0
+y9+vfKPzauNQgRZEuX/s+clHISNTemKUqDGJ61er26ErBpMV8uX98ebUE99v9HSE8cytes9p8C3
wO7Nrxd8rTUKqhN+T/GMmbFMiG7lj/j2VVwws0HzJBATMguoIKFmUAcgM+Ncjcu0oR+fuxwu6tHv
p1qcSXvmisT0sfb342rJXl6stvD97NdWmqBmW39skdI0mMbFCVXhBh/0bbwY5iKC/qjnLYtahZv3
6/4UaRz1eYTU5/vBnDrxMSlevlZRT6jX+SF9mpHwTz+JPM4DmsSwSDghuvVp5tQPNjh1vXOV4DTF
NodJalmqxWJx6yyUH20ab8yM+LD5OvL8cf/9EyXSi1NBaV6bLSIv7Nxn9JdcrhK+M8bA+dFtvHXT
9L+c5hdncrpa+fSeaiVETthlOUF/3EyLA07dEI+LV/Mf7n6vp17Gt0FxEAlZ6TgdoZDleWwaBwVt
vgLw9JmHXr2rFV7Sm3HcC2t48zP5UACVAI7U1Lxjzh1Y8Asc7PxJdbcakUHJlkLBsLeWqZi7zNuo
mMiT58TN2h+7Di9zMJzUDZnhjNGKhKZjli1kzyLgg+l6Vk77k74sqbtlOxv73i2O2ijDs7oZisRb
Q3PM1kVvUJDhCpyfm1QWVHb5SpW/Wd04VHHNwXcOimk+Lk4wddNF2u/SsAcUI+VifvCtaC9HeVsP
TXSerNlcT9pYIZEE55/6ZMePMMrtOT8K4S3KRM2GUiqLZNPPDB1bi2pPZRrWyXHIddTQGcMDi/WN
chfHtYnicsAVIvvqjRrEVc2IhMsZn1tMAKQhmHmXYWpuSZmnilG1PqAC6R91tGQTmkHY9cYJmJAj
BmJADCpIX77cxSmtlgYJGQeIxkGZykeTlm9q6JBVmLecsqAzuWKhI1RLxFszyCrsq760+pP6Djiy
q/aAyQ66SUq/QX3+zvIlDK1rHKv0XjmHdYfGkKPsxH5qHfSqQaO/vIdJsTodG/ncsCyq++lMFThk
mKeswYpObkMtyA44vSG2R1awVgBohYL+vgmA1E9rKxPXg5YjvLD/Q4e3FepdJ+HpQHTMmrzgPw9A
dSj+9djUoj4Nx2BeEfUJztxBR6cFu4ZR4IICgA1qLrv0x33phNGW+Vm0yqPl5KI891+7s+yoMtir
XfZKZBbZjN1BHU5q99QBl83TAstdLNPqGdc/itDRj8pUr3ZYLX3fqMfaBAzJ4Fqvyh+toOPMH/OT
pqysCkKtHgToC8yrbaqN+tWpQ0gtfd+oz0Dd5WrCcDUWB5UlrPzxAb2Nk7r5vjsBFx4CQujySb+l
5WLPa3cx534tWrBFVj2q/fW3PT5ePPPqRrnlv+/CPdllFspXZZnv/uOPV0uTFjLcWR4LTLfac1iA
+LUosCaD+avV6RXnlo9abbkJw6YkDZHvq6kq/yBEvg8aeEBRInCT0LBXn983uOCba/71Oaf5qTFr
Y0E4yX1nSxghGOu0GX79BADmjIOcsJsyLjdUQJHgBJS4aQgh5Vns/4KftF0YGL90km7BDKfIIgKT
lqU2Uc036vFkamIXC7hAunnj+o4AQOXIUzSRmzxPYGWSUE/PoxVfCIUiSqyNtkFTplu05IgHlx3o
Ejcg2WA5oWPBwPL7X3B7bMibnr4AXYMGtWoVBOfOGVd1MGkHdXQAtUIWF6aPim729U0vsLPvg8Gp
rPgkHvIRhUTtAzWkH07ScvoxEqgGjjm36eRyozEZ1KoWIfriBG/VVc0bolNaQuvzPLzFlXuI9HDX
h90zsTDajs50gGTJoorbhwg7TMO+YIAeyVwmt7kVOQaipryrEowWYnboUUYp+dG2KDZT1XWbWtdT
RJQoXnqnyLcNgTOHUI8ORtkcrRgZcZcDdgM0l59awU9IAKnGmr/cN/yCfBi4cxsPSsVCkejXwnBJ
9nAZNuvLAHtcRtGOiVMy7TSivyOKBf11mqFndhrv1o1r9HB1/TjIvcW0d/21dVHwcJr4SAGXvwMH
yFpX+oUS8yZwUBVmyJKNtmWkI4tN1iAnQ7XCWWMArh0aC5WpNS6loetkDyyPqWfpoozrumkfw45z
zTwHT76f+jsyHotzIz5noU0nswmMM/oMJ2JzYw70JKp6eA14i4JscTqmdPH0ZG626o3BMGigU5kX
OPA3NXUBpJMOo/DfYcNGw6p/NZpg2rpDu/WDwdz1Lr2I0UP6upwp1U2uaYuLXv8lGn6Lbk0yZqM/
AGwh9fkPXIICJygjP8319iRFJ49Of+O4Y7yNQwxjOayNbV6nQC3VCvx6j4n8cPq627UxLLteJ4+w
jdwFPjd87VtYogrXRxSUlVxOussNonRuKLJs0o7TzDS/FFP9HGgtEX/RjOLWwaLmyOS5DSXsBJjC
+Nuj6Spuc6w4pbN2W0Tc6tPJpuW8SwtFrGat8DAIAE5VlHi19AduXT2o0OpaM50zTQ/3apVvDLu6
q27UalKhzL/vqw0kUR7uAX+dvx//Wk+9RDdlQpKL/P3HY6RcHaNcp3Nj/0h0LBxFmlZ4S9GgiElo
m8aOH/IsQVE6G8n9VJM0HQ/3ce3hKjJRs9bOUkLTJjIfaTwF+riyJ+8zGLLnma7ndk7p4HdjL1fl
THF9ntEK4kZ5Cbp8n7nIE6wUZSOtI3DmBLVUVu8jNBnPcEXqH/4ImnAovXccuC7ddGpKfl85a9F0
A+QuapKanoynoZ/xpJoI/+L96FriHQ0LAq5g8G+cMKivfEOjtZFE04dTR5d5LOSTSe3rQImpQ/lk
9++JdlbPD1aKu9YYUuI7av+hMronOc7jhwgJH40y37kGENNc58QoqpLLR2gW94TQ6pcgRd5bNpF9
bOcBZCX1mA/6/Rgvko+GluSum2V5jAMnf6rD+VptlU+NQz2yxZUXQeuzqQuv1BOtq72FscgehrI2
T7bwk202IYXUQWDfFqi46WfNbxUNhB1aEfKIGpzBQ4k0ZtnJqR1QlTWRdSmbyrhl9rNQXpczjaw5
zU80r3299u+cOUL+RIQP1TXe7UxNYfZk8ppp9bx3RhIWjbQLX226O+pddRNmqTCW5nkgE+LOTlx8
kurTIQubNnRk3fbBZFxyawq+Njk5+IRG23yechhoxUQQW9K0w1sGME29MizIlmobi5YMEqgHMKzv
6nE9jcAEBv54Y04ZblzZDoi8+CKMsLh2U716ojJYHFG7ZDtDk8GHjUV22XdRcThFdYPRd9C7xyiZ
79UGhxJLVW+77XU4lfK6KAgGVHttu/mTqQNYrQCJbpuuS06GHaPYWT4SvTl7oTm8z9JtYf1Y/gGZ
gv00m+lFbZXALmOtDrHOl/6NOuzUC0Wl/6AaTUqiPkXn0IVup95+jni1RXH0HJF4YWQ6oKKqFEeI
sd5dHFBg9SYr/5F34kRGhvkyEpCECxBuZBDX410wYjhRa0BeOtpSi1+1SMQ7MdXVqeSEdNdoiz5O
z4of0Sj2vh1Nr12Ue9vQgukVLtVRo5AHz+JAU9uBPbobRRq+Mdoyt1jc3ZPh+c3t1LqUNpft2FGx
JR+xf0sh9mw1xybly8rD27pGwKXWCLJiExDb+9Z4TrlNymw4MzEwbigTZ2v1V+qRDnAxte/BZPJ1
+yYXejerbnR4iF/bkM6iebHddwKh6CWWRnzJC+rQaTj3X2t0tMf7eW4+3Ia82DgV7SUD+ntt+w0N
heVTGzkHIC37ICGbAGyoI5dGhuU1DXB6qsuueP0SC5Re1Ap62TWkvdbRVds63hWXCP9rLQeMQDw5
n32HENSTTnOVuO3MIWjElPCb9Ef67zdUIJPG1WRdWWIorlL+1iapB+OTuubX+6mIn+s0Lbz2tXoJ
qmzpXVsi/cy0s3o/xlxa6xwezXXZ1/ql80N948+p+dGLF7VCM43TutYrcd3iY7uIJsNnE7T6ddHx
9fQIJyndIzBfqqj60Or3ThCWXNvm5pDNeX8/uzARekNWPxsAy6nsxEdlZdo6RTJyXXF84gnT3W0f
R9qz1gb3X1vzwofSLexnX0sRzYLHRomhiWsOJkCzoet/gJpYqVUTq4WK2EXVvV0IUvQSwritorDv
QdrjfFreW04UX05x9kM4CJ5wzdXXpiGGc2I3sGj6snrR0+pWrcqv57HT6/aZ0go4Y34Sp2p2w5sB
BRYjn7z5tEL6pMtWLSa1K9lK7c6YJvPA4EnbY0OMH5yAknQO7epnxlGpe732Hi/SsGCTag2mRGcU
Z3KSx22U8fNC6XetPh5pus+9XkfPommr3RiMxsmM8vpmbDQU8KJcRkYvas25I4at6w3jbvR77zBM
7SIYqc9jV3UPgwNiVK02BSmZ2970rsVlQwRya1/BwQpxC+n0yHwnfJ275Erti1d6r3rfWU9OqPU7
cnUxlui6fmMQebuOKNv8MPor9QFVzOSwoc/EujZDcgQOhBUpCeyHqEfJo1bxZbBzaVe9L6l/G9f0
hivH1IqLj8Rra0dN+0rw9lmtSqXuIwpzrpMZlHTHT7O9AZXwKHPPvZNkx1F8tWBrZPXW9GrtLeks
fzO0RXMB+Bpe23GCAiNL28/MvZu6zOb3l3JR9Bztxsp0Ezi0CHc+GrmXepiu1LbCVv+txUH8SH/B
AcHbjdhuuHQ7AaIq3rUNads7jJNvvHr23G9nGY7neM6Dm6xBCvm1jeVNqbtd4GnXxGsPZ4g9/Va9
bHm9Ws0K/iczDf5XEXSEadHC/r83xwkLLP4bOOfrBf9ujbv6v2wD86i+XBlh+lr0vP/dGnfFv1wD
pK7wkDUDwTGAuvxXp9z4F8mMpvSIkZX8Z+PK/zc8x3L/tWQRGK6wTJrcC3Ln/6NTLv629zueZ7hw
BRzDgi9AdsJ/t/f7gxb0YW7bR4huGwAAEw2hEaWh3VD9C+xPq5swp3y6vXFfehyEqSeorjXua+Vh
KCAvgWDvIfC3teiPZCWvyprnPSued4nb36ZFRqDkMPqnwgHQk0Nasb36rjQoCSI7XHgSmbmefSzJ
VoayPgq94xxfFy3h8lNK38dGHZro4dbJXaJMHvNiD9g0PGTQgpkkmSej6cztH9/ePzEP/uEjMXU+
cz4V00KD+xdrx+vc2jcGqg407LxDYEawSVPtOi2jCauAhiYJ1xmVEH87ztY1p7WDOSfvmkG1Ly4x
T0zsaVtiZ+hIOZ/j4OKVTIqb2FuZSSF3bk+JO/Dk6+QwIv5/v3eDr+9vXoNl2SAbpC0RWEhh/UVD
8kMzLSXXpKMf+K9ZRb4tXPC7bJQ6Iwyv2FO5BAr6khMvt55KVKyVQxamqN2XItYG1LsBUNaAOFnw
BGimCnMrh+nQcZ6XY2wAQbQ3ZhMxXKk++xJsnGWiIlviHdBhjavGTs8WutRVFs94QuY7nAPUarT6
V2ajUi399lylEdCTYjzTjSWrdL5KSJ1ZhaP7avbBk1O2hMFGxlFHNLDCqGKgXzpL9xb8vr1qyq7b
kZj0NF/SnpmY1pvHTGOAToasXGvNluohMkJv3CQRfKJZfDLZqFah7H9MFHcqF2sZr6OOe4Nkr942
S0nYkL3H1fSnGYYYUjDDukhoj0GKQCGkGZsK+VIN6MoN4ixwlyFp1Z4JxVi6m9qPtktQ/jmtfROm
3cExnSW8DtUg8eoLOFW/4JqBvxKS9W7rzhFV5GNu0hKqR7SKLRvBkl6to07coZ77EaBHXpkD5sQY
C4g3GR/J9Dj2KESTUXy44dHAQbDyq/Y2skHj6CXTakZuqyRrzgnEhiCN3+ZZbj2fqWJRk+XbiKXN
mjVXlZixEoXQJ+3Z3Dt5/jEnk7uWdgaPdQaM1devpU1hpRiicl11xFFUBaUfAeq8Ds8ZTSmCnSFm
2TGSiyh1rRvT76q1gSfONy4BhSRCdB9c1MiHFPPH4nLIZmxBaT+eMqf99LH92OE8r9oZhE+Uf2iS
4PusHZyNr/fIMYr5LnCpB07l9Jb1T3VPSkRa5c/lJN7rtvl00mobi+6VgodLtTX/2SDFNcO6XBlR
dFMnLXbCrn+RVfk2Y2cW2BRbZ8JJA8AvcLEzCv9cAtpdjUjnnSjajoV5VekzHIDY3EcTXu+kxtlW
GgG8HYPmAIOUNVMlUunpBehhtZtDzGptfzP13T4020tY1PtWi9fuOBybpP7hmHcWKP4O9W1j+Cnw
m/FDM2y8J90pseLtjF+wcFHnF/OEnJ82WYA12p2c95DxyEYLO6BVOQSPghQSXby4ifO4ZHiSY3CJ
y1AHlh8DsokD/ZALue6y6aaPivtYNh+F2byFaQ/ugoxMfklg57v31j1YFEpXhSNJlXcPjWGA7vAA
XiP/ATnic2KVj3NBjcZJPxvX/e3zXup0OuEN+NCasCT7lBM6Wpt1M3q3UW+/xnyfRhzeJH50TioQ
4HX1NNLAI6Ts1rHtH77NDuTiQ0xDvXcMskJy/96Ny6t4EaCiu0UhYt+nAqOPoMxmmF4I3oGw9znr
91lg/Mr55a3ckMpTL9InwO87qcNIJLgSN7oeYQGaCwwgo7+KGqIeG6e4d9p0ZyQJ26Clx1kDy1WZ
WjdFLjcFQnC2fDc57m00JnexnK7xXKA3h7RUurTuYVhu6apwuvYIOG2upwgptQwKgVPCPDZ+d4zr
EMaN/2na2UXLwwegrPVaTuNTmUpzg42kXvmDjq1u+btJO8O+QSZG7yyYscMkDsIgcTc11M1rfkp1
Fh2pOm6tmIQbaCazCCDUFhMOn/FXmqH7IVSaDwl0RIt2oDTulidiz3lNEGUC4/k0W/8+kOmGwiZu
Wx+KiOu+u6N1CdyznxypqgawcPrX+TjpE0Vhg3Jj6e+LdGbkT2RMiBeKXC9skHop94UJOt+R+Nyi
0CYGRYaP/mAbBJN3R7R6AsUUkfKNEeyYudyAxz3mrfFi2Qji6nSTOM61dIqXwKvPSWS/timnMBK9
q4380IHnbFCfXFBcg9ry6CV04MLiENxNjn6n7DDqAUd9pF2/UDrC9TDN8REXlFw7XN6ogEfgN6xn
KwoPaWos4V8majZh3aRl/Qyk/VY61C+D3Hk2qDbFSYPj2sGKT1aH1eSroiVjLmeh9qMMCnVfq6cm
r7qH+HFhqM810MW3H1rvJoaVuUyJnEE5HHr47zTBFGTMUAxOc4JOH3WvnPvfsHnvJJPBMcg+pT7q
p7GOh0MkJSEtNKeCaFxyFftyZ072TdAKiYEqQ7jcPY4aLKNAnzi/cO2ZDPY5MX5kFcQHyy9IU0fF
7Fj2WzIS3xv75kep+S8UB68sv4PMbhU5kzMdSb1cSlhXmRMheoeps+rrSVt3E7AKqLjg0JI9VKSH
2B43muu8og33EJd74eY9LqOPKZu3nbStD5uBSNyGu1ozqZCJsVuTkJlvkxrSgmtince6WZWYumaX
HdQt4HPeItMf6A5EbU08CJHheoswMPKpR5ZWexOa+C3dzCuvZB7p57YJfs6u/liNON3Zh3G1HPBa
0wDXwJHc6UxSbS/dDLL4RbkdOphR4L60Gup98Z4QumMbYLtE0eBvXfuxDSKk2f7RGdN+VWfOLbMf
vmwx/JwjeBqVOe2JiX0K6ybfCy0g6dWs1qgSaS1wBQ3ck9n21yM21xD0dEGv2IcN53Le8uf2I5Vy
3tscElc7O42vBr97mV0M5EWRSXJyLkMrHtLRpmiStG/LR9f6S4QR38dg26+UUn9S4aYeEOqvA0UU
W8sBcgjnBYfJQ+ZQ9O9aY9vAcHBqswSzE61akf6kp0QCLaNt4PDF0hc4e6l2S9TKu+CCuJ6FBfco
f0IHP677FGJCVRXP9Kg2lGqvQ1kdu0nea+ZwE5f1vIqSR4afJ60bcTZRQrQF3DR/9o6GR/YHHdc5
sJ/U3nF5XAvEellKDsLyZy0pdmYCsjGWv5oYcdc0Os+lE9317KEUzXYAeuT613KqbjSv5o2LYROm
iL6orbS1G+FO9dLbrv+c+wyBZdI1e0IfPV1aW0m0F+Kz4dhmk3NEs4lvdcjurEXswqneoE5e5eXT
0E5vFMC6E6nvh1ETBAGmdPZMe4J6MUQOotuIwB8sWAIm00Gj4URqVbGDlFPvXJj5RCG258IbblMH
hKJWxPj8cpMkENM6GTU95DpLN3bXl5dEpI8GYstdbDKDQaT3w21jAC3ZiFmZsJ85yp4Q6DBW0CKa
1cJ9jJNQwtjC3NN2LWpT/cGg45IDAvDteE/+Ez9/YzgyLukOXu79ioLa3+YzKl035oNPSFu6TOZs
EiKyWOlLPCiZX19jRtPv83zkQhhEd1VGxDpGDY1ACiLH+qxrCJPAZ0MqV9AgisEP0hCeQqYOhtrR
JJtbB+eSpdhgKofUB2ED4EN2jBVILBKJ7MrJqocQdxAZPWm76cPw3KUmWjybn4dW4fCUsyRUxA/T
Q4ublg48vs9N0diMnpa+Wb/c6Isu7fuuWjImea4lMlv15KChG9TynBb49wus27SeR0ZGdNK+N6GW
Jn3ud06v3VYdDf9i0D1akVT2TWsfBrM8ap2DyrqPQljwSxqkZgbTly5NqaGUuEptSN0tR/M2j0n/
qRYg+NjXhNyqxUT3mV/4Ja4SF8Eu3dw8tKCT2AO+7djUjqVpYB7D5WU5IFciPEpQHz3yX0svOHH5
eHCwPHbx5D8Km3QPtfllM2pJ/YkA5QdMm+XBdGkhu8LAZeVzYgq0pMoOkyQNiVo331c1XKImAKfo
DNuK5i+VVsxOHu3Xs+9BIE9Dd74mwYcZk2UD6NEaPI1iPnPIhDe1ZoQ3oxvi5Z8ch/NAk2/TsjLw
asC9CX1KbuNg1jh7sC06PoSSkYvCCIGbAhMG1zruwh0jGEZzaQVKapjsjZAFUDlN2He2aUQkFie4
uUWFzAYFxtrJAG5E+KSzYgI06rsV43ZU800S6zdJSOpmX9CvQPcrAi+6RGH93GbayCiRWDek15OR
VVd6a823Wsbgwc3ybThP3k5Dqb7DQUu+Hi7RC6LkN+oLP+Z6To6kn2Cdq/1Tp2FzS8tjlAEvolIo
7kMjxuDXIRVH6H2RDeeHHFnZts2w/TehDaSJC5IbQ/JIqSifq+U8K9ze2lZBfZcJUZ9No3a2aB0e
hGGOV8PMZErPpmbXdjllQUodoayDG2OMmKvnBK6Vvjg2vR/f4UkHB8JPhqFG/tm3lznRPHJGuYA1
Wpafc4ORWEwE+1MwRTDANSJ7qGByogj79NVxgrvCBwJiJjHUlagPHoc5/21VnL8HkITkQLdHb/Ct
09QPb1WSjXtncGaiRGqXKmabMxlfSEnmgm5w3DO2R+cMrMCz4/upLSmepPkrVRime6U33QjZ3yZJ
7O2TLvhE2T0dy0J8ksQUntEHJttRolQp2yi+VvkumjWg/gzgI3WmPE1zNT1qkuyghFzCjZ2a9zCe
3cdAa/IjTki0XUA9mNXL2xEAIPAoGpurPmbEmseueSmXm14Xt9NgI3P3DDquc2s+RY68xeibHRDJ
XzXIdG8x318PsZEeXKttzsE4PKVOiqjQowswO7fuJs+7+L42LO8SpfIQQsohP2q6nybgQnFtG6eh
FK+RrCVfIgDZwbbcI7qidjXIwNzmHldVvXr1GY1suIhB97Fj75j2BUa1urwuKxhlIgvEUabgnmzr
NhgS/aA1YGoTL20PaWPCiXg0UGUxRpdXsgiDG9N06PKmZrEf++AUiTzfhZn/s+2T8t4Y9U2c9w5Y
U2wRs2HzgRnzW19j047avTbqBRF/ydnq9eJsc+TSp8N5az1lUY+2xoYdg0x754T5i780m5282xh+
3ZyHkimonuHlczgg+hnLeJcF54CqjANcPxlXxBwP1zZt5qMrx7toMrxdYc/Y10Viw4xmHm/Y5A20
jbkAHkPt7NMI6Il56WqcgEHX/YrTFjri6CIotJ57j5HMONd7BP31Xc2RG1ZBdjKCYjN3s3XEy70r
kZ+sswmKI2MJ9DV19G5FRX+PNIbUo+RUZ3lwF0/ltW/BBiN/NWcCkq1DsIZWrp1LbAibJcd0K+bn
WU/hE8UZOTcxZlMXAnDYOiMFhVVA4+wMPK87Lyni9Z0dZbcRQxrQJy4gFDk1AD86q9yHY66fQ226
YTwd74o6d48+bZGk8250vey5VtPPCZzp2seSeapTgYMlw6AatZ68tiUaPlHn054gsZPo5JLQMeBf
NOCxvVQ1VvFuRD9ElePWp9trjgwYM92+1wO6/nNA1zUXdPPNEW83o/N2ATx2ckg2mdWY29HGbdiM
7s8gy6Y9QQTVeUznjWPPO7Ns7Q210h3mPkprUjxhOm0PdOWZHlGBG9PYAxiGC7Fu80udPNVmfOX0
i+2kHfzTBGGuLc9ZQVjHnDZns2j0O2qWKxTgggzSaQC04lXIhpzlRi1F0QXTByGTleYwNVoWx/rC
FBj9Thhqp6CP6ez02SH2yiUIiFqSVo+YTHCdY+zFjbTOtFI7pWH1O9eMadssMsaYejGUEZCYUULw
HOGNqJq+FqNytKgoVOkpq45uPuj+Dc4TazO7U8v4g99a18a7YUzmE6jMmJZMnG1TG+hlCEskdDr8
Qv7grtVD6mZqvOcRIskuISxceXTnE/EwwKvRmswoeqvoqPeQTzNbP03LjVoy7REYVt8O/77fTmm0
wcdEtNsiMhL1km6+LOXMwxnhL2In6PIW8538S//UEY60LsZYAu1k4KJEM2YMNlFf9ErqMQCoDF2+
n5Zc+9GZJe+c5uXaTjzIyf95rdqAuvnrse+7ur4II4c6NoniYA76/ZLKYTwbENzz9wZxGPMSteLX
olFSsrXDINt8v/qPldSDriZ7MjCRm/69B+rp7zek7noubu8xoIOtnggroDytOQLAWyRE//SKf3rs
e6PGyC+XxuyuXEaLnAghEIgx3fpFRCy4Jkn2a8gg2aqnVcCEOXjsZFzf4yjSiRAnUkPdONjJThRP
ydlQ993lmbEBikqDtoBFMDF5k2ibN7KHjl1N2kOau4/Sw7ViLkcAv6sfHiWfrY1kQ99yiBeoxjkU
8NUxwfdrwstcM33w2vm0oPH3GokD0znFao62x7O/pF2x0N/HfD7W/fAzzIphR2SlJJesM8tTniER
Y2DBBXKyTU4ZEEk4ilZRyjjd7p9EAsa7TsqHKHJ+h0V5A85mE1jeLTmUH+ibC6KkEnqQ8ncNSL+P
bis6qwCI8aGVEsxUE7z2EbmPtAqQWVifskE5QcEHeiJ2pYU2I2eUdvFcHrRq/JFkxFTO4Eo2odaR
+xqgbKnb6Qpm729fMgD2jId8EE9xMjyG1VRuO9O9VR2E3I+o8KbDD6JSN0HBzEia5UstfhGAnMCO
7G8yvT+YuMV1KkB6TRM8DNtfAjpkaI1nJ0yQegV70wjezWWfwc+VAONNwz2DCfIZIIb8tWHTMv6L
u3EHfgI1Q5A/aEl+ho6whuoMHRrQlS1uTLt7xvluhRTT0+q5n2wa8w1GOCH2baT9bFyhb7wmujGr
8cE15qek6McDnjMYD15xaevmgMHzlDJ2SxI/OZFDDLzPm+7LQPbXvf/bIdyPpExAedBiwOw2EAul
dVUFVor8HlQVJzUopyQtAScOV4PBbMCDkma5pAsN88491wy2gOdCVfOoQ3jVbIFDIn1CxAz/A626
b6unKZmG3yZTUxppiEmxNA2oc/yj0fnELw4Hr/eu2rziNImkMjKBHsePkGf0FZKBBwgP8XRVIQzO
2/6qcsl7jaaN174DG4boNWg/Bq+6JL2R7ItAPJfxc2nGLyNKFIqw2NHdMj6TzpZtvWGIGb1G965p
+htXlp8FfW1oW96250Syt2LLWU+dFe2GClIzRw+GTROJLiFe0waNsLa0vNZdSRMis/Chi9IeD5bB
rxCg+k4UDOSDZSIjC1IjKjjQGq7U2SQ2oDkgisOir5HSmCWwCeaYD7AcCAHwJuaCzNRPLuSg6R6M
tr4uZ/en06U3woH3ao4+iQdVxsHo35m1X8LWgBVGSRHzLCGyju0/RYUD+bh5ZlJ2ZC5BSHjPdycw
MAIMs28jix0uR0I8/Ho+F2H6C+wvCteHIvV+u8SGbvuiPKFpA4Iyo5n1PfO90S3yeZtxMycEYwsq
qmRFkzvgSLwvgE82DvV786VI8cQXmUMhKCUs1m6IkNDHqlxxSkkOSYmimf7TKDoXuSBeGYfPzQuS
18nTj90YrSkUlVg543WJ1WEz5u8pF7mdufzWSpkxaTmVtnG9/PPjCcAUQ1cKnNY2abm+anaN8mDk
TIPXYOPV4M4SMKGYYvN1lVJlqGcujgvxTdQL81e30PzFMBVCaDAZtB1yszu6NxIJrRlcY2emqEP5
lxFCcFki16UHhGhCMp8GXLnTIadQ/NZQ7jk3RQKb0bXAXY3AhooE98yMVLZ2k1do2fPWylApWXX1
4KcO6miR3iQNcSO+9pqN8PfwjhJO4VCwk+8mwijeLx+kEff0vwgkZrZCV8t/6MX03tj/h7rzWI5c
ybLtv/QcZXBoH/QktKQWyZzASGYSWjvk1/cCsqpYde1Z2+tRWw8yDBHBJEMALs7Ze235WVMP4dsQ
P709WkqDkFsQddPwW9GHrJPkIZLF1u1zb41e5HluSNPtgoqlQrX3nHRf91W0dTLELG6CQrGvvGHt
+yzpRQK0BQkYuN4+PprYqTZ5BgJWqvntKzciHJaVem3aVPKIAKx8dswW+8HBdPiDhFw2NmJ+olq2
nVN9GlXY7GNjDLaVfmxopNVpxikIru1psL46j91wZZ/tTrsd5oK9mq/IvD0imQo2RgugNvdBz0nt
0wjjS5IWn/VcTze6GKM6pcLz1YMeY2PPXJWmBtEY5dugyiNkks+KK6im7KwJ8dJFlG7UGL35w9eg
kVaR5CaYmPqmF7R3NUrfQFMnndKp7nwllAx2ZUnrgIrMGgQR5pYpP7BzIgaDzQz2Iw+k8ARuamdR
g12Bb3+LBF3jOPk0UwOXeTpREYyRCcugv59q7zNhDC01+9lN0O1OXA2GMG61rBu2rbDeVTPDT9u0
xpjCa0oLPnQMt2s/d27jBAa5k+ND9ga14Wrn00fbSzzpKa6Wr8J6orEGlkailOwJrN4Hvl7vMqk9
eFyWq6yEIKzQjxW5L/eDKZONwlak/a7TKqVuQGentbWBSRRMZTZU4FNv00JOm3Hq0f4Ga9MsjWvb
kks7lO42aW90Pa+2ZTtim2ivUgdZj5QRrO7E4sBIg8PS8P/fQVb8H5PlSIQb/40sJwHnX2T/Tq2w
4EGg1Xlv1H/+hyatv1mm4NQzTAEmwpb/Qq3QTXgUjuParqGj0JllMX+X5pju/IyLLsdDe2O5DnEf
/5DmmIRk2TaBWPD+5//7P5LmGOyN/l3LwQOmK6GMCV6GMGepz79lb9Rd4uWDI6qTFrlnSDAICUbW
xi5yWgq2Lz2OrXKYNBYUg7FptcfEE+YaYiPrOGICcnrrZ2YOxgnNStfDnANY0a3RY8s6Sl/TTrqF
R8OyQFEHtcmi7hj2eXRmFVDqoDeRolvrvlYfQ4W7YmroXWXRRK9x2lijOEhg9TvLkd5pjpw+0V7o
wEyzqjEKxz2Vjv1SUmzEbYEXoNYxG3YNwJfl6PtGI2fRiIbTqM8QSEkwwvyTBiVNNqbzYdUDkEmy
ABSplrxI+gGncgz+foN5xzghVGf7ZjM5LHdZy6ZrTDrG+vuHlyeWm2j+H8vR8luWozFnHSftfCsG
spCyGucGCbEAL5AY6WkG2YAbXbR4yiffIUQWScyM/pf/DAGQZGcQGxKu6ROi1xWugsM0sbye0jPN
MJrUUmr3LYS83Yy39ciRIMKCWqUZ5Ofvm1h00dpxEpqSiR8DbabdvunkXG6wjfIcOdGFzjDBPTeZ
g+C7agww60kRsQfK7oze+3TK2cJD/2Lr6OmPdGJ3GEblT88DsAN1797vMUTqoeMVsH1wZtIfZwxz
Nx56+9YLKYJ36a6rNAKw5DAdihn37xFT39eti4C7Mq6BMsR16EfAlYmibSwDR9/FdXzQwzE5avCQ
XPwz4OpbEV608cvMRX7tJNsaXs21b2Y8uHWuY7O9+GO7jZWBVQKNczRAl89R0V0rjbuixtBq2gXz
Qm1PK63DnxKlWLopVw+JHJGft3Jb2w31IQ2em9HVnJ1qSnckijeH3jIPTZnD3cYwuwqzutubwL0g
byUA5G0EmXur0vaDhRDH00M4ZVl/yV3fupiOQgAzNGdvKOwLMnxn73rTy/Ic5kI+PQ0ksA9QYvkB
J3a82ZyGdNQzr6M3mlcxv2rVhC+dZoy7OgoR6PPcNN84EXkWBpyXUJ+eHTTte2Up6HRJPl3qnrfV
OxGfh53uJdIid1LBbhqZqntB/IA9tlcHtCZ+pnkvStCIu2uc5t8e6+u3OkxuIoWJLU3C7KwZc6Ku
Vu+MnIxfdjnq1PDHSXedD5cHv2/yEK5DRlWUAVCBg6fnIyz+cqzG83LPwOiIOhdGxzDBaHfoyaw0
EoGq+n6yg+chYqHIuWGcUTosybz2wMVSmc5dGoiNiX3jFJUpKcRBd2Mmcji19lSyeqox6lURGg+H
ItrRG+4SxDWnuZK87bzs5+Kx7GeHaSHZAizmy6LHSPTnsMTnV4uE/HK/TKf1Z+phkbXaoT8Z802f
vls23xxxhGqVU7g7ZXP6Zk0mV5OQHb08JGv2U2COum1togtjSMhJ1IUTDJcOdI3DtkUvgmxbV4lK
2bdhzFsSj1Mn/kwG8q7+WIpnB+ZiyFzMl8tjg9ft4ySFeCdIjml8inyTcA6wUqND2UlY67hU2DPK
d7MGld7MhK3lJU1Z8C6iWmz/fJItRXqU/doaf3JNMY0dpzn0h1G6FaGkcHeZxuqtzFm1DpzYrJBh
n+mqSNdmQHzZH4Pw4hVeUoaVXjlHx98t5TLgLvpJxSZAw4hgPDuAb16RDyDDXabBsOhi9WxOI6Ox
5w07o8ifnNlcSewQvXmNFBtyqfq1Nup4Bwuo9I4y5aanMg8n3qQZ1UwEDOWXpqvCnc1GPDc72Mco
Q9vcPmizfmHuqzlZz1SxHC7m5D+GzLmlxgp8ZXoRjvJi9oUttuTlBBiXVtx8KjRF8aD0tvwTZbyk
Gzs2uM71Ytj123nyStFYSD9G2eqqEZqs6k9LqLlF4jjsQTYmgTLHk0H4iuG6+tZG7L4zp+Z+KY1W
fWMe2LSOzZvd/A4EQAN6eCM2wjnNnLQVmys1l7h7B4E3P/Scrwhv43b5ybSwTHwd7DCXn06g92x8
n4QNH+K1m8UlERNEzNqm2tXjEcyQR+MLm9GK4XDrUbHakMr0aqQPPVKK41/e+3K3i3TakMkUXMcm
9P58DE3crQ38EH8cqotNVZv9y/bgXFJj/OhzethT7ED170wE8pQCUKZJnUZgRKYP2fXpjKFK5hM0
san9j6Qs1gYlXvDEMRv0Tp6mm8HF4s4WbNfQ+z55eX3p7YJ4CfoMmPEp4bUyFhtfoBONMC2eanIg
EOmc4tmxq1PwG2yidcDtnPQufNQVA0SbQVaXcU+HdACEoJPrsyRLLzfTQCubBbtOqcVOw60k/UWW
R+wAq8V2i/QUJVDkH1KHuaCsSUD6JxVh8aMvN8tjzdTe60GtdsvwttwsDuzvu+xXy1MGO5Lun1tv
wiJgbm3Lw3L1B7pgNFgOlxtP2lgcfXcWXqgLSn+28brI0Wz5PXVkbpRAFmEQC76MQRk56nCDyebA
urlqjO5WIzMXXZz+c/m7y3i7vJa/3J18cDq5k+1QlrMglGvhK9odSQmZvqtGdsVe+trYNACWWvdy
0xA8tWkyPpFCD6yLgIW4N5T9lbH+2g6hFp4N7I5TXg4HI3/SfCeZc345M0Mr2BbkC9GOny9TueT4
WrNezCNXeL14pHu/opduQ1qjP230wRt4PsSaAdk0Vb9rAE1N68pMzi31uP23N/+PLf/bpr888/20
yA440szjYuH/fng5igl2wv76c8mRx1xjH3qfsW5OlV988vEcAP19988Rbp4j2XSrtnIC8SeCHtAF
XOHlcyxtp+jOcVXsrRxEqck7zo18wIuW6peY6KsL8LFjV2rsIt2MgM86/w0jGwiEZopTVRJsJ6RE
6EcNeWESLEcLmOAPt+Aby/D9M/+vx9xmgDypBYjg/wluWI5wP9cHUZHC88/H//L/lye++QiA47S1
plE9WS69ssyi/nY5rGoHLIw3AKs2CioaAwN6S2G7ot9zGEzQ4t9T6Pfd5aibLMTNy9PL/WWa/b6b
QfvKumk8qYEE3Vzow3aZchaqA6peZK/LfQyK5cFGX9xlM4wphECBc5sbTx8wtXkKlGlH3nhvlu1l
uRlcopRGZuR16pCvWIpyWPmGi4hzYWMsWBIfNWtziLoElDQK7pb0shlV45TEt6F44nAgPp5007mq
/9en/uWnojYGVTPMVujlp/ItarXyOLmMPtt8mXLmq2E5Wm7aTG/+/kyZOFN9Xh5l14IGZDlccs1F
6BTZYTkczYHLtfnnbzEodgN+Gbr0HBRU6IqKvQCF/lnM8ueX/+sj37/Sj/zstPzG5bGhMbxjS17h
/PBffipcMB7LM38Ol7/+54UsP7rcjyoYcevl/p+/+P2r9BgumSEdBZ/YJenzL7//+1X8ednfT3//
9v+Px4rsHLuVXnc7NkIQ9MaxYT8aQTAynE21bUqiiPWeKlmOBmSKemMDueXGivUJ9VHOoDflL3Hk
AXKT5UtSmh2LWZD3ea1be+G7d00ylD/YCn+xRH9XblhtJ5iEm2rSQDUa/LgoLBIbEMus4UE/D3au
b1qS205gCBEPEr2X+bgwm4aCchpJtVOFejKLiJnGa+AlM6MAlemept7rN22lvzoFSEglMMt27jnI
KbETx72KjRyqwvw2LSw3Y982OxBCTDDuTvVjsq1Yn64HRVAdYHIS5Zoc025dpvsyV79RTEez7txf
h3r3ZqiBkiVhazEwQbeMofeTuGHV9W4cxE9TI/W12xEA0LLQpj42OcQju61D+2oqDkmTnCi258jM
rHNRqJahLyLfSuU3YfirHz9S6e9jHOPIPPDoBXn4qujnIFUNj1bFhhSXI9FA5t5U5a0oA8VXBWe3
CdpfDij+Upf23vCpSMRODquCnVtbq1fNJaiLXEtnLmBkI3Mr/xV09viQDP7OTHZ2jT6xKTFsWqmz
DVPzg/7dvaQ08dJlH3TEty1LrtuxTd+zmrVuBVLYjPS7anRHtAJQwzmq19Sh2XFYLRow5+cEvHdj
EbF5LBI0pHpqBcfYxJ/LLns/1JQMM0ejeeBClaQHsZeeetenBqdrHbyggI/PCZ2nNYUTtSnZPm5z
0e2BYDqrIbO3A4XrXVSGRI6Y3nvMmX6C98nrt7oJ70X0NA3wheFtsiLRFlf3KSMAMLcdsR+Uf+r1
nIQMmuWHPhCPXl9bezMtjiHZfw+R5T1CzLrppWD3HhCZo0Rw2zYI8Kuh30yGtiX/HFQiH/k+cuRe
6wneDrL2kpOb8Evrmgv/qjX172wmYhRrtFxEZlhk6U0hw2RUIW6s5ogkrDu2hQxj0m9lVOvEQ6j6
pLvxRe/G8VaOGoVpLUVAQ2Rnw/kqgICsLZTkXVVtRJE2W6un++ChFNkNhkt6FZJMI7bWFtqyU6PU
hzHvLT1w5Me+fNUsj2GVvk9qlvUmtpB9o8phTYRr1JvI2Us7CGKGTOKzZXTmvurcB4gT8ajvtFQA
Z7WTH5Vpf9iN/WBBmP1RNsVryRC1HjuCbLyq1cF2I2Yxpr676vo1whSzdgc6LZZBdAxKB6YDegs0
dm+KHFEcbcw+EfdO0WIFz7/0KXosxoY2BiRwneDQs/tE/rMuk4e6LLC9DRYFLO3XRDE9j/xdGoYH
bK0hYRseMUqBo/ZJqiL2+QQE5V3zC7GlvfEt+Wi7VXOozm3cELlqQbxCEdasUEjhgdJIk3Esn8vN
Pk1UtVjmedtem+WenX9pkCChDG5/s8jFFTyY/cZncCoyIsrwQOyjlrZJ1shThpMCLVB8U/lCbZ0g
+Vkk+khBHJFiSFEdjwNOkIpFqKLuY5R5Ta/Lf838Ll7XDgFzwFzDXn8sXc0/pSrZha4tt6qyzonu
VvfagEI5Fn2ycxHf90o2e58xao6cRQii2ONaA7toBTQi7u+CznQwGOz7wnvqW6xU0skVCjf9VwRW
wR5NY2300fvUp2vLC8k5MALa/pxfu1x2V9+oX8zaptWij/lu7PigjZeuSwEQIbH0ZO0e0Orntsbp
W75TpuA9dXQqLJG8gXc7IHR9EiGSF9pRv1qSENbFFKb72BpQ7FkmMm3H20m6vx42GTTEl8bMHKBc
6UM3CkzUlkOUSKBI0i4jkrPJhQFVpLYhRvZtNLyTBvxzmMk3U/+sSHWifoXBp0EnEHXPaDaTVWYg
vmvCMxCz29xwPnA9KTRv68hF2dghlK5o5BUuxJBB/+rDUt/0ovvyRH5Iwjm8QrrdLp84/aLSxfxS
Tjf4INk9eGGyI5MYE50kmTCx/K0mMnqvSZlvSjOHscX6aIM84KPst15a4KNquz2aKsVKGIQxeqGD
x1SV7lPZXlMTU7wpA0LXIqta67n4NeaI7+Loh2VVGMAKSyMcsvtoG5onuiy5LggKjULQTE1Ha+pn
5yIh9cvEPVCHAnK6ps9p3QRNNLcK8QCNczoGoZ2KBorMnASLVvhm2dcp88l1AF8Q9kW0t/z2zTKT
U8FueFf39rl1HOdG5OG11mciurRAoKbeDfVmbxdnamCLRgeypTy8imCR09M8MAtXW6mgQrkRhvsY
lE0Yl6sqVg4tOCPfhCwaVz0N3VXUJ9g6ZpMhNXYzBHpiIBeI+UaaJn3BRziwZjR+G8VdYFOGsoid
hX8wMhS+OIlxbt7LMH62Ju2dFI7qNPhtvRZTR1DAUN/gLUMhF4S3ZieuVijyvV3eZrm486Z6zgyP
4dtrw3aikLyGdyzwCTIYh7QP2858VhXZeG3IvEwB4cHS8Mr7DJBJVOr3ZQDcqc5jkzKP9mAVKMIz
vCJdh6yvVWSShaAJVkM8QJuX+n5SzV1Sc8dF1j600yXSs7uhAJIU85VlLg7FYGR0sBC0Cdc9a3kQ
EktY2gerJlUpXuMsTG5Z+al14LrPZVKDXw3v3KhqzkVnESdJsmBZo4wlaCZSCPsHn1pgGHuk1IDU
94Weo4X0P0U4PLXgVghNqrD5+TgbmMdmIUYDdqJiBdsZD8Stn+wgvpkgLhiaqbY6WrBt2ZA7iQNt
Y3X5R1r0BelLdY+tqCMEj1hIRC/vftxFFFFZApqyuYViRlIPtInOdPcx2WiBXQS/2XNQxbeCVr7W
Wv4gS0jhworIQ9XLO9J+e9zGpCCnJyOOWD7putzCQNmVbf/ALpeJmqsOLjAjnO1R9gSzN1gBvAQx
PiETesSQl1x62Ps9QoFMI9bSsSQ4crYhU/Zgs+vcJHq3ER5sIWKC70Wki7NGU57e/rmJyUUUddkS
BEkEIQbN8l52NbVmmEFTgIhkCkr68FVxpiSO+CphdeuC+NN+aPRK6WUPNbYGjBNF4u2oNuV3QSTd
2xGbhirkT4Yj8NIs5nc0QCVgrkHcdDUpdLp+wsbRbCNBbFfV5fRg04gOTL91RwSqhTHinBqHO9fU
CQnFQ7uhBh6tW+DBNAOK+mA5cQyF/GAElL7yrDiPTfKF0DGiE0wXQW/zzyK2fkVgPKE/o/JGeEzV
ONWH237ot0n/lLMk3BtF6WydtAUprYdrGD7TwWRoYECU+n2vhkuYVMbtRCAM5o+Nl/ZAXjL2unZH
ECp72HVmNzeJFdbsvVCmwKPs1/BZsNXpTbQHgrWJI6s+9qKO96ZTk3ONvxvqD6YJ04JREzm7gs4N
c8cHIBRi6GeOU2TgwbAb/xKjy2ChFX5FzTWGh5gxv7KMJMc8Kx9M59GVQjz5NUlzQU/Kgkd2J0xW
u6remo7CeauMF8tgcS9d8x6X/Ssy9g0FvHvhAV2BPK+2g5iCzdCAVtaL6aEwtA4nGrpfnU98DBGW
Cwhy2EhaGJjnrk1Qxbs6xeThAdUpibioIjfucHLbEDlKZtwpGp1rpQ+fdu4BPPII6k5bHtJ8Mn71
enrx3Hlf4BtbBKMoQFD+IBhrfrYBnTlRTmrjlsQV4cHwUHxlYJMAEzLb9Cp9GrN6WLtR9svMXbHJ
MDuxHyNKW0QaIcYVmMvqtxFmikQ0fyDFrYXIJw9FPeMx3ZkUhsLtIHyEh7FblttUxlt2OWi82xhI
ewZbhr+cFna5lg36sd681ZFDsOpKtsgaY7zehNziVvzZMvavzTaCU5YQ7qfilgHPQ0KIjUvU7bsz
qCf0wPeQBLdDRXCwhyto7U8IsQVinnF4H/OMd2fI1y7DPKS7c/4roVLthDctDkdoS22/pZB2dmcj
Ni0mSvoUgDJPHvEOz+8SSpwd3/pkXBP52DdZdyrOXRR92Ajg8ekhpYYH1cf9V40NGoeevXOC7rc1
TjdZMn+BMAH4zti2Wfk6zepx18vi2cPGtBoz+ZrAXC3d7nebDc9GGBzRcO1Z1r/7SYhlXbJYzqXz
oDf5NdSGp4RoRifV1EnZ7Z5slXGTTzOMHg84dqlVMVjRpjOHawHxtfB9xMbuuzGh3S37QG6nEqF/
hCX9BdUymTpBIS6tbpS0KKvhrKwbWkMBYTdJvgqn7FlPYONN5IrylZmbMR1v2btQCbI1bIBArnCO
Uq7RVfsy4WS8YZdizLTiZuIjK0cMhHlt7cZQfdK3/QpbTAXNROExQLtuo4pmlPhFype9KzNzL7qg
4sIIjZUiKWDl2x6hPVhJOkAokwy8TUxnnSgWWgvS7rZSq14cGE27TawF3gNXT2+X5NX0KPVGj4Ze
Gv3Sp5B87Mx+Q73SjBP6uYQ4Whl9EKRD0Y9zsnERUQ60q8GWY/MnpmGjCYqJTV18QRkgcjEcEQqP
H4K4iHXVxUffn1+A3uUHEdYEyKIhrrQfbUCgJpPrDWuEV1OZjzW+DiTx956IbmXMt5TFAaXUDFWl
nPaVYn5iI1+1JjaFKHwOXPzbJSwxM0i8UziCI3S0kB1yGNxJoxD7MAtZ94U5KwDSJ4iYy8AHKwyH
DaPaKIwZ90ylVI74I1m9t0POBzIHglpzEHthK3S99G7CsTJW+li0qwhP0yWhwhDZcB9Tt383q+bN
a7V1hhqMHhkW87SPX+AVhIZ4CzIUSKrBt5OPzM4AHaJONDdE5LqpRqNkcEjIce1ziScXrZu/Qk6B
hFk/U33C/l/JFO+FXt10+DKstn2ORptE0f6UeqjpOsP4KFp4nUlL/pzGNp6j/mEs3Z1Qur7tkuRL
1vSntUo/+W4e7IjRIF3YTVlrmj0KtBFPcKYElcTRhYtUFLvWfhgK7bntv2RI1dsRz71dEUSMq3qW
JbkOs5wJbsoq3AOgIDy+ikZ3ywjgBvz9mnygNc0vcMHujV3qFXFgARy4Ebh/y0q1ii1WDqhGh4Kk
CYHuDSWuu8685i7UaAqSZMPwEN9JEFogIz5E4Nd77DMV3j9GPl5zaHrFtqJnLliO1lK/zntUjJ0+
GZei4oLkLQ368Nq2RF07utjF2pxSGACNLUlFWJV435UebbU+3bSSXHgxyWdcZV8qK75mTYmdRbdd
XogVOxWf77ipopcQ0eTGiLx1EpHXaGs/cGHjI8YZeHWjTyvN7uxsso8om1B4su7ElzIS8Gde9UZ7
xt1Ml9iBF9H5YABfMr8F21x0DMZTvhEq/NS6INpVyYE0ugoZb/nEpHk1y+neDTg9s605f0/QP+S6
70zeIxyEdVcZ+OUDzhY9nNMvImML8ou1mXwwe/FWxLONBPmL6ZBy78RojN3HkAI0sMRrYiMxSP38
FAXhHfU4LLp9ArGA9ikyC6jJT84YP8GSehiGiGTm8Rip8kY12a6ub+zEeCMKau13xBxUnyWok6DX
7hoMHI2pXYZZbJ1P7m7emE7QnLhwWdAG4tZMgnfDN2HmtQK5aLtv4+orDl1CbtklEMjq7Wzt2ZPj
obT1a9dKsaqjWY8G05xAOgcbcHdv8G2ZvrXFoa2H1qM3TU+VNcQH8YYcHVEdsfYKJ27cZTuVccbU
Vl5AC643imDKSK9/Tq77E0EjJQRx1UX21Tbyp9m2H3n+0Tc+6mkaHJnuP9NGuq80kiec/MvgxaZT
+RWgfE3t4inv0OFTscTZkbsfkvN53yTtW84Cm3RehqS4GpOVqYr3NK6Pde0+5hEtIiulUDAcrTEn
X7V8tG3SABr91RUNvLBsF6K52xSef+8N+HrRcXwlXnIvg5feam+NRruEKj62evpZ6nSV6tnjqrU7
JCNQS4PQ2tVdlWEtxuJliOpVi+7KKXpLiBHMAvJHaqRMZYkmWXnXAm9O0Ya3vkCwoJl4aOwvW2TN
OrDmYpVh3nSdQU5n6VBFYqWN8BxF58lXr6bV4D77UQ+BdszUSDgrW0EXC2QaPUzR/2YI1f8pRZ/t
GP+tou/ud94g8nnPx38X9f35f38X9bnW3xyJS0oyJVGn+FdR34LiYuHN08aM1JrBTv/gbRl/46E5
fuofWsBvUZ/8G0mLyPkE4jnpzFLA/wFvSxj6X5KpLM+1LNN0hW5YrhDOX4lbKYawKSv18TCk5SML
wQl5cvwIpqdAbo/7wZG7QIPRROt9Z+hwWzzDanaZp6+bfI6lqdz0oWSR2sxLLdVbezmpeutENFsz
B4eqOzACOFB3LoXb3PcSL12mKXRTIQ5PLwTncck6xwOJweI1a/ln4tgLzOFh6On/SfGa++jg/Air
UcGlwe9CvO2Z2o1B9uLJuqlSmzz0j7juomONhWJlNzScexkeojBwthTrQyTEhBo2FRlDFhrzPSDU
2TYcvEozFZRRbDz+km1x3TvxmTLScxw+RHFdAvvu9lzxHdgt9y2khrIXqqELGnz1DaU4k2uXZck6
HUt5odhBuqwxaCstTU/pFFLUnf3oWUdCauWYza5BkUQAuI8VO8oNYvwsYoFaMW4m9gckYA2wUoz6
A8f7V4i7eVOY2jNAEdpBsd6t2hEbcJd6x6wLEbs4xhXWAcSB2IuPkQUX07z2A+2WhB5CHiLdM4mj
RFJO+mNrud5xSHD8uLKtjpOho3WXSXQzhvBYYox4hdNdaWips3A+oD4nF7OzrqZmulfHxSU5xE3L
JqhM9mjZsbE5FTl9g5vsZjeh5WAccsdqBniRjSkVpVoct1gY5tongO1Xy7DxTwyjgspF2CgtCULS
p4yqgds8ORPhmnU/UaP2DiEmAM9OVrqmPn1RvNeIMVB3ObetdLNb22K57zqsk7TZgagadZ3SVDui
QL+1yZI9uFFo3EhMpUNhvbkiU7fkfl0QupRnraOQI11xwOEK4WPy9mahjU9+y4TdDPEaM5E8jxMh
9X1SH9PAo2XZ+s/DjE11wMXRmgiz7Uhhfod3lNk+CXusC6gDvaBqNokDcjPzDBiKacFsh7x+X4W/
anwKdTTbPggX3wtmGDvXfrPCatbJMM2SbZ4KAvOBiTfsNfcYT90GSyVtEuKJwPgM5U53UnHhv1DK
VZwnrPh69FOq3WCFugPEOpGmZLTHCZP5BlnAT0Ul6KAPiM9BrwXbplIoR5X+Y6DLASTM8GD3YoR3
q1997vNfhuZROoW3CRr/J/IpZt78cQoFZ1weXS2P0l6fMScnibPVDZ1M7878Iev0sSFUboPmbtq0
DTOsr/FW07LZF6NzLd6jyRlX3UBO9Gg8gobNDkHe30vN2+miOrSOYWyaMQv2ZII/sXb57UUS4NUA
p8C0x6MAgeVWyePo0A3NlD5zJ/KvDE/j1NDBCSff5HxhKae7O08E9cWmPbjycGev84ZxC8XcmRdr
3vMpf0Qx+8k8AjrNgLRNDfejcos99ZTq1pTyqRb1pakRRKGhjjf47tRZJc8yQTjk63urRGSkIHDe
z47J7ldCK3Q1DTTcRsejaaVrILEVXeCiHeYSAVCTaYp/+JXAGYbfjcZWPpW7NvcGNgs+DT3r7HvY
06kQi9WQJD2kCevDdNLpJBCk5UNX7XuXBYXvg5GyDfmUI59lhxbRMk4EizorgjxECTapuJbIVt/g
AkU4lXY7vbCxRyNnLIcwO2AvJV7Ucvf9FB2aCq7VuKfWKvPn1GjkscgqKrjnpK32ITVYTWd8sOXe
wmF1qI1pEyH63WZe9cP2elIOUpPg7HyOjjYxDrGKUWMbURAew0OP8Qhekl0f2oFuaAQ0nIQUNvs0
WbZdcxwJQ6dzbDcvGNfXeq+eFFlUJE0TCk5ROqYCGZ67Svhrx5wlqda92xm7vujHdRnQWyjiEbYV
phYogd7DjymFqZAgad5O3nHsFJ0M18YgBEpiYJk6muDTPf1kzjqZXCJ+Mk99n1C3HRU1AbJvrokT
we61PzFIsyNuTRDBgChk5n5q0kZvlPl7zYC52tVwmBtlAa1KYPM4KPQcfzO59i8rEw86/bJV68fa
tqbQ5DhA1Koi+pgUHmc4z69qC8JkpcUuPqQAXjFSzg3ZvyijDi77Kr2Lqq0ywz1aOtQjpTgEBYYZ
CeFLCykF2DGbAkNtzMD8qpz8JYGUtxprluRmTW1M4KESHgvd1tYpzsv06k/Jg1GMnArKkGu/Nh9N
I7rCmSNTuqrag4bPc8VCZN/pAIiiPNhgboyx0I87G07gaM7FPgUHC518Qc41eugb1fn3VY0wM4Nd
ZEpOohnRJcVbRbeO7tEY7sivnO033VEhgjix41Yz1J4aqveoF0JRxjco86i5WqF3x8nzjJ1ZukzF
5A2u8fJxvI5yPuPAKfZVwsLD8YP7WkzH3Ai3wJHuMacfi5hTbpxTkEM/+tkh87oGiJ/jNuGt2ADg
a1pXq2oAcyjNm0zmoBMS7AFC4CUFg8u85PUr2fefXlfRS/T2Ruy/Y/l7lqNEz1lRH7YzRH/slJJq
/Ew0L9goM4j4euBQSmujggS3onukAEv2sf0ajd6nHWZi09YvjafRwFJ3IMleA8RG5M83t1p8YVDw
18KVZ+VQheMFqhwnotVeNfgfK21xaybOkaB6EiQ7RVJUZa1BT1OvUCNsbtxHrDb2aUkeXne0awCZ
wawD9sbmg21kFuGFT5zwRCH+IsqK5YgV7FoDymemAM513UsyAtWJBg+tPCeXMk3IKfglY8Qqaz02
jkFRvKKnZx/P6AZg091HonmWsvapQCa/jKHydtC7b8u8e55i+iKxSMRa2pRmBtc4BwpGAeI1Lwyw
gpcl3/t/EXceS64zW3Z+lY4eCzfgTURfDUiAvkgWy58JotyBSXgPPJtmejF9wOnbdfuPlkIaaYIg
WSSKBkhk7r3Wt1rmKyU6iyS5ZdSHsrKk3W9uREownuOb28CBApXYjzq8kBXn3NaXR88kGmSlhRx9
uqg20QD20PcKDUJ+aiAFaU1QQHRRDjKA+MCWe23HlZ163Kx8WjZ9Y6SEYaS5J7ACEMYoUSeliAt4
tB8OVYFw7mezPLYoIJfHOACYcpqdYABHppf8x2aR7lUypyyJQIuWbUlSipYUo+U+J2eyp34PgJRs
EV+Sq8PUEUPRkjGKY4K45Lh4SEWrAw+iGLJIqRdR9bIRs/T7R2NtFL0J1JkP8ifSZ5HILorhRXM+
Ntl+FkgQt4ZMw543y61lszyjbstPDCE1mZT8cXloubXs488+f3anFD5XyWIUBCGUH4vuNu8egkh2
9iZdnm0hiXNIu19DQxqRBz0Lc61plLcRcUX/FLlkTxlV8z//Ypbz+m1McYVr1nrJnlkSZ6rUAuq4
3Fwe/Nn85bFFEPyXx3zEdWmtVbu/PP5z1/YBIsQxhBHwaAJPN8ipgpjuQzVvAgG2qTBB2KyX+7pl
PCcF8dQ/OVTLz7poF8mopXW23E+G2d6w/Mzm0D+nAkpitjwmW0G+q3UgUbPwcXnycusvO6zmjKgl
LWpRGP5sZHhGf2Kllsei2gDUayUjSpr/IilLLIcbUMqXmdjrLXrTRZK+3BJLllTSACxutPbrjyg2
CRV36nvOVjOjOLwI08082QfAmYyVFWPw//OzBQHNun+/vXz3scloTtGVTk9GftAfDfOiTl7UzItY
edn0zZ0osCyrk07R8Y8ieLm5JEcldrA1sO7wsZqX5TRaNpYV8ysU8xmVGaje7YhFjVIA80DnXf0J
v1xi75a7yy15zuvRu7iU18t9p4vxGMvk12RYSLUif5MI9znOGKPVwCPIWqorD69rqSB3GBF8xVCi
NnhxS38rxmm4KfWJkAZxsyNja1T+a+VXyQHAe+SVTKWBeJTVprD8GMUIbVe9APSsgYiy0/tMo5FN
kGO8DfORy2WriXm8ZDGHr93Lp3nmoVKw1A1kpciYIBbaSbyrJ/NTVZR417WmqyF5WimTRTM5Bvzf
Jgp1fc1ew2uI98rALCIQEol+LTHAZi2O/VzZVTo/PatqzhUSQprbAGnHRmsKasoUNo2guMgG3UJD
VskQ6d46NYs2egFijcSV2osTVXPhYYuD2We/OcMfyQ8u9hUC8ZUkReGuleVkk9KwchMwehlt+aaW
56aiGexHCYgjcc1rtCiU4YMuOqsaM0KlQk9LBB0CUqE2JbZ4lppkrmSHJe0GDGEKQGqWiy43fx78
y3OWvy6BOD/Py2saZpVdrCvNIY4F6WiyyE+Xm1Nnt2RYq1d/JvZN9mwMmjfL3T8bliUY7gTX+RYs
SsxyBgfShMckhB5YENPHRcj5Ax/BNXAdZvzbsiOkaMWfXVYz+EPMwDhzuP78zZ+hcqSK9Ija+Z/l
gpyDPbe8sJ1f/bOLn7sZZWrcJ6Ds6oVqJ2bA3SwIXvAuxYJ3WW7+bBKbJKfe7PdxgolGN3BBD/Op
sCRZjUlWzktQKG7zYz9/+LlrVnMSbIVUZttm1p+nLH8NxPiu1tBef55b1IW+Vpjn4ZT7B0YGS3S0
RdZOX2S2cqA2OiFStjc/yUhYm2cV0XwJJnXEGf/EKS0JScS1vygaHSJck9CN5s04A3hUukKIRid7
TTSBT2IBH60yMFD28Ah2NhMnIyKHinl5flhuOXNW6V8e0+FxIMxSIXXmOvlEs0g7my+/Tr98ZFQg
JdSj2POn+zyNor0EVKGImEQSfaBmSKjVjk+53OpmAlIi9btgNkvR7hy35JjuWLgGXsWpsWKRQ1V7
eQfTMiBSuP33N1j1BLlh/Ajd5b8P5mhs8kI7axXxcDERF3u7+zXGfXvo25HKr6xuSWDIDqoZVZDg
7Htt/qxolOC5xKgaj8v9IYEpCVaRFl88BBGIRbr4dHZQsOuYgva2AByAC2nZoMvQ0x05RITdERQE
tywecyiXyQF0LU6leVM3KNsqi69bmVlCy+uWP7RGPPfPlutHvGxbUY1umHJs/dOz5n38/Mflfy0v
/98+Zi+WjJ89LLeW1/089nP3Zzc/b+/nsZggIGhw1MxqK372f/a8PNlaPFp/3vvPa0IywXewvr2f
h/48RVItqiZGg84MFfZhGgkPhSBrbopKgIDifM9HK/Jarrcs8TmV8b/kB4pXYb7TZ43o8mA+DbBB
AdXqcWzupjlpekLHnwegAHT8eit5OWSWI3c5kH82g2WfYf+qm2qKC9nr78kax2CAoesQ2Vz++wlH
wZSlMyY4l+haztfhIiYQeQWtCen//CZkwoR7Fe2yDTAtiLDJwd/D8pWBv7dtOj92CjyRj5BXTXPQ
UthToV7F1lrq/XifzpZDiGxXJWmcaM3VG+UuVuxlH1zF8TL1k9FsKyU5FEnYASRLf1cNktf/j6iA
7Xd+fk+/63+bSQWfeTFWdM2a//6f79Z/7gffufvevP+nO16GNWi8b7+r8fZdE5n3j5r6/Mz/2z/+
y/eyl8ex+P77v75/pVHmRjUM2M/mn/M4NEVX/o8BHtv/+T+y7/Ffju9VnoCd/y9e+4/egv03g31h
+aeFStfB+Iny0P6mYfcnbgERrq2SpPEfrQXN+JsqU4qhgQRCF3MvJn5KU03493/V1L9RlaVoYSDw
hkKg/z+1FlRN/QsvgIxbQzZk3WKnpkb7g49dfL7fKCzUf/9X5b+1kSqyKo7yXUV8HU6HzjpFZfuY
6pQgreGlIr/phgYcETiWVai2inGKx2OH7JKahmlvLxbpyQyUzHyQ9voofl1nQoKQS8pBy4PB1UPf
9/zxPFZFtaPr+hnHiUWAp6CMByl3rcG6WEURfsHeHIjFItI+iR8cIXtylWlPo5/Ybjpo0kYhSMgd
TAoXo9C2DapQ1wDRuk4qO9joqKpR/WIskC2YcixH450KfAenoLOho28cHaBZJoBcwRzPw9EhgasK
c89hcbnP/ehgD7CsKrmnglIFzjYrIk+MurPxm4CqR2+ea7SjNdGfD5aSsOJFlrwrxbSLpC4HWK4U
R3lASFj2FP9RH2zVcHhyQhupLb3Nk2RsASVGR6iz5np0+vpN0gayL+g2BnEM3zSJyItqZgc/x8s8
A/yqBHDuDBSn2+WqMjdODdgr1BRJDaGgH9WvcE1OkHvD55mpEsfUGbSo1LYA+4CwGxbOOUs5JL32
USGSWNt1me2VYG9FivGIHRm0E5EfmYqEJkvD9BSgRWtRT2PgpmPte2k+jO8THoBUA3hjOEdNIiY7
9vubhqVnNyU6anU5semKroIOkI1jpje/waMrpFq/YOpO91Dl0VqEQCH8wJKPRisdhTkmh1A00Tnu
nMFD4fNEbmSz0dqxdCdw8qekgCQZhigMEa37dcWQi9QH8VS/qTId33hOvwnW0UmurOchp9SsGaJ1
R1+2btR33KQjNMAv23EGvCHha7vYG3ucqSZSWdrO5HShhGhosaONDG70q7RNmZDIUBahV6bZVUan
B9y6RH2hRgLtnDkdR4HtnPLofWVpaPhrhDzOfGFBA1BITrKuHVY7EuFrWA9i050K8ANC5FicRaDh
YPmCPARsyTKtq45AYZVrb0WqFO8kJMenxO+ye6mbHXJyDbVR7cwXWNy7Ph6NXVbImZtbycVCk+lh
Qwo47k1oAuV4lxIjea27R5RKxTEc0pudqV7UNg+6A9JwrMK55hMeCwXSdO1rh0jqjV1paXAdClyd
ahrslSzYtXpZnaIB0aPW6No+nJR5Qtt6jU0LcWD8xDXb1sdGmu7LvBO7ySGVffqKpXw6kHlacwCl
DyjlaPdF430e+F9pa6euamHV1aiqz74eoKclWKE4BXWpRDP5tmd9q6vw5ous30kKUlbVPyrSL2t0
HsuoKomLQNZUGlt+qLAHOzXG9kly0MKQ6CutCIt1mPuLJznV1xLA2RMT7os8Tx1trb0M6pBcCBs+
o8U55gTREMJnE2MbIPjR4zmg3XZQedHxQUPTb2hNHfyhaLeii0OvHtTq0k8D3Zxy4xDe91ipz4hM
EeAgNc9kJTrj7VXWsYMySpGseZXzyBBkXfu+BQaiMRnMAHpFObUuMx3N02zTSQnq9pyWNWMok2Yc
l6i7bJFj/THLM9NI65Q32KYSmwyBMQJqCTdcorvT3tKi7A9xZIau3Y+gfYNW81BBo5krnIjvR/2l
0EIm+kQ4Wzlsv2pTEOwSqFtSYsUunnMNGr36ttpxJj5DbG5kKfT62E6vsL8FeOBKekqID9hEmqAa
XMzEJBOBIzTDieWkdJ3CePSmIZyxBfZv3fGfKy1M544PcRKSqW/zl1Fq6VbaUI/i0vd538OFr5b2
y5jeyuyb4LP2qULSgoYQyw41fBmEnaeT/KPgLxrsft0EcbevFDX1JPKdWJLKg4tZAw4hFwHMZcRN
jd9+kSEjKS2SlJVw2jR1+RIbCl6/rjJdrOCuk2WvlSCWxqYCBM52eMosoMvAHS3ChvwTpgN1jW/q
c7LLQ0v124W7/5kqQbpWRbNvq7hDuYwIllhXT1OA96YJwZ7oAFYttrh1BLnJV5oAsc64Yb3ISRnK
z8WIJSzXBIXcCWvDvFTZ8NZ3gxPuS0JZTqCthquthPSipv1QmfKhnVlt8N4bD4sKhfqgTxnmMfJM
OlbhWnrRo+BppCONzd7R9qNDh23sP4yBEBxTs4etY9bpXpvKNzWYPuww8e+ripWw3t1qLAqjMO5t
GlHIuBXKF01Xs0CMDXfEJwQQJLoHb88QN3JqVjT03XaSvEzQUvYHcn8zyyEfJZhX98paAr1xSJSG
zofu1CTUpo2LK8rujOnSEDy0DopM3tlZ/DFB9UBxjYhx0j2JkW6by9T0rXKEoWNkZ5jas3QrnaA7
zK0reozMipGfG1lsePS6meVOpQcrYtw5QsfnoVUoHs1wpzaRgo4Ien7cZ++oPulWUYyZJmHMvT9A
uMbAUcIBlpQqA6w1t8+Kq2nGYEZSaQeKC89mMFHo0b+gCIZ3RDtruLjgSSjN75Fo3ces3sl5+qpY
fXFLyZrKy+mTGPPAwwSB12GEOJQb9YVolAQ3ZIxfYGYiKW31Zpui3JVJ0LswXzoXwH8MxMIyt441
pQ+K2uyFL+HTYvyeNc3URfgAGtL8e8c0vTiToldoOPR5/R29PeGpqEE2ekYMmmEGzYvo0HBFw32d
KeFrp9ImNVBaFnFrPEK8e2JYQhAbNmikgq9Q7+q1KUR9tqIWvgczGBwiubwTZMa7ommTB7qTOQp4
jCSQfNutTMblOg5r/5X18S91bJqzQrfHdeKTCVvuvZPRx/ZW79MiUc52SUxHiMELkmVjvRuh/eoX
/juMmH4v66n+mLW4MvMAN1RYTfpjZ1UvnQ4PCvdhx4KoDG6G6fSrKqT/OZHZRgsOqBM2ZnFojeGm
p113p3VV5qqTVOzMORPHD78RmaG/M6v4AU9nu+1wXIFM0oxL3PN9EExubpxKDXdaGe4LAsJ+o2Ng
aExOYGC+Q1s+WaFV7DGMzLFaygZ7RLDtQzGiVcQRWGHXOoDe5sxvm5OZ3URK5kJJ6odD8eZxaUwZ
jtZ9DsTQFmZ5i2wM57gG6j1KZA89wQNfFeXPOkKNTZF3Y/oTLKSkCo52Gb8DnDUxzNgtP4rh5pVC
rN0QhY9mfJ3nWV2Kcieh8QLJ28DgRFqvjQmjCpCblGAfW9m4tUUNsmnv5xXJPT4q3BpJ5gPyDM0L
UUjeRUxXGasBFCVokfXIR1sehGu9ySW3yLTJJfpMWYuK/GCR0wmSrLnVmGm/4xoSa9joIGYy+WqH
zJLqF70nElRrnTdfLaJXGbHLukMxe+1j3RWTQaQO4hkij54HamAuFSzstJIReXUa5+5gTOGbf820
6M6Hy/sdFOSa6+H0Ntbag2QZH7WTkQKtdbiW2jvGI0YQW8NLppcns7eji8JhCZy2b7Zm/2r06IBT
g1lpTpoMFVyl+vbn1a6FOvlid/oRdqCEteQ3oTfhsbSBoMdynIMAxh4yUKDFmCRQikt6v0rUvkGI
7UdXU3fTgBxXu9UPzONg9tiFfMl9icy0XnwVthDEJSnjLveHlzKvvbKQqFiOk/MmuurOL3n7sWXJ
O4PO/BDpz75tN4QQqb/72VnGvAcHRCu3By0S2YZlAmYHWN+m2h6zukMnPYuZVTV6XtoBLD0QHuUo
YIz5NcsLe71qD6GeYkZJeS4z9IcCh4U75cJZscaKk+lICfg5k3MSvrvhC/IWhCyMMIyBpA/0tv9s
yjgqmHgQMRag2V82jM8UWYt7uk2yS8RTfAijPW4OewNR+JwrXbdlAnaHYiXw/AJsy0JqWDb9DF2J
iBxQcvrMOp6ftSZToUZVB9u18joTDIQISH9KOjXFckR/PBsJn5GtpqTUGUJxgSmWuaIoNJqR8YsC
AW3TNuVZqilmKsaQrUOBbz9SC8ocdXsMLCJNjFAnRwV16x8mlEol5tAztwQD2s/TZvMDL5iEkY0a
ipPgVOj85rEcRiRldsSabgo2gZqg6MDk7jZjeF8alrkh0QR1QnqbSuuWd2B1wg9TdOLUfIWdE7B+
iC+p0RrrJupp1isY1oYkgBFv6KehOxALLm9FYzr7oNDDO0XykYaIGFSDHV9sC7t7DH0aabu1sm3L
uSNz9jkP8xJFiR7dRJ9sFaLdEfAyQQ5FfFPosxZG+e2gVH6QYh+3LsU/L8lIAoLuBn9o6t6kXkK9
OmUySCz7NVPxmeWLpM9YtT2nZB3X4SHGU9f0WvMwxSR7YGB4i4d8N1ZduJOz5LVNrDc9NrdNoZys
PvwIDQefQaq/SNVdCOIS/wAL0VIBBRRz0SL+8NI241sjnA16opXcJwHLD0lzA9M/2PPIFsrj7FrY
szA5iiymCnqe88h9zFzEeri6IY9b0kO2Vdh1uwzB1q6V1G092j7NEYxxqMKZ7rIGBGFNwa4ti3US
mrPTSyabAgigb5y6tNcPWlu+d/HUYh8zblJNQ9qRqdIByxfHKHwWvY1lR7ty7l6zVrz4WmEenIYc
gkE+6yalRSb2y46oECq7shC70qd1VRdcOApNwW2KqMOaXtQgVY9+znkcVjbLwq7x131e4G2ekWSt
SHtWQZQP0HQQxOKoe7/CuDQXqklf30ECNQ/g2ZKtENKlg1LcGMTEoGApPWuupwdgz6kqY1JUErVz
Iwfvkzy2Dww891ELWClOmURCjcNtQ+7X4Gk9yv0+vUS03ikg56vxUhCuuUcdIh1aAhSOlOj9vdR8
Sbi51pVjkbTQthKLwOpsD9hhI4FVbUwxLi+fP5WUllXPbKq2jYOulQYtmMk4OCEwR4P9FQW2ej0w
krU8Y8jGeUxz2v5Bn9K3xGwuagvJp+370c0l5lHMZR6Vkj4TPCuAYDDJVmgYPpkNQWENcAbrobGV
VeOJaFe0PJ10y/x1rLQ3RLQC2nAPhshKUQslZ3mCkhBMUJG5vD7L5oiAwgzvICx8pTZiUJsgKbix
W9Cx4D1Eght3TpCzdEEzqB22eofEgVCGJ6uPQhfx5nefvdXITh5U9ducnOd0iAKSq7BgdiVwaRqE
6ChsdZuEl3TsaQKZFkZdieiNpHaJjFNgizQfSqnsspAp06Ra2waceRwov1rFrbPW2Out/NZQAzzk
NrjAGXrVtG28y2lB+TXhcLHWoi16d6hIrIyy2Tb1aHg4QVjFjOWwDtTvQiqdu3M7Os4vlUoZGICy
TdGtUxkL7OBo1jOzpsYgUqoN7vxRxm0T6PDH0DcJrb80Qwh8GbnIxvDt7RCl8Ullqr+GUR54coKD
rqspnusexo0VfBr81Iby1Q8JaJxqXgNQGeG4NI++FGAVnz2vuaaUF3L9vmIjf5KLhjRKEyd0akxu
DewQ4kE3rBM85p6k41S2anxZtkaCRdeqrYsdIVqJPNfWEqHcK4cVcMlhvauSwSum5CqykmCv/Ltk
rYvfF4Kc1dlrKRkuxRPxqNt+wFVAQJAjIcNJwuRazy7TOvqlhmDdZCOhrzWJrZFaT2HDgJZTCpnU
M+f1hgyRQzqk30XD4aBq5VH3y3ENxRGPWwfC1xckYaHphSy00ovsXcZVXpbmQ0mwwzqkIyt8DciR
jg2EPDQsfsOu07jKOVpNX3VmW7OMs0yD1JLpzsKXlA85cxYNmgLrj0j/suPwi7qhE8YPZP61ntA0
fqDqVZjijX7hd93s9YpfTinJG7LareEb9/h8KbN2yXseKnfdQAckQymV+L1LcNLeavxdIGdfdlXu
h3wgyKkxDohDEAiFGYEoEiJVmTSGrpH3OuKaE4uqoxxL1yL3V1R7LkE1W1WKBzssonmE38TMb5gc
3ThHmqC4z6Lu21SJ16wVE30UXAuTL4cSRRUXNwpMh0iVPiJ/hpYnOpELMTofEgR0hnn85zsfMIhS
phsGNWml6dq1akwYKQMjbqeHzFpfJqf6nHr9GwnIU0rE4RQMXmz3zzWEVCcbPiNfwAKpxjsp0j6k
oXyYkPV2cfTVycrNmnqXcPo91sG3LlEAwxA6SxYi5n1gLoNUIGruhy+lycE7NZw+/A4sVM66StmU
ZcLeicx8ZQTKk2Ya+7EQ+yCCsVqnq6po3vLSeOxZBfR5vEkYzBPQ6nWnY5BHmBZKWwyqZIqQAkRR
jp6NBB5dQzYiCoWYMVn7skPHpToKsAdMHWWb5BkuGO/Rr28WqxAZwOqqsaUSP0vtjnbxQRn4Gu71
9CvHaiVV1Z1W9VxYZWIapp7cvkQf7/Km/GhUlKhobfPeoKwyZM/ICHAJKRhoBPOyRqbumSffo77P
JJ8jnHwVjJokiOlb/LRfld+/6R14zlhh/phnWOqL7FKi5pa0K359mm/PGZ89RxbncEwRVEIryiUt
eAUSlh9WENNjoCyc/VMkKjLcdngra8AIJmAtrHgEvYCDqOc0kX4VGtJDFrIK8mP9WWhPArOhY1D/
yHn5RA26IRiDYujwu9BRSRfCeaokfHepPcEOQgNn+Nq0J+QUpTfVFqcPf9eZdm4M5DElVe3WbhGJ
tKg0w0y+K/NvwgQ8MwOloYXaNmttaWe2t3JK9b0M2oIaB31ZMXo6luNno73VzgDo1yYOsnHCO1/U
IavyZJNMfuZJBAJDSWFiSjEnK6NiE0kMvYqhmLDH+m3VEQelhF2F43n4QK70K5sh/FFIIsVsWvIp
qiiovu2xOsBOao8JrYlwh7apQ8vpw8v3AzdOcZJLFWUpveCsk1rgJXIM/olcEM+uKZRUIVawaGwp
Vfn5eJI4rdSkxEdODE6coFeurULfY2RRwQe1TDyx2UpZ/G6GQb8fZCylKR1DiUN/ZQwYE20Lcb4a
GeZpEFttsFdQfyQK5ikFfgtKoc0cCFh62xlPgcK33J9NQ3nPkk+wwdqTHdIhqOBTqb4cHzHoKdgB
DOQOeZCBD0E+JiUVBmdCUumYMscg/Q1ynBdmzLSyLtY2tYrhKW5zyuV6sw9Kip9l1LFSDyQv9NHf
VUaBZqxqz8Zlaj/lAit9P+U2V7mRaWMIGlAac7cHjTWq8qyEuU0F3r6axBHWFE7ohThHBRJiGjv9
CqQ9BmTg1luui/pOHVrJ1RtRu44xG+r97BmQyrUKgsfCSYxViPFBNBXVp16/dAxajlKS62w6V7nU
Ab8gI1dB9t+ZFb7hKEi0ddMZt6LGrTYHdm1a0X1UYfDYYOwnPSBg3Amoq+Zq5cl1/WAnhES0jWO5
uEbLjHSPcd+MmGxtKkA48blCFBTq6TRzdtoO4vpaJ9BQ00Lnqmf1xlCYrY34lhuOg1PlTGAoGnUn
GnC6KsnLWeyk64yxypyUzOtKEs8IBfai+IVw1+KqByYedg7DJgtmJkPtySnsGbBJJPri0FaJVC0s
cVCpiTADST7bXEIsoT4Fwir3wmERZjgp1vlgIiMhNTmucWF3ITD8pHwCWllvNAOCojHCHcr6wpVS
/71oSevqFSIAO3KtqUph2gaCshId6+2ye6ba37o94WH1eBi0FP5P59Zqjl5fMt90M7tMWIvMvIAk
oSGN66bXrBYo9JzsYbB4U/K9bUE9QkXGjBcwof5LtfoHEqIM11GgUxUGBYUAiTlRIOWGVUUJyCwt
BtPVW/JUqgBLZzXKxUqONrGeJTtlqHeK1XLiS9JKb0YUzD46rwefkk6E5R8lHgs4Gbpw2vsY+ayH
WvOxuXDuDnglKWNihYk11+Icd2q1Z60Z0wwTFBToQ9xGYoBcPC1YqWXw8zwZ88/vdPwyxurOkn0V
VAJtP2QlNzXyFAdqc6BvybI9F2n1q+objtjkzWC6aw4DgYlI2wbq7hLWEcO0iA3TSO6b1wYadtox
uWvSF3Ogc4hdiTmXXH7jOWCZkrJKodylbYXc3qtD/0J30UOw6VaqdZCc9vfEV9IZcwpPArK6YC99
sCNZGmbwu+bXHlk7X+ioh8C5xzxCvMFs83H6kyqbdF/9xsMhdl+RFzfVgpgG4VlmcFdG9a/aEl6V
18/M8vRN1NrndrDuJDN2gwoj2kpWkseubV4Lwz/M+6oMcZfl+pEZ67bRXkunWtOxYLFFhDjX1kjv
twhJj0F6Ka3s1VHHay+bN6etke1vsfq8qqp14pdEZeSqI9ScJRLIYp7C6KOBaVa2KkMkrvyWHBPD
SxikKlKCqSFMFShbljoFMUYFQ2WUQlQbp8eozl4HCh0NQvzB6k6pWRy1Pn9K9Ee+NZezdI9j1mvp
h5B5djH69jL/Xi3QsziNL/zLM5pDOTfv/ab+1RdUtaYYwy6EIwpHUIZn1J/k7/y+32Esi1dqQkJ9
lXJl1Kmto7AGszCW97BNXkobWVJVcwVQb6ppI0LG9m9OVxNscKXlG9rZbzFBgfgxyvvauc8U81yO
4b6yx40JuSpjWrzqS+M5atUNUkSUwNldWbUYvoUEHREMoYPkJaZSJWH9XeUhtJMkiZ8Hafiiqwhg
om7WRRNctVbcUHqj2kq63dBUR52o41Utkb4miJUsOv1SqsGGCNEvgqzBZZWFTZnsmdpzyEhIkoil
Aj0wZfVinn39F4WtYzJ2qot810NAupOdYJv16i5nlZySXszwqLfXwBy8hmOEELm7SFdI/wv3bRw+
qjETb0nbTIjdRV3sfF+CW1FhrqPrUqB4Lga6SkCFbVK9EqN98CkCz4YHht3toONJZFA8qXnkIRp5
mA/8Rorf84SqB9e0vDv3mB5wlbvwOF6xNx4ryTknwsB6Yj/RaH/tBSA8Yziywma4KuUXpbcN0AG/
sznLaUjr+5FTfqWYeMbyrpfWZD0dmXqcyk7fq3K1TWsFCZ//qFJ9KJi/5Kl6HqIIClrxTvv6rR7s
nRI39MbVdGv1n5mewYHC1ChN5JhkrsSIajfSx6TUX21KKKBqP0FuZ9WVmF9ZYz6OuMMkSd2bTflM
H/PXxFyx9X/Jhn8PO+q3KDECZGIjDHFPz3nfp9NajDRa0Vc4WXyRwRbm5aMZEmo4cCo7yYcq0wc2
tYcsmEEP7SdlmB3cl7EV75Uk36qkfks566WsOEEoeVWL/q1v4DkEOLk6WF8w6q4TLVjCnihvqhAr
BBcgQtWIQDiEFpZSC4EeiTuqplxzfhNS679mzlXZh+uwrjCIPcl00qDkE1mfXuPhkf7Stz/a5zJQ
z3UifiUFzTgr3iVhcIqm4WyDHtKk7G7S9GOlFd8RkX+V6I6G1L5qnFQman+TGFo3omcq5Pukjt4g
vBySSqWexwK3xX7ICfZiSMYJXLgL6m9VWOUqjIpzaDk7raOZIjf9RZuKS69Wh2bSzlKqUH7memkH
h9oXp1bpHykuPVRcU1YTHZGcgLVgBOScc2gzehoKoeYYpHxAPPgU9v6NAGJpBUMLOd3abJsjqEFW
X1XlJfhhrIsxqpAuwCCy0B7D9Xyw+Gp69YMreaCbsMDaFlG/YpxBs2bV4Iv8jKIVKjbSO0fUEwUB
mCQkBRe9S3ZOkz2SceJ1Gg7Z3NBWDQS4Ri4uCZaX1nrQ4n4Pew9xAhX+QH01xkzbpgMlIGt8ILmc
f9HjIDGqy9Tpd/GoXgGqfGhDuAuw7IbpdPLpotbTjLCpf6VtdMvTRycMMbRY1sto/yIRbD8Yw2cu
FXRSFBWqgrj5a3vW9Snle99uuqo+9XX9GurjmwWzJBXOc2hzyhH1muh18zlirNKpgtMW2Ra4nAiE
ZjqlVfl+aFQ3koKdsKyU1hidDXQxqNWOvUMtLqUZLfK7OJy2vmCOxIjhmRo/U49uzxpMa4XmRiVo
KNsQBFisM/1BkcbA7Szlie7WnQN4B3XAgTXOLtKTZ73jtO+ngL1PR5nyA+imHem/HH4Ungz9ypz3
e+TvvmJ7jjNuBuVilukjyV/bQLsfpugFufKDaRg4rZmqyy3lcgBXxeyBKDaSFFKgBrBoKvrv+f+K
0byXNecYluFdqJAtWKlIdeZ/mOrKA7yayIXKcRqC9uaEeFRqjpQwelJTddN0+bO1xtZ1ZyhkXPiD
zjoEfWFi2PBn6T/PTxrS8qW1ApZ70bdahw0IHPMxV4t7wqIJNAErmeTZg42kRG8nV6TOB/RyLKOa
cZOniSu5404s4FYEvlEZBmNbm9PzzLmIDSJipXpbAxAxdYoihFAIuvJFA8uNAnMtpDuEzHi/8LOC
6NpVVnfBrUSZUN/7fX0ZJetuDLQ9usNtTOas/tq1FLHHxw7wzhCNEAvbix69BXMps8+/MTd+UG3d
mwDxZjqIGWA7dZ5o0ewCP/n2dfvODyHYjYQu/y/2zmQ5cmTbrr8i0xxl6OEY6A2ibxhksCdzAstk
ZqLve3y9ljvrFuvVu5JJQ5lpAgMQEcyMQOd+zt5rC739TpbLA8777dhHZJJSwemtNf8A/sE2I96J
WyS2vD0lvHU/e9+QiOobwuLuMiKKjXTkp8RjtF14aq29wtM2Hm3VddJBDB6QDdCBKtbACxnb5ua7
vGWG7fTm5nWxpvsD9a69c0Vnrf1Er0krPfhAOANUExcHdyf+9+FUaP9f//l/rP9Ec/m/Tor6U/+5
+Z6W3X9Rf/LJP9WfvvuHbQv0eASFOI7tyjQmWdsjScrQ7T901xaWLTtjpuuQCfUvsoTzh2/bOh0h
YcJ08iySpP6Uf9rmH7aQZAnX8g2qyXzqXyrYa5nNYVkgoEVei372z+3/VvT5lZTjTso5LU/KOz/f
ePz5P/67o/v8DVPXgUrAuEBzKskTf5N/+mC/Oihe2jkhlAUAVFBtCy6SNbHeLcqv9NiG3JM1brNM
WaX/NDihUXhbcu2azYFHRxswrAxdsAcQ1OZAhKVxgEM9ZzYP8XC8hv0m8+IFdC3ej0ZQ6tCD1WwV
dKPtLNuRjw0MNaFe7WO+6H2sq2X+APvzjRCNfYikgMoSTOmp2Ne1uBry8oBu5xythjRntw9k+fld
hxzjwzyjgXE72tMH4z3GeDb3yXw+2wXDIlCuflrcOKnRU7v1LgQCWWvdTB/KLv5hJQvue55l2BFr
vX1IaQCtSJfxtlUP/KJzSmqgGab0ybnBco81Jt6IHIzXoBW/oyzb6/Z0Bu9aVKDE2v7aTyhczaw9
DpNoyLWEy8qb4yyuUGHZMKNsJsDpi+ZRXYSFE1H2AgkxtigbKe7h9SaxJjQ/FsPezt2IZLU2H+os
PQnXeSSHeFpZmNmxQfob0WjfOmd4qurie4dUqsO7MmNQSppmbVqYxtJy2WpT82zoLoodQlEXniAO
isi1G4/rPnQvmud1CNdf9GS4DGXdr7Qxvzg5XzflV8CfRWhiMVwRvJTrymSOW2FFSgnPpSrcURcX
C0pho09vFga/a0GiAj7j+DtzDqICZ2Aai0iZAFzT0Lmj3fpo9+HO5W/s0r6icxHHzWakC21aUIrD
IcTeqWnkbaMIi53pR5OnNxqgccawWbzzlwf4OZX7ocMDG6uMcAx+hLkqp4d5QgI7k1Tv/xBpfMZW
RspnHzyRlHqNONYmPs/9KP25OhxsMdXe0bAxySJR2jYGtIooi557awRv0UjTnFmdK294wuxNrnjW
Y4F30t3gMbR3WighHMzV0IKvmxPjNc8mwASWatSkN25ZY/pu1lCM79uIAoPTRrfWYFQMbXhWRUPx
lovqjXTQmfiqF9tLXytiPNdIfIYVsp+XtCg+5uGi+8XFJBJRpDR+ahtfueF6qLqmXdWVj+XoPiy5
OJaERa7majw1ob5pXbINrTC4upAszeLW00JIjDRKsSxM67o8OAsuUMdq+q3OM9Uq03M3jcYaolx6
+Vq0kGE2ZSEZpCL0eWqlBRf0OL/RpWxXyKcD0f2i54SYQRTGaslQys51/lxVHCK0q1v6fYBs7fda
VoC6COFZga5lU2UImgfrPusGm16GxpSL2nk9NMkG8BnxogxznY5OlE62kBWjYB29YPlc+9qn1cxK
6YtIn4xa9DLbSq2plCt5M95Otnj780Xpn6mVeau3v9a1hWz7vIdg9/na3/5czsPYruDaVSbRM9PY
YfqHUay20oafaWvENOMts5Sh7gFdkjonlBavpL+2GS2dRB9/eDrz1KrX6+bQhmh7ZmrBOTB+nFn+
IUrkcJ9eIIlVMlQrXPB7qLXRqq7znFIk/2uX2p805m08EQb39X4mM39+cuZZsiHUFEtyKb0w0vNW
Wcs+Xzxz3ygvm9qnyxfUW9SiCAPnGNJGlR/6+qR6F6YxzNxYowtubgadHj75+ZfAJfCK2jHEyUMI
YnYH06NaOUP52PY0C9Iitp/GXDvPGKpgOnxn3u/R+OB2I6x36ibBQnPGr2Oxr0uvvhpydDh2k31G
+LXv6y45Q1d+GmcKZL0ZmQfXKG5VPgkqkZB+TREfkxYqugmgOFy+I0p9QKZNIZU6IYWxHXYait81
MImcfLZpHp5I4ym3xVC6q8BbNHRlmTg1nlkfzLB8bqXeFjjtjVZVaJ7x1JHQkGy7qDv3C4Uf6g5Y
+REqLG+M2Jn/ae+LJcB8as2ynyYADGXaHlNTL0/V0n6vW8MD48AYP5/LH/aEjbdz6ugQtYN4jgmi
zV0vPSB5c7cViYEk4IXv9dz/KqK+fXD1oLyagEUs2q8SIPO0FH18Wsri2gcToD5QvNT30m0+Rw95
EgU7rXWbbRW5Ejapvw0ds5Y0rMUp9Xngtka/iX72FTxpM7pvOLt2Yy6Z73PdnowCdQy0hnoThB1c
DiCV0IHG1RAiCwc/E+1dBNkqSEe5p6MGB8FBbYthnchArmkkNf6g9Etqgbr+bhjo/zOayE+TMiWS
QwGwStiyxDQ4AZdIyxXpeYNxzBIijnxZZhBWcVrIp0UU56MSkvY9tQikuSuB4//nTrU9S5dehV0v
mmgsrU3pulKLjk45pm3O0ObktjNIbSiTrqYVR2U0Vx7zho7Mn25zufa16S3VC8hldGTS+K0833PB
0x2gxQgRz0wPRuYF1JigYapX7YpU5djEQJl3MnDeNdpVVczx8YtN4BDqgBxPsgo+/dVYLl13ENs5
7uuTw6jAhEh9NOqwO1EFwPQlM8K+No2IFijWiQHhuTvQJZe5YZ+rzOzwlMptbSSDLkmrDztcWnKJ
mN8n/J6ckfwM0AtBW2WzNx/gKa07qb8CQy5gUg3OWh3XJc9xaUQOd1Gngl5fgxNTRzlKlg2/cHUY
pL3w6yj/I2pNvZDN6S80CShiKDB+0h4U8kGdCF8ECLW24M1Yd+BvPo+7srSrhcpgU+dCpVgEQeOG
u9ytn9W5YBsLQgG1ajBuoF6itW90wJ0tIrzqqMc/FKUh0AMUimFBJ1X9rPInUglqHc6NbS8DkNWm
WqjfO0xaY+9M3UGhIb4Wms5P/LWp1tS+xX2vy6Q7im6kd6R+U3W6qTWEoy5yLZxJ6nz7Wnydg18n
opfRquTC2g+aLiGhmbhLC0KhhHQrqoVKhXI0mT+ktsdY8o7j+pfiGHweu89rVEER1CrTAW5tKc6h
vw6cF2qEV/y7Y4jGkxE8kWnq2Azqmv28cj/XnaT68CSvQh2Yr0Okjtg/9nlkLhAjWFBSk5ewulo/
aQTq2Klt9QpBbyAV6bQa0tH5efE2Lb+A2m6VmxJkbn5k2AcFBz3VSl0y6lKKpA1YrX3tM0Jj77Um
be+wbCixWYyji7XjtdO+NUYUXtLvq177fIPcV4ZE2w4OiHH6JO0JSwQOzb/W/rFPa+pwo8lIRVsI
DJgxM4edl8WUdiOSm3wI0qa6cQzStizXCj8CvO4339QhNJQxRR5WtZnbAfc0dUSruHAPbaJ9XoLq
kizbKNK3YWhwp3RSsaXPGB4aQ2Dl/rzP3vpjnXxekpbrWZSXEppW0nLswkBbGS0hd+oydSkX/vkh
5G33aO6bnTrQxadXX16t6pINlFG8qQNO3p7mvGKF+I7Np9WR/tt2K1y6qhnMQIQxFKG+eBOKQfHJ
pMiHTkMcmew+qRPyHv0VS6fW1EIdevWWgByFoKj9w9ftMgsWNKDqzvm5yt9/L/wQb0ba2jsFGsil
td2dU5RnQn2FSWVkfb4GUZ5wA/mOyWB8dFCr6iXlkP/aDIEyzkRFaT+GCirMj6BL830ord8DlruT
Wvta/Lt9hYbXBmggH/lc5PKnUav/ePvEXGWbL9FvtT9Tn4PMfnYcK96HXx/7d5/9x740gjOxtBan
41//sJ553yHbjdiO+b+UU7d2W4D/5OP+NEb5OCoM6aIPeQCpxdDydPraN+L8IuVA13Y6rcH9NGbn
XOtziPfyWKhPhDORrBQU+TPqw//uz6gX/vYZsoS3TmJBOObLR431akQm5WX5b3/+uc/3DtVEAorg
1zCsId2r19UCKhz/mnp1WOyVnnOiaMAzyC2QPAeoxwRSoAkfjy18gO0ARLk5DH+ZpuNIMCwoij2p
QZAo5GJSD/fKSrjrdKWRnpbHUo4ItAQSTa1GCXAzOIRB/kYKmAOGGC4AJotgJ6qRrg1IgAALHY26
OChuZi1oVtxk/u7DV5tC3XmVzZ12PTg5RAebWD5tPxfqtq1WK1BWfPm5u8et2+2QN//M7arZKgiC
MrYpE7vatNUTISmehWchzpSedFveebBqFPxsAUI/vovapb6QWoSJ4e6JLtp3vjNVh1YOBkgxa06x
fDQKn1aJL+lIitag8WCQeliegaji0jXM73kdiZh7XyRHKdi92pNaa7s8OgFNIZKlPTmZ/u6MmH/6
2uFGLBdqzSCQE9Nqf+jkrXeSb1VrjWtTcCZwFOYb/xF5a09Hk1PQkHdstT3axLKg/sDK4OjlIZbD
KU+mWBK3ZnOXDN66YRnJ35aDxS8mwEIqLSFlqGatBeOq/J6iJoVXreHcQAG39Jekdijmm7KLwZUr
B1Vq4fa0uYrAgeCClPVEKZfvrcsBRclcHueHxBeJnhzxBBfMaYy0XUQFcE/oQ4gcWV56sxZea6ec
durE8SXtCd0291O1GqAgle2+m9oPl6NKwdOpZ81rtdqriD+K3vsCFakl57qK56DWOEY8F752koGq
ATgjjjiVX+JrkYvE2wNjpIr+r/2OfAJ1IRqUriXyorKdZjdp2r36a4MkJam1r0Uoz9TOaF/7PBRb
9Ycy9exSq+6U88PbZD5ZzeAcOpvJ2BnidX+IaJU6cgyuFrU61ZxoA/BvOuipxgFWL2glugXR1d8D
eWjU2Sb8HD+Y2kY0zWqEnYaDa30nZvdcqABddfKpRUyNkOiOIvxNsa/empQ5+dMYwBZEXMe6ginm
h9DFdN0G6fO1TYd3PKTEgwRNircyIdm3FNKCC+CRbqLaG5MGvBVO8QFPZjjRkhpOYcBCbf6XfYTu
aTi7IazcgPYp72p01rd9AOocACvjGgpFQ7zC1Bbslpwwjc7VHgeB+SLWA28Xma67Fn5Z7D3Qhghk
83o301vcNrpYrkb+AC3eg3BRbbKqfqzaRZzR9D8tdhAc2hh1YGe576YxRzfS6tyAObr2vVHeZOGh
CsSF4XZy6WfdOk8GqrbE44KQUiVj7ghuwToqED9RzX0RKMyP6UAMFErOhwQBDFWYzloNuncaUwqV
UzIEhwZsSxrM8aEG9XmuxuFmsNzgMNZytDA6O2y204bIwEvvMf2Y26Q+wNgKwVugq/Wnlt5Mm90W
JPxucfQWe5uEOJrmbn9ENn0gSIq+XO04tyEJqsR0aJSC59fR8q316I0EKXijtTI02MMmXq5jZ453
VLbqMynxNKTlGuDNX62VDzunbqsbK1KD3NzCmz5Fm5A653qppN6tbwbppYNAFcKn1AIkjk5mx7fA
/ih8MhvfEXSK1x2himWXh4Q28qFAUr8MHp0k3N9kh4jdbMIGBCGIU6bQx32YodSnSbWOzEaWQcJ2
A0YKca837WYr7G9MUejroerJGrLNhLyrGIGcEBeraIqdRyebICc05QlqC1HdO5X2lBFFvheATzCe
One5Ra89Ls+Wb45bSq37PqMpTrsNHG0X5Rtr8rd2MPyEzl+UM5mt9C43dWA9Oeg/LkEVJwfbmZ8n
HXhjnRQdVitMAFW0CGCN/bfSnhr8SwaJhlTW50T/AePqZ1kMP5GsESQBQmtLHMsCK3ltuf2laG1k
I9YIMwWu582SJQ+1azR7rHjdLpBu6MKZ9PvW5mE5Ftlm0QkYy+e23gmeFCRcgF3tiODKfIdIgDJc
TzVeEUcDc6AhJPdAZ61K2JfwCcvlJpzDfuUy9N9Zcz4eq8WEajSF9GeRCmeHbqDJm8qCtJb80g3C
znrGeZgYCtnLBCTs5eXFsrSEUhP/cOUQkZPNRnSLiHhmLOvhJLVA7XY9zQyyiH91jhxvWjQ6UyaY
uIrLTQ+/jJloyNO8I9fKnPJ9bHUd+FxjH2BF31glrpeAJCdSL/wN/eYR5q24C/T87GtuelOL7qBn
VX5M0/pHhfxkXRpWt1E9KclP+WrwfDZ8/uKp/GPzP57om5f5f4asqBbRX5/4j0v8gf6q/N39b9+1
/38I3wK/BdDK/7p99/Qrbb+3/4na8vmRf/XtrD8cXQA3+GSsECzyt76d+4droSHTIbYocMtffTuL
bp/vgpGH9+Ibqjn3r76d6fwhZAdQ2Dq1WOHr/1d9O8d2jP/ctzMMRjam8D0TuIzLPUJiXf7Wt9M7
TRvqskTqD1P94LbDYz20PANCMFSl515cH8GCGeBiJhhk5S8zdgAf/xjX18xbzIx7Ijmu6DsJkxDN
A4Lg7/hECgjDHmnfyy7ShyffRpBEf+q+csQjZfAb9HIbUu0cMi2iHue6/ZxqLvkHutne0FX4XiBH
12Cs1KA8phhdl+EhbCTsOsH01lc8NkS2w833uhSYtu2ouOEBnPCod+5rnBX4KGExF+TT9v4Ur7Qa
jXqPebNol/0oSHedurPZd+EmXKBEah942+glpSY48MajrUc92DNM4miIfsIisF28I/psneh4o9qS
mbbvjf5Fhl0sdOP5YsVe0+Kn1gc+P3oQtJGRUTMaSaiKJxNiKmTjPt+JoP1WC2PXN/ZNr0TvZgR8
k98DqYM3nAwKCYT7nOKszs/lqPEfMOl/VENoXvCD6WcvEZ9b1FTNi9pvNK51zHQc9J5twDzmdy7K
GK88sBC+hd3e0Kudzq1muXALFmNDFIF2VxBBd0UhH17Lmiz3clxultlKtk3WQW11av0aLg4Dlhy5
tdrsy6C+Eu2e6jHRP+YcIdKiNu8NrXkqvcFeOfkQ0fULXsOg0O4Q3AHBDmMQs5oI7tQC3aB2V5nl
42D9yP2JMJvF63D5ZC7SnbDEyppTi7Vz9ulNjcKOo5zEWoJ3IseFtaRtuSHV0kIIaBqQSArPWpNx
YK6JDhU3ZOV5N82MEFubqrMDrv4GXUZDxE5QbQh2iK5T48W3MeGeOaG9glpb38OrM6c9Gb1XH3Pr
xU3xzbVzHO3nEAgpYLDusWgc+97QbylRgyxqnnWtZKF/C60leFQbJuNeeyyHq+SIGWPiPg+5WCkf
PhPo7GzpA2Vpt03elgqN56w7uPRb620qW4D0VvcyMKr/kYy0GqbFtu8HREonYtgmVO36uJ5Q6Zxn
zmlacLDkXcjDYqpu4WfbMh+g3OrM004+zrEn07VufZcugquPUDca8xHn2fxT1PkxHKseJz0pygYG
uPdy5BLP/H2T2si8xOQ+RLRXvpHnwyTHKAVPaof8Xt2Ldu3o+itRDAs1dsw5Ncf5HpfDsI5B938T
S3isiDv/MZjdOiBZ1J+68bn1yuUQRZO2E63VvqVLucWRbt6RwNav9BFU0aQ54J3mMXzB2YEHCOHq
Vkwkr+SpxWTeCXUiTnnVH829QVtundieYJDdz69ea7zOqVZeW9uiZNYgLRCBg5i5bYef+XcN0O1D
SiUDDkh9zvLBv20nfGqh4fr7bIoF1A4zXiOKr54iF2lQwj+dtQwfa2j8MBCa9uQO5rNv2heqAuH3
XMMY24T2ci0Nfb5EacRjOp9sptdGeq4rC9oiSZrcKPzpsdTG6bEAqd47oHzGthh2xAJNj2MEUKoD
xLZV70A15+NVoM/LPGFNdXK+TxnS3Tt2N16KOD597eJYpoxZ43PsunASpqJ6xdqQ7xdRatg52Zxn
k8FHFPC/yjFvjkP2CsXkLqCXdO8sffo8Q0Fy0/GbW4vlwpi+eCLM4zYmc+BObU3hSHBqxPg+5Zqg
qCSeuAPBlsnn8GaOU/0110MUAo7zNE9jf20c/4XBMqojN0NuaGb3HZONYmxhBbiYEZnk5xe7mbKL
lg6QTEjSE9gB01VFC+scmE82RNFTGQtvV3qB81jZLlFoWVD/inyGUglTgNozN65W+QyY0+JSMKO7
4/hp9PWHaO+RaIqmt3wJba191AojP/c8LjeAi6udR+/4ULnWXQhx/acQxp3IdO1j2vWGe8y8cCby
mVBjEkBoZsjNTSkTNpq+No9Na6PI5awCqJu+2hBQz97iIPvKc/GG5g6LHKcXYa3QdxCll29AZyyv
eWPiGJyppNdro+p+E6bqoqg27qoxH14IO6cAFhv5sRkCdHd+y9A+1AL01I60jVkQpjoPlt9Q29dm
bov1oHMJ14WA+U94Gg7IJji4gNFfPNRb6xzlwHmKi9ugrHzIQn2+jkIvPPFfTp49J6tWUTa/mYGP
m8YO48dcL/t7MeTo3fXosR5t7tWBWx3AFGU3ZtLdpLUYrhheNS7zpH9tHG0HxY3yLxCe56kl3NT2
CtgUdYyyr6lTOlh8I/UqWY1eqjEiyJdjGOqEqbles1wdt783wgW/vdonN3HwlFv4wS9AALqLkAu1
Bm+Xx+XgRNtuQjoLY3xASMAaftZwDSmLSMcowLQc8vSdCm5PetO6EiTMiNo0q02C8HeVg7m4ZsZ4
8NL2N/U7Y+8PPb5vG98HxTUeg252ikmWAaFPjQ7roM35Iw5WmPtrTnwMYvW75RrjMY3DQ5Tp/TEv
Y2S2CQ/2kSg5s/GCmwpBCul6ya15Inr2Sq5Nfq9xl131IW12zf1lEK2D+F8r97kO1zc12/o8SEGG
G+uPYxAnayMJjMNiBe7GE42/K4FxW1b9Hvr5HqIJebVDOh6csfnBTXgB46/5d+EMrgCF7mtNI/0y
2EQD16gDetJZAfKhvEldb13Nj/GAf8oc0MszfeCfhSQByAkipPfhzckTkHbuqOl61CIDWNx0bziY
T9um/s3cYk10mw4fV+/IbjWuWgcwwDKHn9Y0H4GQgi3CdYLE3akJ5WECTjGIya2NesvPV7jOHB6k
mbnz3KnejXEVwFxLNsSwfIQtzSau1hfMBTC6YVY5pCXMYb71Y//Fqs0PI9cunaffanowrXv7XVTR
fjTEfV9S10myEdKUhzGwRo4Sx+5z2LcvALL3rQvhpO6xpVXzr5TcopWTaWQOT69OUH3Qnh9Iwg7P
DDU8azQwxOsbTLPwi6P7cCFU0Nnpo04e3BB8K0F3rYqftIw5mbt+DccPvVhPyo3eGLizoX2MyKCd
zGmhuocfZtokVI2d+8pfAaL4iJPmbbGdDe6YfTGTtDjGOVl52amWKt/FMV7LTn8MPBRive/ThOR6
ImAbpsY4vwTkLlRmuqlCB5G1dgoHQmwW7dSgI+JswtmKnmy4Tq1YiyanrxBpD4OlfZcaLz3Uj+hA
N4kGBtsrDyl3YvKapidokABOtApnp0wARA1A73ohjQeZzQCm3xufzHjJNwsMKcpoNTFJhGP6wv0A
b0zakskl2STH2nTalbRQTiOMRtdyiaUB1GDXmBSg3vk86+HAVfVdHaI3aqL2hvETLupy5UUBmGpj
Qjk0+pvMBh9NcYRChImPKCCAxPfuSE1DQU2AC3izs1mzJofdMb7DbR6+4SYobjN/eIdxcAZJ81Eg
Gd+32vykcz1uumYkWdazDrm53IwkIeCE50JEo0jv3PHWhT9fjRmukJWkxboTUP/wlsCM6B/nND/n
Ok6/QugN6SGo0sjK3XGqM70XcNGWUH/RS+s21b1iNfkWmHAneV9qMj3bjO/dCrIcUXUsvonruB1e
2tx6pzJBkcdw3sMmu7X6AOwa4rHVDGzI5hqxtPpjqOJx1fYtgrlnL/e/ecL4kYifPAGuQQPywarw
PwMmYnb/W+TzD9s1b8wOi4xe5A3ss/6atjJ+PnM3sQbnxxJEXtq/Bjzgc1zf2NWvFs/fOi/zG4Kw
jw5aaOni/Yic+B4mAtnuTvXdQKEDvmjm8TVjXONZNMTVNxR4uB5rsRfOdCij6MKA+c0Yh9ewd5BQ
urei8u8zDFJY8CW/YXrHsH0p6XTaCD4ZGmG1aKKflPBBpXEC4jcKyMxtd0OfEJlYuXdN6iKBAWDr
oCqgH0kifCnaa1CkXJRNwUmyUCC3LLa08aoZyTWp7G+ODnKM56+rQSEpp6XcDW2PmNk+YOmDrQd0
TE82SZNfhyEAfL14YGLwITR5fhe65NWA7W3A8q+0Pgo3OD02lfhmp+hC6mX51YsRtzEVvtbFVZFg
/wyCNYMGnK2Lmx6sMb5rMxNukDFcBRQ0VPSYCfpjqXnJzh6IvswQ8BVTfOnrAStRZxh7NyYd3K71
w1zj59HK72VBJdL2CP8pgBrdMt/HAl01jDdKk9ES82MyuOW8eoouNom5oNmiq9cET3FJGuHcohIi
+pAS/S5AIPwRPiSPorceMTHGT2lpvQYBj/awrbSNFoynwSExklFWe3R8TqnC76fDYhZ38N9pk9kQ
rCBCYrCd8ebAM2o2eGOjg6+Nl7ZO9ActewJNj2LVqexNZqFY7QcwRjVsiJm7CVb+eVP78cmeI5Bu
LpB4gmadvTaJiHu3+xJ1cbl1RHHnpXOyG6SVjoL0OeWonTW+adtFx9kawm2lZ3eaNpqb2hF34yha
RHz5zk189I5242/QzC0bwa0fg830zW28/sg88ehg64DrgSsdb997nJTmqcmZxRetjl+f9BC0peDF
fER9OCESBsTzDtZc/dbSq+4axDJM/B/TPB5gabjfTYso87Dk3veNCqG9Jp9uOXSCebPLwV/Vlo6+
KfbuiU3bMa0V67oRD7TBmUw01otuujwumwzNPjINvB93UOnu54AbPJXqS9sTB1wkgaBMBxRRR+fr
dyeBh3NVVDMZpTRogNHHm8aP38gPyPArjpex0H8jMs14lMXFoUrzcGvUNhPr0N+1PV25xqXhSO1Y
tiv/2lY7yQ98Tc2F6DK5f8yhVyIl+a/vUy8nRMwzG6v36qMN4JMyphjxjz+pXtQDRoT2pN+oP6l2
jfWwQfcqFbk8aAMrLM40vVtMTeiYsFW2lnMcm/I2mSkkFeOvKGcw282EkpncW46tBvrH1Lpj2XZ3
dtfgiDAB2pE+X/TumxMPP9Jq+eUl86/aQhXTz8GmhVpojeOvBZT+qiyjJx5i5zxa134HESeXPSAY
G5ACzV8zHLZURJumMi7lHGO1+7kspbfL4F+g0SBcrcLBGxeYIXpLX3sY+NetqAzunAC0kel3p2EG
ka3Wlgy6yTDWBAf3CFv6UUcJw4tqEXVdvgNu8FyniL0GtMp5BK0HcuRhGO2a6aq3yqZ+Av7a+WAm
INXpNuJao4BeX5uIu3HE0fpU2xVz/BOJ6mmX3Zd4tvZtAuKnaOG+BFSTZixNp9TNwFQ5jM4WM3/N
7CXaLR56t3ox0MNGybdFUFserNDEHWQZnwvzrzWX+h9DqZCLeAJyJAYzPc4jJXUzecwkS6jFXkba
lelSg9MfOzN8oQd5btN8AzHx4jvNB2S/Zy+eSJrmB59ucwJs0vyGVszW1IqTbUDTS5aLZYwliGTz
JtTqrQ3B0ez1TVxCF59IU0DHDxgu4NxgkiL16dCR6CK2lbmF6ZgibL1XlLEZCaXrbTtf+1YT+rYa
vQLlqv+zmsUxbqFGM0Rw8PUTJrnx/Oy+N5yzV+CSq+9xJF2qAhAYdB5EGrRfULeDP6H2xxC/3jqY
NOs++mYs+sWqO66lJRykyptqStNRbNCvovDrTfRQpGZwsPrx1p9w7Wk2A6lst7T2Gf6gC3Qz1aob
W09wrCEA7muD5755ZwbJXSoZLFPSu4QyjPuBCfVKi1O+pscZXNTZU9lTuCyzk8MsSmRP82wzMTSD
V0Mb9jjrmF/QbzTvbK8BgpR1PwJBY6tJAmeDZuJqJkdL74yVbVW/00rGX2gnMYv2bHY9oEcqAgLd
2jD55W3FjX81MWpxRHk0i0kmBQ7VER/+dhIV4Jn+ps6D57Jy9Q2tzbuEvLx1Wd3NdiH2jf0+B8Ej
PGLpSY9OZXLtHSxXXVt568iJHMaNBoLLbp8XC+PLNiHJLX8NerGdDMtZZ3FEhTWKnyp73+ceKims
0xSp6H6QebKqGtgsMPmEj4G3cbExtPb8TP+b+8jQIJOq3yPKDoKcUmZMq7xpP8jBPnV2Wm+TOPlI
ylxsKNxSmZzHjTleSKf5RrR5c7JaTs4ibEB2VAeonxEsWlLHiMP6Oc9WfxvbjB7pJ00pj7FM+K9J
6sCe6PunBKqE5/Y0o4vxrc5ijFXZr9FtXw173ifp8tHBxV7hyS53julxZwjGY748ZmZjIv/qCfya
4KfoBCt7qQ+1vDxFc0/4Y++c9RgHdPyQk98bYhguuvl+CCvtaHRvNjm/Wvfak/prkf47ktypZ/ZD
UmAW1j3jdkSpuEYf365hpf5uyBDWCLrBIXBX1nCt8+CSIdJdEYNtUUPBsDr8qhcMaskV9NJrhohj
U1QYEvXCtXajyx3NcbrdMEY3/hCE731VfhhuerRIPZ5IPw7CF3qE98Azf6PMIwyclGTDn/wNCVg7
9KmPdau/2uQpQ9l7DE3cItnIMzo9LzVIWHp9OWQLgJHfSVeDaiAjmksZ1tyR2hzZfrSvFvtHkLj4
IDHGr3OnfCLI8jFfqt8RNwpzqX+DsVrrQXefSf6WZ9xANCUcsPixxNOPgJuCQZa08I1L11cnKKxk
b1TfejgK3Kc2rQyhxs2Bt8Io890I1ddLiS2EI2W+NzK+2ifHuhXGY1av7cDGiKA9l/p4L2PXKxl/
3cog7FFGYntUzWC6H/z5uc9J7gzn8lTIoSr84N+d1u11ExW6Rc52wyOgJ3fblgHcOvgVg0TukmRu
ZE4wfJbwwqNvR7XtPjNwxTsfJo+wimRvzuB3y7jtGb25c3Fbwj/tpvAeZsWDazMoW2R0KWUP8sJd
csPtciQdMdbuJnh0rWOBrrMvsYGfJ7a8x1qGjzfz0cE/ScVXUJ023kfdf4joWYaC2HKPsaEuQTxj
TaS5J8PNYTfya8vAc1NGn2dbN2TAs5TTvfyJ+7x68jO/WsPpZygf7UyZoS7D1OeKWPWCrxC9JwvA
XFrwQBGJX28T/9mcjMvoslGAQ20W9AuuDG13SG8X8cfQOvPFjol1dxztLSPn3cKuydQKN9KSvjQh
ssbxeZTB8C4J8epC6jJO/eo3g4/nPAajFE7ZJpHh8li6/idf57UcqxJt2S8iAp/wWlBOUpW8fSFk
8T5JzNf3QDtu7xs7TveLQiqprCBZudacY7YuBKRx9um2rwH0Alc+vTNtM+vTs1hD6s01rl6DcEFH
istkvpxMg30RQ1TGYzyWAuHLEcMVnTBwpl37ZNA/ogTFW57cpKPxUQiPRd5vb2JDct7DD5/rhrOS
OHJ8XXSw1+12DVhNr2Pjym0Y1Bu5f+a/f1RVRc43mLaNNhG1FNu0jVYteuw5h5lrR4BTD4eX8wiY
8m1yUBUI4zFKaHCo8Yca92ko7nFb1TtyCMNoBL/LsYW2xQIyx9iJ60rqId0BfkYdOWOQA/nApu/H
GV19S5TALp/mu7jh+YHhD7tmsLmgmuYHEnDCVpCtzE50cobhcSxQofd6e15anxE4vH9wI5dmscCj
d9lor5k75TA7tFypS3uaT7q3SZTB0G2Bid/Wu4Sodc7TOKNDZ7wuxns5Zk8zI5hNmRNe7q8rZEts
waTeXQvlkjcmkM2VceUV1KGFhzOeQ6XbTLUjWUdlOEVcW9VU0Xc3gdXCFpy5/oighZvO2GvnDljR
OodIalVg36bBjWkIInnYyASsQxLfCC1xt+ks19YrJCmZeLuxEKTGpwkgcXT3fdfB7vCfF3RS1ig/
h5b4xMleZs65+FoU/m1v0iWV1r1sp+fG8s8qZpZRtNoLHVtHr2DMJnV1KDValC4MVLPigpam80ea
zId0gabENu9ncZdq0yn2rMz5gplQADhfXAhG4n/or/vHKP2gbS84hVAz2OBlLfOVFBwu2UX6NXn6
1i4F/7gkz7cL8b6xIe42bi8Vop/6KbGHbS15ASrRsZZ3dJUXf9jic46JjfDCwecQN+p1uqkgILSl
tW9t5eyk4X9S3jzGRORQCWlhPCykAhTzz5TIz5JYB5kKaleffNPIcNlARju9AuBjyOHJ8Nk/Df31
BII7jy6BlLWAxMZrrU6skLxiSESDvym6/FFAXNskIcXSYJ+F206XSgf9UsS1cZWQmEwcXpQ86Y0J
Z2KM/S0TtpIG+bu9uECFFCTbSJ2qyU5D24OUIEkpIB94x/JMjtTK92UGhQfdx1gxPeh5cxIxa55f
s0HLk/ko/ObdNhknJfFRlhNNLPXtNeQbuuybjMzcIO59BBAz79JWpwufZDvHbY5Vri/EBBA7Uvff
ldY6+GSsnU2f32ieDMlcGqEHzbw0/Wgup77EtKVwQoEmcLJrt4RCkc/e99B79P+Z65FvAHlqXQFK
mxH0CPF9LndlW3YbpUoU04RNg3NKKcp97Dl84l1MKv1AFDpkHN/okkBag07yIZS8XtyyoX1IovEd
BqXYzNLbWsCC91K3XglhnPeRHEjgmrq3vqC/ZaQQz5LJzrfGgP1uNiDMACKPdNj6HiufpYGMwHqn
psSmqQ7dmWnK1iRXEwBZjcxToDlsOpcStPAOWJQuZjDbYangUbju12jr7GCEvjEGC9qlbrhh5gKM
V3321TIyC8YqexAQPzcmnYCgA+G2AYnW8cwmE4FQMeYCltm/OVAENpNFYQzVaOsLLw2MbnmKNY1E
5QH55uihenMrbw4HffocBDc54C080CCBN13ETF5CGmPcOt1Jh+hgkSAzSOpL5RNWAf6KrDtPBgYR
vXOJaqcxNRXQcr+bez8KZ2PBpNdWcmt6bhmOqb6KCigmnedIWLf2FIO8SOkSeoYHkKl6reOUcJCn
IYP9lBCNdihUZFxa5MdXot0BDqS2fRCNKULFAnNRLgjWJAkJjPUB1hScyUyerEMmNIJZYlvfRaA/
dsPERaZxyegig/U7ZfMXJBMXWt/ZdTVsZGJ4x7I45vN8lYz9eCiLBa+t7R5H0jFYDTviQ8nQGBj2
ZGNygrzfHNMCwlCOOEov9GNcGEAUPMoQl8gHgQFqIttjrw05IjMr3VU9JYLdTTsPETQXGNkFmcuG
fOm1l7oTFylhkrumCfu2vgTTOgV6TENlRdFv7ZlgDFUo0K05BFNV+/1ulvMHStXlVOgqZHpWhHp5
l8bTErTQFqIhnxjScmKgeq3rLL+qovQ+GkYKD6TmtGdX76oD4NjQDmmS7zKmkxvZDXfsY3eDrvtb
I2NSS9xAcaGqer+kF71Z3TgVg4WGffZG84q7UcX+c4TKlkCKxtG+6M5B5Hf3IKYDY+YyQyjBdWR6
KtQyle55vvdENayawAol+WPBhFdrZ6nqA1hmWPdZHC6JYI3VLLmd6YjYcXZ2KvOCS+hdI9yjQoMZ
OnJIuJoAG8tc6s3IJRebe9FsE5/of6qDM5SEVCSZhygvY9qDzLM2CTZ31k4O88hYGB+VFveXQ6Nd
t3B7EyEevRnBWBQV+bWWQSQtdg1v6RDXcXJkW3KJKx5EREw7BGnEEed3gORoCTK9vJmH5coSaREy
3Nnosr8hap1RBzZcA78JVwdsuOQTxwyX2DF1gujtPLm3vMoK2hjCBf5z4GlRzChRsx5bv75TiRzY
diRsOZX1mEbtbrFXHSFDxyOGZWzv/oij3SffvifxIaqWm0I725pEpGrSMMi1M6IClB+rv3BR9CXY
wyHeSVH9Ltp7m2SP3gsN/ctCexrt+WjhPAvH2HED0+fSo39bIzgU2Rd4njG60Ati4jC862y+3AaF
EPKGW6Wgmfs5/8nFmqhcvdLd2i4AWKbRz8r0GL9V1m5emhZxy4IHvLlVM1rCJPZBupWQPqza9egj
eefEXyOcdKo9s0pOZVeIs5YLaMoOIigrp7U2vBKMkO5naDkc5hGNihOuoFe6g+xEJJBY1wxyc4BG
Lz1gHeTrMPmwz4UaghFoAsaYgyhLkiIYLmtB6yqoZCadbC63l4irjaDp1Ydb29rGsdsqtNQLa3vD
fNL4MnqvDTKRYbq2dG9b+sOp3HuRCscuwZhGqPuUU//mg9r7BTCeljJ2SNlS0ZRvLfSUzCyrkD2d
H6wS462Rs2I7qKc7ReObwAWuzxE5XFYFnCCLy8upMRQmfCJbkZocbNH/xEZGmyv/sevOIzGAGk+5
1tZt0wuA4egikKYm9secjte+o12YBuGNM44kL1WPss7uM4AO/MsyjLLj48y7MZV8m9N36Ugca+hQ
toluhokrKoItqmJbzzqHuhrXf1N2Jy2shyX6H8MYbiBqkz8DT9K2yvvcniSaU+Blqhbo1msSrxOm
PLpbP0SAHZBNvA6M3zGqsxD5LZyWLDlQSetiEYeCLNQNxMAfBlVPa4Kozu7OpmtLYuHwJIzptFLI
d9FMu25UpQ5PsQQuXry7s2WycpqXKMq/IreioqX2p771HpS7T9A77+psxK3dnn1/xQylCTCEeNhG
NHFhhZv93sv7rxykN5tPKuBCJyFtaO1LJKb+tpT5rhVaRKyKeY90FPRozqBQR/ObRM8MprodzQr+
NxKyZA3rJe+bDhvoHNp0NIJ0Kt9cT0jSELgsecnEuu9fZFzHg6HI9k2pepTVCz5o9pMNISh45vtv
RnHwcS2EV2ALN4o+XTX7BY4HazXiYgxj2EVH0w5cxQHHQ7MyZL297y5d0dLpsP17LSnIr1D9F9Iu
NlEFRATTneV+tiwo/T2oesfU9nVKsWkYT4uufXXxZF/0TX3sdJ883ysgUVNSXfYx/O06c+l3xveu
9e0WWX9TZ8ttjAU8IIAompLpPC0bThF2XD0sN2t08s3sLoBI2hPxGgpGLhAwz2r0IMU0tGldCWi1
r58dT9df3N656yzno3byl7gE72tns75jVVPizqHBurcwFmM6h5nL1p9pWCWdk1uyQOagz2kzAUIU
0DJjxztOzXPekzP7a2HUnfaj7lV7UTYAgKLhRjaWZGGgxKzXeKem06DxySaMY2efSCSSc08Qetva
m0orzhFi96Oh5vnaEIR/xRLjQ9qB1Fj0axoH9LCzZd9Bk2tZjIlzavFVGIRJpeAtJR36ACID+vix
p8Ae+6s6zaKvpGTENrXNNnP9veZGxT5ivhTqprYd2mlcYdz7yYnOuM24ZlkcBp7KzvPs3ht1ZN3Z
RX30R4CMU2zcp8yiDtOaWDVLjESOa4ANxADMYJ8QXx9kiEny9GQ8GnQIHVstuzzStSCvRuPCtLz3
rKHtCPey2M0lkHMndzdkSrBrAXJr2AN07bKpIJTRzfb19MlY+gQsn3zvkdnvE1aaytXKcO7okJGS
swc00QdGYaNZywsYwZXfH9GB6Cwlb0BeGgwXlbZj9g5zA78QdE8BODHVb/qWnPEI7fcCIlo5rXEN
qXY7lh+R7uRPRVTcpoX14RQAK5pSoxmrCLqNtnnr74ZkvCs4FFDUyg527br71aDRuV+yk89aO/jb
lHTPSGAYKWrTIS+Dwqjpvty4pDD1Rc8+EPybNLlSqouxbqBztvGRdYrdVJU8k+zA6msh7SuJ/JrW
HedX6snqbKfpa1NzXS5pV6daVW2KPr8oOagPlmdf6CiTjlZLbT3WK8FyK8j8Q5uxvFlshqFTBm6T
5Vu9ZoqRypfI7NKtn8vX3uyiIKKFF1Ahf49dQzRBD4/Cx54f+ilNu7aiQB5G4D1C7EqN43UZBxi0
CEkKvePFmpUfxGlKvHSVMYYQlw2LjVjZlarVn3Wq+1CA6dVjGJLt2ia267QJh1qCX/AlQV3uTM/J
sUInGeaNYHEiJTy6mB0wWYRWPFamQwJXbaOdNS1S8Bat2unY05B0Ju02tub3jphTSYISQilxU2PK
27v+4uwK0k0ChCtPeUoJOC7V0zDyudkW+LFCQKzVW3q8JnFuGPcedKWWQxvCMp3h+XrIEHqHmKk8
OiZ+PPFG7eTy1xGrO4Rj/35HPwWx5mqV/f/fZrJ7x971f/9wXh/h710aSqHAxRNRXRpZ1RLzwyP+
/k3z14xLH9/DHf9/nzHKGzR4vz+nc8Kvfu/wv779+/h/fuOw2Jje8f/5Kv68yD/PyPWuX7b/+5YY
b1coWmxXly4Jb39e4++z/3khv89m/gaK/33iRsspIX6fsc3d1Q29vrM/D/777e+Xv+9JF2TYbhUH
6dFXbzGstwuv7Osj5hTzKFfDrbECR36/+80K/+c2b1lJAH//JkNkRVdt5Zj8vU+8ugH/3tYDKp7g
kh9+b//zCL+//XPn/7rf76//PoyjrbIejOaB4dJHJ2fRMKgb4uu/L6Q1NSYQv4/1v77FfNHp2Ed5
Pb+PhsmH+InJeSRFhK25yvV55w36NWdhRUQjX7LVt5+sX/657e+Pv99VUlwJ4Newyv/nrr/f/d7/
97vfB/n740IVyt4Hx89//d0/t/3+WPzGOf/XY/3e9l93ITQRi1nvJAEdkP3fJ//zdv++N3LCsiX4
52H+/NF/PezvW8kX/8Lvh2bvrvScvqIsM/DCsvviRxGljNHWL//8qE8Sj/Q/vx51DKDeLvPXjotO
0tLvnf5++ec2spmgU062E/x9hn+e5u99/3mq//o7wyecDFXn/7xa9IXgSC6W35t/72A3OF//vLO/
D/C/fv/Pk/z++O+vNb9sDjM5i//5Efx92L+v4z8f5vcP//mb39sSFGTbUVjfQzrYATpfZIS/nIJq
lIw+jNLq5E0sx3T3Z7kYrSfN6XHznxKzefxdF+rVnw8SqT5CPxTAHdbuQwlwOtdoKbJlcy1tvYgB
7zCMd4nrYM/0t7uckSFdOut3dOs6my2222yxfDt73vMZ/EWy0b3yQSeZ50AQxz6f1AP8eVqOGi1N
AY9hM8GeRb0Q75pIXfdGfcKgi7JsoGbuy/lmbtQX/koiAdATWJlk78Eclh4gtNdinkOdZDdafnq0
Lw39yy+mB6Pxc4JOEUWUU424qHM2sxGlW7OkSorzU7mmZnWpXuOeaZIrqM3lKV7nMDXI5nEuz6WB
FoAhNjRzt0IQQCnMFL3Z2rmMbpt2gPE/C+Cqi45JHE7lAsrFctmuTuKZ0oStjYRqNvYUOqbXxzsy
eqjEmIGrkq0+n2lYs1dhp3dtmwZRxMasbSMNTP3aj8HUgtB/ebTs4lg1zQmVbhOkPSCvEWpMPRcr
6p80Sq7tVChXScxECkxqHLJjr8nBAYo/XNGVYI+R0QbU9LoPY7jMusUUIJJ2uhtbPjtHWofIS5IH
gLfYMPHGaRH5Rw0b896brwmV+ekFH4yn/Fdm6oxHlY/rL4e2U/A4VaZfGE0z7ZmdXZlKTxA9Zexb
uuS5VT9ZRAGp61QEEzlc+wh+u9bIgzQZf2udt09tl0/app3e9KO9pTZ+opacdn2r15Dy+y+R3pQx
Q3t0gdzXpZW8t7R5vjNXvsMwalTmxRKIKH/rFfEDjO/LA+TAHCECZHxvMca9LYudh0Zja9q88Rhd
4yH3bqfU7w5ez4ueFjSfMVaAC73iHw2xCnAweCzDAn3g6YwNOJekyc4+0X5kBPy6m07rEWRmrjwR
MvzNCJsyuWc80NpvEJWjc20Ony3B8YHJ6RcgA1SbaUYqlyQEH9g6qX0R7hrGFGPY4Q2BwjSFBfIt
y861/ZIT5eBKomVpyDLDMeVzlOaI+YGboVlTqAcNXjDP5aIkCyu5KHgAar7oBgcdnbYr4z66nQ25
WVrvA86bvYn1+H1W2o7YkxV1TV1mWCf6CcllAmPa8ZMvQEoF+sCEvva0vPgtiUaufTC0b+FDMjVT
Kz1ahl6uwNPbRZI/aM0FaUwEQRge/jT/avCovmuNzit5fJtWyz/zllCrpaUwpvEIGtd7StYK2slw
VHcFwQPQluiFaPXVsgYajpLUgNQwrmMoXtuS6eugvzutTdlDTNx26O77vH1ETF8EPp1K129eDanO
zNAI/LDkDpDdU61HFkyrjM447k6aNIr9BmljGz8meEfOjDsykRwce43ha407l2gUCE2tjW2tKNgj
9WWrhzC+LyzPIKjJGA6GheCyKOZn4GrvUdx2TI3rr2x5WcwcUhnqUD3F5Nubj16bPCrcB5dVKo3d
eOkbO91V/rvEzxvSriLcFUZnTUHuRuYPJCiCf93XbHTO6DKfVQE83OTPSmM8WTr6O7nY2VYhaZFN
fwWmDTJkBU49SVxSbavkMH+4pJlExUNeDW/GUDEXkvMNWD2AlngGXTqJmCRYu20GYS24DKMaaLB2
YxhzTOBKH1DHZe/gbtH/NAhhsFkcmwkLFjYtcmHZIyY6NbvA79Njb252XQmdHDWK3I6Rn2EMFo8w
B0KrGlgINDoORfFCHHIRGj6hdH1HO6Lvy+cG8lbgkJ1eTHkaxvm4hG6n05ABt6+jst/2WvHkZuat
mtbm9LNymfq2KUkaPYKI1PyqtfyrTM3PvrXocnSo3HU89oMoccwMlGtESAWpgZDGW8MGkzl+MVAp
TCW6TkDx93rWntseX3I1X0EB/LZ6GlYmiHss4Tu/x3qnS0JCJs1diajNNXMriEIkZFgiZt8aT0d4
1Qn/kSp3AXO3xEY40o0JTDuCG7kmWRbzUFFDz6axZYkj4VXvfUo25mTfJF5RhrZeHBJDkB0WSRkO
YDl3rjdeSCbrsUu0a8tVdztYGbr2UeWhqzG7Qdw3o2+opjCytE+vZcAXqWlvkfZjzyMaJeJsmXo/
AOLaC1mS+Wybe2cZT3lSPVaTvrONAiF6gjxkbovXFP9+rdUvvl6DKgrixNs4TXuHBvihdIqneSGr
mSiDB0JiP+vJfTZrdDW0hgF+7dx4Oi1eKEAxB0aPlNVw3VPdIKOpcV7TXBOhawPdi1CopC5gTw13
CUq1V6b2b4TOP7jNcDW5ZCPoIwLX4tDbxWs+cUxkst+ZA7WBpa6SBRHRjM9N72hqAf28SbUutDrO
T4JfnAK6AUI+VTDrS0cXiX1NXHvsvM1yeot7ZoKiQBLqETkDFfG1L/PPUaSPVju9Evj0nTGkVbG1
X1R6HOzygfkqEzm9vmtwlQ6pxnQ8x+nP50GmHoKUeknVNjcIiisxvNp+/N57/TEesOXQ3YTLS2jy
KMV3b/cLYRcMzgeJhKGyGT/pyC00EpjairD4aPUIyeo2J6BnYyCM2GKK2k+uf3wtewIlWsaa9cSY
HpMaSIbZrkF5c23WTMIaB/bLEYJ2W5iHVUfdNlG1ISXmUjqfeonxSB9fBl7UUW+eCdppN/pcPPlg
Dlj57tMuajbDIPjo47NBhGvtmHuZjYepjnb9oaeF3POxsEgglUixXG1GxoRvycxgcBDNOfVW9YIk
qKaf3XDyr4iPuy8GMOkMhTCpcPaSafpdFNNFnY9OQFTEM6qQK9OXN4NXBGIYbxsZvznwQJhD0IbK
xuJV+D76A8yeQb/Q1LJsesMLx0ZObCiYA8qGziBiVU5bb6VAYi+0h3k5QnOI6vKMNwC1DWYgPDOc
LsOzK2nLQZCEXx/X1wU85A0uHz5NGz2nVcYPBKeRPIdxpZTFiPR6eExpxB+6hKkKgh6BawGPAbrz
KlaXSLeSDRrGN2wwIUsuqRyQP0SvTlbnnyTIfsANaOmLFM8Xo3WLnC8m989ljjqV7E3C1hYQ78ri
QxZ8jELgIChRWYWDKYC34mGnz8JktbxHT03GS46YCQ31xum79E6qrYxc+cAFjkry1v/Sp2G4AgoS
gIJxDh4hqpo9s5vzhzc0v5t51lLsssNb1/u7WHlMNdKZ3yKZI3ps2zEVIQq5DZHNc/JQhLVoAtuY
8RmzPgSpZX4oF+UdIag9A7OAOIQ0RzXowKmN55HTs1ZcDFNCLeq9isfryc84XNr0zmD5CfuBcy2K
csaE7RUBbj8kANMeNxiX59Zj1HtnBCcfxoQqZel6Sm9MQhF8Dsa9pyFuL12KxZgmG+GuZ0qQTdY5
JzPNn6i1nzzXagInJsRtMadPulIMWzxi8DyfS407h7k3vMdE52XCvdVABm5qt0W6TaxTMwZuR+/W
USXTJpdcQhBxInBJvsji9Ie0K1teOrUBU8OB4WlM46NTj1vDdCYKK6DTqWAf7A432FAZ9mr5jUVv
nJnrBy2xas+Y7boljo2CFhQ/ulwLzm9oeNUjCqIPdspt4OQtsleDib/goNF+zMh8T+v8GLlMB9ME
Qot9LhvdDvwEMXFRUoguTozgLvcCH1NOtjinbvAfIH19M9qxfPsqnaItkvdwxim9wWq0lSq+yZRt
IyJpX6cuuxiq5W6xaLmo5q21NdSqPqIxcFaPjY1kdGqiR29EQNvqMXUnpny0shjAPbQcOggBxCmM
V5aDcmcIf857NpRkRgF3IbbK3NnW/GDqmJcyzsCET5jI3HiVnH07CErCQooNe8QEnlXqkmQyXTD3
eYQ0rm/Kcmy35ZpAb4/2OZ7K04yVed0kmZRj/anPnWcNxgB8FL4oAoP6S1LpXH1iDECAnV3bO6LA
ME5oiKvhtOMDnZ+81bs7wuXJcxY2zbq0kv5VJdYHzLh5F5nqHjY6uG4CAee4KIK0oyIE/Z5h6Zr9
LYVJzBmSU1CRpZEi6atz68diXAHSdfhmqP27bm7S1jEDUFe3Ker6TdKKMPeZ3WtAQzbCMd8dz/tO
mS9hFayPljmC5jR9Jg/GXev4SKcMH1GxhXUuh6bHHbZp6sgQAdZh8nIG46BSDESRwlAedUDWBIaP
hAdxx0tmtEdinC41BIptjeivL5rHrKhOie5eqK4ldHoN7pJEJ2EebjdusVr+snBT98uZVsBLY3/N
SJKacslCBlb4xPrhVlTjq+jHz7SURL0TGG4ab+g7nbAhJpQY7paMiQ5b3zIyEODgaex7cmFuB4ah
oLXLk8KxpDGjJM7If80c9Cfonx4ieTfYxNH4bN03VedB5hJRyFDpVJDMbBtMPvNYbl0ANWGni+uG
XYcCLBEmTAV8e3w0lfao+4Sexsl8h8MN+PQkbsvIZxCeRUe2Wi+efwfmEGatWcJ2Zo4cSMDEvkGB
uZKMQlK2w3l0LpCNbYiv20uRoB/C9Vw8tjhAYaZFB47JoGsSaztlsGGR2/GnZkrWoOnSeb6AJoPI
vcfnF8OZ8ge8p5XYjq3+ohXFhdcN5j6a5n09RbtaFZheWkJ9YyU/k5YUScc6Ul/gCafAIFvCoapk
9zVe6/mRSto5aqvyRKU+ChlFDlzvbqn3NXwf/kvVWmjwvOxrFslLIpPtPGNI1hRxFhmJWkcxP9d2
WmwjInHBkGwqVZWbHleLmzHas4eXvGLCHjHtDImlRmLmdmhhfMIPO+I2fHHgz7JVfOXmj9O0hpzU
CFqbkZJDuTIAIw4uOiG82xf+hV1/NZEghjdpzjJOdlbugBGfp8smNz8AQRBOkpFUTBOcZshnOs6P
OSq2nVb7Puzu9SKiCfaGJNbgzezP1bzz4YzPcxqj9ZTAjfOYUWgdkfAabe1CNRuIbQwGYMyHafpV
R8WVLtA0sQVz2NY7DUmV/SGZoHt71Nmbrja/RgtTR/EIgL3aI3x7E6hZxDLRP/FB+FjNV80MaCfq
4gu82TsV9bhrzeS8xAhVW74E/Tq/15frLvEP4mbiasqpeMap/J6aERAr9QOS5RxBTyf8sT8ZotuW
Sjz5xnQ5dxpKjpZdfG1116qz0ZUx/RNMr3Lf3GtrKzxp5qvC0SVg2GrYpQgYXYbNm6YZnzhHUYMY
DSKXkdDVLp733I9ArSEOc7KzAJM94kHVwpTp35Ntoh0Z2+hWJl/+9Nx61jP6mQdRDlSbUFccdBZB
H0XpBlEHiiS0lILdAgUv5yaa3brdt527s15118T/YT1N5aDxgXZ3NR/ephqtW60ATCtt60XB/TDi
UYWAm5BIFn58hYXgIV5cSMsU6EQK95TCkIoRjHjsYTEp4u8aiFeSNa5HRahQEt823yy8UYyYr7Wu
wM/dFjY7Nbcz0e2MLRIC/QXArrmZzfrsFOPDhE5hNyfpTUaUG0QxAq6YydqMYUM2gVcjNu9ptu6N
d6TU7wLncq9zYObOk0jce9OtQvz5p8QHsy2xoBBD33ecLTHWaW869Jb+MkjnQxNIQnhfR0xVO9y4
NGMyrv9iSa2NbqpjO5zz1j31LAC+Deysk8ZrtG5ePS2+Wjq0GqDbctMlF071n007rVqBp2Jo0TIk
yLVGgDq6TrRnGXG0UMUMVQ2QS8dN5TBBriP5UdnqtkkGKIWZw55muIc1fInIghAfDRMLgOTAY2LJ
C9OguZbZNwWAwVDGlKTO1Z9JmRwyJ4f6nuz03PlKvI4+Vdc1kF+NeDele3NuzrmbT0HXFsdGTfhJ
9Gbb1s57bvTgu5nE+k4KmRr/bSatjySqbrvU2fISLgfSoqEh9Mt4VWnQb3IX6UYK/mK07iKp4c6I
fpZKezBXzxqOnQctf1NoHJzFJM5eb6i5TLSdZRNa0vgUgzyafnoPESc+1lX+JaP1w06Kt9lQz3mF
VaWycBr3Ne85Hc9zPp7qLL3HQvFOCfGurzJnUQOLa+a3oSHayNPXZN/Sz4Nkqe1gMQXy5uG3Uznt
J5bM0JppzeqpeYFqnW5C8uZjCVpnqldlEV+igr4rvdHeCB1afDxe6S2BZj6JDizhQFH2sq6RGIwm
qhoAfGP6khadHfy0TvPpWMVH1DQRBXx9W2rtBgkbi4uLO4Z4hJ0L4Q4ieYTt1aWjV+RGc2kVZJsz
BakEGpIK9cs8YmFKjOg5y1DFOgPkl2UUl+lC8JreIKbX6njvttUY6IFcJuK6RJrvllhckt307trt
G9Lxa1VG3jblOOUMecbtQM73EPpVfSLGMd6bXRaQ8hVvhVYFZKictai6qAq17FvH2oJVtrj+QGgh
Qd4zObtQUaqDo1CYr3rqycNit76pxvLvJkHzBkwTu3IqOo7i6mQVTxBkiOWob7pEviQK7et6CC5z
a24qyqNd7HKg0Ms/Y/fb0xF/iYQ807m9jiBbskswR1YnA+psc1nY5b1MzNdycm02egll7djsPX/Z
Jrbkwlil96gXuA7ra3KrbjUHdmP3ci5fCD3/ZPf7MHpSHgV+EKJrohCCwIvTXHVN9Ep5MByThBIl
olF/pXk2eSLY7xHbg1QtzQMJx7T1stmiZGjjq3LWrmrRaGf2ms9TSW93GQSxjWkVorQY2dMjxMFQ
Q2fcLnJYg6RhagwIeAAYVton+97NPKgHO428w7Ro54Zd+TEuc5qYhMupdGTTSHCWNfda0GSI7htY
enNfGsS3omVuoaIziRBs1LxE35eRsZ9nvz06moccf/a9AAdYeafNPZoayBzkSPPjn9tI98s4Lxnf
hJCvgXxXjcm1Sjps48t6XyReGFfTi2enJwY/w84VeKpaktxqURKA6Yk3lz6ygYF6I6xBO/B+dotB
oTrAxOxKowzY2jwtRdfvFRV6N3INUx0NyFTeg/59HyQIqNTl6rNo49E2lL8X0Y8QM7CXgtFQS994
6VvCCXBsIn0tXrVhlliYKO3d0fjGDcxJQ4VdRtGHldlgc8huCqEq2T4W+URfweUuy5IHeXZcS7ZE
Q7TpHUQkPhPfxPxib7KZRTgaoqO1pFe6TcdK+uazn58HpAh4hE/t+nTpOoGxXFibY/I2+t6TZ0PE
8MhPwH8TqDm7WnT3rmyumwwMA8oaMhRxuGNkOnaNTUtTXONh3HSCEO/JIb40huTlFLfZOjrwtZK2
4dRd2no84oKwOCNI/dsOurwYFLrHNoZsWM9I1hC6cVpbx0rZ377usHuDn4JOvM0TOqFuNGwM0fQc
WRaRRTPGOxBS112mXgispBwC9rmPrPJnTJf+JHO5j2lv6w47ZSv2ucDOQFhwVW39RH9JZ3Hy4x9U
UNml3q1eBDacTepVLI/ZfTk+Rf+HvfNojlRb1/RfuXHmnMCbiL49SEjv5VLShJBKKrz3/Pp+QPts
1a7e597uUU+6KoIAEhBJwmKt93uNgiylNRmj+R702AzpN3EWsIQJpzGtkLGzAS0PD5l1GIjSLbJo
raMak7oIiAU3KG0tBfvZ5FJv1RNj7AddTG5VYsZLoURgQIrfs+aRw52YhDhPVLgQRiY/ItHphrhR
QQ4BqeBpAnsi/B1jaiVImnN8hgkfPvVaFK1hBrGXvFeoha1EU38bESQmHVCl21JcaT32qiaPt7pn
DCcoOCylJH1Huo5X8tg+SETHU+8qUBbj9LNQAKy0/CMKi0tppd0mHiZ1UYxmRFa3dVKT5+NRmKpG
wCfDiN4aQD7eNpmA2BTELM78rRe2UwdaftF09K+gld6arcuLmMBZ6mTobVPpyX0tQFgQLgn0XesD
wgFEgwgqvRg3PTojVxebF0zmADsbUbDW7akVJguapMmXVqqV9Pkpe+htZ26bAsQvGJuOehk3jKV4
ER4cpQN5jmy6MmquBQG6TqVV/DRdRrBwePQ0fBUacJs+ho7cAWvSl8q3YTsFkvNG8AsV24EmEI81
ZXcUpTRihmygsQmOqSqerVxV1qrYFKt2yLZjESLQIHXIn5ILR4+Xg+ep1b4Db49MJA1h1D/pKTpQ
sX6kasbvn46YzYHIukEV7uIMWJ1xK0EU8AtLpV2lolLaXZEGh9qgflqQuI3ZQC/sS+5iPMAwC6yh
ezKAeCYPdplqU/8zq7X9SGJUREsaB9lTqo/KBs1ZSBOWDTu1mmpCpSgsGilBt2VEJf1aUsWzBlhN
9bktiOaQ99Qbk5oHjWGWrj0lMbIxQ0pd21TtVMYlQutydLM8olVuTo/kOe75E9HAI6zEpWarqqrA
oisO6Gtvtc61daVax2UvgkPDY+8k/VOp840LjT8pRwjMek+nWaMko5vtTbM0cggQfJuAknsvu4pA
KNxRFLr5VZZ+VOHyiCXC0uVvS/mwUgqaUGnqZRnUepa6CRM89NqNysB9IQqJsJQbNV1TLFZ8LV1Z
0DB9nxTvpngj8q6+S2R32YbDDTuGQ94aLa4JYQafEmkF0aTI4DEQwDqWjYSfaoKPtqZ57zlGso5h
NjuPGirAoSVbJQYWwOZ6/iHXMZdoCC/tpNQ1XfMp9ltzg06JRPQiJ1cNDqojF8WmSfdlyp2suaim
eJBwZsmP6lDT3PSpvDVklJ10KzTuOTWXPnpPexPln20/fjRpcbXycKlpxWWsdHFXBQjLK/cN7h57
q7KOoPvBxVnK6XOazJgejy507amjxqyjnwr9dln5wotVEpzaSKVo095BKVAFAoVG84cfEfzoU/bC
i5aeDuMcdTHQY2Vcu5Yz2sqkHyKH1/Y2VNxhpyPFWQQMfdS0oTPrYSQu5MI6zoP7WojFVWleZFWg
YygOT22PQVUlggqT9Va3VET0Dt2dlxLi11nY6/TxyNl7R7+qX2KdEpnyU26Di8lon0Ewb8W27W+q
zHCgQa+28C2BPvumzDT/7GWoEjKFssEUwlzB583aF8wj4HS7R3x2CctqPjoTQD8PgeBbT3ioAQUy
ObaI9E11wA/lscWWmLdcnRBg370JDN1L3xhwDgvUbRKGV6z8MaHRcLchhidbZBb4tdQy5sM1DvA/
Tz9FpXuvW5Eei95tJNqeNUEpeH3G7yjKXfZFXCKYjIxlo7zjG4XcVeiKylyL176CjedYOJEQbhIR
b6HSVS4Y84a7DF6yjVO5x0UmRs3acx+ltlSgtfHrrjvlSLPUEiJLj3WW37wNQ3bmDRvSC1YWiEoC
PFFTeCD5agiz6oCyDNTfCvOLOOYfYQUXpPbDe1kk9skvgF79TMOhrwA4QUDXnFPdDhLhB1h790oe
LdVXaOyCemorymxjn/4wDPxBDZWhUVmdikmZE0riuPZwtTsH00QDfUsEy9jNq9Cp/Gg1kIc80vm2
lfmAcUFP8JiJ5wEUCAAiAuUEC2fBsh2cvKAddnPpIWyCkPtAvFW53zmSLBPRrGxMHc2YOlo3L/Ax
lSnBtLMq6Zaly0AG33f6Qouyz4pt0VcPrZGPaxkB0rLFTKkn5J7aMdU5vECKNQ8PKmITiVJNvjwa
g56CjEAbq8OyZ+QVZUulrJpTm5t3ccoFTUf0qrlUnmqrzhdRgCUl+0OAF2rKG0UXnkt3AOQHZkRR
+N41Ep6kBmX5sJGeFL0wYHe85kXqkhGFwDrDuqw0zgkVMQcJO3RimPNuLqxaSqxSLFROhmlZiGjL
1Vuk4Zjol02/SpIC8zD3hCnZ0dMZqzAsgweb4xcrROAxEnxoK8/p5PSfNLmYsRlTRmV5LZoIGEbH
iWOg/qnyXvLimpEA2ky3vYQuqvFAU1qnxs1+JcTYvxWS+dPQWrSH9VNfwzRTycmxjQGGbTXQPivj
h0qkc6ngzhr+NHRu0DGJfxQ9ThqiMYUyY2hN+pS375T8sYwgU9TcXHL10EfV3iph+KDTXMIzf5Qi
fA0MS/2htiU6eUXCWs6SFduVjYOMwXVM/WXZevrWgvKzy8P+URqR8Hm5QLU94wIY6ge+AevGF2yU
IvGqd83QITfkAYcI6qYGSn5o5NDphnOrUD3QVPfFv8BAoVWxXcLAGrl2hLY8YjwWr6FlbIfWPecV
BWIDLCKSeqg6BsdEBnVLUu2zHPujir0BvVTHd/09gmQy2XRdgBBUrSIVnVY09c6oo5z10EfSHVUI
NltlU2j1VsIxqUn6e2EYpWMDF0jONV4DwQZfCpKTLeVTjhTsjPGKEDJiEZsx4mXAdZMLOykgPZWm
v6+ppYG5vclqXR/gf9Lam8NKqGvLqfBRtlSfuyW4xhm+fB5tfVauK1Xa6m3MqxyD5GUs5a+xHiCt
65ErycKnpzVvkRq91zgqc/fL667gd1GJ5UQHFa30scKuFhAyDJOlIIRU0BT0fHKGJYiKig2EgYqt
xmVu4SxDfKKF3YV1+Mjvf2e8l+glHQL++HsmoH9liegOGVZp3mdf9XeVbHzmcX0j2O6eKgQupKHg
cdFr6s6oy7CKZ8ghTewd6qgCmmtdxd5I9C1z0SRjwZBfpOpsuMo+L6R3ye2wWUrhiU3VrLT2IL7E
JmZhaU4Gqr5vy92gDGuDJyiFvZfQcLu68Ix1/s9SRomNl3W/zjBq7lzU8+VnalQ3K/dAo6cYBXUl
ubw5adMJarE2idoeewwl0M52FE+WjRlAqRPVfOXRUS1yI15qk8yFxufDkD8paJpLf7SOPZQ0J5XU
H2RBXhEL+zs8hHa9Ns6C8mOOQRgd9+SgYxQYpUWyrgdNXEKb0+hd4NiY6mup671DVefFyquKO3Rg
S1HLePwjdVcyKPXqQkAoj/VAYhU1LTxCsvDTx3EN0UK9VVKB742doqqD4tC9ZRCme0th6JBA+NYe
ZIPI3XR6D2Ic3xvpg5+XF6VRnB5TB04jcDp0tI4JWm6XYH46hrmLgnK5HQx46BlKdAj14kq62BRM
mVOx6ili9EkIWBWvi1rAoCQ/16Mo4drcrlBNYK8W0SnLq01GkCfaFY/Ye5x3akJ6TH88BvhX265f
pEsxJ2zSDLcEFcFwh3EkYcC4xL/mFjBYjHv0Lm1FF6D28IGj048BxIdHQa8glBUqlBA4wiC/6XVx
VsV6k1jxsKwl+rtxjTqEfrVgp3GG13Z3qT3lPVf3nkKr2QedQTnspwXHIVM1HCtb69MY6jfAL7Uw
n6igrPvUo1YS7RUGpb5HN6L35LMR9me/g1JNULzcSNvci5OVBDygJ/qllxHDAU+V67wQd/jKYG1W
yreqx++mADDVEmxWajJyrVQ/paNy7yrhnUqbsjKNZh2R+mjl0s7lTa6aod1kFMh0LJPCEDQSCVyI
REIuiISFRsnSFKFKEYg3GH7GYp1sgwyr6lZaGXVNrwSw0SJFa5EL8UHtyw83bD+iilpFOBJFchcX
TcNDMyCFyZ7h3X8EvfbZtNnSxelcIUJgLQo99bIBI8OCUbvuvwPJUrBHQAZ4JpyVbHzwNeMpNPqN
KCtbRJmFI9TyIeiEyV4Wjk7DC1Gr0NoefsKlXhZizgujKu3WUldawRtW7N6hrF/i6F1VJoODaAuo
e0USRmRDnd1G13JKrA+QOkmPVlbCRrJeSNxAthD4BwGbhAVEuwbibH/QEvMerRUAd2I+imV7aNzs
PHv5///Yg4ch//zPf7zBO0udoKrL4Ef9lwwDvCVJEf/3sQeP9Zv/Nzv8EXogidY/RU38jj0gdvxf
YeXSFFYuygwURfINRJWY8H+Flcv/FCWiaUydKp9kSSpJBX+ElSvGP0X+KaImGRq+mLL2fxNWLmum
8o//+EtYuQkKp4gKrJwp8UBX+LK/hh5kRRb42WAOR12CMxNHiNGpcZMD9cssEcmMf9uAtLCv2d83
UOM1UJ/RrLoKlrmdGeMl8CcOoJXV6xR0nvGF9dRm4GZNpkI7LgJGrcLFN3AqLhvzUJZCt8N8yFwK
0vizz4Tgkg5jiRB9CNZVH4WrrBR0W8DnjdeThxliKaOCMLxTgqCKpKjwheyoZ4yfIYC6HbbXKmzj
qOvXcgL+kdAzozshVeu40CMnwS13UQUdNi3zN8GPkHfiPCtg+T7ez7Mq5gTt3hyzzmGkBW5JFNYf
O8xpWV+X4pfDzHv9cpW+M7VEzIKCapTWpCG04nJOHJOoVbXP8yzS/nilqv7DHCQ1r5oncxrUd0bZ
b+vUrkagM6/8Co+aZ9U5w2zec16ed/9enNd9/5kUZRJ6iSm/6n+b/a//+nyg7+OSi6dth6Dst3VH
dJw4S42muXaazOu+P6gi8im/F+c5T5ty5+bZ712+DzPvMi/i9+hTI8Kz/O82ljSdiurvR/xaO++u
0eH8I2o5wI1hLPyvk/3tnL7/3nys3/7UvOhPNwVmmYA0f34fUmfwFZqX4ULLNun1LrWCabydztNg
0h91kHsx4Jpm54hsyGkEWJbZel71tSEAKEKlPzf5Osa89ddGfyZ1z4u/fBzN2iLKPIy35tl5p98O
Ny/++4/nY/5yll7teuAXAcgPPIBiEU7KKLKY/jjDwptyUK1OyB1qrvgJzsvZJLebN5o3nxdJswt3
3d28dl7xfaRRrznIvBzPcq0/J/OG6Szr+t7HFCjGNYnMaNnnhTzhzbWUQuvRvmexRSx3CcSa3fx5
nyJdzTV67d2kOkPirjhtY6hOJwitE6nXRNO07WxB6U5mlGlQHSiDCHQqhGGD15qdz1Fz5pTD/DUL
JZAAOq4m+PSUZPg1O6/1a2Ovhp6/npfmybzjvN334i+HnFfOH88bfu83r3PlKUEgTP1V4Y2wc9ok
e2+HApdmt9yPTaage4gBBDSDSkpcv5pTIz5PlGrKfyQGhSmlGaIa4Sxim1PWmKf33a6zgn6nGq6+
SUfRASM9jWrxkGkx6F/7p/hS1w5lUg1bvIGTHRoktHTT3PdkXoelXu4QIN1SDOV6jCWlPQZ82HkI
pXJTQ4LhF4akb/yyUNaeT4acOwXJxRR1VsEoPQQJFttQMCtxB5WMwa92BTKkD1xiRloHpULkQBE4
82JSFgv4k2BybQNDrI9GYgg74mcDUyJApw1xk5syAwk4zXZGWVhAPA0GTkW3lZonoII3xWykVVJB
YoTiQQetKiMb3wHeEKLirnppvHdBf6E9ixvIgtXOEjF61gTjj7nKLFWw6+YrutoMsK7Q9ApOHtjT
VyIt6DNMkjmc9ntl0IpnpfPHVT89QfNkDor+XpznygEGnZJMwBUP0jyJIF0QZSdtMagYqK3porgT
vHMhEgurl3ruCPkUnjwkFfCkV1W2gL9MWjYX2Wq7rxtRmX6579tvnpvXFXGJgLhVsUIxRMDJLF5j
FVPtZjdWDdOSPyxa5+X5ky/f1sEqh42pxA70jH6H0ev0Cys5DR42rMtgXvbhfO76wuVX6WSy4VSj
VpeVS0o6AXyAA2YnUAEb1X73NVsXGxyT5a0/jiu3K9WdV5qw7nOoxYxHF6afWgj6JQLZpwkCLrUb
6Js0IYZmZQUJTBlVhyJZSV16iv/sR0yLDFAhat8kKPAg94Bs9Gg20nDFp3O4R0GuYPp737+aBL8B
fWaLILXHp3gj/GRo4Sl4hNmwB7kVo4+AwewFZnzuPYON5j18uM3QPC9/KPmpALqtNjIiDn/Z9rK9
NBB3EfSseb49GBsGncF48sSLNCwL9aNx39pkOjQ5hwqssnQZ9079hD13SWa6/5YohwYDLIhr/b4x
N7G38lMHV0A9e8bHKxk/4UmE1Pdyn9rqSvO2VE4n1wBcICK7NRmPqo/of1SNcIV9692MTz3fDtoj
XhlZQ019U4bHDLdq7M/iA1AWdM5k2Ks4DvlHzBNycWNCaMUQo7VVf43x3YjTQK6sKy6nLEBnnJKb
NzGlaaAUayvAGSMy9GePRbaBSWzXPJe9g+MhR3TzM7zkJEVlZAvNYTDvYNl1zS2BTtx4l7z+QAZD
mujegJyNJyqs3ADNLuVSJ423vqBBrtsgasbn0YvuDGRjqu2KJ6/d6eamItGdEIu3zhupx63FhlyK
rRwdkmrbFnYmYlNjQ+Xzub4KXkOUwxd4/4AlwF+xgCYXNVwxW3wun0xh11PO/RlC76O/dpaOSeUI
8cbVljpRT9C+yM4Z7fYp3JMH2J29wJEe62PgENbj4VcBrZCY7Ho76NteWec+SPxCKz/xrxpj6kRH
M7KlYANzXx8PpvwejnSpaSYnt7mDaF0zwcn0tYnh4rgrjUvU7EMicEaeC2XRA3uF0c/Me1Kro8d9
tCcVhuvNoFb01iHfTV8IPyHjk7ZHGyZwm/b+LveAnZeYU6vteiQP6ideyyrUI2gavYOG36x30s+s
vKYRqX+2Ap2+sLlOAipM3KG4O6koFuY2FJZYpmJ/iukdB6tfianSQAf7VZbiZ2VDqdEsOw2hsSzx
NOhw0TL3oBJS74iH/E4TcKnAv2o3UjP2nWoLd9UF0sS0LtvH47LDB74+QDhBboS1Cv4MC/UwRsNi
2b/2j35J4USylrF2reUtubBQSg/QdrBWR7EYwrqFxhzDL9l2415n1P4ZvgJk6hghgc/JIulhd11y
MKg2PcDKU4UXyDCBcQ6eYYsrI355O0mnB24nL5ayq3gUPNSnl3yKtwjuRuRmI3oOnlqyIMQgR3aD
QHqlNlRSbHRBHToez0GCATRfRjvmScEccDHBKUs4hOV7nawjD2RfemjMM2XvkpKJtcByRf+A/WI9
YsCmLZUTPi84Ik+kRIskhh0O77m66l4gp+gGkm9kFasJgCrt7BmVB14PDYRg3RELh6NU0EPR2MUO
1/zEzQxv4KTskVZtMqia9WoyFWoWeG/gR7oABuwNmzMJYL5ny7Z+ZOAEfSDfN8+a8lw0GxC/etPc
yR+usozKDaeGpVcOqI7nU5mvOScXL57kICsLHb6C7T3mN5BfNcAAZh/vRSx7sIWR76nJ1iKgT0kF
+9B2B11c+e9NcBotB72L8BbzcxW1uBiEdRWcgLWglBmIUh/TW3IkSfmsPgjLerzzAwy+gYBeFeXs
Q+PKiKuEhCXBAnLaYq3ER6k/COqxdPdeQZmDqKdVYYKp7vHDhonWUzO/BhQm1A2iQTQbA6KYi3UD
ELN+ZE9wtKBzb+AZ3ROwkKtb7zruI3VByHF/s5BIDWtEQF20hOMNkoUzZPgsYvAzLgO8ulprU8W8
6yDgowZwoolhuAA08w+58KCRxjI+qCOg2LVjUFq9WeKhxmSEHJBwoWj8yIC16ClXHikcUEqz+4fG
fxjGnWkCk9Z2gCwgJqYCVfW9F/7shpcW63zGk6gQbklVkfN5lD3kbtjOsSBiymaL1ADMO1z7Y8zX
3YPeb1palmCX4z5evHX5QRJwM19zhfCaK80F5gIBLsxgh/6CLC4L0Snz0qL9wPYtXJz950Ddc/Ro
z4DGVxB6QS9c+A+6Xay7uwwLRdkZa1z+MVUlt2MdO7B7KbbX75KxyNZ+uSae5UGEMmTrO+iGi3Bl
QLJxfmgktd6QROiXaIlN8lWBMbcKnXQ/XPRyqby6mxq6P6yZJXeasUSrKX5QUQ2fPNypbfHeOHXh
kjOXbB4G/4YtM9m9uCt7j+rF/Mg3FJmOn+UNwqx2ClEKeLjR2JQjBe5YFojKtbH0uquc3nY3ic01
Xfi2tPBX2t2PxWe+bH5g6OhsfXEhX5RTupEvA40CHYBHlGE8MektvInk5pLCetPuUD8A8icq1eyl
i14OwcbSj49s2mWrqt3q+PSsFRDri2vAlnmMKcKFa8BmzUUlvICT5PW275CTQiAqXqZet9xCz4I2
6mPf9Fqt83Ow7EmOE9dedcdwaYLkR9srV8My2KlOayNOk4F0kVukp3GnGMiWnHdI3TY2bjJFopV0
26poDl7hbisHYkg2Bm73J+GH+CRhTIXS883jMYDlcdU2yVV89HbREZEohBriHNzwRLk0e8zWIWe1
Dq7mCyUOPpPQTkFTtcd3g7NeQtFGSudnW4yePBw16bYRRcC1pSJ6hRpBCYXgHO0m8oQBEzF6epQe
ZPw57+Un6OZOumovGsTjRXuJ9rqtUA9arBrCnrhotnZQDtWpvZRbd/2Kad14GA/FSVnhjuZtIKsd
UJAfebyR9kWIyg49kTwPtcs7YwFtizCp9J4tsgVOCKfxoK38l3qrtXzxYWnu3N1r9dYfklPvEN9j
rul9HORdekDbPq6oDNiRLSxjB7L3olmER9cGUHegGR7jlbXC2+xSb3XTzh+iU/4gPAd3vdO8hQ9k
HjxQCflZPHXLfKstcpzaF/WLd4OMjFj9Ad9qmNxa6DBN6kXpSCveGjdaMm4drjDq4Rj1MwQSkPip
De8u4115IGwk30YnYaM5xkF7yB1443a6ti6pHayMF4F9a8c/oiQYXxpbtnHatmmhMAOFzP0iKBvI
YLxcXhK+1dpb0ynZxntuh6fwoT50P6OTuW4PxVtMrwfk61n8+Zycgrth6f70X9KPZCNyJWhjtD0e
yEd0EJOl7316T3ixbK+aV/ExuOLTha0ytxUPVbB4ED9TKpa22NvDIyXSfvFgvTevGASrSxIEr8nG
fFMfyxdkDvgE0Gd5K1/CH6rdnbCX7O+jfbSXH3W7vRRXclKXFHIX4lo+MrVHR+APvOfoAtYIwO0U
S5aFdjA2uo3t/PN0022EGzVOmrcGtAI/pVd8E5ojDE1W9ovkKm3SM6/EXfHJvZo9onjYjvtwVT2O
e482pr5l0TI78naKPuf7vr6FZx+ZNW8XniKn3yf8XqFTE42kwyu2SdzIobASF8CY9JMcl/rGZzxM
QePo0t5kjMKlwV+WFxaXSVhAQO/fx/fwXnBt4t/dboGdoCQu1GGtUXuGyfQovItH2mXd1lb9lgoy
T8tF33mbftvzgwyn/qN8QeZDXNWK+z2FY2srPyDyD3b2JJxJnll5m4w3UihtoO6JT53yDEFv622D
bb/kXdziV7lUdsJRgfIaLI275BOpolY5vvURQTz1FonMK7O/RDdsdnVr5V+HO3FtnMdDQ3TjscRf
C4O8iGdFfKGGu2w37uUzuHZcauy0sYCA8EJXeReeg+t46+cGcG4lYJfQqGDnVj1mnx4Vc7IqFtp7
w47QtXETp/3gNfjeHXUagqd6mzr9VmKo9lafi531nsBYg7x3B7/cfGOufPGftQPV/346ayKuQ7u6
a2s4F5S5Fu29cRMfyzOUA0Jsk+vUP3iV3otXTpGaE2qq4rMdDuONF2L7PvIzQiJJp8aYho0uAjlB
NEvDElMFFJy7YfkOlws2zqK/U05QdhdUY2zf9pblmbaU1+TrmBy7YY2g7kyTF5+7I9c12og2Aa/7
BmLHWd75PKF0gWzpVdwikNUP1tLc8uCruHXayACcdNPT3Ohr6yyuxVOGrNfRHrxbuSJNFbwKORQP
r7d59518qcGp553WX/VDu8h44YVnzrsvlhKNJFFmK0ZjN0gd3rvxMb7U6EQ/pBftbPLuDlfWKb3l
e31b7/3Ktu7kED+aZRMueaXJF7qD4DDctI/9RqF5LredjaHbXro318WaHipHXl9MR7ujT9F9mtO3
h0W9x4l203y2tBObZEM5zpY24Sq8D67RVdsjRb5blSjTbzK3QLToBUd+bHkyrzyz7hPYIj+g+qlQ
bw6W4tPwNrzll/IhuktO9SGlFcRA9uw/GPfSuYztcevusL48mVdxicf4y3voCHfYbPM4K5vpv95j
q7kISlt/kt/ii6Atw3zRTer0Rd3awjNSfyVYRHShbNS5z6Z/5E0jPlXuwaxX9It3+o78xzX+wvmW
8cKVuKYT3UzuWvmRpAQIHPDbum3/4O3UrTWiv13J5nI0PsVhcr+/RvrAr4jVs/FQP+DM6e107qOS
Jza7s26cxDuU1EUThu2qmZBQ4uro8cqGwtiI8dEMuwkTEDk7/cyTr3XEwSimrIMVyNnOnJD9eU7C
mudr7guNMjH1yLrwyigEEEqd4OR5MiNR34vznDd05kLuKFPOKNR8PqYY7xrfyp3OkO6xgui3PlXX
wu3IcURZKuFKv0XTjMwt2FfCawuYI01OoXG7LNDrbeC9UmLmqYbXiiEX9DMjyjYk+J5lMPl1GXsM
gKcJQxcSifWtV2D1BX8Hv69pDrYdels8heSeAkMVTqg+sivqCmVFsOU8GxGHwFugo7mMJyc0HDfk
wATBNB89s4Se6sFixdXuLhuheSJnYcA7htSTBgVqsQo2GOggDtK0qie3duf7EuazQ/QOVxT0RZ6c
euhR571Hgarvp055YvdRfBxynW7QdJ6gWlQExFCk/B0F5CS6OaaRY3aSFYUGtxDOYLSbEkE8DSfn
pHgK5J7s1rfkqTQRjGPNmmzbjKk8Ms82vQ6kEah4NM6Q7ozxzrjuPGfMxbquKPaJ6yXrUAH+nifD
VL+TS4Dy73W50ARo6BEvpEMLpCJ1U2iQVu7aaTIvzhMRiTHxC4zAZhx0nuSCUMj4b4KL6i7itgb6
w4zLfmG18kSql4uAaefrGFXnBLKKU0ZTPyHDw59zWuNlX+vmD35bnLebdyNfiDIK5h+vkpkBdFef
kVhBRTExCTBoACJc4gSR90wtZXupluWdVZ7iOud79YCUu8ESyx3yOZjwGfw+d4vMJnTkBovVQgUV
z6cqTl/FxddcZMIeSf3ICcf+Ah0hhYtOBjuukVC/9zhKnBssDlYwvmG6y3mxw7g+ByPVnwzZbLZf
S/MHFiINJ/DA7H9ZOe/3tTzPtj2UcQPV0Qjmitk1rxVA5NorwY8rWJfUxub5efU8QePFsz1Nvhe/
Py0qF8S1jdfzZt/rv46iNGU52t8f6V16NRujxhUFhVFLSC9yClE7BvDsCMGDLQfKQNpBr+pcXp7B
2XhPUAlqRU75ksVauc4s2Pd/fjbP/W4LCIkQj7/5o3lSzNZ+KpR8PMhbGZMNnph5J9DrerS/TQAR
M/Hz/u5R+LU87zDvOh/0b70Hv7acP/8+6Pc+X4f//vNfm/eal5Ka2N7/tsv8BzujhP1egml/H+Z7
u9/P7Jfl+SR+/1Pfy4UGf0+2cAP9NmT8mv392/3i0OjO284H+eUvfc3Oa7++oNUwztRxSPrF1/Hf
XpP5y+AFwQ04H+KX6/r9PX/7Mn9/Bt9/Ynwda/WRMt1LNRU1MLdNduNk6DlPflv32+LfbQL8D671
22GkuWj1vfk8973NfNhsNgf93ub7479b9/ufmQ/x22G/tjGU8a6m3rZqpu9nzgVYLxyydYGEop5e
5LigMJk+/W0R/QbsHtrnPz4x5yrqvPnX7Lx9BtYkmxq+c39ziHmLefJ9mK+/8n02/3a/307s3x5m
3u77L83H+17XT1Ww/4fco1sQBfnnR/D2Pybu048sH8rA8+v/+dfF6mvZ+8yct/rtLwvLtA4II2s+
y+Hus2piduVAf2z5f/rhf3zOR/nvyEeaOVF//j356PZW+UHq1Vn6FwrS127/oiBJ+j8tSdF0ugCW
omkTz+hfFCRZ/ScdRkWeeUR/so+gLImyahoS3USJqfkn+0jV/qmpmoSAm/QDVZ2ISf/69pcsHrws
5cJ9XY0/lv8D3fwlC9K6+s9/SBO36Guz7cd//kM1NUs3J3qTqEtI1yWVP/Qr92ik29UIVaNfI1TX
1CmjYVvV3rb2RHwZmiRdJgqIMjpXKKpShPwi26eimNFvpdmgtEqOd2ltwrgRjwjgf/5yJf/m7OS/
MqPms7MsyTLIy1B1QDP5r2fnab0aG36tXnWAsQLF8hGrB3oXpqARHiJdM9W906QMbm4W4o2XoZEz
yHjZNF5F8SMxg2XkIYVzR8ydTS2crN8sjJ1QLCpS558bN4DdTAd4pJyiZO77f3P608X77eJiwQRX
zDR1Q+f3/+vpl14dYWsuqdfR6vOXcszCU0H0uR0ZE7l+VGWHiBHrArDZKN3L4In1pZbkfYIRx0Hx
1QDaOsHdRDKcsGCwSVxc1uZERcxLyJZky6aJi4OXXJTbtq3uZAPHF9eTSBWcqLG5aBwSIb7+N99p
uuR//U6GrMqSaFom3w3Wzl+/k6wE+D6GsXLlRk/XZUWnmrbeI8EcF3AZtYnhSxr+Vp20yiPKhW5W
CDtN8geC/NxuHZjFo9kPxd5IlJUVFhJ6R/K/A6CxMFLv9LikyANnt7cwOvmvT316aP73U+fZUXmi
eKqU3+6mNCcZzsst+QpB1xZ1IbwbpHWXFCXOQYFrG17r77FuQbA/RMe2iftXjNlqk6KuJrTo0qh+
Qdhg6OCN/QrSOpZ4UResGZXYBV9hL4TyUWhJ3xkMcp/kMvXPpqAsEcGIe1IGqdeiebDRt1n03Yx4
xb3BeFL1CVQmJJ1bsiK3OZGtZRGMAFzEw68YvgRrocuzjaGcNS8T7VjNENS4o3/NcXAtXGQkjWBJ
22LwToGvW8d5EmF23erJWtP9xi4j8Tj0RbDVAkZyEtYTqgvq23nZ8GrhL0zmWXBrhaw5hsS0LGkq
+nWF/SMOC1K4gtfcnue5LgIKDmswP0Wo7hRZzk5i4eLoZ63NAifyrsOsQo8e9FHFN6WPJJiEao3f
TVls+0osIfnkHwOBDNskqJ7llMHq2Jvq1ZfyjZZU5ea//r3lv7tVdbS1mi5D8IRf+ddb1exMpekN
X74KcnNoDeJNYrMs124VL6ImVremIZ8YUWMaN1SP/v8i7LyWHEe2LPtDAzPAoV+DWgUZKtULLFIB
cIfWjq+fReS1iZrs7morMxbJDMEACcfxc/ZeG+PKRuXkTZeE1uBVjawLKVO7nlaphTb6TJjb00ga
GZTFBzvU+NtBUgFHCD//Ly/7/rL+PsPwuYSeH7Ak8////2WTSI7K222sp5mxFQt38hwr72r7BN8K
Lw+2NQm5vPHIrwM/KC5O0rJ5Vy9t+G6GJrZMM/0dxGWzHwPMly1DTsNJ2NTWxQw9tE93//5yrf/m
KNtWYAc+SlmWhb/X6AFfqSJy2AIzFNQ3U98HdepbOmbnhAkhioECU0kR0GhwztZcqLMVy7dUBd3h
31+IjY737+NmW6HpO4HJq3GX0//H+zMX5/uF7/+Q2dJxaeJdggrxUivLOTd0DqVHkISNa9boP+XD
V1UWzks6q0ssphCRohDX5VAiDSLMcMwem6Jz1rMGSMROVooDZqvqoWktgKrSOPPmjMxaiv0w5f5B
pMPzoJzysaj1cYws0HERgRaNX4PbMwp9NGT2RSr8RP/+p4r/5iOCYtihpLB81/4vKxn+yDKszch8
aqf0h9OP8jTeuVpIvfx1Jl2Cw9RvrwyeaA/ITRVN2Tfp2RdLD94G/uy8rSRBDBqW3CHxBQDMHJDL
bEy7GULtujbQL/z7C/b+64Xc9ykuuGbwn++K+3v3j/fGqoj4NuxBPDVtF6wFmec7Fund7Pc/Kt35
NGAcG+oRjpfeV+4Gj3t5ygmxhDMj1r1yb1bCGNgppx9uMARni8jBNQHC3xwTMBMXYOaAga0OpCpc
R0wXRLcM9iFwPntdHOzNxG6QKQEnK/gN+761QZbAJM2xZm0b06YTbfn5uc91fsYcbEO4Pfliesbe
FJw7NdABluh0jMnP8WNtizkYHusAA7UxBFc50UA0C3Er2tj9bSB4K9LKejJ6/2jLPj6W0nqxwth+
yyeDAbwonaPbgm0jE+ACxs445gmpwPc/StwN3f9+3J37WvHXWuILTgnTclybaLq/lkCZAeEOdGg9
hWF1pzvPw7OG/HKa2TnvPcObng1kaRjMyuys9YyZe9QHDG7MDIy8wVQKwKJvneMcWDunMB77nkAY
1yFMWprxcJBoH+E961MVv/VDC4QrCLdV3TNbwwSFeIXasNDOS1wwpRgkOdRG4b0GAb5zIOCz3YsL
tnfybXQ0XoRyyC9X+yoosxdAozYhHs42T5BcTFwHH0bpV5vcVTAGSsQ6/36kLPe/OVIQMgMHCovv
uOZfR8qYRD94+LGepqr47NRkHpLf90XBNT21teWsgabhVRkbAtPSPD+5untIemympDhVJx0hlrEr
fSlsX6///ZV5f5ctHr51oA8UkhY2BuvvV0bcqpCm0u3TWNnlSY6qvYWuWxAe9hbVBsJ9n5Bk485C
r1KmlqSy76J6huDr4WxcPr6VrSDUaKDtnTDsSxOgpEn7wTzrKLzcqQyrOPIy3Kw4R3HBpFsigbC0
9gnBJvY+hkn3PNqfR4/rojHiK5srBG3K796Ngpxl5j8FtK5dnrn1pnQglE7Yd3Q9h4D+aMfBE8CG
c//w28hFTNLUVzkBKlOUoM1Jw2Rr+WWDIFG5+Jzu0PDcnNYjeSo4OPWjUu9S6f6Mpgljn7Om9sDZ
XIpPChjodgho1Q5VlW/DeGxII7zzUWLBMJ/8lo2dlvHaL9Lsf1t/Qyf86+PCdsnkhLJZ1YTje8Ff
C9ocqNCvUx0/GWoEV2zQVwcVSYO5SHATG2fc9j/TaELzMxMQ36EgC+0iee1mg0kN7SUS974HQCce
XQ12G3PpPK+diiRvSu+D72PNhOKtO/SEmJik9z1rY/Y2coDFGI6Mndp0CyVX3Uzra9fV1jPWUQzy
nnnpy5sM1dUcMMFxwMxdIpsfac8gBlDbhAfPTcgdFN5L3hlHZcf9g5CC0GRnMw0oyQJOaeRIKfNj
zZ80OBjCSnmHzmIx5oojT8xDmANnzyT2ZXT2qZIGL9x7GCplwBigShBie4EudmZDXz6fHAElzh/P
Nv6t8597on+acodYiwkARBpFZyttN6aa1NUl/i0voe/aRuPv/KxYV8Rm0X01iw0cMmsfK/EM0hUo
+wqwwrnwxju1SH626AWirqCLDfkCKgQqqWZG/0UMZbtLwPwBdEuvsJrRYchq2Pmy9Xf8WJsELslA
YYzYjPUMJZU7ybVZMhicKHrxpn/RjWUderbXK1AEsAInQWve0GfMcvmmaTdtSD3QROP0FAUo/SzZ
E0AVgLqYotBD6Zr/mBkiQDxK+Dtd53Fy+rOBRPwK0KWPm6udJvew65ZoUntEYkg69ENudiWR9aC0
3OEXimrUXDAA8yEzd14QoXbtEa7NRv8E/A4Xfc/ZW+X+T0saEUwTYD3zCD01ModHOYT2bejkNwS5
70WAdh2Pm/ekC/C27JUOQ+DdnCb6AtcTx1A5bp0yT9eNxQdCOgZoBgKa8HNmW7dsfzqZEIfJn1H8
D4H5Snv8ULbmfOJtS1dGUEJY1dbedu14RbrTI9G3MzM9ZpGmyqBVae9WcarspyrsLoytmjLahUVy
Dsr+F3pxeLZNKxmtIzwQnt1uk6htSRVL28cM1++c982BkNP8JEK9oZ0BmiXiehtCYoK9MeaXqGov
fepDNHaC6clvIW9UwliRvzlusSjra5BB+MyDpIIlmBCGjssVc24OeVsTaD5E7MLi+UBWt3ocs99l
xgk2ZX64t0igRpR+iSi5yridLtqO4nXvOt46FTjKHmoqcBZk8gUN2zt13tDvxiZEIKia5kqSRHt1
shlBly04rImZnZqMIKqSIcM6oZ8Pm2L65PBdZ8OEa1bNRvB5Mvj7iXSqWnQSanbMW9Z15k3PerzJ
g1sgak07DlIrKxiGOaykPCR+TCVp/Ijl5dhhLD3niffek5G2cf15n3aTd7UypHpZ2TLQdRH0xgF5
rx5i8Y1owh8aHkI22N9wvhs7EvKicT11ZC36fPI3DNdQM80xa23S/fI7OT2G9xu/QrldBzSF2Nv5
pyiBYzxM2U+dx/Ft7sbuYIjoVgLjMOrZeaWBdWmaKL6knm099GEz7K2k+ZTXSrx4sTgl+NkfU+QM
9B4eBlsoZv5B8T2d5586Mnxw4ncFQxcO57mCbjmzUpKcC1bTfUsq9kJqTtAROBbsq9m/LbVMLNNr
OxnpY+Q3UHejhLCkPNrdaWHIBWzqu6F2ViwE3iZph/I4MverPbK4+nL6RvbeMYNH8OIoZxNhLtgM
9vzFTTSethr3vNXXqKUHv3wdHahXSO0UiWysU8maHKB9KxD6+Ekbof4c1raHgrfzCKqwyEHeJ4Px
C3Opfeib6GaXJcK/sHfeLEu8Gck8baYgKglgJE4VfXbJ/OzjLrt3Hu8mgZeA3WwNIY3Z4uJ/Wx6K
xXGy3A0kU/lAzVvnPsZ0i2A2N/PEWv3nsclMFrwQxOR7slR9H+8uN8lkgPVr/e1kcFj7ZRr5/24a
SLB3v5lfEKmFLHpuN36AUtVkyufY1EWeHyG0c319TO83PnHeYCb8B8MTw762UgZ+DOyScRh2QuQH
GRt6k+vh/c/TSXpOPKF2VVf0R+Jf+mN+nwz3KXHsnoNIK6vz9pg7ANvY0u/TadJ4LgzmdstNYtnt
0TC56UiV8PKx2TJyYYgStnoDk0ZvR7CnsRO/NV7fgNzEtB4WqFdkwHA00xkXoCQJ1zZo25NfcLLM
zWA+VLN+EQkLNfqbjFLoWPSTexjuVpPUxey13Pz1cB4lMiiSukFTtEg4HHwP0G0/CeOeO3rXBiw3
sz9Uf+4tDzGeOPuhxaotk5ptJDdci6vj8nC5F48kniJk4l8ks44GJDi6x+LaTNaLvIcKEn4TE6rh
G7uRxX4tEo1NSyD5xV6/Y8j3at3JbUPct0Ss6puZSvQjQXdq6tLY+NYvs/Iu4yiRx5rAehofQJoK
APl1kPZgWdeAiR2PSWI9kmwxwsgdZfmYha9d16TbmByZjSGy9zFsd/BCXWAZyD36AX4L+gSoj5EB
3RWGV+Lqh1YzTG5hvD7A1eZA0a84jo35Gzz0eyjA2Ro+p2fCDld12aGRoFo65FatctbxMBKnLdHh
KV0cXLhiQc21PyN2Y58W74UB/z8A8AzbHn22G/crTFFnMWXLXj2DWWa8eG6KKSUi/beJK5cEPVRv
pIWeaA3tF5detoyFFkfeYpvj8nUIY3xAy1OLX275uuXe8tzH1/753v/xnz9+gpvQHOwGg3SxxVj4
8TvzZYT18Wuq2kT1Akn4Hz/7j5EQrGh2j/nGMXT3O378cKgZWOuT+lfTVgLB9H0AVrI8zXi0CEAe
Z/Z6y29Z/uXj+5aXsjxUcSWo+dHVx9pYu43sEdpMWyk5Q8rAtTn72CAFZfdTSlK7Jxut5Ew8ifiT
+7XEgd1vZiGIUpbmElnBgq+trdBIwoCZgokILbEKoL6vpIsDyvRUACicUBV65TTDKvEjkal3SM3E
PRboI46EJdy1YBgKYZYkL2MQcCYv/7zc9OyDjoGPHE3USLyBG6XOavkXroLuUUt5aiShpMvXLU8t
N8vD3C3Qqbvuur3/kOV5OGT/uVdl6KhJryAe4P6Dlm+gkkd6xG55lVc62LsRCTmB0R1INJiPbsPF
MzLMVqwyIpTB4bl7+SUeoxc3d4PN4kyLYpeB+3K3wJIzr9rFurY8sdyMnlmhpbqrioB3SUR5Nlrr
u5tsuQnvoo6Ph4sWyXcdJpofTy4OwY+HH9+3fPXHw+XeFCOpD9uANWZERLMm2p4mgrh/PJVjB/O9
Zn8FfJVu/2FSXLLPlptiGfB+PF5yHP/Hh8s/fGQpLg/jJRny37+FcmDAz6gICujpdfxJdsxzgu//
3J3tCaHvx+9uU3CPLpccF/OInQhA3AFA0D/xlh9f9vFLF4nXx8Pl3l9ft0zDPp77xx++/Mtf3zKG
YBRn+xLaqOdon3bOn18+we6wqj9BmFUETe7FvM/lo5y8sv1yZCoFsRwcsv/Q5r67X96zj3d0eRh2
pNqjZb37Yf/cX57++NLl3vL2piXYR5os928YBsu4Z7Pn886W6R5cMnX/OIfVpu3Ldc1GfJGcNaDh
Cda8fwKmWcj2y2KTDJelA2RgvLFgWBE/dyfDFCDEW4qnQkz/ucEXiBTp43EE1XJltNAPK4uMO392
2WHcf/R9eVpUcK6wYvoS0SkzoIy48F9TMxhXy1Fd3peGwncr6vK1Ylf3J8WY4IsOlCTC/g6ODQfw
r8O/PPePt6haPqbLu/ePu39iQdO+/xb08Q+f+ICj66blSZfzhAUvQA5a+8VTP0WnCXjeOpvd6blU
SuHgYcdFvEIAp2ybysrfoc26I1mZYToK/wrysGRTwbfZDbD6VyWl5IMUc3NhBHGZalF/dm9EHdvn
oHiKLByFCtQsuWN4XsoYwktifZ+t1nmsS/PVHUnhEd1jr8x7PKnzVAeN2NNo+Z5u09bVj46vsg2Q
I8g5GVOitm42pag9PGLJ69wYPiWC8wpQXIJNDr6XLFYPfSZNPL5DsjFSrvXku32rm8ICqDL6q8mx
o4OpjVMWVbTGPPNbmATedhBy3ncB6lUVzxtybx56AcezjLvqquZ62/QwmSMzgnU9sqEnfOU9nadv
hTGUp1TSgTJNNk9MmEjr80Jv27QonW0Fnnqyy+mAwunHzAB4OwKFu0dAxzez3SQkpxRO8yRj/QmK
qH/Qhf+ziHK9Nds+xC84joCqw2cigNNnv53rXTXItyF3ug3DYXhtuophCJXBRuaj+y4GGma2Nce7
Nk4PIycDkEC6VWmSQaJKSzwY5mdXO/BaiyiEcDeBmjcb0PwBqT9N8cMgpegyVGCnYY3t6YMS3sOo
05m95JCl2aOU3nDIPPXkhGb+2hOiRFnkfJ+ENj812d603fIErsnfhgQfreFb7XpvCKhdBgBFQbwZ
teJSKEFutzY9A96PH7Nvk/pSuacUuGkRIfpmOvQ7L+lTKhO3iNliy3FJqnk45syBznkfEAmj2IvZ
r1PbBO9ZjFg8Fr3YW2Wc7fwa1tHUn5XHouBabX1DedYjPrd2WWuF57okwaUzJursaMZtMlwHTZC3
b036OU2avdsD5PLd/kl00HomWzOjzAN1iru05aMm2eihXDMCH4N7FB8KyRBTFmTPJtmu71AwSrXu
Byc4E2jwKR5860Da8qGG17ntNT1E061IgIsUQXVw9k/TaHzr95lynvCeh+csASBs5slwSq3vhmGQ
wDgwTtBtTHL23IUE3tT4cD2iNG8D7j+B1VSk1WNIE5sg26D9mYdx+ihD6xPzGypYduhbyxrhXLrl
41TzwdIjFsy8ARTV+C9JZYtz/j4zcv7Uhd9FpZ91WkRPVup8s2tnusVT5B5LrS+M8PJH15csYqE5
HJpyMle6bD81kIxfRK0uGdjxc2tOP8j9AMnWJ95FG/m4JvJZY3on3Zbh+ivA8s1oymkDR6HZF22J
eSBA/VwD/QgMc5fa03lwNPOLdDhUzE28smhOgzWHGyEkr44DjPvKMSD2zm+yylBvTw8yEpgJbMjj
cfsU5CmBdt7RSN2MVjFTUSvzKZEynDWznnYNyQM7hjZI+gcAtgnYekwwXrkjPhJW6x3VF6beqnDt
ibYmairVwelHenLqQC5Og4AH1QIIGQQx1uAkTQzoM161yLFP1FHTqoAosbdqezVW/ioiaQ9blvwC
+Z1M0jnA2dB0X4ySaBAxQOo0/OKX7oovSeVv+ZJia8PYZ3TXV6eazKdnpAcvohH0E3hIENWdU0ZV
xiz+e5jN1mNRBY99otqD9rGksit+7CryCnQiVqBb06PKZthpefBDmOVrCBCyi3WwjSt/X7rzRebV
F6jkj57bTDszYtYaTl/NTlnrEinNRoZNhOUPb5r9y5SH0Qqbd4uU72K+GImxaZpD5fcQF/S31Lft
Qzk430bRe/teDs+dK3+7SjZ7PMdX5ZZ0c/NkPbCXfSWfi7gvXzeHXD8HMN+wuXsAVb1ifhlBSE82
AM7C9gAVsGvNSDd5s4S59+EgZlK8JnawnhgHnF3wAQ9MHnCoGTicdDCYJx2bh5LAz8HVn2FQtJsK
GeijOxRyQwBWSLTJizk6zTkGh7ea8C+D0g52RsQOUBs+Hmj6UXc+ECx7MhDMzLi4xFN2ffUi2oCW
lo0HvSe2K0gtMlXn7+Wom6eAdh0pBC+Uct5mZHowZaP+YrfqYtvZGfB28hLGHhyPRCLybZuqRXCY
vBl2NDz5OAHTOUT+M3v906B/pMJpvhstLMOqBofcKT60dCMLttEjxlYfdntDBBc9IFU96Y5rWpC1
FUJvBn2cEM2+n5+GDtH58kxkx83JnopfSpLhhhZ9lWvs4eZUnAPHNcDTUkOJOcVQHXHCVKXcpRW/
x5FDdYnlBJDJRYNf95DiLankm+68hyYuQREEubwCUMZwMOdMPAAUrsepuE6kCBJPkWFPte1V64lT
33Jh8L2KLNlO//TcjogIi+BSnb4bZuMf4uK+bIN93OgCm1pDUUnp1YQEeU607jWih56cImqom+91
uyOZmO5hCuD3mkMNttd0jJcML2ngOL8L3Y+fKlcelemlCEWy9LmF6QqrKcakL+dbEqp3O9HlpR0K
EE7MqY/dk+EzBPRAGkoW+h1jF7byjr+rdRHT7865htEVFd5hKL3xjdYKH18DJGXj2qS/xM4R6OW9
Vhrfac6bu0yyhQ/qMbw4MkQ8NAvcTmp6bManuPrKr5wPI0dhqy14Ux6ZTtpM8BARKcLk3taryKFl
Ssw1HPDCf+tKRXlhQO/Mm8h/sJT6DLU0YqIn5lUyinbbeJrWnMlst4owUpptspqpVL84TvY2jA4V
LC3WMIJ9qNMR+mgyvSq3EIjLHLUdx/g6NXQ/pceLkAZ+zzTI9qOtceKQ3zjgEDia3jvDO+vRBLTH
gYQBOH61i9baeIArY6CHD4CYnadpArRYd8nZD29TPHhrUWQvZcxHeUgDIEcWyz8lDJ8KPV+t2ZbH
kL3y2PntlbyBdkO85KeUXTMd5Dl9jbz+EsPKXNWunnezDiFMO3tbhj/Tesp25sDp2iEg2kgf96nq
YAEQxiBbB1uW85uqLtuHYvTXhVvwcemrXwxznt1emD8JrqaRHHqfuXpVG6X9teWgq6oy/y2Z8/k9
ib0I4wxexNauqRkHFUC0wF1TidrYhT6YaMMdw0MbH7mEmp/MuvjuVxDb03Y8RilZddrB3w1wuz/P
cRKeKy+/Wh4YT3LqIZpkWCZaxU6joZYmg4Q2svKfjPZeeUVACKJe7ZQVPM110ey7e7vEnDH5Casq
t1lWV9tx8tZJDHq1hSz4kOQjAgiJ4zBS0vtKziYIElzpbuYRnHPP+AWQCUkBsK9So7nvVA1eIbZv
QZEHN7cYd0R00LYZ0xMjwT2tbPoqzvy1DvPyVLMYkAdTr62eNlxJ9C/cyC4CmWI/k98brDLX6/a1
0VItewrMRgEqX00M7DKK/SQDlWKG4owogX6xM+F3eat8XIed2cEH8E2ESGFwq6ZQH5Uwv055Vq0z
iwuKz1C1mIYzpULHK6jsfeVPP2vXuk56W40ea3XuR6dahTdUoFdh0WyxalwcM2krHciNNHf9Wy3L
r5WlTmlfGTuQefC2ZjDrkunbrh15OZRVEk1EN+Auyp+lNoZDeCciT0bwm4LHPhkNfqgmdObDZI0H
j2vbVZDZ2dQjVcUQFLRwp3evZQDjYIV5c011zZ32OE0RZZPXztu0qdVGkYwXlKQOaTRlYBMgWIK/
Jk3wG+E2/q8CoLlTfk1tcyKK2LwSrvkV2nZ49cPqcxEq69gJhwDfqtXUm2PEFNDFjGr1J4JHMIin
SP2SwsovXs0OmAsLcsshf0SLdUzuPzN3O2IV8NGG1uuQVXviKnMmbTO0m8Rl9GUGz6CsN5nuXaJm
umYlNdo5xIX5zsRWsbOgHG9Q2/6mN/6cJAUHq/R5+wBBeJUH2iq2vpZjdKE8ao+B7e0aGc+PZora
oJlugzr7cf61dkbrJnB8wcSsK8zR5XyFQu49VHYTbQIYtRHA39Lq7F2ku5vuMMEoNzqWzotXZ87F
6jp3BcK4vIiEPCn4Kqr00ksYZZqohWLYAvMFuG0lgENg8CzyzDjNxMYxkmzL+rqiX9Iy5HAbpkEk
ipXJAG/sXowrY3r8PtjMb3qJ09PnMponWJtNEzqAbn/gFwKwOeCDDMa9GbTzofdILeIo4H9PiQ6x
k3S9fMaRya5VnFeHMR1/I0Pckf/I9yqHaT/DmodJMK6GFsqC7ZzqPvtVx9h6keGYFEelOuISIhU6
t55B0X9KAuPMlKYkL/GbUSHUDEhZuSGIBsJcc71fbhRi10ud68+j8vs9lV9+nnOc90HN/qxIcrjE
KJEyCCGJo/M925vXFjhRp760jYNUMsQSHnlVBL2kZpMGzPZhGTuVYjjKMbIvMqo//ac1kBn2IVbG
qeTJSZ35umGrkZvObhWeC/YjD5KN81pxsdmrMPjJxH/PYtCf6lY91UpZp1h6zpZ4upO2fd5w0zUu
TjjOq6gW3tqajGdATL/YX7d7Q7vfxVTgJTXIuB6Tkixdg427635hwEdYqUpCBLnmz3LGLujPhbE1
Hbc99T2gXc6bfTXgtk5a6EBMVaK1KeB8kS6zsQuHvlBJD95pMozAY60eyJqoD7SAxaHueJiA4UNH
oIFj+fdoRVh4m7aAYSQZfOzYEcOT5+SCrV9lp6IkB1jn883LcoPMZjArDbObIq3LByuE8YM+AfXV
ph36PYMI+7Nb/jRn6iOih88du7EDdfhnPjPtqbWfO7oaT0qFj0ZFl6YzCYPvE3O6aTjxXZdgXbdR
9xC84Ty5Ifm+NsWNI4tL1tnbIs7xpZoYjdkSJtu5CikRojt9n87rUUgSi4aspZ5H1oVhL+/WrZN+
xouiLm4DZ8WNcZfT4Eo3WeKHu0SbIIMDZ9wZPnVmher3xA/TTsQppmu991oPtVtDIo5xb5BkXfuz
SofoMlXxTcTDNUmj8NN0p+9nBXhjrruAsyug8eRwEu9ng0UgJRaVg5PvQ4SCG9vP0Mm5/Yapb/2Y
ZwTXdcom80tX4LZtOa1LIPlwcp+JnfhVjsxY47aYdipy+3OYq3BP8ni2Kjrrt9Ga9sVv8Wj2TX0d
yRBZe2l6nPmUrqYm6PeFx/hc3YfbSZRZj0a+V20Jb4WRF0JIM39gPjQdSz8cb8ksgSwdtJGM17H1
3qrKuHi2TreObxHjHZoHxB360snQeejyuL/4cXY16sZcefcNSVy7Esxo/3nuk60/KJILBygNeQgN
zOnF28iSGHZe+kq0AoPfwSekHE5NiB2ycbIfQoQx+3HxUrtGCosFFYUIsRaT5ZQ/9R4VCSGw2whz
46YkfIDKHKoT4pMb8kv7EN3jGrIq2VCMtSS+eRJujHZXqHXkGi3lfcsw9sCRPb8l23T0h4sAtIYn
QWwg+kV74rQcelkMzscG1Fpnanbr96JEWpbEa8cegfElk/aq2dcJ4ssZDN+GJNFX24WOFTHmZ2AQ
CRIn8GJ06hhNCWHfUbB2RB/tZG9hRYJkumo7J2V+Z76HVFBu3XCMVfVlUMo49q6Qz5bNMKTaBE6j
V4slIQjYvJgO0Kqkiov1EMffHVcNjBmfY5aLx8Qofuca3IfNljxQsNTahEwZPSC4bPuCdX8GAtqw
1VsxRyF2IEuPMfEQK/JR5TnQV7IQCvaNOnrw8B7vgvaNbMhwo4LUODCCt1EzYWjtItEdMZRCo8gd
/6g6wEEZNP8t+AOLgZOz5YwuEEpyojbM8iLjKoqJ0VXjbGJp9icT2pqboG7KbnE3JYfqvsyOGppU
5yfVrhzqF5X5ASLwC1lz3h6dNwCFwtn+6a+Z7bMMqaibKtRXPbNdaIxMbuci+qyrptrEIoD/kVUt
zMAbV6P0bLT+l6UFk/lgttxEWHv11S4zixkugqBy1XG6AdNjiDiY6zZW/c5ofqUNmXFTOjq3Yhh+
urkHGCkaN600Uepn5H77k/vitoWxIm0Q2UQN58Yrw6eBAOKDqhr2rPYU0SWtfvNnP9l1+kYguFi3
tExXJBKwk6xciqOBLsp4l3AkkfmN6F65DmJlIrvtiMu2AX6JpPCuojehmzrbaW5SIhYYoJBfN2+N
JKr3guwKUDhU1uDHs2dhZW/BkD6HUwyWKU6njTNQgHjmkG/NkGDhMncfp9bvTxVDBPPRKQl6cSv7
V4/E4mzlRMtYsluHIeqJ1Gz4uIUeKck5CK1YcYVLqVTWc+pD6O8tsgmDe4ExoHFsK/eSqCE/SRVd
x8KEVE4O41hdxJwEZzunj5SDIN66cv6pjCZe5WbP56mZ60OfphE1d/lrEcNHU/C9qIhCgFzoyYfE
DaKdyR+5IfGyvXqjXrvizZ2m8TfRzyvNjglxnDPsB+s7BVcKXV7Q92um7GIH5W3wUpqNZWZvZYk8
VXE2r+g2r/Kxby7lGJzJ2y6e6dvCUkg9f0019dZJiMuMm1EPpG5wRnD01amq5lTHeCR630k3TRaJ
B9lm3UbXLYqHYGL00XhnLyKQ1czRJElSqQZImGkRMtsPYxBVjCSQ6qIPKUprJWuSTVAV9/vWtM5z
VjmXCFk08LTR0S86SwDfJE28pa0EoOjeepRxDSmruwk10aU3tNo6nfxSsxmGuW98Ggj/2wVoPk+x
qq5tehcvhlAhbIae+DXj4xg+V770T8tNZjh85tr8OSNBAeWm8ythj4pwGPXcw2gU71o+UiWX50J5
02eVksYC8LCwEuwNhQpfKyd8yTgRTnFLAlUb3s9qRTNuymhxQf+/ooRrr6IKYD6YGWv8xgxouxqY
bPww+12HA2DnauZC1lYXW+XmiSELHMC5oSApk+7oovknSuxcZ332lk5SPTXfRVvvCkLF37g6W2eC
nIDRkOxiCPlioqzf5JZmZGM5+hJa5LTM9+jAFgbJ0ALMX3oLFsE8TW3szbFKSXBHYZgw/zCDJt2b
P6fESE41du6dso2XouOR6N217qzwonN1MMrUR3LfwM60xLe0JnzBymFHlQH0vzGgy5tO4mGkqPWd
AsZNB+sMT4tNOHZN1JYDxkFCrnEJxdyjEEEupHN6S3kALMAjcobNiLc2ovrFbLHdj1ay7RLbfy58
vbM7tHplYD3mhfrWzXcFzVC1z4W6B9qOZGOxVztVpQt5sKBRaKVld6qNZFdOwrwmRfmJQ1BtnJkS
XNvWzU748wsmlLBY8xzym/RIl4Dta1MR79DoQpakw0ICMZI9T5x1Znw3xgGmWlDNMAgb0Hrppw6a
/j6JRg1vxhtorKaXqFBQXAgJOmcBOS7R1OePjfoeklCUBiJ/l6ymDzbyFRw/8aVS3bghgExuXUuy
GnlpuXan/0vdmS3JiWzb9ovYBrjTvUYE0WdkLynzBVNL3zrgwNffQda2e6tUZlVm9+XYeVGlVFJm
RADuvtaac0xMHIa2xBcHPBitjs95XUTnQhkvoumbG3kLUC6lFR3gCcAnDZbHbhqrh2iC5ej04Zis
VF6nAoiWRNk9MHQwCtWXzmzUucYyhjTPREaTLiMa2aontbaxw9GhfrB9oHujc4fpyAGak38vY1Jl
a3827hn2PwcFow/add1tWsNZI0Lhuu6ZPSfYzG3pXZQdRgrwgIFL8zgGT/S982fD+FXMPfwvGL/E
vVPq6Ca/TnRG7gqTPG0/TrnbsjS5urm4z2Rd3weWV94K9frHb+yR+wJJNlgVBHuurEjCEghWjUrL
MJWSD5ni7CW1NTeJFRMn3EMLGwdirHS3eMcPw4WtOUHZioqSUVF98E3kjZnrX9uRkZUdG/VVz9nn
QdPJMy3zoWZgpZLBha7aGluPDCQ6Ufbxo1LkLaD6zcieVj3XN2O9950egS3MRTtdhq23htAnwMKt
KZsenJiKM44eu8Sa7nkFnNDJrCm0XYR5VE8hmt9DzcXacqaxdqhDvTt3ab8uJSCXaUDC0cYrarLL
3+J1PfE88FBtbzzGimwMc5wnyDQeiErwH0fwziFF9WNRCU1cLJDfVsNEa9exY6PY9nWAZk8Svl2t
J9aKYzGSmGzTDGwONLv8jYH/guyYnGOpqi9gVGg+sQ+3YEzsxKvCLFKX1hmCUDXI5sYRvxnvCU1i
Px78gYZcPFlw+ynLWv2dBmZ+nOWcwOQt/a3VdOTZpMj5hd2La6OtS2Mu2T11ckMpkAJsTRxmEVVT
YxaFu9b1jvVCQ3+k002P9eh4en6RmcweY5asNY5jNL35WSuHv2GmProyMBTNejwjuyVabKLAUJou
GUCemcyCXdQN6HKw0MxWYr94gneKhLeUNvYaQZtX+81PV+TyZHAuvlW62dKI2+VG6r4LPIoeZChv
ED0L0+BfrHXxLD1zOJpcN9Am266ZXQ5/Vg6vM+2Odu3RvysvI2o+XLSJg0Z6tU+mtAgZYp3ruCVL
j37G1p1o9ao+688Ncgtmmi6ZZz0oGgqua+fanyP3fYrd/hMX6zXVPnl6aac3jhhQF7gTdaeZyH0i
4R+J+pu0W32LfJIMAkX9TAHURAHnD7d8WhIMyRNhM87QvNmeEeoyfS5tDb51cPuHpS5Psl3xiQkZ
cutkjhxQYMGW9o+9NXP17BQeYmtbN1tmF29+GSQC9LkuAhbIYr6vkwmBlqvfyJXgTQbRzq7F0aBS
uhbym4Ec9xATb8NQomXbHLwdE8yY2FiXbKfaZOWw8uhTmfTk3uAeqSwoXlW76DDtSNzyYxTMxSLj
nZpFc6hKWrC9vgzzqB9eYsRKF4egyjL7xNGp3SFmBqSbd2Y4uMvRjwSjEsMVJ7sqX5FKT5dATvoy
MymalCPOg87buw7ByiHwYRISrXcxbVFePr6qnaa66Nz6FLeEH0ekuZxjImTPH19NCzFqkzHTSyrU
nUcgj+titO0ddAKdFc1b20Y25qcw1aahftLYh5gkc5mrES7plIGXr70Kv0IOznwG7LNtPWzsXezL
zVQlE4TSYPthL6sYrz4v2XeEWAQyRe6bol5JAuutmbzhSRRpc/E06LJeE83tGt5F5KupIKUZqOrl
zh57/Siyd2SJznMv84OcgxGB2WBuy0vdqGFn1ba9zftfdVp+STj5Hxg/0NVFvc6mvHh7zrZnRmac
v8r0nMbTF2mWLHOJP+0CX1BEltnXD33EFBOXRqxGe7dIDTowtlGX64pGpu8T+ZyML0mQ2VcjYaWk
DfV14IVkaPU2qCl+Wb0DQM7hMe5Md9Wr9JdRyk+lNT0hz4N8RTB6li7lwYqM3WyTvuUszp2M/Bry
NO7dAFxlls4Uhv546RgXXYKovDZDnO90g41X1py6RT9g1wggXjniNcb3DsXXd3c9U266p+wOPfja
PySynX1LgZjvP+I5KsNvGAcWPUmrpdo2+OhC9N3+XpFpuE21MICFJsySm5eh8Nsw9lklKjPCeM50
iiwt0Mf5UALVnWiYdwHg+UQT/TV2eRaqchgZ7dXOY5q6BfpU55QRT29Hr0KRd+yw2m8DF0VK6hX0
Rqv5K9Lw9mg659gw3DtaWRz7bSNMlWm/+oX3s2zRRbFvHkomL+WgWlTvforrkp7u4jjsA3N9RFil
jxoJQpXQeG7Ho9CmeTTKbxhd6sNYp/cJDVlYY5Y6KuWGytWHfMi87/qo6i7Uix6earu795MVyuwY
xU4P9D8BS7hEJo6kxeWBxUnbtu5byLOZxLZc1l9IzgUlIKXH+kJ4qN1AE9IRVZ6HaGIOqjY8BkWP
78X1pv0UB4AxvbK4m6rh+5RZ9CWj/CRm77W1GJG0Xm5sJpnhFu8JR+wbh4bqR95rbe9cP4DKzdS2
I5H+3DjdWyzMm02M4kPv2HuR6vhO+dbDPCQLjVqCtVkI53MSY6g3K5N5GPMn6j+iBxx9M6RnnrpF
PX34CXppvSDwrE+E0HU3KbPnrKvH41K5n3rpFZTW3oxLxfjhaHaKMsmh981BgN1GY9Nj6gRexxLX
qu+/xl3bX9JxXgWkzh/G5/+ZOKb/VUgUZrHY3f4BiZKq77g40r8SUf74V/8lovjufz7M7ZZDHpLn
BybG1f8SUQL7P75vuXYQICHlhl4JE1ho+gRcCclLPhYZ3+L/2J63WsD/G8ok7f+QooSYy3GlTb+e
V/gbBuUfsSi/+5WDwMFYDYJF8O2sv0UyYcJL8sFJaNCsYzesDNO97NGSME50WsZnfj0mNwfUcsMU
9lTRw6PtAf/XE+ZhkPruTx/fwx9+3b9QWn73e68vx7NdKCirBdS1fnMb5nwojd2UzkVw9tjNDQam
jNT22Wvuzepr0ETN1vHLHuR1c6+JiTj/88//3ez48eOly6cL8sP3P+zof3JvBxmhjQE0mks3RW+1
Pw7PzhQd3Z64PG2SpKxdDrRjQzy3M/4rX+B3CzM/nFsFEAIcB9Mz5W/vvUt0Eg858qF81ejRWIJC
Q7hqOQ/+LutS+8XI4gsWs5zIKyQe2Q+3LHB7Z/SMlOwPgqbFBu9AQnNGLf+CmPiba3h9cdZK9fEp
Yphbry/+T58Mgw8YbYS0o4ZUZMyr9s1Zx8ttG62hJijrBsUhGKPJzsB3Qx5AeSiGuNihc3wuamMm
HHtDQeHv//mCfWB7/uz75nXxNFiB7biW7/q/21MJm0EgPKXykoyRPGDWmNjIkVqhW/xlcgJ5lWZ2
EHYBQ53jxE4VI8J2vBdnHkRqx6PKJCpSNWKbaZk0YdHfGyYiVu3F2b1pnYNg3Mlp6J5FTVjejAGd
E0lqXbQ7/XCTzn0c6jdAc94xyCVh6DPi7DSu390+oAFsyydiZh94yMBaW6Ti9pn16JrZHixmcx4C
yE9x9EutJVZUg/zEmyQgRgJT5txu2lVw/edPywLo9BeXPH1HGD2ui7vacz1prw7sP13FzGLEg1Ne
XtK6NhldKLlzHeYSNAkUvhQiMJeJM3xak3FAosn3GifF9v/3hVgr0sHiSeeB+s2EHmdslck8y4vj
9/o8mMldCYflaRmmAzXYM63pg9PM6kJMG7tjuWr+ppd//jB+d5uvnwWkBkInPZMH73ecR8oQwnCJ
TgQyn/wy7KP0SA+ahvkkg+BBpkx27Obflre/r7b8TNe2Pn42W8Jvj7g5ZqTR2IW8YDU6Tl3t7Axl
o3vxH0AZGXvO88ulZAJk9xbolsW7Y2RBzWSJTyhn/uXRWaMF/3YzCNsj/E/ATPhAb/35ZqCsscbF
sATCgP6KOEBcBc5PH+ODmRXBk+nP3x3k4Luy8tJtgUx6v4wVyQf1clILUay0way7oQe4rtCUn7U/
46FwiydhoqKpZ3wzbZdHJ7+vryi25n1O0qpjjRwzGW/+C9XA/vvK7ZqSfQxNO1/Yv9/ZkW2hhnRz
eaH/S/W3NNF9162y4ykpDxMy73atY5tVfAJ+lSG3YnQYzRTnddM+IdPc6IZZTzPkFZmecCmF7vJd
zST9NGjibBzboK0UEzSBW84tMUSbeJ05j8UU6hR6ULjzeeM0imEX0U7/svyCTfvbpZJS4M5fb1fv
dzJCjgJpKnNCVUXutMfJaMgHWlkguhrQ3Yxfhniq/wUi9TfczXqPuq7wGf1xDPkbkmxq/K7uvFZc
UidAFhLH8wPYhQerYegdOGjuAvzFB2Q7/uXjFx+uuvsjb6vyXzbl3/YeNnopAfoQm8gJBbLH709q
k/R1gQzEOPdRbuxTy3yWRYCC242ZoExUKLbOzH0Dm2xTxmAfbKXYCVVHALqthgOtx10cd/FzBazx
X6BAzl9X1PW1eT6nMYGTdb0B1zPcnx+iBr/yCrYLzkigoKoXXmg5hEhQ7TpsFMFM6FtGbJPv35ke
1DKrx6mNFup+3VdijeLEbrFxx6MwLtoh8ced0qODXn5vBS0x2U5w6Gpu46pyvOMEyzzgVLZJ17HB
ZPMPs9lB7TVjzbAGMgzaIka7D2vMT932iCwmwLsYPZqxv2liPwgr5Zz7ronxUvsmyG7TJP6Mc1+e
lGAt8mnfdiStczzKEZmm9i7L6tAyoEDSKTUf9DG16vryz8swl/CvYKW1lvPYw3lwA1MIIlB/2wwq
f8rkVAqSt2KLdoPjvpoLiWV16hp7tyrvGQVqNu3BRN/RE7LAa6d15dJr8kdinqIu1+csYx9pEauG
qU/9ZtaAikoxE3SLWKjoZ/uc9kzrOXa9l7I8LRnhHslEPxH9hsAf54pz4LmPk2Z+QYsHQSj2SVQm
VNy57Z0rX2UH7epbG8OIKGPmXTRJ1DmRMSLbIMq2ywd72UJXfc7gBi/bD8/xx+8nupQ7FeDBNrs1
oq5BdLQH1UeeEplNRjGOxDrTs0oTGs0kuwVnPR2jQc+0Eckko1lwsXVcbdGV9nuOB9xCOr/07SS2
MDeOrBtEH/SCji2SR6LEPhfYp05LAmvad2iZm8lxPRZ1xfg+M9FkOqaeE5vcqxGnaYhHa9o2rhuh
vabqNkv50LOG3mujr0m7WZIQM54+cf4/tFmiiLlipNwQbRnmoiDFbVbBFdAvGqkANoJybPL9qiHa
tksBmhDIzM4sjeosiInLWvuLZxbrDTwUWzFOXxWb8HMBtanKvgjniE49Da2BrCCSzIBoSIYzizY/
02YAumc5XwdM+mGjMjqza0R4bUX1Qa30jMkzDQQVoziTEcU4QjapJGjjlg7CvVNBdlimerxUnUJ6
grKb7K5gU7sRw5u+PwRL5J7hDbxmq5YbodnRdszkhK3kZzUxykEL0IaFt9KM6hQphzXQ0U1IysZM
RvQAGk1RqOQ9r+Z76VfHMgKX5dlccy04yPfDk5sjbIuKCg2KE1VhmxUex/jkReatBxUu6mhQcvAo
y+6AYLM/AQ8kG6IqfilXxU/GGP2KTDsK4amUjGiK4DD1PYdZp1juqvhT3uBFxwa4S4cqufXYgjb2
4vtfdNPFtGnu2kyvtALZAIYlHzePPI3VgeYKbfAOd84QBqQsDeRACF/NT36ZHPAXTzcDO7Rghhsu
jckMnNv6ZNEaRWpgWKHf3Ox2IVe8cJYj95rACMC4z7C4NiLAU5PYFXj/vNC7Nh7W4HLu8K7CR11G
3KkBX1lt9CtIO3Wpl/pHELMHB8FSP2h/daAU9q5JFmIUBeEUjjLxhgyutVPqm8Gj8RqJt6xa8xdS
+7poThaCSpoINFrLuhrvjAHqIATtZyXiQyx19NATh5PNisiWjJSawP2ZVn4fOmXX7ZWRWNsgH+sT
k4OLQumAqD1LSE3L4sc5a79KpATHTiEUA07zNULKyIIR3Ogstg+8wXozZIjTIxtlZhDNl76sf4Gr
1nfxYJlwpgUQRq7qBklH+kIb6DpV6VlZ6fxJRs+dnXJXDIP3o786y5jQDlMY8LGibqUnuntV5bsF
mMK5MCuBLPNXoC3jjqHWV+bnhLF746Yclm+xWa0u/Znwv1zUhzztvqTkOgCD+Uyj7T21op2iNX/v
1ozQ4yiWu9kP8jsCMbdaewJUFz9wqj2gDatg50NPDFPhNiChOZj4vUKzDMhqMhMT86SRXaFdfuoo
hw+ORpPfFYiJkIN8LzlSbHIiFYAWNQ9NHivAK/m1rNMILSb+VHupns0pIf4lEKfRWN4TZ9Vit0wI
LMMrcEDJXdSO712CQLBUYFOUh5UdJwGCsBXVarnX1LeOs4ruMmwqjyLYV8Tf7t1+HLYSvzaPHSlk
3cpfM2rbeqm8Y9x78ctgESTlFOVrJ7Pp+jEuaKX8GZsTdu5lzimjeSVjNYjHoiHZ/iNHGr11fYPI
gLbQK8i3TEwHVodRHVOPFntXkPEetZ/B8AO6kHFHwPRAoM8YvCRr7nSrxoOYLHlvJG74YQ9oJ9Jf
ROXML/F1MkdO19IkvzA2b2kd5O9jjMrdyuK9JampS6ALSrXGaeythzZq/V0LUgdWjH9nLEwcIHZ+
FGcVlfHeRvK3ybouQTTrp/UBI6K31fZScF58XpRdb6ZJ0uFmdXrMUVXX1cQA3ncuc748VCQZhJ2N
MrYs046cM/VCm8u7xCV+MYTT71Hp1k8l2Lxt1oMlcFHJrfI/8XmUxMY0GLUmg8VJoBq4lrb6uWBF
21VajKcqImfOsCxno52WvL76oKkZdgkS0xAd+MRNYj/GBkwA16GWCOwo4dHFzIaDQ4ZNVbx4xlRc
hbrOY2ccg7oddshlYoYmS0O12EwPykd3LUESQR9xrpBwXoPOgjtujATpxDHhJENDGZ937PlAxMIC
893W7VD3GUZJBCPIUVvnwyb3UAzhxvjSqvkLEq/uCL1pQELXvhktx+wYsT5GrdINTSazuwoy4TFf
0FB+DMlQP6ofc0ayVO+l5iVHa77BNVuErURchpFx5xuOuLaJ99i7bXnv43JAzNcQjkIq+Tj23SPn
8IUfF8RhEDn7oumSS6FkCz23q8+Gs0fXjrsnoX4Rc+iYi9i7dWKsaRLo5HxhhjrJXfRgE9Wl6Hcy
MMYDEjtzPxE9Y9Dj3uBWxDiHhi3ss6zjOg7AyCYy1ZSkf2Nhqr22eAURCDX0k4n265ZRn1mHzYqS
OPBmj3p81ISC9ojvA/e+q9t2O9b4/TKZrFGUlnnBr3YLhu5HawsMXwyvit7+g9Y0KRnKPBtuKnJT
HP15EHZjcMtaQaNvaerDVAkwrT0tL5teKpu/ne37qep2cOHWc3K+gnbLKUQBrUNf2aA8AomYSJTR
vhRpRhYXDQeSIwhZ+eBDgflCk4GeE+DVGyIEzfyUUCo6edAv7cy5JgtBZOy89lUWZ1H2SOmq2Tkh
XffDCIbI3cQOfsBjRuO984nzK4BF0Y1ieBEAB/J/JfWoT8qX72NFxGKTUe5KM6widGBQPL/lRpRS
kmBp08b4MJa9A/1p4v63IQh2ogsjmKumYGbsMt5EI/VmG8Gpny7ggRqSIZuf0KveRWDzdNkuuY9T
drCmlL1Dfq8bnaBQK78MdZ4cxzxlmcYxpyz3aSqnaR/5jrtrq+TddS9rM2xKRHLw6gmqFNmc1UII
m11+873hs6NycFDu3k1JtWvqkiSZyoFSuM5sF/U88ciGCsIcXsV35Tf5oSSxGCnzuInbqT8VQRzt
O1ntuhnZbwQsTbZk30FWujNsfzqa1b4arH7vv4woczbdJD75/He2uGzg394JcXL32I1OPhbeTeH0
M9e6/mqW89fByo7DbH13whHTBnxTmImzhvnmZ3IrG3ksu0/YKWwSSgK8yo4S2875YRdOtVV5B+nG
Qvg1FIT8cDFqqThiB8Cx6obM2GZybvOIfF+3uIPmAjKfaBT4TBJIo65dthpgC7C+6nE0W+CR8xBa
okcngbjNx4hFvg4fDyq7LkVg57XXdmKeibUm2ygdd4TJtpx+3V29sgUKU6qdTutbneHLJnDPsy2f
j6J/HpoFXXlrjyeUg4j5TBlYW2WpeCP1KvQciz1Kx6PlIpJdEClsXSaHCYPlMO3VcbYxdY64oo3R
ycPGQNdVMuYFXqjkBjUiQ2G0lFZqGSFFX92nuHw9cu2zAI21u9y3+c0Q+RvG+vcyAbsLv8bd9qgd
hFPdGx6Wusjst2PAgk6ltuOMCL9MESvmo2Md2vQnFe9RVkzeOxmhre3kJzaGB86iP5C/16xJ7Nyx
1+w4d2qsL96jb6DbsZXci85psdS0T0VFHLGoGNzlqNE5oW+mPj+VNcaXYWKV88xjY7Q/Z4cSQ9Q5
OubmMyQ6eBK0khxRcqyMDQuisf1sJqwWZQn/fCHuVWZMWkuRP1NVnBetanRzFVnkUXWoYkEUZO0S
/9yku0yJiigzYMMFs8JDlP9AUfJTT4gd8cV4ezVnh3nyXlKCWcK8TdgIsigsy0Ts3Di+mpZo96In
pWeEsYVHMXosG8Bwvn5qOASzfgC/kEbwfTRYKseONj1jn3gPOs31je9wP2EwOc9CSwJ2dfSqO/FD
NLiqxEDjvPTIcW3Tcdfa+ynIwwjsN4wEePBxzfajepew0eGbqB6WAnWwDgxnl3thbLhbvVQrnooc
yHIkvLmuvxUGArgemPAReXk+ahXCU3E2xQJ30SCxa67UtUYHrHvrbbQdUqv64hpzENzmxXisvAC6
g9N4rLRT8hllYKtufuSMJMih1SykerQRG4VG1BBcFhgn8DDgE8i0QfKD+p9vB0Iyl013K11yTH0E
z2OC4l6QSWlaxdlx32BCk8YGBPd+JtEtsy1Ebw651WNibDQY2A23rs/nn9/sMQZNaFGOS5pVoQS2
6FNNsFR8S9/riWxOOU1fgeGy1QeclH2b3WUQwcZB+a845+O43prEL+HCJDenip8knKxNk2MvijDI
hCp2CdVldy0t54C0+rNAGzm1hzEGlGuDW/Tc8WvnfCns/ocR5BxPQICwhdnTPOxiJfFpQOWkyhHw
3Kxr2pEsk5hEqRlDfpY6OXpl/Kkym19WzPI8TOirdEA57Pjb3i9uMbtcZKNzzAP3wehnoKFFvl1o
Tx89d4m3thk8aRijharGKy1Q/RwHtRVSWwAvCegSiQUOhuNXNbsPKgFrjRqzYMhsBS7JKJDvdDzN
cxdB5GVcEO0ScPBHK/Y9WliTSRwYnOQCxNK2bRlGezq1D1Pd/nQC37pz3fo6sgyfrZSD9i7w9uaI
5Nk2axfp/ZTd+D7Z7eOrYqqyWxKXDwIq7+n//TlCfnIjF0QuEgA8FZWJjNDmufj47ccvFCWAcz2X
HbcRgMIGuQbfqbE/jEWb3BohcuIK63E+Ewh26tc/6z7+bO6TH3gMk2M9dfFN28YRoY959tokvn38
4vzfr1wREVIXE4k2xf6r0O4XWYjxOLgTTadCYeBMYuPKzIffIpO55o3DLYT7FH/VPiZ3KmzSonkv
9nUzNBtlFOWxSkdNmTj7m8ob/e1ggKKwS/Odqnjaedai9x8QQ5dLaMVhWjY/VJWtNr+s3yrc3rjH
gor6x8NRtG8M8hoDizNMgjlmhu2GrsY785bGSu0HB4QIre27ztH7BATmrmB4yMJJNqznIh9wuusC
PX2Tx/THHLaZ3BmeoZveD0ViHmSd7Pm29zRl1qBvqjnshMVmw5Q2x6psBzAw5xfViq8AKt0d5cmv
Yc3bcmXLA7T2GBPB6R9CcunQpSbikGuKXq87KbkkT741XpUtkgewBrmVJndaVocppSMqlDte15VS
z2iNUgiwJ1GtPsoYh4AfK/OERUPuaohmUDMC/zI1Q3/1VYsXc6juFe6RWxMXNZ4joAQQIVZJZWrg
3LWO0tbEjSetfVLmhFOxBKoo6uSZ6cWdZ2M89n2EzF0DzXICDnzvkh7nqO7RzL3g2HG02Czg0Z4t
h82EqIlxZyR5eVFOea8ch806LvQxg6N9zPOZpA3dTwevCjjRNDyiSRsDDbSy01RjSDIQYxEwBYKO
gJVDZ4/1g0mrDP5pTXRHoK5RtoSerT+XICZ2jDcc6LEVRsb23kmz/ApgYaNaD0hdkyZ73+Yl44Xw
D+ybGpbNQ2UqL0QZaj1CvM1X4ZCO0vjzqEgkbKzkW93se3+i6eYiwG5aeMOGjS6Sp+WNHBGiawsM
6n+IVeeiO9Ye+dw9y7uegDfwVnML6t7EPhDj/XkuslNhy/riJPX3ru0UvM86PS6jD2B0Zne1nek9
GL1P4M8wOXRWCQ0jSQ5NiZlxmsCEa3HmoJofOh9JHgMPZFoVgECK21wG8Z2eH+wFa/kU6zhkJBls
UMdCnVFWtGUiiB3H6eanhuN9Hw/thQyDz3ZdmoTDFw7gBzTvfls9B+j7A6Nu977L/t/3RXmtS/on
8UjhQ+TGZ6xKXw3fTs/Q45/mlfOA4OLVKhzrYk32snHp0Z3Bk76ac1LjJxInym1/V7eW3H4Un3bd
xid8nnd0iuKHQcXIByvcbrmIiaWkf3jXmCPxqTKz7pRJ6Bjz2GCvgMjOQPv4w4+/oytnvPOfKwzk
hnTVYyJN4G6Qr/cpM2AaVhwBthqr/owFD3uM7E9shcWmnjC8EUwO+bRe4cIlHjPYWrIaN+PEJAB1
J92RKj54/ovVGKAqYRaKpSaZtcKI2lL+HLV2X1ZR3LHtynnnAXd1aYseGg2c2ceQjhsUv2dva/PU
ZJTPmDa2sKq89T5+glL/xZy+4PocdqgH1VaKHKqLOXINErT5zYToGtPDTlQcPVmwzNXqhXFHpDyN
vFoWOeyfcRZxsvPTo84w85d18iMVxI3AFrdldcc4X0Kcdap9KeE5dvcBBdlG4yErN22efBd4rcIF
L+YZWB6ERfDMvjLsM24x92TGnxqU3OePX3iOnhZJuq+B8bT2p5Zll1bL4sMJHTQ9+4+v6mnNT2wy
W4VAP+id9gDyTYr+XSAiwlA9d+Zc7vCpFD4tTfjy+jwWxGa41hlQVXoZV7+Ypu7XBE4PNUwE39o4
Gq4fwAK0msBFKDDon/jiin23vJgszWZsTJBmrRM6Yiw9QVGcVEcRYs/u86zd7yr2HCwKH+ur9aLb
yTmMVvOou3ncTizX4eRM92kW05MaN5CE+ZjFmG3qIa0oJ1m/lECNbAwZBm/FGU/0AKUG9H1yOnlS
XYxFM6viqL5zS4doQ7rRbVz/AuRnXFj9j3ThyAoY5HzMfZAflHyzKzQB8V1xxj/42ixe+philfdB
PAyydeEA8Yonx8jCsWd1pCTbmEUX31kusTkN9F7oERmnrIpI8bKOBJbdMC68FD8J1V+T4qlKWmy1
SVdA5gQkZvZACkxaEfCVg09iNOyLLoxnaBRrB2TjGbELr4Xmvh+vvExNZG1OgyoouveRWvKEpBrh
NZmQ3sjNnc3RiHowhGnabhZl5vuhKPm8M0hFSHkRtdAGm+35TNm5wT26PAgLWfdE1rNKDrErcQK5
ENCXAUEeetFlqDcOgPcQ2iOxvBJ+S2kwx3Aaucs4kwARg7/pwRWMDPGWQqg5GEV318uuPBWTtWN4
i/m7KQ6MFPxtUjaEV0zfac0ZVGu09FyOofQXvXi1GCztD5MmUVngN5nbteUzlX2YNF89QLy3ZHpc
klkel9x8sOKmP6CcUYyJ/VtaEpJS28iGB2PYYK8YtnVNBqhpEZxhd3FIM4QM57TcYQHBauUOvDef
eHivYr9p3J+tLIc9hMlHQZ1N4ZNtC6P+7LIxkBxP1WNJOGTRWxmYOmytAEpOORLgnAPoh5U/bpcG
s/Dkgd6gruabMUzB2bNzmvpxzKNobzXfFM3woxvoY52QdVu6T7Eci11vRz861/jpxKIIx4hoSw5+
7yl6HiBEHK4BTq+6Z+qgNPHOJvzLPQvEK5CGZ3It4hBEx5suXazzMBj2YNNBWih0DTnL/qHDQLPr
S+9YmIJQTPEpiuO3oBMarf/cYKrx4908Y86sQXaEFdVqktbsiRHDVAGR3SCp0q+mIlyo25US9s2b
s084j5h45N1T1g3fl6nnVvylU04LLWMnO9XNJapABDPd8zOaIukQLuYX3Im08NO25duDMWuweizB
mMLmcndAEfILBbw76e9Bs7Y4mEjvtMy3WQd5wahjjunpFiDEgYkwO14xIc6y5qtFi2KPjAzLH/54
rQr4cd0aOQ1LEuQ6U5UGdXBaonpfaemLId9nc3RZD3xcBmkVzq6sw8AW3Za+s97NkWSxwJ7NXPiX
k83mruvaInRnZKc0p2l5WBf05eLA8JU1fm5/IBHj8YA4ZkbKxvuLKaAnyXZnE3mbWzSBNPV44HEA
X0YaGfAE4WW8GmX9GCz43wyzP6pem+e2GduwkTOQCPOSrQdJml8rkDxlRkpXm0Hc1CEBs7LniRL+
ouudQDu3mzl6g2vPOJNiS9qirMF1oF1YFmB8zk5KgLNslzcPQ/srViLn3k3G+2EM4kdbRcfA0fkL
kWQMVrsIi6IuWBMwUGcH22CerAmrhcE9jxfN2c72YsIYyxNCy+aqcNsFzmvl+1/dom6O/uzBl++9
+4YwrIA+/X7B274HHHXVpU35ZKniHmPVpRzE/2HvTJYbV9bu+ioOz3EDSPQDT0CwpxpKVFOaICRV
HfRAokl0b+V38IN5QT72+a/DHnjuCUMlVZUkEkRm7m/vtafnkpEhUfj+tsRaRKlW5V0slbC/ssLR
9KP9oix/L102SrLsMiQnk3Ow4HRUEshaUvopOodx/kxPN3MDrj9lvBDBnbadlYdVLk/aYMXP9pL+
UZqJlFMv1V1ZT/e28sb9TOxxq8vyu1oGjhhZ14EB8T6xbIkglqb+KuIl2vTgvkSVdweZpjjPPepq
zemxYsN1IjN3tiz/rV6HHZEgkz7VbwC96Kp2x/jArvRb1Pw29YBp3StLRkYL9QV9Rkyo7nuT0azx
qMcQkmATEhCQbFdSOjuMAdwAtR2VTwsImY5NWRFghy1J+Xha64yCmRL9kMNoU/1dU7pjNXoO+8e4
s2siW2Y6HHLcJMfWo5iuNotNkdTmntTvuDVtVmhmSF7YgVhjNyHjQ8U/D6rcgxOgYjht8DzQrJQB
Y838Yh7dbxgPXnHLW3vTK7LN7DQSEmGL/7DqqZh3ZsgEmr/JKc/etqiXqS2ZcE3WNTbKvUNu6B6G
DuaFNrRT7m6KToJgjkp2WxZ9x7EPtErS3aZS/0m1to6L3MScPnnOFmPqpmvKu8oe4z1gjRNenZgy
G6p76koxlmQebiRQxP2YRTdKZhezuvgFaD/aJJgjCjFJfAb5UefOufFShqIIujn0lyMURj+IgsSa
WlRI9tAogmGXdQdaWJKTua3pmC6YZ2ZTk7xKIgUE/YdNzeRmo+NL3Q5Ljl4AOoClhtSMDfVwJ/QW
osSCPcpfHHn2k+xMr8qxGtr31i2r/bDOBi199ChzyP6aU0ihcjS/JjvXD8pb6AufOaE3cRz23bxv
yBZe2tzCpTgRAnDTBAy4lmvPUbP3cjts6flhIoR3xPmhA/1xtWoTT9K61FQDhFhUrABi9j53bHEA
lQQRXSPTxlbVbFm8cc9sLBiPmnJTpmcjYuvob2cma33XNZvEkVyhCTAWZFACklqPv8LAa9ZwvO7g
IJA1VceMdL1L4gPmJCNxDZ/SBm2cA4KbQCwtOXzGrrUVLSV5BEizR0xUNx1XWlCn4r4YqaQgxlWF
mWiivdEA0HoXE/FB9JnyYjFf16bsF6dsj9UVKHTU2n81Hr3RmYdl0EgPZVrGTEDSddnocFL744kF
9H4o+r3FsfTB7kgvakZHGxPdwoUTY6FV8jI47d1A2d4OpMnZGmrCx4vB+XMxXJSDHxoTz107T0Po
DIAv3bhLWLxmI4yG5sWdeauAbnyRupK0Oozo5Xp3XrpEhDW+jNAe7OVe8czhp+lPlsu3lt3QBpCd
ljCaY4ZqqTriiznEoj+YfiM44WrGBkGCAmTJ2TUDsxgQIgdrEGO7Wl3zFNQzQSH+RA6orLdz5s6P
o62z6Yw6b+up5oJroaf5ZXnUnKrbmpzCSFZJjA2kjDd+ZxGzlca8H2aHCjThTiF5Oo6gphed8uE1
2zidLh7cWsso89G7nTvhIEkAcyjVEH6EJLGdJyY5cmBm4pXDU4xV8Bloxzlved4aI4tOFAZsAGBs
O214S3n6NnpsL4D22zCL/fM4+S/2kn0ZKjmwL1Qsvdl/fPj53PDvX/j5nAafmxUBBKWn59rWkgyj
fzD9Kzs7c9cu73T98OeTPw+N62UbsjjjRrUVTdpYNCNIg6dMZO1JW4ye9oD1z/980oW9d2pYu+jH
WD/8+ZtdxHWW9AzZS9fl/D1yt4Aq1s5M7/nXZbWco5plMtdrfoaf75z8/Dg/H+ol0GSyBywglTz9
89AMZAH/wyfdmX1o6mTfP80ADb/eabH1p3aklMKya3uviW7/87V//gJVjRSHC6ovO0Yy/+OnNeKF
MsSfH/zngf609uSq4TI0aca23ulPpZh4WJ/2kbd/UdJk89NQwFiVkj2z3NlrhwFR/QffcZBC1z/9
fIr2xXrXxdazVWYld9A4h/WQ18cUhbVHhCdtVkOAOQwRY9amjD8d8M8//zxfXxlpeS2c3VtnEe6H
p0KxvI/l4cdl9/8zPPNtln/+y3/+/F1yL0zJ6KXf/b/1EztCx/n9f8/wBJ/9f/uv/+k1beO0Sj//
D//07yCP6/4L7QqbtI+B/qdH+H8FeTzxL8c2LazsqFWCv4AJ9H8GefR/OSapb9dzfby0zup9/DvI
Y7r/MnwPP76L79ESvuP/vwR5BLbcfzMJ2xawNAqULfzBhkFE6H+PaGBOGKExx8lx1OwMnbD+Uw5N
txEjnTBu3565SxTbQtZ4oZX6ZMRegim65ASS70FzJRbGAYVugGiUKmpZqyqPQtsqtXWUuSOhTjwz
elATBVXkhqOgi2M2No2MoFgmMyWr0V3qgEVBRwCGxeTfJ4dKxluxxG0pXngbPx3mRkCWmLQoYrVK
jpxr5AEkIfnnmoO37kDA6s1waRp2aFN9tCyNvM2sMU+pxk83TtalbwRASfeaEU3nIS6Wy4iiBsmP
cGfSPJRY2gO8s5uC2WqSc7oohHH0Ew7uVVTdabXRhBBLna0hnhWu19DM1bDTrQGigLk8Tg6dICVn
ni3WHXBZPTIFWAxu3b3Ecmv6LRZ2HOWWVzNCjjV9W6QYR6SYnolReTuqpduB2PxcNelGqM8WOwK5
dRqZ8PYTnuSEEErsY2rCQzPLu3acKBJOCeE7DcqawaIewOzE8YEIwetEqUeqsl2SyCwU+HYTwMQ3
c/CeSq8jmFvUx8kmkiTs7s4zmAEe2P7fJAaNi55oN0MY27nvXp1kvNrM74bR2TUOYlQ7B1XbAOx9
WwSnP1qmGh0DskQHRx8flP+iu/LTInQ7SKDYudnu+nzGa9F7x/WrZgH3tEetiqvuY8zAALHJw/dS
MmPTDeu+XyPmOrkpoFGMMKfJ2KRGxaQnAR/UO6cxZi2ZzeEU13Zx9vSBgLH+ntZdfllmgl9iQnNO
4P1hsRmClH0HeA/Z0zJlGftsWCRTaGi7jEH7fWZ1O0JqOM46JOaaCzzobURfvXHts0qL5p2CRZp1
zj1bQS64GMo/DIcQQ+u4aYDd1LOI90UZpxtv+obJddNFKTFgAWAa4/xOtEkGfc58koa44Mi+isJ/
wG4Rb5rxw0K2Yv4ISEYm7UNb6MGULuMBrKIX5MoN7BQaoiL+sNU6H76jQZBby5M1PxaUjCWp5zFY
IhGc46o5dYNcGPn7e3NWc0gZGbKYCUWOlNC2VOpNgAQ4xtTUbVXShtwJeJtNHDhwIjNwiS5Rq12Z
2Dah21DGBceBrNbe6LDr1FjXg5rNUVG6cFfS5DnvLOQuBIZN3xlBI9373iqbO3DauwFz6QvmVCHB
vWAHFehQuEECXS6/s54acYBfv22vuY+ieYeRk/ei1ZWAszlK0+6jAjg047b2+uR9tB8jjgoHf1oB
sUtHSXTkHpKBPEn+nmVPZDEA6I8yHFyRbmnhvnfbrNmlcbJp57fKmP6A2XT3yWDfN86EBbgFm29A
hLdXdYTJBAyT4XGekwIxHMfHsA54ITWE2agOgFubvRPFVzKXO1+Prt3wEIlu2bZ+wv9Q3LsVCRwz
d8yNwEfGrpLZ17DYUxhjPNj4sCqCJNUPevcJNMveGN3nBJIldHU3BNb2qS/rCxQv9HIJa+dGau8O
CbeyrIsPmofkZcftNxTZAjuCZe2Ldjk2AsJpMQ5zoJvR09T40UtCiq8pnsukqbds+D9JEjPz4mh4
6ioOWW2d/JGUoaComQ/piCekMN0HM46G05SMrzjrS1zor5GTNYQH0MZG75jmiXcd2BPmkrjNNCzw
y/w2XrGTkgM0NImRDCMC4x8n+4tBwyuVbZhGZr8P7Vz8GRVQ4xIle3bgZGi2fnPLstuO3XecmuM9
8P58UxdkBzBhQSHHlevT8Vg5GOPnVTGESJNAcjOpScQlw52pqRemxqiBir6mq0MjLvSoXpsJRqS0
RuCewXBhY8bAhRgMlCEFnLsvuYvFMDfXqZ99Bk21aRPrpZRQsEkeNRxI4R2BYYuQOChSFVtAy0A9
8dSVRER2iYh5jl0F7zJ+afRD54H2G8b9hLVzA5stDgdWyaiNxBXJEoot5OMGMMmpo+02NOytvTbi
aID3BjFt45HTkp1PEjNkSQTQcEKaH5/bAsAc3ifs5XgkHd8dDuVfJM/fOYXBhiuaa8ck5GgcpgV/
jpfPDwXMsALpTkwr302qEPIG5sUeUjm8MA7WcYtXhHxP5CP4p0UMMiXSHwuwKZltcu2kr6wFdLPm
6Bro3sb9kOCjbVnWYLA+mnlHlowZFZZ7NDy3ep+ElZydld2BTH9UfYVZgDrDS+rIu+5QmY5G4JdR
R+IM966lWCGR18jjPKedZp7qQcsfNaXzUIzlUcucQyK7g52Rc+nVM9OHF9vyb3nEhRLnb0ldecHk
jW++wWVpTM1ulCTqapD09MwhCsbasupXxyaVC7VfR+6rcAU0ir0B83qcqa4AlCUqgNnQYOePGJ7q
hTO05/L32sXfzYN/pfd4vkaqYao1L78VnbRBOjXejrfaB+y4J9XP2rGDIAdieqCjiAuTPQfpFeh7
JCbMEzKW4Ny4mggf7NHmaJrLUDG+DesRnIAl/1CHoHbNVP9p1OzgugYAY3DkbDmC7VJ7NHawz040
d1QnhmG/ysm8tcrLdzjCn2I2IGmBlq58XzGXZS6nahzgpX6EVXvpWorxTJajtNVIBwF+YFEY7tzh
PUX8juiJD8sGmEUZH5imlw966wEEQkJrXNypmLjyAyzzhKcleRlqmNdzKT6SKN1jR2SBp0jN76Y3
p80pOmzKm5G7b7bCCQgpj8EMKeaDify2bcBrIbX3arfEvKBQ1kEGpZ82w6B36m2+68SgJczLyc6a
Z6cZwTd4PGO6RpWhKfwXbNKhm3rORTiW2NFJa4SO67OM2eK1LNh3OU7xmfWwkoqeeR4RAOSR2mEa
PjyVc/9aqGFhmprEYQ2h3AVjN8d+f4knjn9UxL00Ppm6JePO1WFcuavRNwPXXeQdM7ouwK4j5Jce
Nea9WVGU4GLuR2DJTstMDVWaXFODphBcGp9ywM5stMs11STqW4z7KH5HDeGO2Hw4rXbDbwG4K4mi
wOI0hrtSw1HnJnfopB1Q6uVapGgyDVNXWk+NvzB84cpzhoDtgwfKQXBbGt3sKJFBCm+ljkZv+Xqh
IsbuGLVVR3YrxcUzJrZI3OvSMWp3ZYdUh/0IQmVs1xtAFzNS7cT11d7FkVvsFvcry+UYTCMVAWPB
QEAAf0M0GAQAW03oX3T/fliido5MMh5AyaVno/RBES2SzpmHSucWTXhIElCsniKcBMaaXrFV9pQt
1Okk18jCrQ1IlC1lAdSp8r10YywtyZ66vKHRBnVnXeeqFaGuWjCBDNraTn+qgYXd9+x93IQtuu+x
jo34vPCUcHPPrGZP7z0TpidbHw3iBO3VNe0Lgf27CFcI88+JDhM0mGCMgL5ZWtexyi5mOE3ozNyR
mIN0S/urtJo3trzs7UiKbswB4F8lOxyFM3w/Az0Vy8pRWmZzyxEggmrI1B2BlgEIu+bx7ub5Zgod
SP4N7A/ggoN6mVyDwWXVosF6U7Rb+nKGJ5iloWWiPk8mw/xlGkPcZupUaMAREXucRpUf9nB0G8qB
TfXaov1omcsm1RL3Q+yZjMhp0h2XWgSGbI/zYA7h5EN3xKTAPJT7qmvgQZPaAuRl9syg19z8gZn3
wsZaNR8NBlTM21IdlggbqanFpK0YzAJ8GV+t1KU3vrqbXboJa9Ak75HMvgeP3WiWTw9dMvxRJqMg
Bo5xSKT9UeewcbEVd5QUoaok9GdGDrST9Utcf3VkdUdnTL86czjrHtcooHotTArxlRQXjRo4iljq
dJeMzdtsz38oa3nqMl2uO1bq3iZx6e4szd5XTXVXGXjJ6478uI0gh+PJC1w9+QL/iXUiaz7KjgZb
aN/T8gjP6tQp+ckp6uoM8+tItxWBEgrzxLlkkNdrY7+HXwaZZvGfmBnu7QhhF9Noomd4tOHhbZYn
R/pP9hR/AnLlGW63rQ0pGKdZ2MafkaaOGP6pawdVzPHGhUsh8gKgrKFCn5pTOsJOeuEe0xJvrADE
B+wphEh8cKLkyzdepmXZLpzehkn+Ily2MRz/xYIqEGCNnPxbNPvf7D5/uQP3EItBlQYAy7jzmaS0
DqoSS4unF5wNsF/23P7c6HGBD14l8jXVwItpY7B43SPuliHoC/cJhmdYJAsDKwOwRpLlcLWQ4HvO
m/FwWv+rrCiv0urDgViigRIVAsUtA6FND7aTQD9rH7NFvFdtfcioI7EHPIcRd2gt2hYUaOh0UdQE
eoDIYXTmvjDxbHI5Og0sHHGtdePVbNoDRnmiQLn9RV1rVNd3dPHShtXkN3gld5lsHyiKeRTkFzrn
l5L1VsvrS0y5rdtpoQRIu0iZXt7btMp2hqnfkgqlPuOubByjWjjcvC3qIqyPppbo2mI1c1DetRWa
xqYQWWzKP2zfZr/X2F+q9C/sfwFIJRMGQAtMT+PsYEqDa0420oAj0UwsBWwEHFxFbO2crLp3hdpS
5vjt29O1iCYUgYxjn3AfbWhMphxuKa7wBk/zz0tTpdXG9std2R78hMM7DDpNNM9ZDdvJGPMAUZfZ
LJ1rcs2E1OLU++aBOS41jeLNW8ClZdzbR1ak9TnXRu/W1tZ+RZNG8m4YGcDTSlSJOYgGxwlq2w0p
onik7IV2J7mq3GQ6MsktaIMM8sK24hX1omAbxekZFO1j7gw7+nsr8HmW/fwkoUucK7j9W5zQMqBV
5TGn2fdojuynUFywZun6Bbs7ZSVLhxOJm4ZM2AEsnKNq5j4eL1OhO8eY/qfM6SQHZQ3bpzfsWfvV
KTb7uzTWHyaFAsDChYtYUgowas9pLWDjEn7RIotgUIebWnDh13Ss0IARnat4uiw5g4cKQjLxjz81
1BT2NkDzeQ8tk1s8dI375pfDcKg5RSTOuIAv61Zsoq8Ibi739J4E5CIOQjGG0/XkkxDIdTVMRgX5
Y91gUhdLYt0p2ziGFnaSYT24d7y7tmFbkCWCw3xyx97xC0j6l0b8omUbl42sFg4tDQyKnHs8hSqY
OKJBVcWgJusvgOPesbTksEHgGzdGiVvS7x5l3CSbfvUyONl5ckl+RZ3+1WrjfNPTh8aLYipRqnoT
9fbNir07lr7Hwcy0AIrL3p21mzNoD8ocX0WHBFN3qFW69HdaysjApjhK1csHjtsmME1Ie72HQl6r
A9flTrSkCvDD4LWu8jsK/7BpxAaxb4HPDw53S9vOSctx/1PSt6kpoN0WXHe0lSn8IgJ2Qc0mWn5b
AxSwqXXCrC7sI271bSZMMtJ5DUZGFriRYN+5l9wX9b0ep/2tSvNj5GfbJGn7c4HiGZJ3PWH+0kci
WOngLIHbUaXn5HFYmBKaXkTmFDcGstr4u8xoEaJvtwwS6lQ7yW3DQOrclvl4MTE74fIQZ2Fz5Kin
5ywZQrZbEaPa/sPwRBb0bGzGosW9ABbGpqlkA3n0zHTN3/YqeofUh29QI2mS6wx6O6puWtM4GO14
DyQ75TyKOJkuRD4b5y8CvxQauQ0nSXt4d/qc88JIoFiDm9m2KkjXYFLncyoZoTSc/XZxdkJqV0q+
qpC/TWpjrbyh/2NPYCo/CBFxulvsA2uqi8sL9OwAzfKBrTgVxCy2o8uANLftwzw5pzYpMCCU+M6t
SENHQd4Aojs8Tep3bY6UHBG9ZOUeUavMu0ZZHs5nfQx9q9vWAl+/LKdLLxEqIW7DPG4f3aneG0ix
wTgN07bRMEg03zZxSN7B2e9lwnUEm9zasBP9diP7T+ka1W4sqBhWnpudB6k/t3530DUalCwVP/Z6
fDVTDaLjwFXtk+601sEqpxz2gpPaGACJcAVnj7KwvlNi0qGXDRdaje4WI9rlol3fomYZMlsmbS+h
Esa5dqzELSL5u0Cfx43TbfDj3RcYZ4nN9NeiNm9KqxEHZu2j0nDXwLk89YNrchpzwNvqGqhmdiYa
3fQ61fYOrjUA/ABfykHfuPs26l/rLkaPxdQlfUYqVg79VZjdBg9kE+J9PSkcbGPr/9Zg1TkLipST
wYLAz7LsEVQP0VAeKKopAy1dE+otobm1rUlC/2NDVjZbXAXYQBVmq8HfLDQ5RJeCJHffNt+tZoGi
5VJej0xXv4Ac4K4PMSy9U5IV9s4xukdz6o1DmhkgdjP2FjVm7DHp/v4IDuNCOwZ8ez/StBNvFE6E
nHVCYDfO6eehTAoS55ZwTmJuuAB/Ptn7KcRHk7d6xz3zpOJU7XBPdMfMFM2J5Os9goy9qxscFrLS
kxBphpbwVNYna30w45hRG4T/+jRXEx+aMY0UqDAcNjIs0XM675GTG3ytw2EsS5i36/TNhKZ8+vlo
7NnUePOxkCxggDWPqr6WBhOyLUmqM/kOjiI/3z2h343BVRQ6Ve0XIZo8cYX1+/78MD8fIYnXvOz/
9jl2oUArpTjQTy1OA4RBEiIunPd28TYiQfdBhqbpwRF/PyQVx1YmK6Qu6P6dbDpOk5/C258P3Z86
2wY+28nDYAHhgfWnEvalSXX6+DrLPkMgzPa88+SpTyn3TSQRFCNV1sbAW3/6eVC8a7aj0D//+ZSw
vRO7XPLyQiGp/fMFUI5//6ufz2Uzrom559b+zxfGmgGG2bCZqyW3t7jt9hwl69M/D7jLsHf9/Dml
ubVpBQRqn3eB19HmVQql7V2lnaou7sM+phXcK5tnt4jKu5rYNo4cVtMRAbspo3PpVjRKWGlQ6MMC
OcEwQn0ozbDtmekr6siS/FhD6VUAHLH+cljJfE3jxpPTcRSn17Ji4R9npT8VUQuqkj1SxlpK98yC
+3gc04tLPU9QLoi81NTDJh6cP4vA8SCr4ciZwL6oGVN775VbiSqlTc8ixrRSsrtFhSSfZHk3KJJU
kNL7Ecxp+TJn3bi3ZgpLuSjPmWWuPXY4WUED7fI5uxlRIS+azBHo3WTLPfo0x9O6CMQp58xRbOtI
PQKA6c5QQrZGPbc7iYF8oQ6d9cbMDqAbWVXd+LSYPq5gwKk4yxRGGKVPhAT1AwA7ZuvR8KvRyhd9
Aj1NLpaieJzA5ZVzoonNWbrHIlIcl+hW4yZpMg9izqx4qNnEifiLs2/xKDUDd12EOTMuQIADGGsr
+bsR9UOn38eWODS4Alpz3hcuumdpv+ZGPwR5a/4pNed5da8CUTtDvy0I9BLG1KwIO2N2Z5riJYfn
DMoUB6V3pI2vZXhCu3w8TLdudk9ZfhsEHRuxOT5EynqC4HAc/YwipRmPf/2KGM95vwL6STLwZba4
41LKtMFv9ZGU/uP6baVHTy/1V2RrAKYlafa7qommoeAziJvfI1D0FFeQ3dbLZ5uqNEtjgjMgyhIa
ea8Ud9Z6aX8TVHvv+Q1tbPABdA6cwqL7hQcVVU08t5ClFIADhEoXK233tv52Gwu54S53nAUzUP/p
DvGjjz/HrilXR9o9jewn+uE+iz1OblZQ6vZtBf/VC2+PQhbVPpL6S0PiYhALp8RU/e7Gnu0V51wU
cNZKcZQ66Nauv4lsighKQwzkDHgUDZV9gsaFhEENEew2GNPyT077HROTAXL0HGRp3RL4xMrAqQIr
Vgt02ZhvUvjfhC6hQ0g0KAOY7oZAck/th4O3bmzY9/U2p/ukRXHY28QBAo/6JMpQvIGqk9R5hP3O
oQB8n84so6iralu2vdpUC79CxWRvfeoYFJmfDVipwdQ+7suaUyo+fJy/yn7XnDGMe4ccY7ZnSmnd
CUZw2dBrG9hXGkddBN8IDLEDQ2Z9PVrMm7s2aWnqrLs7Y/beCB1+cq80w6o2fw1163GW5XduWoyG
tEli3QAdX9AB0tKWNxZke6L25lg5AsLssLExH+KKdMs4Nu0OvSYPUtLTBmLdwXFr/VT02ddcgeoW
3TV1ur/cHCF0Idg6lzUpYZuO2tQnY5gziNB5FUNzigOqzT4W6fHy+B6mYP+y+M1TpMzfY4krqIvQ
XOuOnG5fFYHFB+uX0tRtqKfrfgsS4bVnvTopb1KYK7wd69fWNR78eRh3OFxHEqnavmheOWTRG8Ls
Hrq+hbdrbLOjH8UEhDlSlqV9Y6KOmzhG/PVHl5ObqaE2NlvYI7iKu4Gtc5qGzS9dLXiYIChwnfCS
eO3Zdus3XbPvMSQVITJClixv3dAchTU+9Ea8S/u1sQSMFB5AhYncNg6Dk9yyhOCr57TrNpXhnadh
XI0pQem1hhsnRnSYbBO22/3cOQgjtN8E3gE1+11LCMdFQH9m/HPGpW2dj4YtWGdXJmtpHkbSe2p8
h0w3kxsum8pUf0S9XGXz6Aq8URYyIJ1YKH58ISM4xog1el8veDretvgMt5oVH01LwzEEKD9RFg1T
bqjN2Wc3xAffqXf8aEuoHLQ4f9Qf5wglhs2CCO15eklqSSNcrj2VeXGRwxcRkDbwhh5isH6cGxLb
zkplswyGh7aHE0ttFlvFW9w6RdC4fki0+pBjm0Snujqu82gW/bVSGgAsUtSF+fDzfee+wHaXU5ZA
NHXXuvVT0ul1IHAlGAtbbktPuTodIglskNgR5fNO0XDp0nfA1DXucBPMfzS/39eeIBmKphJMNiKb
LZptpp463IIrHp5Wt7a686voyYHLbs5juy+tTx8dN3Bs+1ty38KHdOra5iWjVryD1mBX2r3pDydQ
Tu/kjB6xuSH2IxTFfcIdzDI/u2I+abP70XveX17xpddRjoHcuVV4HzoKbPTKNWADMXVv9QM31xFR
GIV10g/L2H4g43JY9GAieP2+4karVc1nFpdPmCkeWt/e0ISyHHp40eFQ0tDDHuSS6PEJ4OrN1q03
SR2rg2k2YG95TGdixZQGfMwxbobVeCWxUkjGMIGGfMqefMv09ZTZVNWWjDsVkrEq5Es2TKchfdLt
/luP2eMIXNXjGo4YLiy0+6IfHnQWAyNhZGPNR0kJBK8LuiRxtHLTULRStLTwEsPgnZ1BhqDijI5o
ceel6XbWrfdm0dfpVXSuoz6scCcody44JTJL0ekOauSvTA1vXd5j40vTBzOBPtVn6XXsq9+eh4KU
W+rdK5pt13dfzQzyq6leq4JtgUpfGmf4RVd8HgzVdGWvUe04P7osABg0izH/TGhH85lOULjFoKFq
v2xez8ibaLxioD+RrvUKI8fO/RyDI7tmtX6RUyh0MBjM+syHIgJixkpTrRibZWPzVqrNcGUHBFJN
FFqPKVeC3TbMKemsEpjxq1Rn4NUzlzTyz77BERCxUDAWI93SN3d6ybzY4onBTpARI8SPOor4V0fD
gj4356pn52N5rJRYSM4or4+2hrPOTY7ZZH2OQ04mZb55s/GJaEYQZRz2Gv5b1svqe31/R5QJbLre
ARNQyk0pejCYlnOzdPc4JAN3nxU7MJrzxXaZtHktWXNHuDO3UnWI3d5+6FTOAVRo33XD/2Jrr9Va
G9I1tAOW7Fvs1nrDGgAiwIEs4xjzMUEy/tnuu/1v4aBPEd5vA18z1qX5oRoiNioNt8ylOhl5/61Z
/BSdZpAPiTeLNtIDCgQ9q7YORp6NaG0fW4dxpF9pOWinxkhfcirEd3Gd2xysHnUaQs6KSYlZrmOz
hYkMUAdyRzc/dd71hLlAHE13M/UBvT6cnc7Lt0bTnSNFZDar5J+5AV4rxHKtsmXvpnkZdKQxao5D
qAqMQnoPH6yZ4WpyP6HwLnBk7NAFNI6QlG1B3BwqjLsWE/4N1fPOJkEGCZgejPtas9+obh6PTVei
0hnMJ930rRHLg2ITuQdrRIeqyK9sgfAozO47xptDu7T+hu0WiQzCiUFtMuNWayIYekKh7mfE1UFB
CZx0mh+QK2jj5L7Ci2vtKi15ajBPb+GmRQH5BaeOKV7o3sWSATSZzCXUMCZ1/trnQmmuAROBZ1+d
KHLtT0xvNi4TV4ZBZ9lxqqg7+96IBhfz+/TCpUAtV/Mo7BFaXFFTlZy9jHpRoVuz1KYVCxnG4m02
kczAHkYL11QY7Jr5zblFHSu8Q9GM7tN1BW8V3is0w+Rs8qBN4UTw6ZfOquYg4+MCliSIORDqDRUd
A5wv9ovWiE7gPPozxpCaLp0C3WrPzFknLJc/2dL8knGeXXT76OcExGnEVsZynpLYPDIy6/WFl6Qv
2dmwYNGfQilY7C1HSy7kRmA+LTLDK4WaJ9d8R5PAgfGnlx5ZaBTVU089YzMIGpP19rXv6jI07Xdf
fju924VaB9dRF+lTmS5PlYlM1zKznLt4fIryq1cDdUYTcTVksRr13lHFuCsW7a92WRgppSOtpwt1
TrUYjrat/hI+QBEC3nsr018s7YM+6z86XKKxEtXZrHDOmEN6WXC8bv1Y2GzfzW06VveQoF7X0suo
In+nIbZlSxeWXlHtNCdxdoq4w9j194Mx6aE1C8TBvt9Bckm36NFeIHIwKosJrErNFYlv1hBeNfY2
2bFTdAoliKhzEUGl8PfOZHmHunL33vSKPING6GgudvbhqxKMZUoZPY+T+24ISpxV86IqCivxwrR7
rXTugfSjRc+/QR69OQX9uhEuds5XTropVQSCTDvCo1P73FMjlUOxHbKGcpkW3WPmUOKR0K8UulRc
92BoGx+tPvayTyrCAqHK97HA/hSpD5B+O6BXzOVl9N+ZO7feto0sAP8Vo+8myBlehsA2wDZOomTr
5tZs2yeDthiJlkStRV0s//p+wyFtkpITb8dAhkkeHMmHnMNzv95gUO3OSYif7+msOPNvJvFHcrOJ
LPO4pHd/dkHWY7Nh9skO95N63lF1l7xXBUX4i7ttwNKGJBjFd+I9HewYWoQ6I/l6SqvDdidmzJgJ
Lnd7epxmczaiTa5H6L7Jm2XwZZOGi5ekiSk+mS/K1/J0ylq/xYfraDrFOtt+TEvxeZuMq+sFU2HU
lJklhLDXmz8ZfHnxv9WCGXAMQljz746SpV/SZD5/c3Fx96v0N7i5omJzvAjfke4ezYr41Tplai8t
9TTbBjSsKpbPX5+vbl8xD+5LUWzYDC2pRg9X8owZxNS/01CzKb/elGwzTTcTpt0U8SW9V6zBXFzH
r7ZF8IlW5fXb212JaN7Hf24uFc2Fo9kN2SRCjJskYIKH3vV4vcblKnUzAC7tbPdFRTfnUxEXb5Si
SvuOTdHRzZfigm6pdHH3Oaa7/V0B/2LwzWnVFrRQbvQSyNV8I15RJfOGMWdk1spRINe7l+S3Pt9N
WCYXTd5HKyLrwUWRxUoUb7di+746jcjO3262Z/Nb2hWnxe3+TK9HSMtt8uk0YuBY7P96fSp3jO6B
cqtl+XLDEENayUPKFecjkjnsydzvtqPodCToI/44m/Bk9ElSobclhzth95B/O67Lj39MqfabfPlb
tsirf+nbMw5qv6J0bv2i/yMLA5qnO8vWWe8H+pwpTv24yVf7T3m1mTe/OsmX+qsHn96vHtCffsDD
XP++/GdfancaHAd0ktfP9Z3a7yRJh6Xf9TPVx/kWiHnGqTdj6srDwGM/QhBJGfn1xfxfnHNyJPXH
p4nwEqmECkTUfcvHn7rFIK+iQeBjKHqO08sgDKyPH3oshgioJE3YiMBFzXn3+IHve2SSGEcVM8qc
IvsOHf2zsz0FR996dYYw3o5//olnY/x6r/D//337krcbU7/EpBPz9gHYPb6KPRX6BON8ZvLVl2tI
UEpCsXZISD3fV0ksZHR/yC4SksgLYxWHujWivn4UJ1yxgXSt5dSkWPY2sojQEOeA7w7FwADCgxiQ
qUe/WBTHiTRnHPBBCo4CGoEEk3Hqiw4Qt7ghqVe72BGC8rAzIsIE4qgsDPzIIw5MG4rhO5dkAe3q
TBW3O37iRSLRobpGGNDK0+UDFXn4RAl7W2JDAw5KRL1nwwoJcegRCUUhpseREETCE6hd6afOEYEQ
ih4ru/Nre0CQAWJfo+GBAREgCFTgJ6gDZT7/UcLw0Ya4INU7DKyIQIYeol75tGMYSsfM6HICi61C
mQYUyLuKBEGs/4k6YYDIB53Aji5YXbJKp9EJ0FYXC9o2QhRIIRqdYGjPJanINhF7UhD6iEx3MaQw
UIxBEHhYUFHKdrOaIQztOYQEzFdpjYXUwzhgoAV1ju0pe6QQxHSIRjKNIqiCyzksRHCyLSkknohC
9qAw1Lg9ZB8JqRczWSGh29XQSn1Dh0ghwEiw9ph8j2YvPKZI75DjGshGlaJAFcNM1YM1jTB2CQuB
L9FqVhpCKI/a3SgQciAUaZUO6dVhlGjDKc5ZCQgyhRCzOj47Gv0kjKMkDA0rDPzGVOJO+KQ6/OZz
59wFZpD5tgoS71lPiVJKm0P6GugGJVGgoWT5W2MmOEcLWAnWAkEqsCAidmg9ggUmBGBPypQpAfXl
HBYCifK25IhAy34dRWjfNRqwpxwifEfBBEx20bmmFgj9CVuBGIZIhEjwZyAKCCDGsWB5mGqsSPcc
hhB/x/L1c3zJXAzGKjW28EArUl6DgaTX2oYG0y7pwxRlZXl+6XsMxCaMNnz9aYArRbpXqMZccI76
sVaULfUTPtOBMSw/owi0rdnlfuKoeBCUUaZNlN09LMTMyrAlAoXtE6IM9QJHfQ1kYKpgEsKI+CMG
TcYMcYgVhB+FtqyAbYQTINn2h6TrEkGCp+jz/km1mOMbU9yp42O72hNBqsOI0YAFkthLfEwEveOz
vgyeHTo9HTzW4cMw8iQuYhi173hgEsapJxiWTGlRgwXnBIEIsAZsaYC0EoZlcu8CDmgBHxGLS6AL
m0C7c+6BoJ/L1iTEJlBMVEmxjO/5vSsPiKezRB6l4WxORWdYbQPqUnpsPWVFVfBg/vew4GMg4CER
SDNYcpAWWKhlyRFhjFxgqBqLIY+rRtIOOqlApLG+k0NiEYFgfXx8RGa3ES2HnuqLU3aJQAfU2Qak
o0auEoFkNZ0lEZBWgA1kEoRNbgUV2MUCK008fEg8ZeVc/FSwmBopbhc1Sjxt/AQpEZH6Ojg/eoHc
m3DSR5ZNBch3k+yPJlQYiMjheLvIu2PnT4iksINZQCTmc/eogFoZay+BQIjU67DRffU1MJESAsgq
CgWxanO55yVorW3LC9KL2U0YpG3d1YAXcBaoSYqhloc8tFthdMhU2hoHIRlE0qioxsZjHGCBaDq7
2NEKzqYYhQz0nFI7uUhKBaGfRvK4dkyIHWFLsyfLMEzqnNPAGwpt5YJONwc6UIx3VF8DG4GIvYdT
LYkzQyWO8YLEqbOlAuHhHENP2gXvmgXUn+Er+aFCc7YC07HjM93XvBML5YhaUJKCgyZCdhA8Qnli
GzFNuKnUNNaIS4ZyiDy3JQK8JaYokz9taqwGnrNhApylpurRpePj0dsSAfpAMVy8dZIOIojMqFZS
KR1gNKzgXghN19PaEgGBQqFE2jpDwxS7tg0CRTSZspP6ck4eSipFrWtOImqPSSlSe3v/rrtikZi6
DCUVGc5aSBJVZo2FgBorqUJY3mhFJEwXC9TjSeqz4Ygm++ocRxAPFbahNPIrjOFM8AgeMgddLNRV
WAlZJhE7Fz6ScaysJQIWIOnTSFKob64+FRBQpXCXgpTU1aoT9JmwtpOxkNIUanqkLJO6VCxEXb7r
N2h6up34BEV63/tDI9V8XHf9FHnVaR367hfarpdDAE3Hh27r0MX8vS/qJiAD+qEp6EUvyFBXV3U+
bKut6vs0v94c8PDWvXu1p2r/c1Tkq2x1Nd3XH+ybx9QdVz//9O95dpktsu5GCWQUuujhSQ72Vtz7
Sd8BXM0GcHVmxhruiqlpZR9wXSFqD3iWlVVWtY9Yd+fUZci2kF+yuvsr/Zz9xR2mmNEaNtsTVtl4
2X1q00VhD7ks86t1cbVZ94DX7Wq2wM/yebbLVnkXsukCsobcrFc5WX49Yb77ZnHZR7uufm3verQz
70nU/RqsF+M+FZqKRNvnpxeSGVF9yKbMzRbyCIwXRXv2mrxNzZQt4LfjbNojwMAU41jDnc8Lhjn1
OdJUv1qDLsdFNpAipoTEGvJy1395plLTFux/DmWTKfawBgyAzdVs36ML04hkC1oPzaoO0GwKlWxh
n2dF2ZMeTeLfHi7LbrJy3EUHOW4dzrEHXVUZs0qqfL3u0XRTsGINv7iaFpOs31RoUuD2oNEF1XLd
o2xBYpnwnj3sqir4yxzmFlhtQZkShueAvtyshqCf5cGX5XogQ5oEm+1D/5ZfrrKB9dT0hdmD3mZ9
vdW0ltgD3p2MsgUbBIq+Wge+TrQ8B/x3+arKe5Kqidw/B/Dz/La46qkxgOt08XMA/2u5mrWQauo2
sWZr0EuWAp28zFZLNGWfOU2S73lucJbNhrxvWtNswb+fFn2Mm3SUNdjZHIuk79WQ6dLhbWvQq3wy
7NuuI8a2gD/kZVnt59ts4CYIE5G1Bf9puhznJ2+rA91mQp224D+ziOY4ITblR89zg0NC1OCJltmC
/x3s51WV90yKJgBqD/u271U2IUVbuF/W2bQ9uZYpTYzOFux/89UCzdaDbHoLrCEfW19JOIzAmi3o
PzL0TjlZ91mzyWhaA8+r9Td3bz4+5uVJzuQfRXW1LBlq2uKhfpsm4mj97PslO0cnfch1FO/bkI9F
mu4bAA/jT+1AlGO/1g+u6W9czfNs9eJvAAAA//8=</cx:binary>
              </cx:geoCache>
            </cx:geography>
          </cx:layoutPr>
          <cx:valueColors>
            <cx:minColor>
              <a:srgbClr val="E8DFCA"/>
            </cx:minColor>
            <cx:midColor>
              <a:schemeClr val="accent1">
                <a:lumMod val="60000"/>
                <a:lumOff val="40000"/>
              </a:schemeClr>
            </cx:midColor>
            <cx:maxColor>
              <a:srgbClr val="7895B2"/>
            </cx:maxColor>
          </cx:valueColors>
          <cx:valueColorPositions count="3"/>
        </cx:series>
      </cx:plotAreaRegion>
    </cx:plotArea>
  </cx:chart>
  <cx:spPr>
    <a:noFill/>
    <a:ln>
      <a:solidFill>
        <a:srgbClr val="7895B2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12" Type="http://schemas.openxmlformats.org/officeDocument/2006/relationships/image" Target="../media/image10.emf"/><Relationship Id="rId2" Type="http://schemas.openxmlformats.org/officeDocument/2006/relationships/image" Target="../media/image4.png"/><Relationship Id="rId1" Type="http://schemas.microsoft.com/office/2014/relationships/chartEx" Target="../charts/chartEx1.xml"/><Relationship Id="rId6" Type="http://schemas.openxmlformats.org/officeDocument/2006/relationships/image" Target="../media/image8.png"/><Relationship Id="rId11" Type="http://schemas.openxmlformats.org/officeDocument/2006/relationships/chart" Target="../charts/chart4.xml"/><Relationship Id="rId5" Type="http://schemas.openxmlformats.org/officeDocument/2006/relationships/image" Target="../media/image7.png"/><Relationship Id="rId10" Type="http://schemas.openxmlformats.org/officeDocument/2006/relationships/chart" Target="../charts/chart3.xml"/><Relationship Id="rId4" Type="http://schemas.openxmlformats.org/officeDocument/2006/relationships/image" Target="../media/image6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4.jpeg"/><Relationship Id="rId18" Type="http://schemas.openxmlformats.org/officeDocument/2006/relationships/image" Target="../media/image29.jpeg"/><Relationship Id="rId26" Type="http://schemas.openxmlformats.org/officeDocument/2006/relationships/image" Target="../media/image37.jpeg"/><Relationship Id="rId39" Type="http://schemas.openxmlformats.org/officeDocument/2006/relationships/image" Target="../media/image50.jpeg"/><Relationship Id="rId21" Type="http://schemas.openxmlformats.org/officeDocument/2006/relationships/image" Target="../media/image32.jpeg"/><Relationship Id="rId34" Type="http://schemas.openxmlformats.org/officeDocument/2006/relationships/image" Target="../media/image45.jpeg"/><Relationship Id="rId42" Type="http://schemas.openxmlformats.org/officeDocument/2006/relationships/image" Target="../media/image53.jpeg"/><Relationship Id="rId47" Type="http://schemas.openxmlformats.org/officeDocument/2006/relationships/image" Target="../media/image58.jpeg"/><Relationship Id="rId50" Type="http://schemas.openxmlformats.org/officeDocument/2006/relationships/image" Target="../media/image61.jpeg"/><Relationship Id="rId55" Type="http://schemas.openxmlformats.org/officeDocument/2006/relationships/image" Target="../media/image66.jpeg"/><Relationship Id="rId7" Type="http://schemas.openxmlformats.org/officeDocument/2006/relationships/image" Target="../media/image18.jpeg"/><Relationship Id="rId2" Type="http://schemas.openxmlformats.org/officeDocument/2006/relationships/image" Target="../media/image13.jpeg"/><Relationship Id="rId16" Type="http://schemas.openxmlformats.org/officeDocument/2006/relationships/image" Target="../media/image27.jpeg"/><Relationship Id="rId29" Type="http://schemas.openxmlformats.org/officeDocument/2006/relationships/image" Target="../media/image40.jpeg"/><Relationship Id="rId11" Type="http://schemas.openxmlformats.org/officeDocument/2006/relationships/image" Target="../media/image22.jpeg"/><Relationship Id="rId24" Type="http://schemas.openxmlformats.org/officeDocument/2006/relationships/image" Target="../media/image35.jpeg"/><Relationship Id="rId32" Type="http://schemas.openxmlformats.org/officeDocument/2006/relationships/image" Target="../media/image43.jpeg"/><Relationship Id="rId37" Type="http://schemas.openxmlformats.org/officeDocument/2006/relationships/image" Target="../media/image48.jpeg"/><Relationship Id="rId40" Type="http://schemas.openxmlformats.org/officeDocument/2006/relationships/image" Target="../media/image51.jpeg"/><Relationship Id="rId45" Type="http://schemas.openxmlformats.org/officeDocument/2006/relationships/image" Target="../media/image56.jpeg"/><Relationship Id="rId53" Type="http://schemas.openxmlformats.org/officeDocument/2006/relationships/image" Target="../media/image64.jpeg"/><Relationship Id="rId58" Type="http://schemas.openxmlformats.org/officeDocument/2006/relationships/image" Target="../media/image69.jpeg"/><Relationship Id="rId5" Type="http://schemas.openxmlformats.org/officeDocument/2006/relationships/image" Target="../media/image16.jpeg"/><Relationship Id="rId19" Type="http://schemas.openxmlformats.org/officeDocument/2006/relationships/image" Target="../media/image30.jpeg"/><Relationship Id="rId4" Type="http://schemas.openxmlformats.org/officeDocument/2006/relationships/image" Target="../media/image15.jpeg"/><Relationship Id="rId9" Type="http://schemas.openxmlformats.org/officeDocument/2006/relationships/image" Target="../media/image20.jpeg"/><Relationship Id="rId14" Type="http://schemas.openxmlformats.org/officeDocument/2006/relationships/image" Target="../media/image25.jpeg"/><Relationship Id="rId22" Type="http://schemas.openxmlformats.org/officeDocument/2006/relationships/image" Target="../media/image33.jpeg"/><Relationship Id="rId27" Type="http://schemas.openxmlformats.org/officeDocument/2006/relationships/image" Target="../media/image38.jpeg"/><Relationship Id="rId30" Type="http://schemas.openxmlformats.org/officeDocument/2006/relationships/image" Target="../media/image41.jpeg"/><Relationship Id="rId35" Type="http://schemas.openxmlformats.org/officeDocument/2006/relationships/image" Target="../media/image46.jpeg"/><Relationship Id="rId43" Type="http://schemas.openxmlformats.org/officeDocument/2006/relationships/image" Target="../media/image54.jpeg"/><Relationship Id="rId48" Type="http://schemas.openxmlformats.org/officeDocument/2006/relationships/image" Target="../media/image59.jpeg"/><Relationship Id="rId56" Type="http://schemas.openxmlformats.org/officeDocument/2006/relationships/image" Target="../media/image67.jpeg"/><Relationship Id="rId8" Type="http://schemas.openxmlformats.org/officeDocument/2006/relationships/image" Target="../media/image19.jpeg"/><Relationship Id="rId51" Type="http://schemas.openxmlformats.org/officeDocument/2006/relationships/image" Target="../media/image62.jpeg"/><Relationship Id="rId3" Type="http://schemas.openxmlformats.org/officeDocument/2006/relationships/image" Target="../media/image14.jpeg"/><Relationship Id="rId12" Type="http://schemas.openxmlformats.org/officeDocument/2006/relationships/image" Target="../media/image23.jpeg"/><Relationship Id="rId17" Type="http://schemas.openxmlformats.org/officeDocument/2006/relationships/image" Target="../media/image28.jpeg"/><Relationship Id="rId25" Type="http://schemas.openxmlformats.org/officeDocument/2006/relationships/image" Target="../media/image36.jpeg"/><Relationship Id="rId33" Type="http://schemas.openxmlformats.org/officeDocument/2006/relationships/image" Target="../media/image44.jpeg"/><Relationship Id="rId38" Type="http://schemas.openxmlformats.org/officeDocument/2006/relationships/image" Target="../media/image49.jpeg"/><Relationship Id="rId46" Type="http://schemas.openxmlformats.org/officeDocument/2006/relationships/image" Target="../media/image57.jpeg"/><Relationship Id="rId59" Type="http://schemas.openxmlformats.org/officeDocument/2006/relationships/image" Target="../media/image70.jpeg"/><Relationship Id="rId20" Type="http://schemas.openxmlformats.org/officeDocument/2006/relationships/image" Target="../media/image31.jpeg"/><Relationship Id="rId41" Type="http://schemas.openxmlformats.org/officeDocument/2006/relationships/image" Target="../media/image52.jpeg"/><Relationship Id="rId54" Type="http://schemas.openxmlformats.org/officeDocument/2006/relationships/image" Target="../media/image65.jpeg"/><Relationship Id="rId1" Type="http://schemas.openxmlformats.org/officeDocument/2006/relationships/image" Target="../media/image12.jpeg"/><Relationship Id="rId6" Type="http://schemas.openxmlformats.org/officeDocument/2006/relationships/image" Target="../media/image17.jpeg"/><Relationship Id="rId15" Type="http://schemas.openxmlformats.org/officeDocument/2006/relationships/image" Target="../media/image26.jpeg"/><Relationship Id="rId23" Type="http://schemas.openxmlformats.org/officeDocument/2006/relationships/image" Target="../media/image34.jpeg"/><Relationship Id="rId28" Type="http://schemas.openxmlformats.org/officeDocument/2006/relationships/image" Target="../media/image39.jpeg"/><Relationship Id="rId36" Type="http://schemas.openxmlformats.org/officeDocument/2006/relationships/image" Target="../media/image47.jpeg"/><Relationship Id="rId49" Type="http://schemas.openxmlformats.org/officeDocument/2006/relationships/image" Target="../media/image60.jpeg"/><Relationship Id="rId57" Type="http://schemas.openxmlformats.org/officeDocument/2006/relationships/image" Target="../media/image68.jpeg"/><Relationship Id="rId10" Type="http://schemas.openxmlformats.org/officeDocument/2006/relationships/image" Target="../media/image21.jpeg"/><Relationship Id="rId31" Type="http://schemas.openxmlformats.org/officeDocument/2006/relationships/image" Target="../media/image42.jpeg"/><Relationship Id="rId44" Type="http://schemas.openxmlformats.org/officeDocument/2006/relationships/image" Target="../media/image55.jpeg"/><Relationship Id="rId52" Type="http://schemas.openxmlformats.org/officeDocument/2006/relationships/image" Target="../media/image6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png"/><Relationship Id="rId1" Type="http://schemas.openxmlformats.org/officeDocument/2006/relationships/image" Target="../media/image9.png"/><Relationship Id="rId6" Type="http://schemas.openxmlformats.org/officeDocument/2006/relationships/image" Target="../media/image75.png"/><Relationship Id="rId5" Type="http://schemas.openxmlformats.org/officeDocument/2006/relationships/image" Target="../media/image74.png"/><Relationship Id="rId4" Type="http://schemas.openxmlformats.org/officeDocument/2006/relationships/image" Target="../media/image7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</xdr:row>
          <xdr:rowOff>167640</xdr:rowOff>
        </xdr:from>
        <xdr:to>
          <xdr:col>1</xdr:col>
          <xdr:colOff>396240</xdr:colOff>
          <xdr:row>5</xdr:row>
          <xdr:rowOff>15240</xdr:rowOff>
        </xdr:to>
        <xdr:sp macro="" textlink="">
          <xdr:nvSpPr>
            <xdr:cNvPr id="3073" name="Lis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13</xdr:col>
      <xdr:colOff>114300</xdr:colOff>
      <xdr:row>20</xdr:row>
      <xdr:rowOff>14003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14400"/>
              <a:ext cx="8039100" cy="27572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1</xdr:col>
      <xdr:colOff>388620</xdr:colOff>
      <xdr:row>2</xdr:row>
      <xdr:rowOff>8640</xdr:rowOff>
    </xdr:from>
    <xdr:to>
      <xdr:col>3</xdr:col>
      <xdr:colOff>449580</xdr:colOff>
      <xdr:row>5</xdr:row>
      <xdr:rowOff>0</xdr:rowOff>
    </xdr:to>
    <xdr:sp macro="" textlink="Parametreler!G1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98220" y="374400"/>
          <a:ext cx="1280160" cy="540000"/>
        </a:xfrm>
        <a:prstGeom prst="rect">
          <a:avLst/>
        </a:prstGeom>
        <a:solidFill>
          <a:srgbClr val="7895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F9BF8D9C-913F-4DE3-8B40-53A584C1E4CC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30.171.771 </a:t>
          </a:fld>
          <a:endParaRPr lang="tr-TR" sz="1100" b="1"/>
        </a:p>
      </xdr:txBody>
    </xdr:sp>
    <xdr:clientData/>
  </xdr:twoCellAnchor>
  <xdr:twoCellAnchor>
    <xdr:from>
      <xdr:col>3</xdr:col>
      <xdr:colOff>607695</xdr:colOff>
      <xdr:row>2</xdr:row>
      <xdr:rowOff>8640</xdr:rowOff>
    </xdr:from>
    <xdr:to>
      <xdr:col>6</xdr:col>
      <xdr:colOff>59055</xdr:colOff>
      <xdr:row>5</xdr:row>
      <xdr:rowOff>0</xdr:rowOff>
    </xdr:to>
    <xdr:sp macro="" textlink="Parametreler!G2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36495" y="374400"/>
          <a:ext cx="1280160" cy="540000"/>
        </a:xfrm>
        <a:prstGeom prst="rect">
          <a:avLst/>
        </a:prstGeom>
        <a:solidFill>
          <a:srgbClr val="7895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BD9C640B-E47C-43A6-A8B4-C2E3E3534915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17.788.458 </a:t>
          </a:fld>
          <a:endParaRPr lang="tr-TR" sz="1100" b="1"/>
        </a:p>
      </xdr:txBody>
    </xdr:sp>
    <xdr:clientData/>
  </xdr:twoCellAnchor>
  <xdr:twoCellAnchor>
    <xdr:from>
      <xdr:col>6</xdr:col>
      <xdr:colOff>217170</xdr:colOff>
      <xdr:row>2</xdr:row>
      <xdr:rowOff>8640</xdr:rowOff>
    </xdr:from>
    <xdr:to>
      <xdr:col>8</xdr:col>
      <xdr:colOff>278130</xdr:colOff>
      <xdr:row>5</xdr:row>
      <xdr:rowOff>0</xdr:rowOff>
    </xdr:to>
    <xdr:sp macro="" textlink="Parametreler!G3">
      <xdr:nvSpPr>
        <xdr:cNvPr id="6" name="Dikdört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874770" y="374400"/>
          <a:ext cx="1280160" cy="540000"/>
        </a:xfrm>
        <a:prstGeom prst="rect">
          <a:avLst/>
        </a:prstGeom>
        <a:solidFill>
          <a:srgbClr val="7895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7C28A0E0-0E94-4A07-8D64-18CBF2002611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38.563.077 </a:t>
          </a:fld>
          <a:endParaRPr lang="tr-TR" sz="1100" b="1"/>
        </a:p>
      </xdr:txBody>
    </xdr:sp>
    <xdr:clientData/>
  </xdr:twoCellAnchor>
  <xdr:twoCellAnchor>
    <xdr:from>
      <xdr:col>8</xdr:col>
      <xdr:colOff>436245</xdr:colOff>
      <xdr:row>2</xdr:row>
      <xdr:rowOff>8640</xdr:rowOff>
    </xdr:from>
    <xdr:to>
      <xdr:col>10</xdr:col>
      <xdr:colOff>497205</xdr:colOff>
      <xdr:row>5</xdr:row>
      <xdr:rowOff>0</xdr:rowOff>
    </xdr:to>
    <xdr:sp macro="" textlink="Parametreler!G4">
      <xdr:nvSpPr>
        <xdr:cNvPr id="7" name="Dikdört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313045" y="374400"/>
          <a:ext cx="1280160" cy="540000"/>
        </a:xfrm>
        <a:prstGeom prst="rect">
          <a:avLst/>
        </a:prstGeom>
        <a:solidFill>
          <a:srgbClr val="7895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8B8FA6B2-1399-419B-80FA-1C19305404C1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22.939.296 </a:t>
          </a:fld>
          <a:endParaRPr lang="tr-TR" sz="1100" b="1"/>
        </a:p>
      </xdr:txBody>
    </xdr:sp>
    <xdr:clientData/>
  </xdr:twoCellAnchor>
  <xdr:twoCellAnchor>
    <xdr:from>
      <xdr:col>11</xdr:col>
      <xdr:colOff>45720</xdr:colOff>
      <xdr:row>2</xdr:row>
      <xdr:rowOff>8640</xdr:rowOff>
    </xdr:from>
    <xdr:to>
      <xdr:col>13</xdr:col>
      <xdr:colOff>106680</xdr:colOff>
      <xdr:row>5</xdr:row>
      <xdr:rowOff>0</xdr:rowOff>
    </xdr:to>
    <xdr:sp macro="" textlink="Parametreler!G5">
      <xdr:nvSpPr>
        <xdr:cNvPr id="8" name="Dikdörtg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751320" y="374400"/>
          <a:ext cx="1280160" cy="540000"/>
        </a:xfrm>
        <a:prstGeom prst="rect">
          <a:avLst/>
        </a:prstGeom>
        <a:solidFill>
          <a:srgbClr val="7895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42F699D-6859-4A29-AF66-F6EDC309278A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35.219.513 </a:t>
          </a:fld>
          <a:endParaRPr lang="tr-TR" sz="1100" b="1"/>
        </a:p>
      </xdr:txBody>
    </xdr:sp>
    <xdr:clientData/>
  </xdr:twoCellAnchor>
  <xdr:twoCellAnchor editAs="oneCell">
    <xdr:from>
      <xdr:col>1</xdr:col>
      <xdr:colOff>373380</xdr:colOff>
      <xdr:row>2</xdr:row>
      <xdr:rowOff>106682</xdr:rowOff>
    </xdr:from>
    <xdr:to>
      <xdr:col>2</xdr:col>
      <xdr:colOff>380614</xdr:colOff>
      <xdr:row>4</xdr:row>
      <xdr:rowOff>64922</xdr:rowOff>
    </xdr:to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" y="472442"/>
          <a:ext cx="616834" cy="324000"/>
        </a:xfrm>
        <a:prstGeom prst="rect">
          <a:avLst/>
        </a:prstGeom>
      </xdr:spPr>
    </xdr:pic>
    <xdr:clientData/>
  </xdr:twoCellAnchor>
  <xdr:twoCellAnchor editAs="oneCell">
    <xdr:from>
      <xdr:col>4</xdr:col>
      <xdr:colOff>99060</xdr:colOff>
      <xdr:row>2</xdr:row>
      <xdr:rowOff>114300</xdr:rowOff>
    </xdr:from>
    <xdr:to>
      <xdr:col>4</xdr:col>
      <xdr:colOff>493916</xdr:colOff>
      <xdr:row>4</xdr:row>
      <xdr:rowOff>108540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7460" y="480060"/>
          <a:ext cx="394856" cy="360000"/>
        </a:xfrm>
        <a:prstGeom prst="rect">
          <a:avLst/>
        </a:prstGeom>
      </xdr:spPr>
    </xdr:pic>
    <xdr:clientData/>
  </xdr:twoCellAnchor>
  <xdr:twoCellAnchor editAs="oneCell">
    <xdr:from>
      <xdr:col>6</xdr:col>
      <xdr:colOff>137163</xdr:colOff>
      <xdr:row>2</xdr:row>
      <xdr:rowOff>91440</xdr:rowOff>
    </xdr:from>
    <xdr:to>
      <xdr:col>7</xdr:col>
      <xdr:colOff>218257</xdr:colOff>
      <xdr:row>4</xdr:row>
      <xdr:rowOff>85680</xdr:rowOff>
    </xdr:to>
    <xdr:pic>
      <xdr:nvPicPr>
        <xdr:cNvPr id="11" name="Picture 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763" y="457200"/>
          <a:ext cx="690694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548640</xdr:colOff>
      <xdr:row>2</xdr:row>
      <xdr:rowOff>152401</xdr:rowOff>
    </xdr:from>
    <xdr:to>
      <xdr:col>9</xdr:col>
      <xdr:colOff>299040</xdr:colOff>
      <xdr:row>4</xdr:row>
      <xdr:rowOff>43777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5440" y="518161"/>
          <a:ext cx="360000" cy="257136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45721</xdr:colOff>
      <xdr:row>2</xdr:row>
      <xdr:rowOff>137160</xdr:rowOff>
    </xdr:from>
    <xdr:to>
      <xdr:col>11</xdr:col>
      <xdr:colOff>585721</xdr:colOff>
      <xdr:row>4</xdr:row>
      <xdr:rowOff>43496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1321" y="502920"/>
          <a:ext cx="540000" cy="27209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15240</xdr:rowOff>
    </xdr:from>
    <xdr:to>
      <xdr:col>22</xdr:col>
      <xdr:colOff>592800</xdr:colOff>
      <xdr:row>1</xdr:row>
      <xdr:rowOff>156360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15240"/>
          <a:ext cx="14004000" cy="324000"/>
        </a:xfrm>
        <a:prstGeom prst="rect">
          <a:avLst/>
        </a:prstGeom>
        <a:solidFill>
          <a:srgbClr val="7895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>
              <a:solidFill>
                <a:srgbClr val="F5EFE6"/>
              </a:solidFill>
            </a:rPr>
            <a:t>Şirket Satış Raporu</a:t>
          </a:r>
        </a:p>
      </xdr:txBody>
    </xdr:sp>
    <xdr:clientData/>
  </xdr:twoCellAnchor>
  <xdr:twoCellAnchor>
    <xdr:from>
      <xdr:col>13</xdr:col>
      <xdr:colOff>121920</xdr:colOff>
      <xdr:row>1</xdr:row>
      <xdr:rowOff>167640</xdr:rowOff>
    </xdr:from>
    <xdr:to>
      <xdr:col>22</xdr:col>
      <xdr:colOff>571500</xdr:colOff>
      <xdr:row>5</xdr:row>
      <xdr:rowOff>45720</xdr:rowOff>
    </xdr:to>
    <xdr:graphicFrame macro="">
      <xdr:nvGraphicFramePr>
        <xdr:cNvPr id="15" name="Grafik 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163830</xdr:colOff>
      <xdr:row>6</xdr:row>
      <xdr:rowOff>162298</xdr:rowOff>
    </xdr:from>
    <xdr:to>
      <xdr:col>19</xdr:col>
      <xdr:colOff>340054</xdr:colOff>
      <xdr:row>8</xdr:row>
      <xdr:rowOff>35036</xdr:rowOff>
    </xdr:to>
    <xdr:sp macro="" textlink="Parametreler!G10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307830" y="1259578"/>
          <a:ext cx="2614624" cy="238498"/>
        </a:xfrm>
        <a:prstGeom prst="rect">
          <a:avLst/>
        </a:prstGeom>
        <a:solidFill>
          <a:srgbClr val="7895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E7F2782-EDC8-4087-8881-451ADAEBF552}" type="TxLink">
            <a:rPr lang="en-US" sz="1100" b="1" i="0" u="none" strike="noStrike">
              <a:solidFill>
                <a:srgbClr val="F5EFE6"/>
              </a:solidFill>
              <a:latin typeface="Calibri"/>
              <a:cs typeface="Calibri"/>
            </a:rPr>
            <a:pPr algn="ctr"/>
            <a:t> 144.682.115 </a:t>
          </a:fld>
          <a:endParaRPr lang="tr-TR" sz="1100" b="1">
            <a:solidFill>
              <a:srgbClr val="F5EFE6"/>
            </a:solidFill>
          </a:endParaRPr>
        </a:p>
      </xdr:txBody>
    </xdr:sp>
    <xdr:clientData/>
  </xdr:twoCellAnchor>
  <xdr:twoCellAnchor>
    <xdr:from>
      <xdr:col>14</xdr:col>
      <xdr:colOff>243840</xdr:colOff>
      <xdr:row>5</xdr:row>
      <xdr:rowOff>106680</xdr:rowOff>
    </xdr:from>
    <xdr:to>
      <xdr:col>20</xdr:col>
      <xdr:colOff>116312</xdr:colOff>
      <xdr:row>6</xdr:row>
      <xdr:rowOff>162298</xdr:rowOff>
    </xdr:to>
    <xdr:sp macro="" textlink="Parametreler!F10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8778240" y="1021080"/>
          <a:ext cx="3530072" cy="238498"/>
        </a:xfrm>
        <a:prstGeom prst="rect">
          <a:avLst/>
        </a:prstGeom>
        <a:solidFill>
          <a:srgbClr val="7895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ECC6F00-546F-4D89-8B7A-25198610F89C}" type="TxLink">
            <a:rPr lang="en-US" sz="1600" b="1" i="0" u="none" strike="noStrike">
              <a:solidFill>
                <a:srgbClr val="F5EFE6"/>
              </a:solidFill>
              <a:latin typeface="Calibri"/>
              <a:cs typeface="Calibri"/>
            </a:rPr>
            <a:pPr algn="ctr"/>
            <a:t>Toplam Satış</a:t>
          </a:fld>
          <a:endParaRPr lang="tr-TR" sz="1600" b="1">
            <a:solidFill>
              <a:srgbClr val="F5EFE6"/>
            </a:solidFill>
          </a:endParaRPr>
        </a:p>
      </xdr:txBody>
    </xdr:sp>
    <xdr:clientData/>
  </xdr:twoCellAnchor>
  <xdr:twoCellAnchor>
    <xdr:from>
      <xdr:col>15</xdr:col>
      <xdr:colOff>156210</xdr:colOff>
      <xdr:row>10</xdr:row>
      <xdr:rowOff>12176</xdr:rowOff>
    </xdr:from>
    <xdr:to>
      <xdr:col>19</xdr:col>
      <xdr:colOff>332434</xdr:colOff>
      <xdr:row>11</xdr:row>
      <xdr:rowOff>67794</xdr:rowOff>
    </xdr:to>
    <xdr:sp macro="" textlink="Parametreler!G11">
      <xdr:nvSpPr>
        <xdr:cNvPr id="18" name="Dikdörtgen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9300210" y="1840976"/>
          <a:ext cx="2614624" cy="238498"/>
        </a:xfrm>
        <a:prstGeom prst="rect">
          <a:avLst/>
        </a:prstGeom>
        <a:solidFill>
          <a:srgbClr val="7895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5B214D3-74DB-47F1-8D5E-912EFEE8AE89}" type="TxLink">
            <a:rPr lang="en-US" sz="1100" b="1" i="0" u="none" strike="noStrike">
              <a:solidFill>
                <a:srgbClr val="F5EFE6"/>
              </a:solidFill>
              <a:latin typeface="Calibri"/>
              <a:cs typeface="Calibri"/>
            </a:rPr>
            <a:pPr algn="ctr"/>
            <a:t> 110.504.040 </a:t>
          </a:fld>
          <a:endParaRPr lang="tr-TR" sz="1100" b="1">
            <a:solidFill>
              <a:srgbClr val="F5EFE6"/>
            </a:solidFill>
          </a:endParaRPr>
        </a:p>
      </xdr:txBody>
    </xdr:sp>
    <xdr:clientData/>
  </xdr:twoCellAnchor>
  <xdr:twoCellAnchor>
    <xdr:from>
      <xdr:col>14</xdr:col>
      <xdr:colOff>243840</xdr:colOff>
      <xdr:row>8</xdr:row>
      <xdr:rowOff>139438</xdr:rowOff>
    </xdr:from>
    <xdr:to>
      <xdr:col>20</xdr:col>
      <xdr:colOff>116312</xdr:colOff>
      <xdr:row>10</xdr:row>
      <xdr:rowOff>12176</xdr:rowOff>
    </xdr:to>
    <xdr:sp macro="" textlink="Parametreler!F11">
      <xdr:nvSpPr>
        <xdr:cNvPr id="19" name="Dikdörtgen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8778240" y="1602478"/>
          <a:ext cx="3530072" cy="238498"/>
        </a:xfrm>
        <a:prstGeom prst="rect">
          <a:avLst/>
        </a:prstGeom>
        <a:solidFill>
          <a:srgbClr val="7895B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9DDB58F-A0FC-44D4-8FAB-9E188713B63F}" type="TxLink">
            <a:rPr lang="en-US" sz="1600" b="1" i="0" u="none" strike="noStrike">
              <a:solidFill>
                <a:srgbClr val="F5EFE6"/>
              </a:solidFill>
              <a:latin typeface="Calibri"/>
              <a:cs typeface="Calibri"/>
            </a:rPr>
            <a:pPr algn="ctr"/>
            <a:t>Toplam Hedef</a:t>
          </a:fld>
          <a:endParaRPr lang="tr-TR" sz="1600" b="1">
            <a:solidFill>
              <a:srgbClr val="F5EFE6"/>
            </a:solidFill>
          </a:endParaRPr>
        </a:p>
      </xdr:txBody>
    </xdr:sp>
    <xdr:clientData/>
  </xdr:twoCellAnchor>
  <xdr:twoCellAnchor editAs="oneCell">
    <xdr:from>
      <xdr:col>16</xdr:col>
      <xdr:colOff>10654</xdr:colOff>
      <xdr:row>11</xdr:row>
      <xdr:rowOff>60960</xdr:rowOff>
    </xdr:from>
    <xdr:to>
      <xdr:col>18</xdr:col>
      <xdr:colOff>454147</xdr:colOff>
      <xdr:row>19</xdr:row>
      <xdr:rowOff>159002</xdr:rowOff>
    </xdr:to>
    <xdr:pic>
      <xdr:nvPicPr>
        <xdr:cNvPr id="20" name="Picture 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64254" y="2072640"/>
          <a:ext cx="1662693" cy="1561082"/>
        </a:xfrm>
        <a:prstGeom prst="rect">
          <a:avLst/>
        </a:prstGeom>
        <a:noFill/>
        <a:effectLst/>
      </xdr:spPr>
    </xdr:pic>
    <xdr:clientData/>
  </xdr:twoCellAnchor>
  <xdr:twoCellAnchor>
    <xdr:from>
      <xdr:col>16</xdr:col>
      <xdr:colOff>563092</xdr:colOff>
      <xdr:row>13</xdr:row>
      <xdr:rowOff>91739</xdr:rowOff>
    </xdr:from>
    <xdr:to>
      <xdr:col>17</xdr:col>
      <xdr:colOff>334699</xdr:colOff>
      <xdr:row>17</xdr:row>
      <xdr:rowOff>50654</xdr:rowOff>
    </xdr:to>
    <xdr:grpSp>
      <xdr:nvGrpSpPr>
        <xdr:cNvPr id="26" name="İbre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 rot="16020000">
          <a:off x="10169250" y="2570005"/>
          <a:ext cx="676091" cy="381207"/>
          <a:chOff x="10366678" y="3604020"/>
          <a:chExt cx="835352" cy="539849"/>
        </a:xfrm>
      </xdr:grpSpPr>
      <xdr:sp macro="" textlink="">
        <xdr:nvSpPr>
          <xdr:cNvPr id="21" name="Ok: Sağ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 rot="8450325">
            <a:off x="10366678" y="3892409"/>
            <a:ext cx="502920" cy="251460"/>
          </a:xfrm>
          <a:prstGeom prst="rightArrow">
            <a:avLst/>
          </a:prstGeom>
          <a:solidFill>
            <a:srgbClr val="7895B2"/>
          </a:solidFill>
          <a:ln>
            <a:solidFill>
              <a:srgbClr val="7895B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2" name="Ok: Sağ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 rot="19111963">
            <a:off x="10699110" y="3604020"/>
            <a:ext cx="502920" cy="251460"/>
          </a:xfrm>
          <a:prstGeom prst="rightArrow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4" name="Oval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0614363" y="3744417"/>
            <a:ext cx="288000" cy="288000"/>
          </a:xfrm>
          <a:prstGeom prst="ellipse">
            <a:avLst/>
          </a:prstGeom>
          <a:solidFill>
            <a:srgbClr val="7895B2"/>
          </a:solidFill>
          <a:ln>
            <a:solidFill>
              <a:srgbClr val="7895B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16</xdr:col>
      <xdr:colOff>605562</xdr:colOff>
      <xdr:row>17</xdr:row>
      <xdr:rowOff>69750</xdr:rowOff>
    </xdr:from>
    <xdr:to>
      <xdr:col>17</xdr:col>
      <xdr:colOff>582465</xdr:colOff>
      <xdr:row>19</xdr:row>
      <xdr:rowOff>0</xdr:rowOff>
    </xdr:to>
    <xdr:sp macro="" textlink="$N$18">
      <xdr:nvSpPr>
        <xdr:cNvPr id="27" name="Dikdörtgen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0359162" y="3178710"/>
          <a:ext cx="586503" cy="296010"/>
        </a:xfrm>
        <a:prstGeom prst="rect">
          <a:avLst/>
        </a:prstGeom>
        <a:solidFill>
          <a:schemeClr val="tx1"/>
        </a:solidFill>
        <a:ln>
          <a:solidFill>
            <a:srgbClr val="7895B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CB7163-0893-46F4-A790-6E91B0AA9FAC}" type="TxLink">
            <a:rPr lang="en-US" sz="1100" b="1" i="0" u="none" strike="noStrike">
              <a:solidFill>
                <a:srgbClr val="F5EFE6"/>
              </a:solidFill>
              <a:latin typeface="Calibri"/>
              <a:cs typeface="Calibri"/>
            </a:rPr>
            <a:pPr algn="ctr"/>
            <a:t>131%</a:t>
          </a:fld>
          <a:endParaRPr lang="tr-TR" sz="1100" b="1">
            <a:solidFill>
              <a:srgbClr val="F5EFE6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14003</xdr:rowOff>
    </xdr:from>
    <xdr:to>
      <xdr:col>22</xdr:col>
      <xdr:colOff>592800</xdr:colOff>
      <xdr:row>28</xdr:row>
      <xdr:rowOff>0</xdr:rowOff>
    </xdr:to>
    <xdr:graphicFrame macro="">
      <xdr:nvGraphicFramePr>
        <xdr:cNvPr id="28" name="Grafik 3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33823</xdr:colOff>
      <xdr:row>0</xdr:row>
      <xdr:rowOff>15240</xdr:rowOff>
    </xdr:from>
    <xdr:to>
      <xdr:col>20</xdr:col>
      <xdr:colOff>29785</xdr:colOff>
      <xdr:row>1</xdr:row>
      <xdr:rowOff>148740</xdr:rowOff>
    </xdr:to>
    <xdr:sp macro="[0]!Dikdörtgen28_Tıkla" textlink="">
      <xdr:nvSpPr>
        <xdr:cNvPr id="29" name="Dikdörtgen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1006623" y="15240"/>
          <a:ext cx="1215162" cy="316380"/>
        </a:xfrm>
        <a:prstGeom prst="rect">
          <a:avLst/>
        </a:prstGeom>
        <a:solidFill>
          <a:srgbClr val="0C7B9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100">
              <a:solidFill>
                <a:srgbClr val="F5EFE6"/>
              </a:solidFill>
            </a:rPr>
            <a:t>Bölge</a:t>
          </a:r>
          <a:r>
            <a:rPr lang="tr-TR" sz="1100"/>
            <a:t> </a:t>
          </a:r>
          <a:r>
            <a:rPr lang="tr-TR" sz="1100">
              <a:solidFill>
                <a:srgbClr val="F5EFE6"/>
              </a:solidFill>
            </a:rPr>
            <a:t>Raporu</a:t>
          </a:r>
        </a:p>
      </xdr:txBody>
    </xdr:sp>
    <xdr:clientData/>
  </xdr:twoCellAnchor>
  <xdr:twoCellAnchor>
    <xdr:from>
      <xdr:col>11</xdr:col>
      <xdr:colOff>167184</xdr:colOff>
      <xdr:row>2</xdr:row>
      <xdr:rowOff>0</xdr:rowOff>
    </xdr:from>
    <xdr:to>
      <xdr:col>22</xdr:col>
      <xdr:colOff>167184</xdr:colOff>
      <xdr:row>28</xdr:row>
      <xdr:rowOff>160020</xdr:rowOff>
    </xdr:to>
    <xdr:grpSp>
      <xdr:nvGrpSpPr>
        <xdr:cNvPr id="39" name="Bolge" hidden="1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6872784" y="358588"/>
          <a:ext cx="6705600" cy="4830632"/>
          <a:chOff x="6872784" y="365760"/>
          <a:chExt cx="6705600" cy="4922520"/>
        </a:xfrm>
      </xdr:grpSpPr>
      <xdr:sp macro="" textlink="">
        <xdr:nvSpPr>
          <xdr:cNvPr id="33" name="Dikdörtgen 32" hidden="1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/>
        </xdr:nvSpPr>
        <xdr:spPr>
          <a:xfrm>
            <a:off x="6872784" y="365760"/>
            <a:ext cx="6705600" cy="4922520"/>
          </a:xfrm>
          <a:prstGeom prst="rect">
            <a:avLst/>
          </a:prstGeom>
          <a:solidFill>
            <a:srgbClr val="F5EFE6">
              <a:alpha val="98039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ComboBox1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200-0000020C0000}"/>
                  </a:ext>
                </a:extLst>
              </xdr:cNvPr>
              <xdr:cNvSpPr/>
            </xdr:nvSpPr>
            <xdr:spPr bwMode="auto">
              <a:xfrm>
                <a:off x="7482384" y="533400"/>
                <a:ext cx="1828800" cy="320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ComboBox2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200-0000030C0000}"/>
                  </a:ext>
                </a:extLst>
              </xdr:cNvPr>
              <xdr:cNvSpPr/>
            </xdr:nvSpPr>
            <xdr:spPr bwMode="auto">
              <a:xfrm>
                <a:off x="7482384" y="868681"/>
                <a:ext cx="1828800" cy="320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31" name="Grafik 4" hidden="1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GraphicFramePr/>
        </xdr:nvGraphicFramePr>
        <xdr:xfrm>
          <a:off x="6961944" y="1242060"/>
          <a:ext cx="3096000" cy="19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32" name="Grafik 6" hidden="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GraphicFramePr/>
        </xdr:nvGraphicFramePr>
        <xdr:xfrm>
          <a:off x="10179864" y="1242060"/>
          <a:ext cx="3096000" cy="19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[0]!Çarpımİşareti33_Tıkla" textlink="">
        <xdr:nvSpPr>
          <xdr:cNvPr id="34" name="Çarpım İşareti 33" hidden="1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13064784" y="399900"/>
            <a:ext cx="360000" cy="360000"/>
          </a:xfrm>
          <a:prstGeom prst="mathMultiply">
            <a:avLst/>
          </a:prstGeom>
          <a:solidFill>
            <a:srgbClr val="C86B85"/>
          </a:solidFill>
          <a:ln>
            <a:solidFill>
              <a:srgbClr val="C86B8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8" name="Resim 37" hidden="1">
                <a:extLst>
                  <a:ext uri="{FF2B5EF4-FFF2-40B4-BE49-F238E27FC236}">
                    <a16:creationId xmlns:a16="http://schemas.microsoft.com/office/drawing/2014/main" id="{00000000-0008-0000-0200-000026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I$10:$L$15" spid="_x0000_s3155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7520027" y="3429000"/>
                <a:ext cx="4876801" cy="1585507"/>
              </a:xfrm>
              <a:prstGeom prst="rect">
                <a:avLst/>
              </a:prstGeom>
              <a:solidFill>
                <a:srgbClr val="F5EFE6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  <a:effectLst>
                <a:outerShdw blurRad="50800" dist="50800" dir="5400000" algn="ctr" rotWithShape="0">
                  <a:srgbClr val="F5EFE6"/>
                </a:outerShdw>
              </a:effectLst>
            </xdr:spPr>
          </xdr:pic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117" y="1824494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309653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34953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544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849881" y="684547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814339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6037" y="11964330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4" y="14453670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1068508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93987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01" y="1318260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5741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28" y="1826838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70486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47" y="19528199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081209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2093590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33321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849508" y="24614505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58413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090" y="27122894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840355" y="2839021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90" y="29678834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09244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32160750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345942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4779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849881" y="3597718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849052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720400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840355" y="3977426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4106296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23348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866514" y="4354255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48073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868930" y="4608004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737354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486074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98795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85086" y="511587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196" y="52421069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4" y="5368824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79" y="54914984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1988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849880" y="574929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8" y="5873816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60005414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62552579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38126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638296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503944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12681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140221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01634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6" y="6886757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7574160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272909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878083" y="73936859"/>
          <a:ext cx="1304925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4323" y="0"/>
          <a:ext cx="2327529" cy="218528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9162" y="2467689"/>
          <a:ext cx="844036" cy="42529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9169" y="2417675"/>
          <a:ext cx="724809" cy="51770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528" y="2375536"/>
          <a:ext cx="668625" cy="60960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7268" y="2396168"/>
          <a:ext cx="1075786" cy="5607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5536"/>
          <a:ext cx="1160569" cy="609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bola/Downloads/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D9D565-1D57-4224-B03D-DA2F7F8B8CFE}" name="Tablo1" displayName="Tablo1" ref="A1:H886" totalsRowShown="0" headerRowCellStyle="Normal 2">
  <autoFilter ref="A1:H886" xr:uid="{B8D9D565-1D57-4224-B03D-DA2F7F8B8CFE}"/>
  <tableColumns count="8">
    <tableColumn id="1" xr3:uid="{0CEFDE51-A867-4721-8DD1-A29553C67F1B}" name="CODE" dataDxfId="4" dataCellStyle="Normal 2"/>
    <tableColumn id="2" xr3:uid="{E9E10B18-0642-4262-B168-8BF948F15AD2}" name="STATE" dataDxfId="3" dataCellStyle="Normal 2"/>
    <tableColumn id="3" xr3:uid="{D9AD06E7-15E8-418B-A5E9-30BE5B74E6B8}" name="SALERS" dataCellStyle="Normal 2"/>
    <tableColumn id="4" xr3:uid="{8A1EB5A2-0C3F-4C45-8FA3-B974839571FA}" name="PRODUCTS" dataCellStyle="Normal 2"/>
    <tableColumn id="5" xr3:uid="{E0681560-2855-40B2-A889-7577BADDB7DF}" name="NET SALE AMOUNT" dataDxfId="2" dataCellStyle="ParaBirimi 2"/>
    <tableColumn id="6" xr3:uid="{94E2CA8B-2177-422D-A895-6BEA9D381D21}" name="TARGET SALE AMOUNT" dataDxfId="1" dataCellStyle="ParaBirimi 2"/>
    <tableColumn id="7" xr3:uid="{4891D13B-140A-49D2-BED5-D2568AFFBBA5}" name="TARGET REALIZATION" dataDxfId="0" dataCellStyle="Yüzde 2">
      <calculatedColumnFormula>E2/F2</calculatedColumnFormula>
    </tableColumn>
    <tableColumn id="8" xr3:uid="{9DACCD81-D48A-4785-9D37-B750E8E35F60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B5395-1D84-47D7-A14B-15F9538C2A27}">
  <sheetPr codeName="Sayfa2"/>
  <dimension ref="A1:H886"/>
  <sheetViews>
    <sheetView zoomScale="90" zoomScaleNormal="90" workbookViewId="0">
      <pane ySplit="1" topLeftCell="A622" activePane="bottomLeft" state="frozen"/>
      <selection activeCell="B4" sqref="B4"/>
      <selection pane="bottomLeft" activeCell="E1" sqref="E1:E1048576"/>
    </sheetView>
  </sheetViews>
  <sheetFormatPr defaultColWidth="9.109375" defaultRowHeight="14.4" x14ac:dyDescent="0.3"/>
  <cols>
    <col min="1" max="1" width="7.88671875" style="3" customWidth="1"/>
    <col min="2" max="2" width="15.33203125" style="3" bestFit="1" customWidth="1"/>
    <col min="3" max="3" width="21" style="3" bestFit="1" customWidth="1"/>
    <col min="4" max="4" width="12.5546875" style="3" customWidth="1"/>
    <col min="5" max="5" width="19.6640625" style="3" customWidth="1"/>
    <col min="6" max="6" width="23.109375" style="3" customWidth="1"/>
    <col min="7" max="7" width="21.88671875" style="3" customWidth="1"/>
    <col min="8" max="8" width="7.5546875" style="3" customWidth="1"/>
    <col min="9" max="16384" width="9.109375" style="3"/>
  </cols>
  <sheetData>
    <row r="1" spans="1:8" x14ac:dyDescent="0.3">
      <c r="A1" s="3" t="s">
        <v>159</v>
      </c>
      <c r="B1" s="3" t="s">
        <v>160</v>
      </c>
      <c r="C1" s="3" t="s">
        <v>161</v>
      </c>
      <c r="D1" s="3" t="s">
        <v>162</v>
      </c>
      <c r="E1" s="3" t="s">
        <v>163</v>
      </c>
      <c r="F1" s="3" t="s">
        <v>164</v>
      </c>
      <c r="G1" s="3" t="s">
        <v>165</v>
      </c>
      <c r="H1" s="3" t="s">
        <v>166</v>
      </c>
    </row>
    <row r="2" spans="1:8" x14ac:dyDescent="0.3">
      <c r="A2" s="1" t="s">
        <v>0</v>
      </c>
      <c r="B2" s="2" t="s">
        <v>1</v>
      </c>
      <c r="C2" s="3" t="s">
        <v>2</v>
      </c>
      <c r="D2" s="3" t="s">
        <v>167</v>
      </c>
      <c r="E2" s="4">
        <v>841828</v>
      </c>
      <c r="F2" s="5">
        <v>942847.3600000001</v>
      </c>
      <c r="G2" s="6">
        <f>E2/F2</f>
        <v>0.89285714285714279</v>
      </c>
      <c r="H2" s="3">
        <v>2020</v>
      </c>
    </row>
    <row r="3" spans="1:8" x14ac:dyDescent="0.3">
      <c r="A3" s="1" t="s">
        <v>3</v>
      </c>
      <c r="B3" s="2" t="s">
        <v>4</v>
      </c>
      <c r="C3" s="3" t="s">
        <v>5</v>
      </c>
      <c r="D3" s="3" t="s">
        <v>167</v>
      </c>
      <c r="E3" s="4">
        <v>452292</v>
      </c>
      <c r="F3" s="5">
        <v>429677.39999999997</v>
      </c>
      <c r="G3" s="6">
        <f t="shared" ref="G3:G66" si="0">E3/F3</f>
        <v>1.0526315789473686</v>
      </c>
      <c r="H3" s="3">
        <v>2020</v>
      </c>
    </row>
    <row r="4" spans="1:8" x14ac:dyDescent="0.3">
      <c r="A4" s="1" t="s">
        <v>6</v>
      </c>
      <c r="B4" s="2" t="s">
        <v>7</v>
      </c>
      <c r="C4" s="3" t="s">
        <v>8</v>
      </c>
      <c r="D4" s="3" t="s">
        <v>167</v>
      </c>
      <c r="E4" s="4">
        <v>706778</v>
      </c>
      <c r="F4" s="5">
        <v>841065.82</v>
      </c>
      <c r="G4" s="6">
        <f t="shared" si="0"/>
        <v>0.84033613445378152</v>
      </c>
      <c r="H4" s="3">
        <v>2020</v>
      </c>
    </row>
    <row r="5" spans="1:8" x14ac:dyDescent="0.3">
      <c r="A5" s="1" t="s">
        <v>9</v>
      </c>
      <c r="B5" s="2" t="s">
        <v>10</v>
      </c>
      <c r="C5" s="3" t="s">
        <v>11</v>
      </c>
      <c r="D5" s="3" t="s">
        <v>167</v>
      </c>
      <c r="E5" s="4">
        <v>863404</v>
      </c>
      <c r="F5" s="5">
        <v>725259.36</v>
      </c>
      <c r="G5" s="6">
        <f t="shared" si="0"/>
        <v>1.1904761904761905</v>
      </c>
      <c r="H5" s="3">
        <v>2020</v>
      </c>
    </row>
    <row r="6" spans="1:8" x14ac:dyDescent="0.3">
      <c r="A6" s="1" t="s">
        <v>12</v>
      </c>
      <c r="B6" s="2" t="s">
        <v>13</v>
      </c>
      <c r="C6" s="3" t="s">
        <v>14</v>
      </c>
      <c r="D6" s="3" t="s">
        <v>167</v>
      </c>
      <c r="E6" s="4">
        <v>550669</v>
      </c>
      <c r="F6" s="5">
        <v>286347.88</v>
      </c>
      <c r="G6" s="6">
        <f t="shared" si="0"/>
        <v>1.9230769230769231</v>
      </c>
      <c r="H6" s="3">
        <v>2020</v>
      </c>
    </row>
    <row r="7" spans="1:8" x14ac:dyDescent="0.3">
      <c r="A7" s="1" t="s">
        <v>12</v>
      </c>
      <c r="B7" s="2" t="s">
        <v>13</v>
      </c>
      <c r="C7" s="3" t="s">
        <v>15</v>
      </c>
      <c r="D7" s="3" t="s">
        <v>167</v>
      </c>
      <c r="E7" s="4">
        <v>404305</v>
      </c>
      <c r="F7" s="5">
        <v>436649.4</v>
      </c>
      <c r="G7" s="6">
        <f t="shared" si="0"/>
        <v>0.92592592592592593</v>
      </c>
      <c r="H7" s="3">
        <v>2020</v>
      </c>
    </row>
    <row r="8" spans="1:8" x14ac:dyDescent="0.3">
      <c r="A8" s="1" t="s">
        <v>12</v>
      </c>
      <c r="B8" s="2" t="s">
        <v>13</v>
      </c>
      <c r="C8" s="3" t="s">
        <v>16</v>
      </c>
      <c r="D8" s="3" t="s">
        <v>167</v>
      </c>
      <c r="E8" s="4">
        <v>449815</v>
      </c>
      <c r="F8" s="5">
        <v>211413.05</v>
      </c>
      <c r="G8" s="6">
        <f t="shared" si="0"/>
        <v>2.1276595744680851</v>
      </c>
      <c r="H8" s="3">
        <v>2020</v>
      </c>
    </row>
    <row r="9" spans="1:8" x14ac:dyDescent="0.3">
      <c r="A9" s="1" t="s">
        <v>12</v>
      </c>
      <c r="B9" s="2" t="s">
        <v>13</v>
      </c>
      <c r="C9" s="3" t="s">
        <v>17</v>
      </c>
      <c r="D9" s="3" t="s">
        <v>167</v>
      </c>
      <c r="E9" s="4">
        <v>507487</v>
      </c>
      <c r="F9" s="5">
        <v>182695.32</v>
      </c>
      <c r="G9" s="6">
        <f t="shared" si="0"/>
        <v>2.7777777777777777</v>
      </c>
      <c r="H9" s="3">
        <v>2020</v>
      </c>
    </row>
    <row r="10" spans="1:8" x14ac:dyDescent="0.3">
      <c r="A10" s="1" t="s">
        <v>18</v>
      </c>
      <c r="B10" s="2" t="s">
        <v>19</v>
      </c>
      <c r="C10" s="3" t="s">
        <v>20</v>
      </c>
      <c r="D10" s="3" t="s">
        <v>167</v>
      </c>
      <c r="E10" s="4">
        <v>285129</v>
      </c>
      <c r="F10" s="5">
        <v>210995.46</v>
      </c>
      <c r="G10" s="6">
        <f t="shared" si="0"/>
        <v>1.3513513513513513</v>
      </c>
      <c r="H10" s="3">
        <v>2020</v>
      </c>
    </row>
    <row r="11" spans="1:8" x14ac:dyDescent="0.3">
      <c r="A11" s="1" t="s">
        <v>21</v>
      </c>
      <c r="B11" s="2" t="s">
        <v>22</v>
      </c>
      <c r="C11" s="3" t="s">
        <v>23</v>
      </c>
      <c r="D11" s="3" t="s">
        <v>167</v>
      </c>
      <c r="E11" s="4">
        <v>932763</v>
      </c>
      <c r="F11" s="5">
        <v>1119315.5999999999</v>
      </c>
      <c r="G11" s="6">
        <f t="shared" si="0"/>
        <v>0.83333333333333348</v>
      </c>
      <c r="H11" s="3">
        <v>2020</v>
      </c>
    </row>
    <row r="12" spans="1:8" x14ac:dyDescent="0.3">
      <c r="A12" s="1" t="s">
        <v>24</v>
      </c>
      <c r="B12" s="2" t="s">
        <v>25</v>
      </c>
      <c r="C12" s="3" t="s">
        <v>26</v>
      </c>
      <c r="D12" s="3" t="s">
        <v>167</v>
      </c>
      <c r="E12" s="4">
        <v>460305</v>
      </c>
      <c r="F12" s="5">
        <v>276183</v>
      </c>
      <c r="G12" s="6">
        <f t="shared" si="0"/>
        <v>1.6666666666666667</v>
      </c>
      <c r="H12" s="3">
        <v>2020</v>
      </c>
    </row>
    <row r="13" spans="1:8" x14ac:dyDescent="0.3">
      <c r="A13" s="1" t="s">
        <v>27</v>
      </c>
      <c r="B13" s="2" t="s">
        <v>28</v>
      </c>
      <c r="C13" s="3" t="s">
        <v>29</v>
      </c>
      <c r="D13" s="3" t="s">
        <v>167</v>
      </c>
      <c r="E13" s="4">
        <v>216707</v>
      </c>
      <c r="F13" s="5">
        <v>138692.48000000001</v>
      </c>
      <c r="G13" s="6">
        <f t="shared" si="0"/>
        <v>1.5624999999999998</v>
      </c>
      <c r="H13" s="3">
        <v>2020</v>
      </c>
    </row>
    <row r="14" spans="1:8" x14ac:dyDescent="0.3">
      <c r="A14" s="1" t="s">
        <v>27</v>
      </c>
      <c r="B14" s="2" t="s">
        <v>28</v>
      </c>
      <c r="C14" s="3" t="s">
        <v>30</v>
      </c>
      <c r="D14" s="3" t="s">
        <v>167</v>
      </c>
      <c r="E14" s="4">
        <v>331880</v>
      </c>
      <c r="F14" s="5">
        <v>102882.8</v>
      </c>
      <c r="G14" s="6">
        <f t="shared" si="0"/>
        <v>3.225806451612903</v>
      </c>
      <c r="H14" s="3">
        <v>2020</v>
      </c>
    </row>
    <row r="15" spans="1:8" x14ac:dyDescent="0.3">
      <c r="A15" s="1" t="s">
        <v>31</v>
      </c>
      <c r="B15" s="2" t="s">
        <v>32</v>
      </c>
      <c r="C15" s="3" t="s">
        <v>33</v>
      </c>
      <c r="D15" s="3" t="s">
        <v>167</v>
      </c>
      <c r="E15" s="4">
        <v>510634</v>
      </c>
      <c r="F15" s="5">
        <v>127658.5</v>
      </c>
      <c r="G15" s="6">
        <f t="shared" si="0"/>
        <v>4</v>
      </c>
      <c r="H15" s="3">
        <v>2020</v>
      </c>
    </row>
    <row r="16" spans="1:8" x14ac:dyDescent="0.3">
      <c r="A16" s="1" t="s">
        <v>34</v>
      </c>
      <c r="B16" s="2" t="s">
        <v>35</v>
      </c>
      <c r="C16" s="3" t="s">
        <v>36</v>
      </c>
      <c r="D16" s="3" t="s">
        <v>167</v>
      </c>
      <c r="E16" s="4">
        <v>761173</v>
      </c>
      <c r="F16" s="5">
        <v>829678.57000000007</v>
      </c>
      <c r="G16" s="6">
        <f t="shared" si="0"/>
        <v>0.9174311926605504</v>
      </c>
      <c r="H16" s="3">
        <v>2020</v>
      </c>
    </row>
    <row r="17" spans="1:8" x14ac:dyDescent="0.3">
      <c r="A17" s="1" t="s">
        <v>37</v>
      </c>
      <c r="B17" s="2" t="s">
        <v>38</v>
      </c>
      <c r="C17" s="3" t="s">
        <v>39</v>
      </c>
      <c r="D17" s="3" t="s">
        <v>167</v>
      </c>
      <c r="E17" s="4">
        <v>487419</v>
      </c>
      <c r="F17" s="5">
        <v>472796.43</v>
      </c>
      <c r="G17" s="6">
        <f t="shared" si="0"/>
        <v>1.0309278350515465</v>
      </c>
      <c r="H17" s="3">
        <v>2020</v>
      </c>
    </row>
    <row r="18" spans="1:8" x14ac:dyDescent="0.3">
      <c r="A18" s="1" t="s">
        <v>40</v>
      </c>
      <c r="B18" s="2" t="s">
        <v>41</v>
      </c>
      <c r="C18" s="3" t="s">
        <v>42</v>
      </c>
      <c r="D18" s="3" t="s">
        <v>167</v>
      </c>
      <c r="E18" s="4">
        <v>742605</v>
      </c>
      <c r="F18" s="5">
        <v>683196.6</v>
      </c>
      <c r="G18" s="6">
        <f t="shared" si="0"/>
        <v>1.0869565217391304</v>
      </c>
      <c r="H18" s="3">
        <v>2020</v>
      </c>
    </row>
    <row r="19" spans="1:8" x14ac:dyDescent="0.3">
      <c r="A19" s="1" t="s">
        <v>43</v>
      </c>
      <c r="B19" s="2" t="s">
        <v>44</v>
      </c>
      <c r="C19" s="3" t="s">
        <v>45</v>
      </c>
      <c r="D19" s="3" t="s">
        <v>167</v>
      </c>
      <c r="E19" s="4">
        <v>262230</v>
      </c>
      <c r="F19" s="5">
        <v>138981.9</v>
      </c>
      <c r="G19" s="6">
        <f t="shared" si="0"/>
        <v>1.8867924528301887</v>
      </c>
      <c r="H19" s="3">
        <v>2020</v>
      </c>
    </row>
    <row r="20" spans="1:8" x14ac:dyDescent="0.3">
      <c r="A20" s="1" t="s">
        <v>43</v>
      </c>
      <c r="B20" s="2" t="s">
        <v>44</v>
      </c>
      <c r="C20" s="3" t="s">
        <v>46</v>
      </c>
      <c r="D20" s="3" t="s">
        <v>167</v>
      </c>
      <c r="E20" s="4">
        <v>148109</v>
      </c>
      <c r="F20" s="5">
        <v>119968.29000000001</v>
      </c>
      <c r="G20" s="6">
        <f t="shared" si="0"/>
        <v>1.2345679012345678</v>
      </c>
      <c r="H20" s="3">
        <v>2020</v>
      </c>
    </row>
    <row r="21" spans="1:8" x14ac:dyDescent="0.3">
      <c r="A21" s="1" t="s">
        <v>47</v>
      </c>
      <c r="B21" s="2" t="s">
        <v>48</v>
      </c>
      <c r="C21" s="3" t="s">
        <v>49</v>
      </c>
      <c r="D21" s="3" t="s">
        <v>167</v>
      </c>
      <c r="E21" s="4">
        <v>578004</v>
      </c>
      <c r="F21" s="5">
        <v>606904.20000000007</v>
      </c>
      <c r="G21" s="6">
        <f t="shared" si="0"/>
        <v>0.95238095238095222</v>
      </c>
      <c r="H21" s="3">
        <v>2020</v>
      </c>
    </row>
    <row r="22" spans="1:8" x14ac:dyDescent="0.3">
      <c r="A22" s="1" t="s">
        <v>50</v>
      </c>
      <c r="B22" s="2" t="s">
        <v>51</v>
      </c>
      <c r="C22" s="3" t="s">
        <v>52</v>
      </c>
      <c r="D22" s="3" t="s">
        <v>167</v>
      </c>
      <c r="E22" s="4">
        <v>72652</v>
      </c>
      <c r="F22" s="5">
        <v>55215.520000000004</v>
      </c>
      <c r="G22" s="6">
        <f t="shared" si="0"/>
        <v>1.3157894736842104</v>
      </c>
      <c r="H22" s="3">
        <v>2020</v>
      </c>
    </row>
    <row r="23" spans="1:8" x14ac:dyDescent="0.3">
      <c r="A23" s="1" t="s">
        <v>53</v>
      </c>
      <c r="B23" s="2" t="s">
        <v>54</v>
      </c>
      <c r="C23" s="3" t="s">
        <v>55</v>
      </c>
      <c r="D23" s="3" t="s">
        <v>167</v>
      </c>
      <c r="E23" s="4">
        <v>933746</v>
      </c>
      <c r="F23" s="5">
        <v>1064470.44</v>
      </c>
      <c r="G23" s="6">
        <f t="shared" si="0"/>
        <v>0.87719298245614041</v>
      </c>
      <c r="H23" s="3">
        <v>2020</v>
      </c>
    </row>
    <row r="24" spans="1:8" x14ac:dyDescent="0.3">
      <c r="A24" s="1" t="s">
        <v>56</v>
      </c>
      <c r="B24" s="2" t="s">
        <v>57</v>
      </c>
      <c r="C24" s="3" t="s">
        <v>58</v>
      </c>
      <c r="D24" s="3" t="s">
        <v>167</v>
      </c>
      <c r="E24" s="4">
        <v>415410</v>
      </c>
      <c r="F24" s="5">
        <v>162009.9</v>
      </c>
      <c r="G24" s="6">
        <f t="shared" si="0"/>
        <v>2.5641025641025643</v>
      </c>
      <c r="H24" s="3">
        <v>2020</v>
      </c>
    </row>
    <row r="25" spans="1:8" x14ac:dyDescent="0.3">
      <c r="A25" s="1" t="s">
        <v>59</v>
      </c>
      <c r="B25" s="2" t="s">
        <v>60</v>
      </c>
      <c r="C25" s="3" t="s">
        <v>61</v>
      </c>
      <c r="D25" s="3" t="s">
        <v>167</v>
      </c>
      <c r="E25" s="4">
        <v>575082</v>
      </c>
      <c r="F25" s="5">
        <v>241534.44</v>
      </c>
      <c r="G25" s="6">
        <f t="shared" si="0"/>
        <v>2.3809523809523809</v>
      </c>
      <c r="H25" s="3">
        <v>2020</v>
      </c>
    </row>
    <row r="26" spans="1:8" x14ac:dyDescent="0.3">
      <c r="A26" s="1" t="s">
        <v>62</v>
      </c>
      <c r="B26" s="2" t="s">
        <v>63</v>
      </c>
      <c r="C26" s="3" t="s">
        <v>64</v>
      </c>
      <c r="D26" s="3" t="s">
        <v>167</v>
      </c>
      <c r="E26" s="4">
        <v>762623</v>
      </c>
      <c r="F26" s="5">
        <v>770249.23</v>
      </c>
      <c r="G26" s="6">
        <f t="shared" si="0"/>
        <v>0.99009900990099009</v>
      </c>
      <c r="H26" s="3">
        <v>2020</v>
      </c>
    </row>
    <row r="27" spans="1:8" x14ac:dyDescent="0.3">
      <c r="A27" s="1" t="s">
        <v>62</v>
      </c>
      <c r="B27" s="2" t="s">
        <v>63</v>
      </c>
      <c r="C27" s="3" t="s">
        <v>65</v>
      </c>
      <c r="D27" s="3" t="s">
        <v>167</v>
      </c>
      <c r="E27" s="4">
        <v>956367</v>
      </c>
      <c r="F27" s="5">
        <v>745966.26</v>
      </c>
      <c r="G27" s="6">
        <f t="shared" si="0"/>
        <v>1.2820512820512819</v>
      </c>
      <c r="H27" s="3">
        <v>2020</v>
      </c>
    </row>
    <row r="28" spans="1:8" x14ac:dyDescent="0.3">
      <c r="A28" s="1" t="s">
        <v>66</v>
      </c>
      <c r="B28" s="2" t="s">
        <v>67</v>
      </c>
      <c r="C28" s="3" t="s">
        <v>68</v>
      </c>
      <c r="D28" s="3" t="s">
        <v>167</v>
      </c>
      <c r="E28" s="4">
        <v>472841</v>
      </c>
      <c r="F28" s="5">
        <v>491754.64</v>
      </c>
      <c r="G28" s="6">
        <f t="shared" si="0"/>
        <v>0.96153846153846156</v>
      </c>
      <c r="H28" s="3">
        <v>2020</v>
      </c>
    </row>
    <row r="29" spans="1:8" x14ac:dyDescent="0.3">
      <c r="A29" s="1" t="s">
        <v>69</v>
      </c>
      <c r="B29" s="2" t="s">
        <v>70</v>
      </c>
      <c r="C29" s="3" t="s">
        <v>71</v>
      </c>
      <c r="D29" s="3" t="s">
        <v>167</v>
      </c>
      <c r="E29" s="4">
        <v>345782</v>
      </c>
      <c r="F29" s="5">
        <v>238589.58</v>
      </c>
      <c r="G29" s="6">
        <f t="shared" si="0"/>
        <v>1.4492753623188406</v>
      </c>
      <c r="H29" s="3">
        <v>2020</v>
      </c>
    </row>
    <row r="30" spans="1:8" x14ac:dyDescent="0.3">
      <c r="A30" s="1" t="s">
        <v>72</v>
      </c>
      <c r="B30" s="2" t="s">
        <v>73</v>
      </c>
      <c r="C30" s="3" t="s">
        <v>74</v>
      </c>
      <c r="D30" s="3" t="s">
        <v>167</v>
      </c>
      <c r="E30" s="4">
        <v>415808</v>
      </c>
      <c r="F30" s="5">
        <v>270275.20000000001</v>
      </c>
      <c r="G30" s="6">
        <f t="shared" si="0"/>
        <v>1.5384615384615383</v>
      </c>
      <c r="H30" s="3">
        <v>2020</v>
      </c>
    </row>
    <row r="31" spans="1:8" x14ac:dyDescent="0.3">
      <c r="A31" s="1" t="s">
        <v>75</v>
      </c>
      <c r="B31" s="2" t="s">
        <v>76</v>
      </c>
      <c r="C31" s="3" t="s">
        <v>77</v>
      </c>
      <c r="D31" s="3" t="s">
        <v>167</v>
      </c>
      <c r="E31" s="4">
        <v>103429</v>
      </c>
      <c r="F31" s="5">
        <v>25857.25</v>
      </c>
      <c r="G31" s="6">
        <f t="shared" si="0"/>
        <v>4</v>
      </c>
      <c r="H31" s="3">
        <v>2020</v>
      </c>
    </row>
    <row r="32" spans="1:8" x14ac:dyDescent="0.3">
      <c r="A32" s="1" t="s">
        <v>78</v>
      </c>
      <c r="B32" s="2" t="s">
        <v>79</v>
      </c>
      <c r="C32" s="3" t="s">
        <v>80</v>
      </c>
      <c r="D32" s="3" t="s">
        <v>167</v>
      </c>
      <c r="E32" s="4">
        <v>410839</v>
      </c>
      <c r="F32" s="5">
        <v>102709.75</v>
      </c>
      <c r="G32" s="6">
        <f t="shared" si="0"/>
        <v>4</v>
      </c>
      <c r="H32" s="3">
        <v>2020</v>
      </c>
    </row>
    <row r="33" spans="1:8" x14ac:dyDescent="0.3">
      <c r="A33" s="1" t="s">
        <v>81</v>
      </c>
      <c r="B33" s="2" t="s">
        <v>82</v>
      </c>
      <c r="C33" s="3" t="s">
        <v>83</v>
      </c>
      <c r="D33" s="3" t="s">
        <v>167</v>
      </c>
      <c r="E33" s="4">
        <v>285939</v>
      </c>
      <c r="F33" s="5">
        <v>94359.87000000001</v>
      </c>
      <c r="G33" s="6">
        <f t="shared" si="0"/>
        <v>3.0303030303030298</v>
      </c>
      <c r="H33" s="3">
        <v>2020</v>
      </c>
    </row>
    <row r="34" spans="1:8" x14ac:dyDescent="0.3">
      <c r="A34" s="1" t="s">
        <v>84</v>
      </c>
      <c r="B34" s="2" t="s">
        <v>85</v>
      </c>
      <c r="C34" s="3" t="s">
        <v>86</v>
      </c>
      <c r="D34" s="3" t="s">
        <v>167</v>
      </c>
      <c r="E34" s="4">
        <v>671208</v>
      </c>
      <c r="F34" s="5">
        <v>396012.72</v>
      </c>
      <c r="G34" s="6">
        <f t="shared" si="0"/>
        <v>1.6949152542372883</v>
      </c>
      <c r="H34" s="3">
        <v>2020</v>
      </c>
    </row>
    <row r="35" spans="1:8" x14ac:dyDescent="0.3">
      <c r="A35" s="1" t="s">
        <v>87</v>
      </c>
      <c r="B35" s="2" t="s">
        <v>88</v>
      </c>
      <c r="C35" s="3" t="s">
        <v>89</v>
      </c>
      <c r="D35" s="3" t="s">
        <v>167</v>
      </c>
      <c r="E35" s="4">
        <v>541340</v>
      </c>
      <c r="F35" s="5">
        <v>627954.39999999991</v>
      </c>
      <c r="G35" s="6">
        <f t="shared" si="0"/>
        <v>0.86206896551724155</v>
      </c>
      <c r="H35" s="3">
        <v>2020</v>
      </c>
    </row>
    <row r="36" spans="1:8" x14ac:dyDescent="0.3">
      <c r="A36" s="1" t="s">
        <v>90</v>
      </c>
      <c r="B36" s="2" t="s">
        <v>91</v>
      </c>
      <c r="C36" s="3" t="s">
        <v>92</v>
      </c>
      <c r="D36" s="3" t="s">
        <v>167</v>
      </c>
      <c r="E36" s="4">
        <v>78933</v>
      </c>
      <c r="F36" s="5">
        <v>94719.599999999991</v>
      </c>
      <c r="G36" s="6">
        <f t="shared" si="0"/>
        <v>0.83333333333333337</v>
      </c>
      <c r="H36" s="3">
        <v>2020</v>
      </c>
    </row>
    <row r="37" spans="1:8" x14ac:dyDescent="0.3">
      <c r="A37" s="1" t="s">
        <v>93</v>
      </c>
      <c r="B37" s="2" t="s">
        <v>94</v>
      </c>
      <c r="C37" s="3" t="s">
        <v>95</v>
      </c>
      <c r="D37" s="3" t="s">
        <v>167</v>
      </c>
      <c r="E37" s="4">
        <v>520424</v>
      </c>
      <c r="F37" s="5">
        <v>494402.8</v>
      </c>
      <c r="G37" s="6">
        <f t="shared" si="0"/>
        <v>1.0526315789473684</v>
      </c>
      <c r="H37" s="3">
        <v>2020</v>
      </c>
    </row>
    <row r="38" spans="1:8" x14ac:dyDescent="0.3">
      <c r="A38" s="1" t="s">
        <v>96</v>
      </c>
      <c r="B38" s="2" t="s">
        <v>97</v>
      </c>
      <c r="C38" s="3" t="s">
        <v>98</v>
      </c>
      <c r="D38" s="3" t="s">
        <v>167</v>
      </c>
      <c r="E38" s="4">
        <v>85427</v>
      </c>
      <c r="F38" s="5">
        <v>97386.78</v>
      </c>
      <c r="G38" s="6">
        <f t="shared" si="0"/>
        <v>0.87719298245614041</v>
      </c>
      <c r="H38" s="3">
        <v>2020</v>
      </c>
    </row>
    <row r="39" spans="1:8" x14ac:dyDescent="0.3">
      <c r="A39" s="1" t="s">
        <v>99</v>
      </c>
      <c r="B39" s="2" t="s">
        <v>100</v>
      </c>
      <c r="C39" s="3" t="s">
        <v>101</v>
      </c>
      <c r="D39" s="3" t="s">
        <v>167</v>
      </c>
      <c r="E39" s="4">
        <v>268537</v>
      </c>
      <c r="F39" s="5">
        <v>75190.36</v>
      </c>
      <c r="G39" s="6">
        <f t="shared" si="0"/>
        <v>3.5714285714285716</v>
      </c>
      <c r="H39" s="3">
        <v>2020</v>
      </c>
    </row>
    <row r="40" spans="1:8" x14ac:dyDescent="0.3">
      <c r="A40" s="1" t="s">
        <v>102</v>
      </c>
      <c r="B40" s="2" t="s">
        <v>103</v>
      </c>
      <c r="C40" s="3" t="s">
        <v>104</v>
      </c>
      <c r="D40" s="3" t="s">
        <v>167</v>
      </c>
      <c r="E40" s="4">
        <v>608228</v>
      </c>
      <c r="F40" s="5">
        <v>735955.88</v>
      </c>
      <c r="G40" s="6">
        <f t="shared" si="0"/>
        <v>0.82644628099173556</v>
      </c>
      <c r="H40" s="3">
        <v>2020</v>
      </c>
    </row>
    <row r="41" spans="1:8" x14ac:dyDescent="0.3">
      <c r="A41" s="1" t="s">
        <v>105</v>
      </c>
      <c r="B41" s="2" t="s">
        <v>106</v>
      </c>
      <c r="C41" s="3" t="s">
        <v>107</v>
      </c>
      <c r="D41" s="3" t="s">
        <v>167</v>
      </c>
      <c r="E41" s="4">
        <v>725463</v>
      </c>
      <c r="F41" s="5">
        <v>522333.36</v>
      </c>
      <c r="G41" s="6">
        <f t="shared" si="0"/>
        <v>1.3888888888888888</v>
      </c>
      <c r="H41" s="3">
        <v>2020</v>
      </c>
    </row>
    <row r="42" spans="1:8" x14ac:dyDescent="0.3">
      <c r="A42" s="1" t="s">
        <v>105</v>
      </c>
      <c r="B42" s="2" t="s">
        <v>106</v>
      </c>
      <c r="C42" s="3" t="s">
        <v>108</v>
      </c>
      <c r="D42" s="3" t="s">
        <v>167</v>
      </c>
      <c r="E42" s="4">
        <v>160401</v>
      </c>
      <c r="F42" s="5">
        <v>125112.78</v>
      </c>
      <c r="G42" s="6">
        <f t="shared" si="0"/>
        <v>1.2820512820512822</v>
      </c>
      <c r="H42" s="3">
        <v>2020</v>
      </c>
    </row>
    <row r="43" spans="1:8" x14ac:dyDescent="0.3">
      <c r="A43" s="1" t="s">
        <v>105</v>
      </c>
      <c r="B43" s="2" t="s">
        <v>106</v>
      </c>
      <c r="C43" s="3" t="s">
        <v>109</v>
      </c>
      <c r="D43" s="3" t="s">
        <v>167</v>
      </c>
      <c r="E43" s="4">
        <v>903012</v>
      </c>
      <c r="F43" s="5">
        <v>948162.60000000009</v>
      </c>
      <c r="G43" s="6">
        <f t="shared" si="0"/>
        <v>0.95238095238095233</v>
      </c>
      <c r="H43" s="3">
        <v>2020</v>
      </c>
    </row>
    <row r="44" spans="1:8" x14ac:dyDescent="0.3">
      <c r="A44" s="1" t="s">
        <v>110</v>
      </c>
      <c r="B44" s="2" t="s">
        <v>111</v>
      </c>
      <c r="C44" s="3" t="s">
        <v>112</v>
      </c>
      <c r="D44" s="3" t="s">
        <v>167</v>
      </c>
      <c r="E44" s="4">
        <v>352829</v>
      </c>
      <c r="F44" s="5">
        <v>370470.45</v>
      </c>
      <c r="G44" s="6">
        <f t="shared" si="0"/>
        <v>0.95238095238095233</v>
      </c>
      <c r="H44" s="3">
        <v>2020</v>
      </c>
    </row>
    <row r="45" spans="1:8" x14ac:dyDescent="0.3">
      <c r="A45" s="1" t="s">
        <v>113</v>
      </c>
      <c r="B45" s="2" t="s">
        <v>114</v>
      </c>
      <c r="C45" s="3" t="s">
        <v>115</v>
      </c>
      <c r="D45" s="3" t="s">
        <v>167</v>
      </c>
      <c r="E45" s="4">
        <v>696983</v>
      </c>
      <c r="F45" s="5">
        <v>369400.99</v>
      </c>
      <c r="G45" s="6">
        <f t="shared" si="0"/>
        <v>1.8867924528301887</v>
      </c>
      <c r="H45" s="3">
        <v>2020</v>
      </c>
    </row>
    <row r="46" spans="1:8" x14ac:dyDescent="0.3">
      <c r="A46" s="1" t="s">
        <v>116</v>
      </c>
      <c r="B46" s="2" t="s">
        <v>117</v>
      </c>
      <c r="C46" s="3" t="s">
        <v>118</v>
      </c>
      <c r="D46" s="3" t="s">
        <v>167</v>
      </c>
      <c r="E46" s="4">
        <v>646758</v>
      </c>
      <c r="F46" s="5">
        <v>472133.33999999997</v>
      </c>
      <c r="G46" s="6">
        <f t="shared" si="0"/>
        <v>1.3698630136986303</v>
      </c>
      <c r="H46" s="3">
        <v>2020</v>
      </c>
    </row>
    <row r="47" spans="1:8" x14ac:dyDescent="0.3">
      <c r="A47" s="1" t="s">
        <v>119</v>
      </c>
      <c r="B47" s="2" t="s">
        <v>120</v>
      </c>
      <c r="C47" s="3" t="s">
        <v>121</v>
      </c>
      <c r="D47" s="3" t="s">
        <v>167</v>
      </c>
      <c r="E47" s="4">
        <v>390906</v>
      </c>
      <c r="F47" s="5">
        <v>160271.46</v>
      </c>
      <c r="G47" s="6">
        <f t="shared" si="0"/>
        <v>2.4390243902439024</v>
      </c>
      <c r="H47" s="3">
        <v>2020</v>
      </c>
    </row>
    <row r="48" spans="1:8" x14ac:dyDescent="0.3">
      <c r="A48" s="1" t="s">
        <v>122</v>
      </c>
      <c r="B48" s="2" t="s">
        <v>123</v>
      </c>
      <c r="C48" s="3" t="s">
        <v>124</v>
      </c>
      <c r="D48" s="3" t="s">
        <v>167</v>
      </c>
      <c r="E48" s="4">
        <v>131185</v>
      </c>
      <c r="F48" s="5">
        <v>157422</v>
      </c>
      <c r="G48" s="6">
        <f t="shared" si="0"/>
        <v>0.83333333333333337</v>
      </c>
      <c r="H48" s="3">
        <v>2020</v>
      </c>
    </row>
    <row r="49" spans="1:8" x14ac:dyDescent="0.3">
      <c r="A49" s="1" t="s">
        <v>125</v>
      </c>
      <c r="B49" s="2" t="s">
        <v>126</v>
      </c>
      <c r="C49" s="3" t="s">
        <v>127</v>
      </c>
      <c r="D49" s="3" t="s">
        <v>167</v>
      </c>
      <c r="E49" s="4">
        <v>993125</v>
      </c>
      <c r="F49" s="5">
        <v>506493.75</v>
      </c>
      <c r="G49" s="6">
        <f t="shared" si="0"/>
        <v>1.9607843137254901</v>
      </c>
      <c r="H49" s="3">
        <v>2020</v>
      </c>
    </row>
    <row r="50" spans="1:8" x14ac:dyDescent="0.3">
      <c r="A50" s="1" t="s">
        <v>128</v>
      </c>
      <c r="B50" s="2" t="s">
        <v>129</v>
      </c>
      <c r="C50" s="3" t="s">
        <v>130</v>
      </c>
      <c r="D50" s="3" t="s">
        <v>167</v>
      </c>
      <c r="E50" s="4">
        <v>584520</v>
      </c>
      <c r="F50" s="5">
        <v>637126.80000000005</v>
      </c>
      <c r="G50" s="6">
        <f t="shared" si="0"/>
        <v>0.9174311926605504</v>
      </c>
      <c r="H50" s="3">
        <v>2020</v>
      </c>
    </row>
    <row r="51" spans="1:8" x14ac:dyDescent="0.3">
      <c r="A51" s="1" t="s">
        <v>131</v>
      </c>
      <c r="B51" s="2" t="s">
        <v>132</v>
      </c>
      <c r="C51" s="3" t="s">
        <v>133</v>
      </c>
      <c r="D51" s="3" t="s">
        <v>167</v>
      </c>
      <c r="E51" s="4">
        <v>826148</v>
      </c>
      <c r="F51" s="5">
        <v>454381.4</v>
      </c>
      <c r="G51" s="6">
        <f t="shared" si="0"/>
        <v>1.8181818181818181</v>
      </c>
      <c r="H51" s="3">
        <v>2020</v>
      </c>
    </row>
    <row r="52" spans="1:8" x14ac:dyDescent="0.3">
      <c r="A52" s="1" t="s">
        <v>134</v>
      </c>
      <c r="B52" s="2" t="s">
        <v>135</v>
      </c>
      <c r="C52" s="3" t="s">
        <v>136</v>
      </c>
      <c r="D52" s="3" t="s">
        <v>167</v>
      </c>
      <c r="E52" s="4">
        <v>910818</v>
      </c>
      <c r="F52" s="5">
        <v>236812.68000000002</v>
      </c>
      <c r="G52" s="6">
        <f t="shared" si="0"/>
        <v>3.8461538461538458</v>
      </c>
      <c r="H52" s="3">
        <v>2020</v>
      </c>
    </row>
    <row r="53" spans="1:8" x14ac:dyDescent="0.3">
      <c r="A53" s="1" t="s">
        <v>134</v>
      </c>
      <c r="B53" s="2" t="s">
        <v>135</v>
      </c>
      <c r="C53" s="3" t="s">
        <v>137</v>
      </c>
      <c r="D53" s="3" t="s">
        <v>167</v>
      </c>
      <c r="E53" s="4">
        <v>970132</v>
      </c>
      <c r="F53" s="5">
        <v>756702.96000000008</v>
      </c>
      <c r="G53" s="6">
        <f t="shared" si="0"/>
        <v>1.2820512820512819</v>
      </c>
      <c r="H53" s="3">
        <v>2020</v>
      </c>
    </row>
    <row r="54" spans="1:8" x14ac:dyDescent="0.3">
      <c r="A54" s="1" t="s">
        <v>138</v>
      </c>
      <c r="B54" s="2" t="s">
        <v>139</v>
      </c>
      <c r="C54" s="3" t="s">
        <v>140</v>
      </c>
      <c r="D54" s="3" t="s">
        <v>167</v>
      </c>
      <c r="E54" s="4">
        <v>848440</v>
      </c>
      <c r="F54" s="5">
        <v>831471.2</v>
      </c>
      <c r="G54" s="6">
        <f t="shared" si="0"/>
        <v>1.0204081632653061</v>
      </c>
      <c r="H54" s="3">
        <v>2020</v>
      </c>
    </row>
    <row r="55" spans="1:8" x14ac:dyDescent="0.3">
      <c r="A55" s="1" t="s">
        <v>141</v>
      </c>
      <c r="B55" s="2" t="s">
        <v>142</v>
      </c>
      <c r="C55" s="3" t="s">
        <v>143</v>
      </c>
      <c r="D55" s="3" t="s">
        <v>167</v>
      </c>
      <c r="E55" s="4">
        <v>111358</v>
      </c>
      <c r="F55" s="5">
        <v>61246.9</v>
      </c>
      <c r="G55" s="6">
        <f t="shared" si="0"/>
        <v>1.8181818181818181</v>
      </c>
      <c r="H55" s="3">
        <v>2020</v>
      </c>
    </row>
    <row r="56" spans="1:8" x14ac:dyDescent="0.3">
      <c r="A56" s="1" t="s">
        <v>144</v>
      </c>
      <c r="B56" s="2" t="s">
        <v>145</v>
      </c>
      <c r="C56" s="3" t="s">
        <v>146</v>
      </c>
      <c r="D56" s="3" t="s">
        <v>167</v>
      </c>
      <c r="E56" s="4">
        <v>490991</v>
      </c>
      <c r="F56" s="5">
        <v>348603.61</v>
      </c>
      <c r="G56" s="6">
        <f t="shared" si="0"/>
        <v>1.4084507042253522</v>
      </c>
      <c r="H56" s="3">
        <v>2020</v>
      </c>
    </row>
    <row r="57" spans="1:8" x14ac:dyDescent="0.3">
      <c r="A57" s="1" t="s">
        <v>147</v>
      </c>
      <c r="B57" s="2" t="s">
        <v>148</v>
      </c>
      <c r="C57" s="3" t="s">
        <v>149</v>
      </c>
      <c r="D57" s="3" t="s">
        <v>167</v>
      </c>
      <c r="E57" s="4">
        <v>167584</v>
      </c>
      <c r="F57" s="5">
        <v>172611.52000000002</v>
      </c>
      <c r="G57" s="6">
        <f t="shared" si="0"/>
        <v>0.97087378640776689</v>
      </c>
      <c r="H57" s="3">
        <v>2020</v>
      </c>
    </row>
    <row r="58" spans="1:8" x14ac:dyDescent="0.3">
      <c r="A58" s="1" t="s">
        <v>150</v>
      </c>
      <c r="B58" s="2" t="s">
        <v>151</v>
      </c>
      <c r="C58" s="3" t="s">
        <v>152</v>
      </c>
      <c r="D58" s="3" t="s">
        <v>167</v>
      </c>
      <c r="E58" s="4">
        <v>181209</v>
      </c>
      <c r="F58" s="5">
        <v>110537.48999999999</v>
      </c>
      <c r="G58" s="6">
        <f t="shared" si="0"/>
        <v>1.639344262295082</v>
      </c>
      <c r="H58" s="3">
        <v>2020</v>
      </c>
    </row>
    <row r="59" spans="1:8" x14ac:dyDescent="0.3">
      <c r="A59" s="1" t="s">
        <v>153</v>
      </c>
      <c r="B59" s="2" t="s">
        <v>154</v>
      </c>
      <c r="C59" s="3" t="s">
        <v>155</v>
      </c>
      <c r="D59" s="3" t="s">
        <v>167</v>
      </c>
      <c r="E59" s="4">
        <v>924720</v>
      </c>
      <c r="F59" s="5">
        <v>591820.80000000005</v>
      </c>
      <c r="G59" s="6">
        <f t="shared" si="0"/>
        <v>1.5624999999999998</v>
      </c>
      <c r="H59" s="3">
        <v>2020</v>
      </c>
    </row>
    <row r="60" spans="1:8" x14ac:dyDescent="0.3">
      <c r="A60" s="1" t="s">
        <v>156</v>
      </c>
      <c r="B60" s="2" t="s">
        <v>157</v>
      </c>
      <c r="C60" s="3" t="s">
        <v>158</v>
      </c>
      <c r="D60" s="3" t="s">
        <v>167</v>
      </c>
      <c r="E60" s="4">
        <v>137038</v>
      </c>
      <c r="F60" s="5">
        <v>123334.2</v>
      </c>
      <c r="G60" s="6">
        <f t="shared" si="0"/>
        <v>1.1111111111111112</v>
      </c>
      <c r="H60" s="3">
        <v>2020</v>
      </c>
    </row>
    <row r="61" spans="1:8" x14ac:dyDescent="0.3">
      <c r="A61" s="1" t="s">
        <v>0</v>
      </c>
      <c r="B61" s="2" t="s">
        <v>1</v>
      </c>
      <c r="C61" s="3" t="s">
        <v>2</v>
      </c>
      <c r="D61" s="3" t="s">
        <v>168</v>
      </c>
      <c r="E61" s="4">
        <v>530939</v>
      </c>
      <c r="F61" s="5">
        <v>334491.57</v>
      </c>
      <c r="G61" s="6">
        <f t="shared" si="0"/>
        <v>1.5873015873015872</v>
      </c>
      <c r="H61" s="3">
        <v>2020</v>
      </c>
    </row>
    <row r="62" spans="1:8" x14ac:dyDescent="0.3">
      <c r="A62" s="1" t="s">
        <v>3</v>
      </c>
      <c r="B62" s="2" t="s">
        <v>4</v>
      </c>
      <c r="C62" s="3" t="s">
        <v>5</v>
      </c>
      <c r="D62" s="3" t="s">
        <v>168</v>
      </c>
      <c r="E62" s="4">
        <v>570193</v>
      </c>
      <c r="F62" s="5">
        <v>159654.04</v>
      </c>
      <c r="G62" s="6">
        <f t="shared" si="0"/>
        <v>3.5714285714285712</v>
      </c>
      <c r="H62" s="3">
        <v>2020</v>
      </c>
    </row>
    <row r="63" spans="1:8" x14ac:dyDescent="0.3">
      <c r="A63" s="1" t="s">
        <v>6</v>
      </c>
      <c r="B63" s="2" t="s">
        <v>7</v>
      </c>
      <c r="C63" s="3" t="s">
        <v>8</v>
      </c>
      <c r="D63" s="3" t="s">
        <v>168</v>
      </c>
      <c r="E63" s="4">
        <v>299550</v>
      </c>
      <c r="F63" s="5">
        <v>269595</v>
      </c>
      <c r="G63" s="6">
        <f t="shared" si="0"/>
        <v>1.1111111111111112</v>
      </c>
      <c r="H63" s="3">
        <v>2020</v>
      </c>
    </row>
    <row r="64" spans="1:8" x14ac:dyDescent="0.3">
      <c r="A64" s="1" t="s">
        <v>9</v>
      </c>
      <c r="B64" s="2" t="s">
        <v>10</v>
      </c>
      <c r="C64" s="3" t="s">
        <v>11</v>
      </c>
      <c r="D64" s="3" t="s">
        <v>168</v>
      </c>
      <c r="E64" s="4">
        <v>31490</v>
      </c>
      <c r="F64" s="5">
        <v>15430.1</v>
      </c>
      <c r="G64" s="6">
        <f t="shared" si="0"/>
        <v>2.0408163265306123</v>
      </c>
      <c r="H64" s="3">
        <v>2020</v>
      </c>
    </row>
    <row r="65" spans="1:8" x14ac:dyDescent="0.3">
      <c r="A65" s="1" t="s">
        <v>12</v>
      </c>
      <c r="B65" s="2" t="s">
        <v>13</v>
      </c>
      <c r="C65" s="3" t="s">
        <v>14</v>
      </c>
      <c r="D65" s="3" t="s">
        <v>168</v>
      </c>
      <c r="E65" s="4">
        <v>445534</v>
      </c>
      <c r="F65" s="5">
        <v>236133.02000000002</v>
      </c>
      <c r="G65" s="6">
        <f t="shared" si="0"/>
        <v>1.8867924528301885</v>
      </c>
      <c r="H65" s="3">
        <v>2020</v>
      </c>
    </row>
    <row r="66" spans="1:8" x14ac:dyDescent="0.3">
      <c r="A66" s="1" t="s">
        <v>12</v>
      </c>
      <c r="B66" s="2" t="s">
        <v>13</v>
      </c>
      <c r="C66" s="3" t="s">
        <v>15</v>
      </c>
      <c r="D66" s="3" t="s">
        <v>168</v>
      </c>
      <c r="E66" s="4">
        <v>327564</v>
      </c>
      <c r="F66" s="5">
        <v>111371.76000000001</v>
      </c>
      <c r="G66" s="6">
        <f t="shared" si="0"/>
        <v>2.9411764705882351</v>
      </c>
      <c r="H66" s="3">
        <v>2020</v>
      </c>
    </row>
    <row r="67" spans="1:8" x14ac:dyDescent="0.3">
      <c r="A67" s="1" t="s">
        <v>12</v>
      </c>
      <c r="B67" s="2" t="s">
        <v>13</v>
      </c>
      <c r="C67" s="3" t="s">
        <v>16</v>
      </c>
      <c r="D67" s="3" t="s">
        <v>168</v>
      </c>
      <c r="E67" s="4">
        <v>474661</v>
      </c>
      <c r="F67" s="5">
        <v>417701.68</v>
      </c>
      <c r="G67" s="6">
        <f t="shared" ref="G67:G130" si="1">E67/F67</f>
        <v>1.1363636363636365</v>
      </c>
      <c r="H67" s="3">
        <v>2020</v>
      </c>
    </row>
    <row r="68" spans="1:8" x14ac:dyDescent="0.3">
      <c r="A68" s="1" t="s">
        <v>12</v>
      </c>
      <c r="B68" s="2" t="s">
        <v>13</v>
      </c>
      <c r="C68" s="3" t="s">
        <v>17</v>
      </c>
      <c r="D68" s="3" t="s">
        <v>168</v>
      </c>
      <c r="E68" s="4">
        <v>281897</v>
      </c>
      <c r="F68" s="5">
        <v>312905.67000000004</v>
      </c>
      <c r="G68" s="6">
        <f t="shared" si="1"/>
        <v>0.9009009009009008</v>
      </c>
      <c r="H68" s="3">
        <v>2020</v>
      </c>
    </row>
    <row r="69" spans="1:8" x14ac:dyDescent="0.3">
      <c r="A69" s="1" t="s">
        <v>18</v>
      </c>
      <c r="B69" s="2" t="s">
        <v>19</v>
      </c>
      <c r="C69" s="3" t="s">
        <v>20</v>
      </c>
      <c r="D69" s="3" t="s">
        <v>168</v>
      </c>
      <c r="E69" s="4">
        <v>176865</v>
      </c>
      <c r="F69" s="5">
        <v>164484.45000000001</v>
      </c>
      <c r="G69" s="6">
        <f t="shared" si="1"/>
        <v>1.075268817204301</v>
      </c>
      <c r="H69" s="3">
        <v>2020</v>
      </c>
    </row>
    <row r="70" spans="1:8" x14ac:dyDescent="0.3">
      <c r="A70" s="1" t="s">
        <v>21</v>
      </c>
      <c r="B70" s="2" t="s">
        <v>22</v>
      </c>
      <c r="C70" s="3" t="s">
        <v>23</v>
      </c>
      <c r="D70" s="3" t="s">
        <v>168</v>
      </c>
      <c r="E70" s="4">
        <v>536929</v>
      </c>
      <c r="F70" s="5">
        <v>279203.08</v>
      </c>
      <c r="G70" s="6">
        <f t="shared" si="1"/>
        <v>1.9230769230769229</v>
      </c>
      <c r="H70" s="3">
        <v>2020</v>
      </c>
    </row>
    <row r="71" spans="1:8" x14ac:dyDescent="0.3">
      <c r="A71" s="1" t="s">
        <v>24</v>
      </c>
      <c r="B71" s="2" t="s">
        <v>25</v>
      </c>
      <c r="C71" s="3" t="s">
        <v>26</v>
      </c>
      <c r="D71" s="3" t="s">
        <v>168</v>
      </c>
      <c r="E71" s="4">
        <v>56205</v>
      </c>
      <c r="F71" s="5">
        <v>37657.350000000006</v>
      </c>
      <c r="G71" s="6">
        <f t="shared" si="1"/>
        <v>1.4925373134328357</v>
      </c>
      <c r="H71" s="3">
        <v>2020</v>
      </c>
    </row>
    <row r="72" spans="1:8" x14ac:dyDescent="0.3">
      <c r="A72" s="1" t="s">
        <v>27</v>
      </c>
      <c r="B72" s="2" t="s">
        <v>28</v>
      </c>
      <c r="C72" s="3" t="s">
        <v>29</v>
      </c>
      <c r="D72" s="3" t="s">
        <v>168</v>
      </c>
      <c r="E72" s="4">
        <v>44234</v>
      </c>
      <c r="F72" s="5">
        <v>20347.64</v>
      </c>
      <c r="G72" s="6">
        <f t="shared" si="1"/>
        <v>2.1739130434782608</v>
      </c>
      <c r="H72" s="3">
        <v>2020</v>
      </c>
    </row>
    <row r="73" spans="1:8" x14ac:dyDescent="0.3">
      <c r="A73" s="1" t="s">
        <v>27</v>
      </c>
      <c r="B73" s="2" t="s">
        <v>28</v>
      </c>
      <c r="C73" s="3" t="s">
        <v>30</v>
      </c>
      <c r="D73" s="3" t="s">
        <v>168</v>
      </c>
      <c r="E73" s="4">
        <v>117708</v>
      </c>
      <c r="F73" s="5">
        <v>89458.08</v>
      </c>
      <c r="G73" s="6">
        <f t="shared" si="1"/>
        <v>1.3157894736842104</v>
      </c>
      <c r="H73" s="3">
        <v>2020</v>
      </c>
    </row>
    <row r="74" spans="1:8" x14ac:dyDescent="0.3">
      <c r="A74" s="1" t="s">
        <v>31</v>
      </c>
      <c r="B74" s="2" t="s">
        <v>32</v>
      </c>
      <c r="C74" s="3" t="s">
        <v>33</v>
      </c>
      <c r="D74" s="3" t="s">
        <v>168</v>
      </c>
      <c r="E74" s="4">
        <v>447057</v>
      </c>
      <c r="F74" s="5">
        <v>339763.32</v>
      </c>
      <c r="G74" s="6">
        <f t="shared" si="1"/>
        <v>1.3157894736842104</v>
      </c>
      <c r="H74" s="3">
        <v>2020</v>
      </c>
    </row>
    <row r="75" spans="1:8" x14ac:dyDescent="0.3">
      <c r="A75" s="1" t="s">
        <v>34</v>
      </c>
      <c r="B75" s="2" t="s">
        <v>35</v>
      </c>
      <c r="C75" s="3" t="s">
        <v>36</v>
      </c>
      <c r="D75" s="3" t="s">
        <v>168</v>
      </c>
      <c r="E75" s="4">
        <v>233441</v>
      </c>
      <c r="F75" s="5">
        <v>207762.49</v>
      </c>
      <c r="G75" s="6">
        <f t="shared" si="1"/>
        <v>1.1235955056179776</v>
      </c>
      <c r="H75" s="3">
        <v>2020</v>
      </c>
    </row>
    <row r="76" spans="1:8" x14ac:dyDescent="0.3">
      <c r="A76" s="1" t="s">
        <v>37</v>
      </c>
      <c r="B76" s="2" t="s">
        <v>38</v>
      </c>
      <c r="C76" s="3" t="s">
        <v>39</v>
      </c>
      <c r="D76" s="3" t="s">
        <v>168</v>
      </c>
      <c r="E76" s="4">
        <v>443011</v>
      </c>
      <c r="F76" s="5">
        <v>465161.55000000005</v>
      </c>
      <c r="G76" s="6">
        <f t="shared" si="1"/>
        <v>0.95238095238095233</v>
      </c>
      <c r="H76" s="3">
        <v>2020</v>
      </c>
    </row>
    <row r="77" spans="1:8" x14ac:dyDescent="0.3">
      <c r="A77" s="1" t="s">
        <v>40</v>
      </c>
      <c r="B77" s="2" t="s">
        <v>41</v>
      </c>
      <c r="C77" s="3" t="s">
        <v>42</v>
      </c>
      <c r="D77" s="3" t="s">
        <v>168</v>
      </c>
      <c r="E77" s="4">
        <v>211714</v>
      </c>
      <c r="F77" s="5">
        <v>146082.65999999997</v>
      </c>
      <c r="G77" s="6">
        <f t="shared" si="1"/>
        <v>1.4492753623188408</v>
      </c>
      <c r="H77" s="3">
        <v>2020</v>
      </c>
    </row>
    <row r="78" spans="1:8" x14ac:dyDescent="0.3">
      <c r="A78" s="1" t="s">
        <v>43</v>
      </c>
      <c r="B78" s="2" t="s">
        <v>44</v>
      </c>
      <c r="C78" s="3" t="s">
        <v>45</v>
      </c>
      <c r="D78" s="3" t="s">
        <v>168</v>
      </c>
      <c r="E78" s="4">
        <v>322701</v>
      </c>
      <c r="F78" s="5">
        <v>316246.98</v>
      </c>
      <c r="G78" s="6">
        <f t="shared" si="1"/>
        <v>1.0204081632653061</v>
      </c>
      <c r="H78" s="3">
        <v>2020</v>
      </c>
    </row>
    <row r="79" spans="1:8" x14ac:dyDescent="0.3">
      <c r="A79" s="1" t="s">
        <v>43</v>
      </c>
      <c r="B79" s="2" t="s">
        <v>44</v>
      </c>
      <c r="C79" s="3" t="s">
        <v>46</v>
      </c>
      <c r="D79" s="3" t="s">
        <v>168</v>
      </c>
      <c r="E79" s="4">
        <v>206747</v>
      </c>
      <c r="F79" s="5">
        <v>254298.81</v>
      </c>
      <c r="G79" s="6">
        <f t="shared" si="1"/>
        <v>0.81300813008130079</v>
      </c>
      <c r="H79" s="3">
        <v>2020</v>
      </c>
    </row>
    <row r="80" spans="1:8" x14ac:dyDescent="0.3">
      <c r="A80" s="1" t="s">
        <v>47</v>
      </c>
      <c r="B80" s="2" t="s">
        <v>48</v>
      </c>
      <c r="C80" s="3" t="s">
        <v>49</v>
      </c>
      <c r="D80" s="3" t="s">
        <v>168</v>
      </c>
      <c r="E80" s="4">
        <v>69541</v>
      </c>
      <c r="F80" s="5">
        <v>34770.5</v>
      </c>
      <c r="G80" s="6">
        <f t="shared" si="1"/>
        <v>2</v>
      </c>
      <c r="H80" s="3">
        <v>2020</v>
      </c>
    </row>
    <row r="81" spans="1:8" x14ac:dyDescent="0.3">
      <c r="A81" s="1" t="s">
        <v>50</v>
      </c>
      <c r="B81" s="2" t="s">
        <v>51</v>
      </c>
      <c r="C81" s="3" t="s">
        <v>52</v>
      </c>
      <c r="D81" s="3" t="s">
        <v>168</v>
      </c>
      <c r="E81" s="4">
        <v>286008</v>
      </c>
      <c r="F81" s="5">
        <v>220226.16</v>
      </c>
      <c r="G81" s="6">
        <f t="shared" si="1"/>
        <v>1.2987012987012987</v>
      </c>
      <c r="H81" s="3">
        <v>2020</v>
      </c>
    </row>
    <row r="82" spans="1:8" x14ac:dyDescent="0.3">
      <c r="A82" s="1" t="s">
        <v>53</v>
      </c>
      <c r="B82" s="2" t="s">
        <v>54</v>
      </c>
      <c r="C82" s="3" t="s">
        <v>55</v>
      </c>
      <c r="D82" s="3" t="s">
        <v>168</v>
      </c>
      <c r="E82" s="4">
        <v>139809</v>
      </c>
      <c r="F82" s="5">
        <v>127226.19</v>
      </c>
      <c r="G82" s="6">
        <f t="shared" si="1"/>
        <v>1.0989010989010988</v>
      </c>
      <c r="H82" s="3">
        <v>2020</v>
      </c>
    </row>
    <row r="83" spans="1:8" x14ac:dyDescent="0.3">
      <c r="A83" s="1" t="s">
        <v>56</v>
      </c>
      <c r="B83" s="2" t="s">
        <v>57</v>
      </c>
      <c r="C83" s="3" t="s">
        <v>58</v>
      </c>
      <c r="D83" s="3" t="s">
        <v>168</v>
      </c>
      <c r="E83" s="4">
        <v>445626</v>
      </c>
      <c r="F83" s="5">
        <v>231725.52000000002</v>
      </c>
      <c r="G83" s="6">
        <f t="shared" si="1"/>
        <v>1.9230769230769229</v>
      </c>
      <c r="H83" s="3">
        <v>2020</v>
      </c>
    </row>
    <row r="84" spans="1:8" x14ac:dyDescent="0.3">
      <c r="A84" s="1" t="s">
        <v>59</v>
      </c>
      <c r="B84" s="2" t="s">
        <v>60</v>
      </c>
      <c r="C84" s="3" t="s">
        <v>61</v>
      </c>
      <c r="D84" s="3" t="s">
        <v>168</v>
      </c>
      <c r="E84" s="4">
        <v>208009</v>
      </c>
      <c r="F84" s="5">
        <v>176807.65</v>
      </c>
      <c r="G84" s="6">
        <f t="shared" si="1"/>
        <v>1.1764705882352942</v>
      </c>
      <c r="H84" s="3">
        <v>2020</v>
      </c>
    </row>
    <row r="85" spans="1:8" x14ac:dyDescent="0.3">
      <c r="A85" s="1" t="s">
        <v>62</v>
      </c>
      <c r="B85" s="2" t="s">
        <v>63</v>
      </c>
      <c r="C85" s="3" t="s">
        <v>64</v>
      </c>
      <c r="D85" s="3" t="s">
        <v>168</v>
      </c>
      <c r="E85" s="4">
        <v>554895</v>
      </c>
      <c r="F85" s="5">
        <v>621482.4</v>
      </c>
      <c r="G85" s="6">
        <f t="shared" si="1"/>
        <v>0.89285714285714279</v>
      </c>
      <c r="H85" s="3">
        <v>2020</v>
      </c>
    </row>
    <row r="86" spans="1:8" x14ac:dyDescent="0.3">
      <c r="A86" s="1" t="s">
        <v>62</v>
      </c>
      <c r="B86" s="2" t="s">
        <v>63</v>
      </c>
      <c r="C86" s="3" t="s">
        <v>65</v>
      </c>
      <c r="D86" s="3" t="s">
        <v>168</v>
      </c>
      <c r="E86" s="4">
        <v>261859</v>
      </c>
      <c r="F86" s="5">
        <v>188538.47999999998</v>
      </c>
      <c r="G86" s="6">
        <f t="shared" si="1"/>
        <v>1.3888888888888891</v>
      </c>
      <c r="H86" s="3">
        <v>2020</v>
      </c>
    </row>
    <row r="87" spans="1:8" x14ac:dyDescent="0.3">
      <c r="A87" s="1" t="s">
        <v>66</v>
      </c>
      <c r="B87" s="2" t="s">
        <v>67</v>
      </c>
      <c r="C87" s="3" t="s">
        <v>68</v>
      </c>
      <c r="D87" s="3" t="s">
        <v>168</v>
      </c>
      <c r="E87" s="4">
        <v>579052</v>
      </c>
      <c r="F87" s="5">
        <v>411126.92</v>
      </c>
      <c r="G87" s="6">
        <f t="shared" si="1"/>
        <v>1.4084507042253522</v>
      </c>
      <c r="H87" s="3">
        <v>2020</v>
      </c>
    </row>
    <row r="88" spans="1:8" x14ac:dyDescent="0.3">
      <c r="A88" s="1" t="s">
        <v>69</v>
      </c>
      <c r="B88" s="2" t="s">
        <v>70</v>
      </c>
      <c r="C88" s="3" t="s">
        <v>71</v>
      </c>
      <c r="D88" s="3" t="s">
        <v>168</v>
      </c>
      <c r="E88" s="4">
        <v>391328</v>
      </c>
      <c r="F88" s="5">
        <v>453940.47999999998</v>
      </c>
      <c r="G88" s="6">
        <f t="shared" si="1"/>
        <v>0.86206896551724144</v>
      </c>
      <c r="H88" s="3">
        <v>2020</v>
      </c>
    </row>
    <row r="89" spans="1:8" x14ac:dyDescent="0.3">
      <c r="A89" s="1" t="s">
        <v>72</v>
      </c>
      <c r="B89" s="2" t="s">
        <v>73</v>
      </c>
      <c r="C89" s="3" t="s">
        <v>74</v>
      </c>
      <c r="D89" s="3" t="s">
        <v>168</v>
      </c>
      <c r="E89" s="4">
        <v>253910</v>
      </c>
      <c r="F89" s="5">
        <v>269144.60000000003</v>
      </c>
      <c r="G89" s="6">
        <f t="shared" si="1"/>
        <v>0.94339622641509424</v>
      </c>
      <c r="H89" s="3">
        <v>2020</v>
      </c>
    </row>
    <row r="90" spans="1:8" x14ac:dyDescent="0.3">
      <c r="A90" s="1" t="s">
        <v>75</v>
      </c>
      <c r="B90" s="2" t="s">
        <v>76</v>
      </c>
      <c r="C90" s="3" t="s">
        <v>77</v>
      </c>
      <c r="D90" s="3" t="s">
        <v>168</v>
      </c>
      <c r="E90" s="4">
        <v>317886</v>
      </c>
      <c r="F90" s="5">
        <v>232056.78</v>
      </c>
      <c r="G90" s="6">
        <f t="shared" si="1"/>
        <v>1.3698630136986301</v>
      </c>
      <c r="H90" s="3">
        <v>2020</v>
      </c>
    </row>
    <row r="91" spans="1:8" x14ac:dyDescent="0.3">
      <c r="A91" s="1" t="s">
        <v>78</v>
      </c>
      <c r="B91" s="2" t="s">
        <v>79</v>
      </c>
      <c r="C91" s="3" t="s">
        <v>80</v>
      </c>
      <c r="D91" s="3" t="s">
        <v>168</v>
      </c>
      <c r="E91" s="4">
        <v>367770</v>
      </c>
      <c r="F91" s="5">
        <v>191240.4</v>
      </c>
      <c r="G91" s="6">
        <f t="shared" si="1"/>
        <v>1.9230769230769231</v>
      </c>
      <c r="H91" s="3">
        <v>2020</v>
      </c>
    </row>
    <row r="92" spans="1:8" x14ac:dyDescent="0.3">
      <c r="A92" s="1" t="s">
        <v>81</v>
      </c>
      <c r="B92" s="2" t="s">
        <v>82</v>
      </c>
      <c r="C92" s="3" t="s">
        <v>83</v>
      </c>
      <c r="D92" s="3" t="s">
        <v>168</v>
      </c>
      <c r="E92" s="4">
        <v>556837</v>
      </c>
      <c r="F92" s="5">
        <v>467743.07999999996</v>
      </c>
      <c r="G92" s="6">
        <f t="shared" si="1"/>
        <v>1.1904761904761907</v>
      </c>
      <c r="H92" s="3">
        <v>2020</v>
      </c>
    </row>
    <row r="93" spans="1:8" x14ac:dyDescent="0.3">
      <c r="A93" s="1" t="s">
        <v>84</v>
      </c>
      <c r="B93" s="2" t="s">
        <v>85</v>
      </c>
      <c r="C93" s="3" t="s">
        <v>86</v>
      </c>
      <c r="D93" s="3" t="s">
        <v>168</v>
      </c>
      <c r="E93" s="4">
        <v>35766</v>
      </c>
      <c r="F93" s="5">
        <v>27539.82</v>
      </c>
      <c r="G93" s="6">
        <f t="shared" si="1"/>
        <v>1.2987012987012987</v>
      </c>
      <c r="H93" s="3">
        <v>2020</v>
      </c>
    </row>
    <row r="94" spans="1:8" x14ac:dyDescent="0.3">
      <c r="A94" s="1" t="s">
        <v>87</v>
      </c>
      <c r="B94" s="2" t="s">
        <v>88</v>
      </c>
      <c r="C94" s="3" t="s">
        <v>89</v>
      </c>
      <c r="D94" s="3" t="s">
        <v>168</v>
      </c>
      <c r="E94" s="4">
        <v>209716</v>
      </c>
      <c r="F94" s="5">
        <v>90177.88</v>
      </c>
      <c r="G94" s="6">
        <f t="shared" si="1"/>
        <v>2.3255813953488369</v>
      </c>
      <c r="H94" s="3">
        <v>2020</v>
      </c>
    </row>
    <row r="95" spans="1:8" x14ac:dyDescent="0.3">
      <c r="A95" s="1" t="s">
        <v>90</v>
      </c>
      <c r="B95" s="2" t="s">
        <v>91</v>
      </c>
      <c r="C95" s="3" t="s">
        <v>92</v>
      </c>
      <c r="D95" s="3" t="s">
        <v>168</v>
      </c>
      <c r="E95" s="4">
        <v>296338</v>
      </c>
      <c r="F95" s="5">
        <v>281521.09999999998</v>
      </c>
      <c r="G95" s="6">
        <f t="shared" si="1"/>
        <v>1.0526315789473686</v>
      </c>
      <c r="H95" s="3">
        <v>2020</v>
      </c>
    </row>
    <row r="96" spans="1:8" x14ac:dyDescent="0.3">
      <c r="A96" s="1" t="s">
        <v>93</v>
      </c>
      <c r="B96" s="2" t="s">
        <v>94</v>
      </c>
      <c r="C96" s="3" t="s">
        <v>95</v>
      </c>
      <c r="D96" s="3" t="s">
        <v>168</v>
      </c>
      <c r="E96" s="4">
        <v>354969</v>
      </c>
      <c r="F96" s="5">
        <v>358518.69</v>
      </c>
      <c r="G96" s="6">
        <f t="shared" si="1"/>
        <v>0.99009900990099009</v>
      </c>
      <c r="H96" s="3">
        <v>2020</v>
      </c>
    </row>
    <row r="97" spans="1:8" x14ac:dyDescent="0.3">
      <c r="A97" s="1" t="s">
        <v>96</v>
      </c>
      <c r="B97" s="2" t="s">
        <v>97</v>
      </c>
      <c r="C97" s="3" t="s">
        <v>98</v>
      </c>
      <c r="D97" s="3" t="s">
        <v>168</v>
      </c>
      <c r="E97" s="4">
        <v>132700</v>
      </c>
      <c r="F97" s="5">
        <v>110141</v>
      </c>
      <c r="G97" s="6">
        <f t="shared" si="1"/>
        <v>1.2048192771084338</v>
      </c>
      <c r="H97" s="3">
        <v>2020</v>
      </c>
    </row>
    <row r="98" spans="1:8" x14ac:dyDescent="0.3">
      <c r="A98" s="1" t="s">
        <v>99</v>
      </c>
      <c r="B98" s="2" t="s">
        <v>100</v>
      </c>
      <c r="C98" s="3" t="s">
        <v>101</v>
      </c>
      <c r="D98" s="3" t="s">
        <v>168</v>
      </c>
      <c r="E98" s="4">
        <v>506003</v>
      </c>
      <c r="F98" s="5">
        <v>607203.6</v>
      </c>
      <c r="G98" s="6">
        <f t="shared" si="1"/>
        <v>0.83333333333333337</v>
      </c>
      <c r="H98" s="3">
        <v>2020</v>
      </c>
    </row>
    <row r="99" spans="1:8" x14ac:dyDescent="0.3">
      <c r="A99" s="1" t="s">
        <v>102</v>
      </c>
      <c r="B99" s="2" t="s">
        <v>103</v>
      </c>
      <c r="C99" s="3" t="s">
        <v>104</v>
      </c>
      <c r="D99" s="3" t="s">
        <v>168</v>
      </c>
      <c r="E99" s="4">
        <v>482063</v>
      </c>
      <c r="F99" s="5">
        <v>173542.68</v>
      </c>
      <c r="G99" s="6">
        <f t="shared" si="1"/>
        <v>2.7777777777777777</v>
      </c>
      <c r="H99" s="3">
        <v>2020</v>
      </c>
    </row>
    <row r="100" spans="1:8" x14ac:dyDescent="0.3">
      <c r="A100" s="1" t="s">
        <v>105</v>
      </c>
      <c r="B100" s="2" t="s">
        <v>106</v>
      </c>
      <c r="C100" s="3" t="s">
        <v>107</v>
      </c>
      <c r="D100" s="3" t="s">
        <v>168</v>
      </c>
      <c r="E100" s="4">
        <v>134969</v>
      </c>
      <c r="F100" s="5">
        <v>130919.93</v>
      </c>
      <c r="G100" s="6">
        <f t="shared" si="1"/>
        <v>1.0309278350515465</v>
      </c>
      <c r="H100" s="3">
        <v>2020</v>
      </c>
    </row>
    <row r="101" spans="1:8" x14ac:dyDescent="0.3">
      <c r="A101" s="1" t="s">
        <v>105</v>
      </c>
      <c r="B101" s="2" t="s">
        <v>106</v>
      </c>
      <c r="C101" s="3" t="s">
        <v>108</v>
      </c>
      <c r="D101" s="3" t="s">
        <v>168</v>
      </c>
      <c r="E101" s="4">
        <v>93012</v>
      </c>
      <c r="F101" s="5">
        <v>112544.51999999999</v>
      </c>
      <c r="G101" s="6">
        <f t="shared" si="1"/>
        <v>0.82644628099173556</v>
      </c>
      <c r="H101" s="3">
        <v>2020</v>
      </c>
    </row>
    <row r="102" spans="1:8" x14ac:dyDescent="0.3">
      <c r="A102" s="1" t="s">
        <v>105</v>
      </c>
      <c r="B102" s="2" t="s">
        <v>106</v>
      </c>
      <c r="C102" s="3" t="s">
        <v>109</v>
      </c>
      <c r="D102" s="3" t="s">
        <v>168</v>
      </c>
      <c r="E102" s="4">
        <v>356873</v>
      </c>
      <c r="F102" s="5">
        <v>124905.54999999999</v>
      </c>
      <c r="G102" s="6">
        <f t="shared" si="1"/>
        <v>2.8571428571428572</v>
      </c>
      <c r="H102" s="3">
        <v>2020</v>
      </c>
    </row>
    <row r="103" spans="1:8" x14ac:dyDescent="0.3">
      <c r="A103" s="1" t="s">
        <v>110</v>
      </c>
      <c r="B103" s="2" t="s">
        <v>111</v>
      </c>
      <c r="C103" s="3" t="s">
        <v>112</v>
      </c>
      <c r="D103" s="3" t="s">
        <v>168</v>
      </c>
      <c r="E103" s="4">
        <v>271807</v>
      </c>
      <c r="F103" s="5">
        <v>163084.19999999998</v>
      </c>
      <c r="G103" s="6">
        <f t="shared" si="1"/>
        <v>1.6666666666666667</v>
      </c>
      <c r="H103" s="3">
        <v>2020</v>
      </c>
    </row>
    <row r="104" spans="1:8" x14ac:dyDescent="0.3">
      <c r="A104" s="1" t="s">
        <v>113</v>
      </c>
      <c r="B104" s="2" t="s">
        <v>114</v>
      </c>
      <c r="C104" s="3" t="s">
        <v>115</v>
      </c>
      <c r="D104" s="3" t="s">
        <v>168</v>
      </c>
      <c r="E104" s="4">
        <v>106555</v>
      </c>
      <c r="F104" s="5">
        <v>55408.6</v>
      </c>
      <c r="G104" s="6">
        <f t="shared" si="1"/>
        <v>1.9230769230769231</v>
      </c>
      <c r="H104" s="3">
        <v>2020</v>
      </c>
    </row>
    <row r="105" spans="1:8" x14ac:dyDescent="0.3">
      <c r="A105" s="1" t="s">
        <v>116</v>
      </c>
      <c r="B105" s="2" t="s">
        <v>117</v>
      </c>
      <c r="C105" s="3" t="s">
        <v>118</v>
      </c>
      <c r="D105" s="3" t="s">
        <v>168</v>
      </c>
      <c r="E105" s="4">
        <v>70923</v>
      </c>
      <c r="F105" s="5">
        <v>84398.37</v>
      </c>
      <c r="G105" s="6">
        <f t="shared" si="1"/>
        <v>0.84033613445378152</v>
      </c>
      <c r="H105" s="3">
        <v>2020</v>
      </c>
    </row>
    <row r="106" spans="1:8" x14ac:dyDescent="0.3">
      <c r="A106" s="1" t="s">
        <v>119</v>
      </c>
      <c r="B106" s="2" t="s">
        <v>120</v>
      </c>
      <c r="C106" s="3" t="s">
        <v>121</v>
      </c>
      <c r="D106" s="3" t="s">
        <v>168</v>
      </c>
      <c r="E106" s="4">
        <v>271484</v>
      </c>
      <c r="F106" s="5">
        <v>100449.08</v>
      </c>
      <c r="G106" s="6">
        <f t="shared" si="1"/>
        <v>2.7027027027027026</v>
      </c>
      <c r="H106" s="3">
        <v>2020</v>
      </c>
    </row>
    <row r="107" spans="1:8" x14ac:dyDescent="0.3">
      <c r="A107" s="1" t="s">
        <v>122</v>
      </c>
      <c r="B107" s="2" t="s">
        <v>123</v>
      </c>
      <c r="C107" s="3" t="s">
        <v>124</v>
      </c>
      <c r="D107" s="3" t="s">
        <v>168</v>
      </c>
      <c r="E107" s="4">
        <v>362594</v>
      </c>
      <c r="F107" s="5">
        <v>101526.32</v>
      </c>
      <c r="G107" s="6">
        <f t="shared" si="1"/>
        <v>3.5714285714285712</v>
      </c>
      <c r="H107" s="3">
        <v>2020</v>
      </c>
    </row>
    <row r="108" spans="1:8" x14ac:dyDescent="0.3">
      <c r="A108" s="1" t="s">
        <v>125</v>
      </c>
      <c r="B108" s="2" t="s">
        <v>126</v>
      </c>
      <c r="C108" s="3" t="s">
        <v>127</v>
      </c>
      <c r="D108" s="3" t="s">
        <v>168</v>
      </c>
      <c r="E108" s="4">
        <v>424759</v>
      </c>
      <c r="F108" s="5">
        <v>373787.92</v>
      </c>
      <c r="G108" s="6">
        <f t="shared" si="1"/>
        <v>1.1363636363636365</v>
      </c>
      <c r="H108" s="3">
        <v>2020</v>
      </c>
    </row>
    <row r="109" spans="1:8" x14ac:dyDescent="0.3">
      <c r="A109" s="1" t="s">
        <v>128</v>
      </c>
      <c r="B109" s="2" t="s">
        <v>129</v>
      </c>
      <c r="C109" s="3" t="s">
        <v>130</v>
      </c>
      <c r="D109" s="3" t="s">
        <v>168</v>
      </c>
      <c r="E109" s="4">
        <v>568566</v>
      </c>
      <c r="F109" s="5">
        <v>523080.72000000003</v>
      </c>
      <c r="G109" s="6">
        <f t="shared" si="1"/>
        <v>1.0869565217391304</v>
      </c>
      <c r="H109" s="3">
        <v>2020</v>
      </c>
    </row>
    <row r="110" spans="1:8" x14ac:dyDescent="0.3">
      <c r="A110" s="1" t="s">
        <v>131</v>
      </c>
      <c r="B110" s="2" t="s">
        <v>132</v>
      </c>
      <c r="C110" s="3" t="s">
        <v>133</v>
      </c>
      <c r="D110" s="3" t="s">
        <v>168</v>
      </c>
      <c r="E110" s="4">
        <v>450655</v>
      </c>
      <c r="F110" s="5">
        <v>464174.65</v>
      </c>
      <c r="G110" s="6">
        <f t="shared" si="1"/>
        <v>0.97087378640776689</v>
      </c>
      <c r="H110" s="3">
        <v>2020</v>
      </c>
    </row>
    <row r="111" spans="1:8" x14ac:dyDescent="0.3">
      <c r="A111" s="1" t="s">
        <v>134</v>
      </c>
      <c r="B111" s="2" t="s">
        <v>135</v>
      </c>
      <c r="C111" s="3" t="s">
        <v>136</v>
      </c>
      <c r="D111" s="3" t="s">
        <v>168</v>
      </c>
      <c r="E111" s="4">
        <v>356602</v>
      </c>
      <c r="F111" s="5">
        <v>246055.37999999998</v>
      </c>
      <c r="G111" s="6">
        <f t="shared" si="1"/>
        <v>1.4492753623188408</v>
      </c>
      <c r="H111" s="3">
        <v>2020</v>
      </c>
    </row>
    <row r="112" spans="1:8" x14ac:dyDescent="0.3">
      <c r="A112" s="1" t="s">
        <v>134</v>
      </c>
      <c r="B112" s="2" t="s">
        <v>135</v>
      </c>
      <c r="C112" s="3" t="s">
        <v>137</v>
      </c>
      <c r="D112" s="3" t="s">
        <v>168</v>
      </c>
      <c r="E112" s="4">
        <v>481508</v>
      </c>
      <c r="F112" s="5">
        <v>553734.19999999995</v>
      </c>
      <c r="G112" s="6">
        <f t="shared" si="1"/>
        <v>0.86956521739130443</v>
      </c>
      <c r="H112" s="3">
        <v>2020</v>
      </c>
    </row>
    <row r="113" spans="1:8" x14ac:dyDescent="0.3">
      <c r="A113" s="1" t="s">
        <v>138</v>
      </c>
      <c r="B113" s="2" t="s">
        <v>139</v>
      </c>
      <c r="C113" s="3" t="s">
        <v>140</v>
      </c>
      <c r="D113" s="3" t="s">
        <v>168</v>
      </c>
      <c r="E113" s="4">
        <v>179527</v>
      </c>
      <c r="F113" s="5">
        <v>201070.24000000002</v>
      </c>
      <c r="G113" s="6">
        <f t="shared" si="1"/>
        <v>0.89285714285714279</v>
      </c>
      <c r="H113" s="3">
        <v>2020</v>
      </c>
    </row>
    <row r="114" spans="1:8" x14ac:dyDescent="0.3">
      <c r="A114" s="1" t="s">
        <v>141</v>
      </c>
      <c r="B114" s="2" t="s">
        <v>142</v>
      </c>
      <c r="C114" s="3" t="s">
        <v>143</v>
      </c>
      <c r="D114" s="3" t="s">
        <v>168</v>
      </c>
      <c r="E114" s="4">
        <v>291522</v>
      </c>
      <c r="F114" s="5">
        <v>201150.18</v>
      </c>
      <c r="G114" s="6">
        <f t="shared" si="1"/>
        <v>1.4492753623188406</v>
      </c>
      <c r="H114" s="3">
        <v>2020</v>
      </c>
    </row>
    <row r="115" spans="1:8" x14ac:dyDescent="0.3">
      <c r="A115" s="1" t="s">
        <v>144</v>
      </c>
      <c r="B115" s="2" t="s">
        <v>145</v>
      </c>
      <c r="C115" s="3" t="s">
        <v>146</v>
      </c>
      <c r="D115" s="3" t="s">
        <v>168</v>
      </c>
      <c r="E115" s="4">
        <v>352708</v>
      </c>
      <c r="F115" s="5">
        <v>261003.91999999998</v>
      </c>
      <c r="G115" s="6">
        <f t="shared" si="1"/>
        <v>1.3513513513513515</v>
      </c>
      <c r="H115" s="3">
        <v>2020</v>
      </c>
    </row>
    <row r="116" spans="1:8" x14ac:dyDescent="0.3">
      <c r="A116" s="1" t="s">
        <v>147</v>
      </c>
      <c r="B116" s="2" t="s">
        <v>148</v>
      </c>
      <c r="C116" s="3" t="s">
        <v>149</v>
      </c>
      <c r="D116" s="3" t="s">
        <v>168</v>
      </c>
      <c r="E116" s="4">
        <v>486521</v>
      </c>
      <c r="F116" s="5">
        <v>491386.21</v>
      </c>
      <c r="G116" s="6">
        <f t="shared" si="1"/>
        <v>0.99009900990099009</v>
      </c>
      <c r="H116" s="3">
        <v>2020</v>
      </c>
    </row>
    <row r="117" spans="1:8" x14ac:dyDescent="0.3">
      <c r="A117" s="1" t="s">
        <v>150</v>
      </c>
      <c r="B117" s="2" t="s">
        <v>151</v>
      </c>
      <c r="C117" s="3" t="s">
        <v>152</v>
      </c>
      <c r="D117" s="3" t="s">
        <v>168</v>
      </c>
      <c r="E117" s="4">
        <v>154568</v>
      </c>
      <c r="F117" s="5">
        <v>61827.200000000004</v>
      </c>
      <c r="G117" s="6">
        <f t="shared" si="1"/>
        <v>2.5</v>
      </c>
      <c r="H117" s="3">
        <v>2020</v>
      </c>
    </row>
    <row r="118" spans="1:8" x14ac:dyDescent="0.3">
      <c r="A118" s="1" t="s">
        <v>153</v>
      </c>
      <c r="B118" s="2" t="s">
        <v>154</v>
      </c>
      <c r="C118" s="3" t="s">
        <v>155</v>
      </c>
      <c r="D118" s="3" t="s">
        <v>168</v>
      </c>
      <c r="E118" s="4">
        <v>18595</v>
      </c>
      <c r="F118" s="5">
        <v>18966.900000000001</v>
      </c>
      <c r="G118" s="6">
        <f t="shared" si="1"/>
        <v>0.98039215686274506</v>
      </c>
      <c r="H118" s="3">
        <v>2020</v>
      </c>
    </row>
    <row r="119" spans="1:8" x14ac:dyDescent="0.3">
      <c r="A119" s="1" t="s">
        <v>156</v>
      </c>
      <c r="B119" s="2" t="s">
        <v>157</v>
      </c>
      <c r="C119" s="3" t="s">
        <v>158</v>
      </c>
      <c r="D119" s="3" t="s">
        <v>168</v>
      </c>
      <c r="E119" s="4">
        <v>146185</v>
      </c>
      <c r="F119" s="5">
        <v>119871.7</v>
      </c>
      <c r="G119" s="6">
        <f t="shared" si="1"/>
        <v>1.2195121951219512</v>
      </c>
      <c r="H119" s="3">
        <v>2020</v>
      </c>
    </row>
    <row r="120" spans="1:8" x14ac:dyDescent="0.3">
      <c r="A120" s="1" t="s">
        <v>0</v>
      </c>
      <c r="B120" s="2" t="s">
        <v>1</v>
      </c>
      <c r="C120" s="3" t="s">
        <v>2</v>
      </c>
      <c r="D120" s="3" t="s">
        <v>169</v>
      </c>
      <c r="E120" s="4">
        <v>631911</v>
      </c>
      <c r="F120" s="5">
        <v>436018.58999999997</v>
      </c>
      <c r="G120" s="6">
        <f t="shared" si="1"/>
        <v>1.4492753623188408</v>
      </c>
      <c r="H120" s="3">
        <v>2020</v>
      </c>
    </row>
    <row r="121" spans="1:8" x14ac:dyDescent="0.3">
      <c r="A121" s="1" t="s">
        <v>3</v>
      </c>
      <c r="B121" s="2" t="s">
        <v>4</v>
      </c>
      <c r="C121" s="3" t="s">
        <v>5</v>
      </c>
      <c r="D121" s="3" t="s">
        <v>169</v>
      </c>
      <c r="E121" s="4">
        <v>1184116</v>
      </c>
      <c r="F121" s="5">
        <v>1077545.56</v>
      </c>
      <c r="G121" s="6">
        <f t="shared" si="1"/>
        <v>1.0989010989010988</v>
      </c>
      <c r="H121" s="3">
        <v>2020</v>
      </c>
    </row>
    <row r="122" spans="1:8" x14ac:dyDescent="0.3">
      <c r="A122" s="1" t="s">
        <v>6</v>
      </c>
      <c r="B122" s="2" t="s">
        <v>7</v>
      </c>
      <c r="C122" s="3" t="s">
        <v>8</v>
      </c>
      <c r="D122" s="3" t="s">
        <v>169</v>
      </c>
      <c r="E122" s="4">
        <v>207441</v>
      </c>
      <c r="F122" s="5">
        <v>234408.33</v>
      </c>
      <c r="G122" s="6">
        <f t="shared" si="1"/>
        <v>0.88495575221238942</v>
      </c>
      <c r="H122" s="3">
        <v>2020</v>
      </c>
    </row>
    <row r="123" spans="1:8" x14ac:dyDescent="0.3">
      <c r="A123" s="1" t="s">
        <v>9</v>
      </c>
      <c r="B123" s="2" t="s">
        <v>10</v>
      </c>
      <c r="C123" s="3" t="s">
        <v>11</v>
      </c>
      <c r="D123" s="3" t="s">
        <v>169</v>
      </c>
      <c r="E123" s="4">
        <v>225763</v>
      </c>
      <c r="F123" s="5">
        <v>216732.47999999998</v>
      </c>
      <c r="G123" s="6">
        <f t="shared" si="1"/>
        <v>1.0416666666666667</v>
      </c>
      <c r="H123" s="3">
        <v>2020</v>
      </c>
    </row>
    <row r="124" spans="1:8" x14ac:dyDescent="0.3">
      <c r="A124" s="1" t="s">
        <v>12</v>
      </c>
      <c r="B124" s="2" t="s">
        <v>13</v>
      </c>
      <c r="C124" s="3" t="s">
        <v>14</v>
      </c>
      <c r="D124" s="3" t="s">
        <v>169</v>
      </c>
      <c r="E124" s="4">
        <v>893037</v>
      </c>
      <c r="F124" s="5">
        <v>1089505.1399999999</v>
      </c>
      <c r="G124" s="6">
        <f t="shared" si="1"/>
        <v>0.81967213114754101</v>
      </c>
      <c r="H124" s="3">
        <v>2020</v>
      </c>
    </row>
    <row r="125" spans="1:8" x14ac:dyDescent="0.3">
      <c r="A125" s="1" t="s">
        <v>12</v>
      </c>
      <c r="B125" s="2" t="s">
        <v>13</v>
      </c>
      <c r="C125" s="3" t="s">
        <v>15</v>
      </c>
      <c r="D125" s="3" t="s">
        <v>169</v>
      </c>
      <c r="E125" s="4">
        <v>662062</v>
      </c>
      <c r="F125" s="5">
        <v>470064.01999999996</v>
      </c>
      <c r="G125" s="6">
        <f t="shared" si="1"/>
        <v>1.4084507042253522</v>
      </c>
      <c r="H125" s="3">
        <v>2020</v>
      </c>
    </row>
    <row r="126" spans="1:8" x14ac:dyDescent="0.3">
      <c r="A126" s="1" t="s">
        <v>12</v>
      </c>
      <c r="B126" s="2" t="s">
        <v>13</v>
      </c>
      <c r="C126" s="3" t="s">
        <v>16</v>
      </c>
      <c r="D126" s="3" t="s">
        <v>169</v>
      </c>
      <c r="E126" s="4">
        <v>943377</v>
      </c>
      <c r="F126" s="5">
        <v>698098.98</v>
      </c>
      <c r="G126" s="6">
        <f t="shared" si="1"/>
        <v>1.3513513513513513</v>
      </c>
      <c r="H126" s="3">
        <v>2020</v>
      </c>
    </row>
    <row r="127" spans="1:8" x14ac:dyDescent="0.3">
      <c r="A127" s="1" t="s">
        <v>12</v>
      </c>
      <c r="B127" s="2" t="s">
        <v>13</v>
      </c>
      <c r="C127" s="3" t="s">
        <v>17</v>
      </c>
      <c r="D127" s="3" t="s">
        <v>169</v>
      </c>
      <c r="E127" s="4">
        <v>697934</v>
      </c>
      <c r="F127" s="5">
        <v>474595.12000000005</v>
      </c>
      <c r="G127" s="6">
        <f t="shared" si="1"/>
        <v>1.4705882352941175</v>
      </c>
      <c r="H127" s="3">
        <v>2020</v>
      </c>
    </row>
    <row r="128" spans="1:8" x14ac:dyDescent="0.3">
      <c r="A128" s="1" t="s">
        <v>18</v>
      </c>
      <c r="B128" s="2" t="s">
        <v>19</v>
      </c>
      <c r="C128" s="3" t="s">
        <v>20</v>
      </c>
      <c r="D128" s="3" t="s">
        <v>169</v>
      </c>
      <c r="E128" s="4">
        <v>213756</v>
      </c>
      <c r="F128" s="5">
        <v>162454.56</v>
      </c>
      <c r="G128" s="6">
        <f t="shared" si="1"/>
        <v>1.3157894736842106</v>
      </c>
      <c r="H128" s="3">
        <v>2020</v>
      </c>
    </row>
    <row r="129" spans="1:8" x14ac:dyDescent="0.3">
      <c r="A129" s="1" t="s">
        <v>21</v>
      </c>
      <c r="B129" s="2" t="s">
        <v>22</v>
      </c>
      <c r="C129" s="3" t="s">
        <v>23</v>
      </c>
      <c r="D129" s="3" t="s">
        <v>169</v>
      </c>
      <c r="E129" s="4">
        <v>422826</v>
      </c>
      <c r="F129" s="5">
        <v>295978.19999999995</v>
      </c>
      <c r="G129" s="6">
        <f t="shared" si="1"/>
        <v>1.4285714285714288</v>
      </c>
      <c r="H129" s="3">
        <v>2020</v>
      </c>
    </row>
    <row r="130" spans="1:8" x14ac:dyDescent="0.3">
      <c r="A130" s="1" t="s">
        <v>24</v>
      </c>
      <c r="B130" s="2" t="s">
        <v>25</v>
      </c>
      <c r="C130" s="3" t="s">
        <v>26</v>
      </c>
      <c r="D130" s="3" t="s">
        <v>169</v>
      </c>
      <c r="E130" s="4">
        <v>213851</v>
      </c>
      <c r="F130" s="5">
        <v>220266.53</v>
      </c>
      <c r="G130" s="6">
        <f t="shared" si="1"/>
        <v>0.970873786407767</v>
      </c>
      <c r="H130" s="3">
        <v>2020</v>
      </c>
    </row>
    <row r="131" spans="1:8" x14ac:dyDescent="0.3">
      <c r="A131" s="1" t="s">
        <v>27</v>
      </c>
      <c r="B131" s="2" t="s">
        <v>28</v>
      </c>
      <c r="C131" s="3" t="s">
        <v>29</v>
      </c>
      <c r="D131" s="3" t="s">
        <v>169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3">
        <v>2020</v>
      </c>
    </row>
    <row r="132" spans="1:8" x14ac:dyDescent="0.3">
      <c r="A132" s="1" t="s">
        <v>27</v>
      </c>
      <c r="B132" s="2" t="s">
        <v>28</v>
      </c>
      <c r="C132" s="3" t="s">
        <v>30</v>
      </c>
      <c r="D132" s="3" t="s">
        <v>169</v>
      </c>
      <c r="E132" s="4">
        <v>500223</v>
      </c>
      <c r="F132" s="5">
        <v>615274.29</v>
      </c>
      <c r="G132" s="6">
        <f t="shared" si="2"/>
        <v>0.81300813008130079</v>
      </c>
      <c r="H132" s="3">
        <v>2020</v>
      </c>
    </row>
    <row r="133" spans="1:8" x14ac:dyDescent="0.3">
      <c r="A133" s="1" t="s">
        <v>31</v>
      </c>
      <c r="B133" s="2" t="s">
        <v>32</v>
      </c>
      <c r="C133" s="3" t="s">
        <v>33</v>
      </c>
      <c r="D133" s="3" t="s">
        <v>169</v>
      </c>
      <c r="E133" s="4">
        <v>1144515</v>
      </c>
      <c r="F133" s="5">
        <v>972837.75</v>
      </c>
      <c r="G133" s="6">
        <f t="shared" si="2"/>
        <v>1.1764705882352942</v>
      </c>
      <c r="H133" s="3">
        <v>2020</v>
      </c>
    </row>
    <row r="134" spans="1:8" x14ac:dyDescent="0.3">
      <c r="A134" s="1" t="s">
        <v>34</v>
      </c>
      <c r="B134" s="2" t="s">
        <v>35</v>
      </c>
      <c r="C134" s="3" t="s">
        <v>36</v>
      </c>
      <c r="D134" s="3" t="s">
        <v>169</v>
      </c>
      <c r="E134" s="4">
        <v>1120811</v>
      </c>
      <c r="F134" s="5">
        <v>1008729.9</v>
      </c>
      <c r="G134" s="6">
        <f t="shared" si="2"/>
        <v>1.1111111111111112</v>
      </c>
      <c r="H134" s="3">
        <v>2020</v>
      </c>
    </row>
    <row r="135" spans="1:8" x14ac:dyDescent="0.3">
      <c r="A135" s="1" t="s">
        <v>37</v>
      </c>
      <c r="B135" s="2" t="s">
        <v>38</v>
      </c>
      <c r="C135" s="3" t="s">
        <v>39</v>
      </c>
      <c r="D135" s="3" t="s">
        <v>169</v>
      </c>
      <c r="E135" s="4">
        <v>455229</v>
      </c>
      <c r="F135" s="5">
        <v>300451.14</v>
      </c>
      <c r="G135" s="6">
        <f t="shared" si="2"/>
        <v>1.5151515151515151</v>
      </c>
      <c r="H135" s="3">
        <v>2020</v>
      </c>
    </row>
    <row r="136" spans="1:8" x14ac:dyDescent="0.3">
      <c r="A136" s="1" t="s">
        <v>40</v>
      </c>
      <c r="B136" s="2" t="s">
        <v>41</v>
      </c>
      <c r="C136" s="3" t="s">
        <v>42</v>
      </c>
      <c r="D136" s="3" t="s">
        <v>169</v>
      </c>
      <c r="E136" s="4">
        <v>797224</v>
      </c>
      <c r="F136" s="5">
        <v>486306.64</v>
      </c>
      <c r="G136" s="6">
        <f t="shared" si="2"/>
        <v>1.639344262295082</v>
      </c>
      <c r="H136" s="3">
        <v>2020</v>
      </c>
    </row>
    <row r="137" spans="1:8" x14ac:dyDescent="0.3">
      <c r="A137" s="1" t="s">
        <v>43</v>
      </c>
      <c r="B137" s="2" t="s">
        <v>44</v>
      </c>
      <c r="C137" s="3" t="s">
        <v>45</v>
      </c>
      <c r="D137" s="3" t="s">
        <v>169</v>
      </c>
      <c r="E137" s="4">
        <v>1001111</v>
      </c>
      <c r="F137" s="5">
        <v>470522.17</v>
      </c>
      <c r="G137" s="6">
        <f t="shared" si="2"/>
        <v>2.1276595744680851</v>
      </c>
      <c r="H137" s="3">
        <v>2020</v>
      </c>
    </row>
    <row r="138" spans="1:8" x14ac:dyDescent="0.3">
      <c r="A138" s="1" t="s">
        <v>43</v>
      </c>
      <c r="B138" s="2" t="s">
        <v>44</v>
      </c>
      <c r="C138" s="3" t="s">
        <v>46</v>
      </c>
      <c r="D138" s="3" t="s">
        <v>169</v>
      </c>
      <c r="E138" s="4">
        <v>652008</v>
      </c>
      <c r="F138" s="5">
        <v>736769.03999999992</v>
      </c>
      <c r="G138" s="6">
        <f t="shared" si="2"/>
        <v>0.88495575221238942</v>
      </c>
      <c r="H138" s="3">
        <v>2020</v>
      </c>
    </row>
    <row r="139" spans="1:8" x14ac:dyDescent="0.3">
      <c r="A139" s="1" t="s">
        <v>47</v>
      </c>
      <c r="B139" s="2" t="s">
        <v>48</v>
      </c>
      <c r="C139" s="3" t="s">
        <v>49</v>
      </c>
      <c r="D139" s="3" t="s">
        <v>169</v>
      </c>
      <c r="E139" s="4">
        <v>1062607</v>
      </c>
      <c r="F139" s="5">
        <v>1009476.6499999999</v>
      </c>
      <c r="G139" s="6">
        <f t="shared" si="2"/>
        <v>1.0526315789473686</v>
      </c>
      <c r="H139" s="3">
        <v>2020</v>
      </c>
    </row>
    <row r="140" spans="1:8" x14ac:dyDescent="0.3">
      <c r="A140" s="1" t="s">
        <v>50</v>
      </c>
      <c r="B140" s="2" t="s">
        <v>51</v>
      </c>
      <c r="C140" s="3" t="s">
        <v>52</v>
      </c>
      <c r="D140" s="3" t="s">
        <v>169</v>
      </c>
      <c r="E140" s="4">
        <v>441620</v>
      </c>
      <c r="F140" s="5">
        <v>211977.60000000001</v>
      </c>
      <c r="G140" s="6">
        <f t="shared" si="2"/>
        <v>2.0833333333333335</v>
      </c>
      <c r="H140" s="3">
        <v>2020</v>
      </c>
    </row>
    <row r="141" spans="1:8" x14ac:dyDescent="0.3">
      <c r="A141" s="1" t="s">
        <v>53</v>
      </c>
      <c r="B141" s="2" t="s">
        <v>54</v>
      </c>
      <c r="C141" s="3" t="s">
        <v>55</v>
      </c>
      <c r="D141" s="3" t="s">
        <v>169</v>
      </c>
      <c r="E141" s="4">
        <v>667765</v>
      </c>
      <c r="F141" s="5">
        <v>180296.55000000002</v>
      </c>
      <c r="G141" s="6">
        <f t="shared" si="2"/>
        <v>3.7037037037037033</v>
      </c>
      <c r="H141" s="3">
        <v>2020</v>
      </c>
    </row>
    <row r="142" spans="1:8" x14ac:dyDescent="0.3">
      <c r="A142" s="1" t="s">
        <v>56</v>
      </c>
      <c r="B142" s="2" t="s">
        <v>57</v>
      </c>
      <c r="C142" s="3" t="s">
        <v>58</v>
      </c>
      <c r="D142" s="3" t="s">
        <v>169</v>
      </c>
      <c r="E142" s="4">
        <v>888554</v>
      </c>
      <c r="F142" s="5">
        <v>275451.74</v>
      </c>
      <c r="G142" s="6">
        <f t="shared" si="2"/>
        <v>3.2258064516129035</v>
      </c>
      <c r="H142" s="3">
        <v>2020</v>
      </c>
    </row>
    <row r="143" spans="1:8" x14ac:dyDescent="0.3">
      <c r="A143" s="1" t="s">
        <v>59</v>
      </c>
      <c r="B143" s="2" t="s">
        <v>60</v>
      </c>
      <c r="C143" s="3" t="s">
        <v>61</v>
      </c>
      <c r="D143" s="3" t="s">
        <v>169</v>
      </c>
      <c r="E143" s="4">
        <v>278717</v>
      </c>
      <c r="F143" s="5">
        <v>242483.79</v>
      </c>
      <c r="G143" s="6">
        <f t="shared" si="2"/>
        <v>1.1494252873563218</v>
      </c>
      <c r="H143" s="3">
        <v>2020</v>
      </c>
    </row>
    <row r="144" spans="1:8" x14ac:dyDescent="0.3">
      <c r="A144" s="1" t="s">
        <v>62</v>
      </c>
      <c r="B144" s="2" t="s">
        <v>63</v>
      </c>
      <c r="C144" s="3" t="s">
        <v>64</v>
      </c>
      <c r="D144" s="3" t="s">
        <v>169</v>
      </c>
      <c r="E144" s="4">
        <v>696460</v>
      </c>
      <c r="F144" s="5">
        <v>508415.8</v>
      </c>
      <c r="G144" s="6">
        <f t="shared" si="2"/>
        <v>1.3698630136986301</v>
      </c>
      <c r="H144" s="3">
        <v>2020</v>
      </c>
    </row>
    <row r="145" spans="1:8" x14ac:dyDescent="0.3">
      <c r="A145" s="1" t="s">
        <v>62</v>
      </c>
      <c r="B145" s="2" t="s">
        <v>63</v>
      </c>
      <c r="C145" s="3" t="s">
        <v>65</v>
      </c>
      <c r="D145" s="3" t="s">
        <v>169</v>
      </c>
      <c r="E145" s="4">
        <v>1184330</v>
      </c>
      <c r="F145" s="5">
        <v>1125113.5</v>
      </c>
      <c r="G145" s="6">
        <f t="shared" si="2"/>
        <v>1.0526315789473684</v>
      </c>
      <c r="H145" s="3">
        <v>2020</v>
      </c>
    </row>
    <row r="146" spans="1:8" x14ac:dyDescent="0.3">
      <c r="A146" s="1" t="s">
        <v>66</v>
      </c>
      <c r="B146" s="2" t="s">
        <v>67</v>
      </c>
      <c r="C146" s="3" t="s">
        <v>68</v>
      </c>
      <c r="D146" s="3" t="s">
        <v>169</v>
      </c>
      <c r="E146" s="4">
        <v>722174</v>
      </c>
      <c r="F146" s="5">
        <v>491078.32</v>
      </c>
      <c r="G146" s="6">
        <f t="shared" si="2"/>
        <v>1.4705882352941175</v>
      </c>
      <c r="H146" s="3">
        <v>2020</v>
      </c>
    </row>
    <row r="147" spans="1:8" x14ac:dyDescent="0.3">
      <c r="A147" s="1" t="s">
        <v>69</v>
      </c>
      <c r="B147" s="2" t="s">
        <v>70</v>
      </c>
      <c r="C147" s="3" t="s">
        <v>71</v>
      </c>
      <c r="D147" s="3" t="s">
        <v>169</v>
      </c>
      <c r="E147" s="4">
        <v>169552</v>
      </c>
      <c r="F147" s="5">
        <v>206853.44</v>
      </c>
      <c r="G147" s="6">
        <f t="shared" si="2"/>
        <v>0.81967213114754101</v>
      </c>
      <c r="H147" s="3">
        <v>2020</v>
      </c>
    </row>
    <row r="148" spans="1:8" x14ac:dyDescent="0.3">
      <c r="A148" s="1" t="s">
        <v>72</v>
      </c>
      <c r="B148" s="2" t="s">
        <v>73</v>
      </c>
      <c r="C148" s="3" t="s">
        <v>74</v>
      </c>
      <c r="D148" s="3" t="s">
        <v>169</v>
      </c>
      <c r="E148" s="4">
        <v>132934</v>
      </c>
      <c r="F148" s="5">
        <v>70455.02</v>
      </c>
      <c r="G148" s="6">
        <f t="shared" si="2"/>
        <v>1.8867924528301885</v>
      </c>
      <c r="H148" s="3">
        <v>2020</v>
      </c>
    </row>
    <row r="149" spans="1:8" x14ac:dyDescent="0.3">
      <c r="A149" s="1" t="s">
        <v>75</v>
      </c>
      <c r="B149" s="2" t="s">
        <v>76</v>
      </c>
      <c r="C149" s="3" t="s">
        <v>77</v>
      </c>
      <c r="D149" s="3" t="s">
        <v>169</v>
      </c>
      <c r="E149" s="4">
        <v>674783</v>
      </c>
      <c r="F149" s="5">
        <v>344139.33</v>
      </c>
      <c r="G149" s="6">
        <f t="shared" si="2"/>
        <v>1.9607843137254901</v>
      </c>
      <c r="H149" s="3">
        <v>2020</v>
      </c>
    </row>
    <row r="150" spans="1:8" x14ac:dyDescent="0.3">
      <c r="A150" s="1" t="s">
        <v>78</v>
      </c>
      <c r="B150" s="2" t="s">
        <v>79</v>
      </c>
      <c r="C150" s="3" t="s">
        <v>80</v>
      </c>
      <c r="D150" s="3" t="s">
        <v>169</v>
      </c>
      <c r="E150" s="4">
        <v>1116197</v>
      </c>
      <c r="F150" s="5">
        <v>1060387.1499999999</v>
      </c>
      <c r="G150" s="6">
        <f t="shared" si="2"/>
        <v>1.0526315789473686</v>
      </c>
      <c r="H150" s="3">
        <v>2020</v>
      </c>
    </row>
    <row r="151" spans="1:8" x14ac:dyDescent="0.3">
      <c r="A151" s="1" t="s">
        <v>81</v>
      </c>
      <c r="B151" s="2" t="s">
        <v>82</v>
      </c>
      <c r="C151" s="3" t="s">
        <v>83</v>
      </c>
      <c r="D151" s="3" t="s">
        <v>169</v>
      </c>
      <c r="E151" s="4">
        <v>1068580</v>
      </c>
      <c r="F151" s="5">
        <v>748006</v>
      </c>
      <c r="G151" s="6">
        <f t="shared" si="2"/>
        <v>1.4285714285714286</v>
      </c>
      <c r="H151" s="3">
        <v>2020</v>
      </c>
    </row>
    <row r="152" spans="1:8" x14ac:dyDescent="0.3">
      <c r="A152" s="1" t="s">
        <v>84</v>
      </c>
      <c r="B152" s="2" t="s">
        <v>85</v>
      </c>
      <c r="C152" s="3" t="s">
        <v>86</v>
      </c>
      <c r="D152" s="3" t="s">
        <v>169</v>
      </c>
      <c r="E152" s="4">
        <v>221694</v>
      </c>
      <c r="F152" s="5">
        <v>66508.2</v>
      </c>
      <c r="G152" s="6">
        <f t="shared" si="2"/>
        <v>3.3333333333333335</v>
      </c>
      <c r="H152" s="3">
        <v>2020</v>
      </c>
    </row>
    <row r="153" spans="1:8" x14ac:dyDescent="0.3">
      <c r="A153" s="1" t="s">
        <v>87</v>
      </c>
      <c r="B153" s="2" t="s">
        <v>88</v>
      </c>
      <c r="C153" s="3" t="s">
        <v>89</v>
      </c>
      <c r="D153" s="3" t="s">
        <v>169</v>
      </c>
      <c r="E153" s="4">
        <v>359183</v>
      </c>
      <c r="F153" s="5">
        <v>402284.96</v>
      </c>
      <c r="G153" s="6">
        <f t="shared" si="2"/>
        <v>0.89285714285714279</v>
      </c>
      <c r="H153" s="3">
        <v>2020</v>
      </c>
    </row>
    <row r="154" spans="1:8" x14ac:dyDescent="0.3">
      <c r="A154" s="1" t="s">
        <v>90</v>
      </c>
      <c r="B154" s="2" t="s">
        <v>91</v>
      </c>
      <c r="C154" s="3" t="s">
        <v>92</v>
      </c>
      <c r="D154" s="3" t="s">
        <v>169</v>
      </c>
      <c r="E154" s="4">
        <v>609373</v>
      </c>
      <c r="F154" s="5">
        <v>347342.61</v>
      </c>
      <c r="G154" s="6">
        <f t="shared" si="2"/>
        <v>1.7543859649122808</v>
      </c>
      <c r="H154" s="3">
        <v>2020</v>
      </c>
    </row>
    <row r="155" spans="1:8" x14ac:dyDescent="0.3">
      <c r="A155" s="1" t="s">
        <v>93</v>
      </c>
      <c r="B155" s="2" t="s">
        <v>94</v>
      </c>
      <c r="C155" s="3" t="s">
        <v>95</v>
      </c>
      <c r="D155" s="3" t="s">
        <v>169</v>
      </c>
      <c r="E155" s="4">
        <v>238758</v>
      </c>
      <c r="F155" s="5">
        <v>119379</v>
      </c>
      <c r="G155" s="6">
        <f t="shared" si="2"/>
        <v>2</v>
      </c>
      <c r="H155" s="3">
        <v>2020</v>
      </c>
    </row>
    <row r="156" spans="1:8" x14ac:dyDescent="0.3">
      <c r="A156" s="1" t="s">
        <v>96</v>
      </c>
      <c r="B156" s="2" t="s">
        <v>97</v>
      </c>
      <c r="C156" s="3" t="s">
        <v>98</v>
      </c>
      <c r="D156" s="3" t="s">
        <v>169</v>
      </c>
      <c r="E156" s="4">
        <v>637408</v>
      </c>
      <c r="F156" s="5">
        <v>599163.52</v>
      </c>
      <c r="G156" s="6">
        <f t="shared" si="2"/>
        <v>1.0638297872340425</v>
      </c>
      <c r="H156" s="3">
        <v>2020</v>
      </c>
    </row>
    <row r="157" spans="1:8" x14ac:dyDescent="0.3">
      <c r="A157" s="1" t="s">
        <v>99</v>
      </c>
      <c r="B157" s="2" t="s">
        <v>100</v>
      </c>
      <c r="C157" s="3" t="s">
        <v>101</v>
      </c>
      <c r="D157" s="3" t="s">
        <v>169</v>
      </c>
      <c r="E157" s="4">
        <v>866077</v>
      </c>
      <c r="F157" s="5">
        <v>1004649.32</v>
      </c>
      <c r="G157" s="6">
        <f t="shared" si="2"/>
        <v>0.86206896551724144</v>
      </c>
      <c r="H157" s="3">
        <v>2020</v>
      </c>
    </row>
    <row r="158" spans="1:8" x14ac:dyDescent="0.3">
      <c r="A158" s="1" t="s">
        <v>102</v>
      </c>
      <c r="B158" s="2" t="s">
        <v>103</v>
      </c>
      <c r="C158" s="3" t="s">
        <v>104</v>
      </c>
      <c r="D158" s="3" t="s">
        <v>169</v>
      </c>
      <c r="E158" s="4">
        <v>1191471</v>
      </c>
      <c r="F158" s="5">
        <v>1060409.19</v>
      </c>
      <c r="G158" s="6">
        <f t="shared" si="2"/>
        <v>1.1235955056179776</v>
      </c>
      <c r="H158" s="3">
        <v>2020</v>
      </c>
    </row>
    <row r="159" spans="1:8" x14ac:dyDescent="0.3">
      <c r="A159" s="1" t="s">
        <v>105</v>
      </c>
      <c r="B159" s="2" t="s">
        <v>106</v>
      </c>
      <c r="C159" s="3" t="s">
        <v>107</v>
      </c>
      <c r="D159" s="3" t="s">
        <v>169</v>
      </c>
      <c r="E159" s="4">
        <v>1031941</v>
      </c>
      <c r="F159" s="5">
        <v>691400.47000000009</v>
      </c>
      <c r="G159" s="6">
        <f t="shared" si="2"/>
        <v>1.4925373134328357</v>
      </c>
      <c r="H159" s="3">
        <v>2020</v>
      </c>
    </row>
    <row r="160" spans="1:8" x14ac:dyDescent="0.3">
      <c r="A160" s="1" t="s">
        <v>105</v>
      </c>
      <c r="B160" s="2" t="s">
        <v>106</v>
      </c>
      <c r="C160" s="3" t="s">
        <v>108</v>
      </c>
      <c r="D160" s="3" t="s">
        <v>169</v>
      </c>
      <c r="E160" s="4">
        <v>385369</v>
      </c>
      <c r="F160" s="5">
        <v>204245.57</v>
      </c>
      <c r="G160" s="6">
        <f t="shared" si="2"/>
        <v>1.8867924528301887</v>
      </c>
      <c r="H160" s="3">
        <v>2020</v>
      </c>
    </row>
    <row r="161" spans="1:8" x14ac:dyDescent="0.3">
      <c r="A161" s="1" t="s">
        <v>105</v>
      </c>
      <c r="B161" s="2" t="s">
        <v>106</v>
      </c>
      <c r="C161" s="3" t="s">
        <v>109</v>
      </c>
      <c r="D161" s="3" t="s">
        <v>169</v>
      </c>
      <c r="E161" s="4">
        <v>816830</v>
      </c>
      <c r="F161" s="5">
        <v>392078.39999999997</v>
      </c>
      <c r="G161" s="6">
        <f t="shared" si="2"/>
        <v>2.0833333333333335</v>
      </c>
      <c r="H161" s="3">
        <v>2020</v>
      </c>
    </row>
    <row r="162" spans="1:8" x14ac:dyDescent="0.3">
      <c r="A162" s="1" t="s">
        <v>110</v>
      </c>
      <c r="B162" s="2" t="s">
        <v>111</v>
      </c>
      <c r="C162" s="3" t="s">
        <v>112</v>
      </c>
      <c r="D162" s="3" t="s">
        <v>169</v>
      </c>
      <c r="E162" s="4">
        <v>916549</v>
      </c>
      <c r="F162" s="5">
        <v>1081527.8199999998</v>
      </c>
      <c r="G162" s="6">
        <f t="shared" si="2"/>
        <v>0.84745762711864425</v>
      </c>
      <c r="H162" s="3">
        <v>2020</v>
      </c>
    </row>
    <row r="163" spans="1:8" x14ac:dyDescent="0.3">
      <c r="A163" s="1" t="s">
        <v>113</v>
      </c>
      <c r="B163" s="2" t="s">
        <v>114</v>
      </c>
      <c r="C163" s="3" t="s">
        <v>115</v>
      </c>
      <c r="D163" s="3" t="s">
        <v>169</v>
      </c>
      <c r="E163" s="4">
        <v>649864</v>
      </c>
      <c r="F163" s="5">
        <v>318433.36</v>
      </c>
      <c r="G163" s="6">
        <f t="shared" si="2"/>
        <v>2.0408163265306123</v>
      </c>
      <c r="H163" s="3">
        <v>2020</v>
      </c>
    </row>
    <row r="164" spans="1:8" x14ac:dyDescent="0.3">
      <c r="A164" s="1" t="s">
        <v>116</v>
      </c>
      <c r="B164" s="2" t="s">
        <v>117</v>
      </c>
      <c r="C164" s="3" t="s">
        <v>118</v>
      </c>
      <c r="D164" s="3" t="s">
        <v>169</v>
      </c>
      <c r="E164" s="4">
        <v>669970</v>
      </c>
      <c r="F164" s="5">
        <v>757066.1</v>
      </c>
      <c r="G164" s="6">
        <f t="shared" si="2"/>
        <v>0.88495575221238942</v>
      </c>
      <c r="H164" s="3">
        <v>2020</v>
      </c>
    </row>
    <row r="165" spans="1:8" x14ac:dyDescent="0.3">
      <c r="A165" s="1" t="s">
        <v>119</v>
      </c>
      <c r="B165" s="2" t="s">
        <v>120</v>
      </c>
      <c r="C165" s="3" t="s">
        <v>121</v>
      </c>
      <c r="D165" s="3" t="s">
        <v>169</v>
      </c>
      <c r="E165" s="4">
        <v>1185957</v>
      </c>
      <c r="F165" s="5">
        <v>486242.37</v>
      </c>
      <c r="G165" s="6">
        <f t="shared" si="2"/>
        <v>2.4390243902439024</v>
      </c>
      <c r="H165" s="3">
        <v>2020</v>
      </c>
    </row>
    <row r="166" spans="1:8" x14ac:dyDescent="0.3">
      <c r="A166" s="1" t="s">
        <v>122</v>
      </c>
      <c r="B166" s="2" t="s">
        <v>123</v>
      </c>
      <c r="C166" s="3" t="s">
        <v>124</v>
      </c>
      <c r="D166" s="3" t="s">
        <v>169</v>
      </c>
      <c r="E166" s="4">
        <v>881225</v>
      </c>
      <c r="F166" s="5">
        <v>713792.25</v>
      </c>
      <c r="G166" s="6">
        <f t="shared" si="2"/>
        <v>1.2345679012345678</v>
      </c>
      <c r="H166" s="3">
        <v>2020</v>
      </c>
    </row>
    <row r="167" spans="1:8" x14ac:dyDescent="0.3">
      <c r="A167" s="1" t="s">
        <v>125</v>
      </c>
      <c r="B167" s="2" t="s">
        <v>126</v>
      </c>
      <c r="C167" s="3" t="s">
        <v>127</v>
      </c>
      <c r="D167" s="3" t="s">
        <v>169</v>
      </c>
      <c r="E167" s="4">
        <v>383053</v>
      </c>
      <c r="F167" s="5">
        <v>187695.97</v>
      </c>
      <c r="G167" s="6">
        <f t="shared" si="2"/>
        <v>2.0408163265306123</v>
      </c>
      <c r="H167" s="3">
        <v>2020</v>
      </c>
    </row>
    <row r="168" spans="1:8" x14ac:dyDescent="0.3">
      <c r="A168" s="1" t="s">
        <v>128</v>
      </c>
      <c r="B168" s="2" t="s">
        <v>129</v>
      </c>
      <c r="C168" s="3" t="s">
        <v>130</v>
      </c>
      <c r="D168" s="3" t="s">
        <v>169</v>
      </c>
      <c r="E168" s="4">
        <v>621826</v>
      </c>
      <c r="F168" s="5">
        <v>292258.21999999997</v>
      </c>
      <c r="G168" s="6">
        <f t="shared" si="2"/>
        <v>2.1276595744680855</v>
      </c>
      <c r="H168" s="3">
        <v>2020</v>
      </c>
    </row>
    <row r="169" spans="1:8" x14ac:dyDescent="0.3">
      <c r="A169" s="1" t="s">
        <v>131</v>
      </c>
      <c r="B169" s="2" t="s">
        <v>132</v>
      </c>
      <c r="C169" s="3" t="s">
        <v>133</v>
      </c>
      <c r="D169" s="3" t="s">
        <v>169</v>
      </c>
      <c r="E169" s="4">
        <v>1218248</v>
      </c>
      <c r="F169" s="5">
        <v>572576.55999999994</v>
      </c>
      <c r="G169" s="6">
        <f t="shared" si="2"/>
        <v>2.1276595744680855</v>
      </c>
      <c r="H169" s="3">
        <v>2020</v>
      </c>
    </row>
    <row r="170" spans="1:8" x14ac:dyDescent="0.3">
      <c r="A170" s="1" t="s">
        <v>134</v>
      </c>
      <c r="B170" s="2" t="s">
        <v>135</v>
      </c>
      <c r="C170" s="3" t="s">
        <v>136</v>
      </c>
      <c r="D170" s="3" t="s">
        <v>169</v>
      </c>
      <c r="E170" s="4">
        <v>490535</v>
      </c>
      <c r="F170" s="5">
        <v>578831.29999999993</v>
      </c>
      <c r="G170" s="6">
        <f t="shared" si="2"/>
        <v>0.84745762711864414</v>
      </c>
      <c r="H170" s="3">
        <v>2020</v>
      </c>
    </row>
    <row r="171" spans="1:8" x14ac:dyDescent="0.3">
      <c r="A171" s="1" t="s">
        <v>134</v>
      </c>
      <c r="B171" s="2" t="s">
        <v>135</v>
      </c>
      <c r="C171" s="3" t="s">
        <v>137</v>
      </c>
      <c r="D171" s="3" t="s">
        <v>169</v>
      </c>
      <c r="E171" s="4">
        <v>165618</v>
      </c>
      <c r="F171" s="5">
        <v>168930.36000000002</v>
      </c>
      <c r="G171" s="6">
        <f t="shared" si="2"/>
        <v>0.98039215686274506</v>
      </c>
      <c r="H171" s="3">
        <v>2020</v>
      </c>
    </row>
    <row r="172" spans="1:8" x14ac:dyDescent="0.3">
      <c r="A172" s="1" t="s">
        <v>138</v>
      </c>
      <c r="B172" s="2" t="s">
        <v>139</v>
      </c>
      <c r="C172" s="3" t="s">
        <v>140</v>
      </c>
      <c r="D172" s="3" t="s">
        <v>169</v>
      </c>
      <c r="E172" s="4">
        <v>45220</v>
      </c>
      <c r="F172" s="5">
        <v>19444.599999999999</v>
      </c>
      <c r="G172" s="6">
        <f t="shared" si="2"/>
        <v>2.3255813953488373</v>
      </c>
      <c r="H172" s="3">
        <v>2020</v>
      </c>
    </row>
    <row r="173" spans="1:8" x14ac:dyDescent="0.3">
      <c r="A173" s="1" t="s">
        <v>141</v>
      </c>
      <c r="B173" s="2" t="s">
        <v>142</v>
      </c>
      <c r="C173" s="3" t="s">
        <v>143</v>
      </c>
      <c r="D173" s="3" t="s">
        <v>169</v>
      </c>
      <c r="E173" s="4">
        <v>432591</v>
      </c>
      <c r="F173" s="5">
        <v>233599.14</v>
      </c>
      <c r="G173" s="6">
        <f t="shared" si="2"/>
        <v>1.8518518518518516</v>
      </c>
      <c r="H173" s="3">
        <v>2020</v>
      </c>
    </row>
    <row r="174" spans="1:8" x14ac:dyDescent="0.3">
      <c r="A174" s="1" t="s">
        <v>144</v>
      </c>
      <c r="B174" s="2" t="s">
        <v>145</v>
      </c>
      <c r="C174" s="3" t="s">
        <v>146</v>
      </c>
      <c r="D174" s="3" t="s">
        <v>169</v>
      </c>
      <c r="E174" s="4">
        <v>229954</v>
      </c>
      <c r="F174" s="5">
        <v>266746.63999999996</v>
      </c>
      <c r="G174" s="6">
        <f t="shared" si="2"/>
        <v>0.86206896551724155</v>
      </c>
      <c r="H174" s="3">
        <v>2020</v>
      </c>
    </row>
    <row r="175" spans="1:8" x14ac:dyDescent="0.3">
      <c r="A175" s="1" t="s">
        <v>147</v>
      </c>
      <c r="B175" s="2" t="s">
        <v>148</v>
      </c>
      <c r="C175" s="3" t="s">
        <v>149</v>
      </c>
      <c r="D175" s="3" t="s">
        <v>169</v>
      </c>
      <c r="E175" s="4">
        <v>448795</v>
      </c>
      <c r="F175" s="5">
        <v>224397.5</v>
      </c>
      <c r="G175" s="6">
        <f t="shared" si="2"/>
        <v>2</v>
      </c>
      <c r="H175" s="3">
        <v>2020</v>
      </c>
    </row>
    <row r="176" spans="1:8" x14ac:dyDescent="0.3">
      <c r="A176" s="1" t="s">
        <v>150</v>
      </c>
      <c r="B176" s="2" t="s">
        <v>151</v>
      </c>
      <c r="C176" s="3" t="s">
        <v>152</v>
      </c>
      <c r="D176" s="3" t="s">
        <v>169</v>
      </c>
      <c r="E176" s="4">
        <v>900913</v>
      </c>
      <c r="F176" s="5">
        <v>342346.94</v>
      </c>
      <c r="G176" s="6">
        <f t="shared" si="2"/>
        <v>2.6315789473684212</v>
      </c>
      <c r="H176" s="3">
        <v>2020</v>
      </c>
    </row>
    <row r="177" spans="1:8" x14ac:dyDescent="0.3">
      <c r="A177" s="1" t="s">
        <v>153</v>
      </c>
      <c r="B177" s="2" t="s">
        <v>154</v>
      </c>
      <c r="C177" s="3" t="s">
        <v>155</v>
      </c>
      <c r="D177" s="3" t="s">
        <v>169</v>
      </c>
      <c r="E177" s="4">
        <v>283321</v>
      </c>
      <c r="F177" s="5">
        <v>172825.81</v>
      </c>
      <c r="G177" s="6">
        <f t="shared" si="2"/>
        <v>1.639344262295082</v>
      </c>
      <c r="H177" s="3">
        <v>2020</v>
      </c>
    </row>
    <row r="178" spans="1:8" x14ac:dyDescent="0.3">
      <c r="A178" s="1" t="s">
        <v>156</v>
      </c>
      <c r="B178" s="2" t="s">
        <v>157</v>
      </c>
      <c r="C178" s="3" t="s">
        <v>158</v>
      </c>
      <c r="D178" s="3" t="s">
        <v>169</v>
      </c>
      <c r="E178" s="4">
        <v>599154</v>
      </c>
      <c r="F178" s="5">
        <v>617128.62</v>
      </c>
      <c r="G178" s="6">
        <f t="shared" si="2"/>
        <v>0.970873786407767</v>
      </c>
      <c r="H178" s="3">
        <v>2020</v>
      </c>
    </row>
    <row r="179" spans="1:8" x14ac:dyDescent="0.3">
      <c r="A179" s="1" t="s">
        <v>0</v>
      </c>
      <c r="B179" s="2" t="s">
        <v>1</v>
      </c>
      <c r="C179" s="3" t="s">
        <v>2</v>
      </c>
      <c r="D179" s="3" t="s">
        <v>170</v>
      </c>
      <c r="E179" s="4">
        <v>523100</v>
      </c>
      <c r="F179" s="5">
        <v>439404</v>
      </c>
      <c r="G179" s="6">
        <f t="shared" si="2"/>
        <v>1.1904761904761905</v>
      </c>
      <c r="H179" s="3">
        <v>2020</v>
      </c>
    </row>
    <row r="180" spans="1:8" x14ac:dyDescent="0.3">
      <c r="A180" s="1" t="s">
        <v>3</v>
      </c>
      <c r="B180" s="2" t="s">
        <v>4</v>
      </c>
      <c r="C180" s="3" t="s">
        <v>5</v>
      </c>
      <c r="D180" s="3" t="s">
        <v>170</v>
      </c>
      <c r="E180" s="4">
        <v>129285</v>
      </c>
      <c r="F180" s="5">
        <v>133163.55000000002</v>
      </c>
      <c r="G180" s="6">
        <f t="shared" si="2"/>
        <v>0.97087378640776689</v>
      </c>
      <c r="H180" s="3">
        <v>2020</v>
      </c>
    </row>
    <row r="181" spans="1:8" x14ac:dyDescent="0.3">
      <c r="A181" s="1" t="s">
        <v>6</v>
      </c>
      <c r="B181" s="2" t="s">
        <v>7</v>
      </c>
      <c r="C181" s="3" t="s">
        <v>8</v>
      </c>
      <c r="D181" s="3" t="s">
        <v>170</v>
      </c>
      <c r="E181" s="4">
        <v>480482</v>
      </c>
      <c r="F181" s="5">
        <v>278679.56</v>
      </c>
      <c r="G181" s="6">
        <f t="shared" si="2"/>
        <v>1.7241379310344829</v>
      </c>
      <c r="H181" s="3">
        <v>2020</v>
      </c>
    </row>
    <row r="182" spans="1:8" x14ac:dyDescent="0.3">
      <c r="A182" s="1" t="s">
        <v>9</v>
      </c>
      <c r="B182" s="2" t="s">
        <v>10</v>
      </c>
      <c r="C182" s="3" t="s">
        <v>11</v>
      </c>
      <c r="D182" s="3" t="s">
        <v>170</v>
      </c>
      <c r="E182" s="4">
        <v>507156</v>
      </c>
      <c r="F182" s="5">
        <v>517299.12</v>
      </c>
      <c r="G182" s="6">
        <f t="shared" si="2"/>
        <v>0.98039215686274506</v>
      </c>
      <c r="H182" s="3">
        <v>2020</v>
      </c>
    </row>
    <row r="183" spans="1:8" x14ac:dyDescent="0.3">
      <c r="A183" s="1" t="s">
        <v>12</v>
      </c>
      <c r="B183" s="2" t="s">
        <v>13</v>
      </c>
      <c r="C183" s="3" t="s">
        <v>14</v>
      </c>
      <c r="D183" s="3" t="s">
        <v>170</v>
      </c>
      <c r="E183" s="4">
        <v>56344</v>
      </c>
      <c r="F183" s="5">
        <v>27608.560000000001</v>
      </c>
      <c r="G183" s="6">
        <f t="shared" si="2"/>
        <v>2.0408163265306123</v>
      </c>
      <c r="H183" s="3">
        <v>2020</v>
      </c>
    </row>
    <row r="184" spans="1:8" x14ac:dyDescent="0.3">
      <c r="A184" s="1" t="s">
        <v>12</v>
      </c>
      <c r="B184" s="2" t="s">
        <v>13</v>
      </c>
      <c r="C184" s="3" t="s">
        <v>15</v>
      </c>
      <c r="D184" s="3" t="s">
        <v>170</v>
      </c>
      <c r="E184" s="4">
        <v>19283</v>
      </c>
      <c r="F184" s="5">
        <v>16390.55</v>
      </c>
      <c r="G184" s="6">
        <f t="shared" si="2"/>
        <v>1.1764705882352942</v>
      </c>
      <c r="H184" s="3">
        <v>2020</v>
      </c>
    </row>
    <row r="185" spans="1:8" x14ac:dyDescent="0.3">
      <c r="A185" s="1" t="s">
        <v>12</v>
      </c>
      <c r="B185" s="2" t="s">
        <v>13</v>
      </c>
      <c r="C185" s="3" t="s">
        <v>16</v>
      </c>
      <c r="D185" s="3" t="s">
        <v>170</v>
      </c>
      <c r="E185" s="4">
        <v>586172</v>
      </c>
      <c r="F185" s="5">
        <v>158266.44</v>
      </c>
      <c r="G185" s="6">
        <f t="shared" si="2"/>
        <v>3.7037037037037037</v>
      </c>
      <c r="H185" s="3">
        <v>2020</v>
      </c>
    </row>
    <row r="186" spans="1:8" x14ac:dyDescent="0.3">
      <c r="A186" s="1" t="s">
        <v>12</v>
      </c>
      <c r="B186" s="2" t="s">
        <v>13</v>
      </c>
      <c r="C186" s="3" t="s">
        <v>17</v>
      </c>
      <c r="D186" s="3" t="s">
        <v>170</v>
      </c>
      <c r="E186" s="4">
        <v>787733</v>
      </c>
      <c r="F186" s="5">
        <v>354479.85000000003</v>
      </c>
      <c r="G186" s="6">
        <f t="shared" si="2"/>
        <v>2.2222222222222219</v>
      </c>
      <c r="H186" s="3">
        <v>2020</v>
      </c>
    </row>
    <row r="187" spans="1:8" x14ac:dyDescent="0.3">
      <c r="A187" s="1" t="s">
        <v>18</v>
      </c>
      <c r="B187" s="2" t="s">
        <v>19</v>
      </c>
      <c r="C187" s="3" t="s">
        <v>20</v>
      </c>
      <c r="D187" s="3" t="s">
        <v>170</v>
      </c>
      <c r="E187" s="4">
        <v>25712</v>
      </c>
      <c r="F187" s="5">
        <v>28283.200000000001</v>
      </c>
      <c r="G187" s="6">
        <f t="shared" si="2"/>
        <v>0.90909090909090906</v>
      </c>
      <c r="H187" s="3">
        <v>2020</v>
      </c>
    </row>
    <row r="188" spans="1:8" x14ac:dyDescent="0.3">
      <c r="A188" s="1" t="s">
        <v>21</v>
      </c>
      <c r="B188" s="2" t="s">
        <v>22</v>
      </c>
      <c r="C188" s="3" t="s">
        <v>23</v>
      </c>
      <c r="D188" s="3" t="s">
        <v>170</v>
      </c>
      <c r="E188" s="4">
        <v>346543</v>
      </c>
      <c r="F188" s="5">
        <v>291096.12</v>
      </c>
      <c r="G188" s="6">
        <f t="shared" si="2"/>
        <v>1.1904761904761905</v>
      </c>
      <c r="H188" s="3">
        <v>2020</v>
      </c>
    </row>
    <row r="189" spans="1:8" x14ac:dyDescent="0.3">
      <c r="A189" s="1" t="s">
        <v>24</v>
      </c>
      <c r="B189" s="2" t="s">
        <v>25</v>
      </c>
      <c r="C189" s="3" t="s">
        <v>26</v>
      </c>
      <c r="D189" s="3" t="s">
        <v>170</v>
      </c>
      <c r="E189" s="4">
        <v>522454</v>
      </c>
      <c r="F189" s="5">
        <v>496331.3</v>
      </c>
      <c r="G189" s="6">
        <f t="shared" si="2"/>
        <v>1.0526315789473684</v>
      </c>
      <c r="H189" s="3">
        <v>2020</v>
      </c>
    </row>
    <row r="190" spans="1:8" x14ac:dyDescent="0.3">
      <c r="A190" s="1" t="s">
        <v>27</v>
      </c>
      <c r="B190" s="2" t="s">
        <v>28</v>
      </c>
      <c r="C190" s="3" t="s">
        <v>29</v>
      </c>
      <c r="D190" s="3" t="s">
        <v>170</v>
      </c>
      <c r="E190" s="4">
        <v>693491</v>
      </c>
      <c r="F190" s="5">
        <v>173372.75</v>
      </c>
      <c r="G190" s="6">
        <f t="shared" si="2"/>
        <v>4</v>
      </c>
      <c r="H190" s="3">
        <v>2020</v>
      </c>
    </row>
    <row r="191" spans="1:8" x14ac:dyDescent="0.3">
      <c r="A191" s="1" t="s">
        <v>27</v>
      </c>
      <c r="B191" s="2" t="s">
        <v>28</v>
      </c>
      <c r="C191" s="3" t="s">
        <v>30</v>
      </c>
      <c r="D191" s="3" t="s">
        <v>170</v>
      </c>
      <c r="E191" s="4">
        <v>95178</v>
      </c>
      <c r="F191" s="5">
        <v>93274.44</v>
      </c>
      <c r="G191" s="6">
        <f t="shared" si="2"/>
        <v>1.0204081632653061</v>
      </c>
      <c r="H191" s="3">
        <v>2020</v>
      </c>
    </row>
    <row r="192" spans="1:8" x14ac:dyDescent="0.3">
      <c r="A192" s="1" t="s">
        <v>31</v>
      </c>
      <c r="B192" s="2" t="s">
        <v>32</v>
      </c>
      <c r="C192" s="3" t="s">
        <v>33</v>
      </c>
      <c r="D192" s="3" t="s">
        <v>170</v>
      </c>
      <c r="E192" s="4">
        <v>727042</v>
      </c>
      <c r="F192" s="5">
        <v>545281.5</v>
      </c>
      <c r="G192" s="6">
        <f t="shared" si="2"/>
        <v>1.3333333333333333</v>
      </c>
      <c r="H192" s="3">
        <v>2020</v>
      </c>
    </row>
    <row r="193" spans="1:8" x14ac:dyDescent="0.3">
      <c r="A193" s="1" t="s">
        <v>34</v>
      </c>
      <c r="B193" s="2" t="s">
        <v>35</v>
      </c>
      <c r="C193" s="3" t="s">
        <v>36</v>
      </c>
      <c r="D193" s="3" t="s">
        <v>170</v>
      </c>
      <c r="E193" s="4">
        <v>808503</v>
      </c>
      <c r="F193" s="5">
        <v>428506.59</v>
      </c>
      <c r="G193" s="6">
        <f t="shared" si="2"/>
        <v>1.8867924528301885</v>
      </c>
      <c r="H193" s="3">
        <v>2020</v>
      </c>
    </row>
    <row r="194" spans="1:8" x14ac:dyDescent="0.3">
      <c r="A194" s="1" t="s">
        <v>37</v>
      </c>
      <c r="B194" s="2" t="s">
        <v>38</v>
      </c>
      <c r="C194" s="3" t="s">
        <v>39</v>
      </c>
      <c r="D194" s="3" t="s">
        <v>170</v>
      </c>
      <c r="E194" s="4">
        <v>519739</v>
      </c>
      <c r="F194" s="5">
        <v>358619.91</v>
      </c>
      <c r="G194" s="6">
        <f t="shared" si="2"/>
        <v>1.4492753623188406</v>
      </c>
      <c r="H194" s="3">
        <v>2020</v>
      </c>
    </row>
    <row r="195" spans="1:8" x14ac:dyDescent="0.3">
      <c r="A195" s="1" t="s">
        <v>40</v>
      </c>
      <c r="B195" s="2" t="s">
        <v>41</v>
      </c>
      <c r="C195" s="3" t="s">
        <v>42</v>
      </c>
      <c r="D195" s="3" t="s">
        <v>170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3">
        <v>2020</v>
      </c>
    </row>
    <row r="196" spans="1:8" x14ac:dyDescent="0.3">
      <c r="A196" s="1" t="s">
        <v>43</v>
      </c>
      <c r="B196" s="2" t="s">
        <v>44</v>
      </c>
      <c r="C196" s="3" t="s">
        <v>45</v>
      </c>
      <c r="D196" s="3" t="s">
        <v>170</v>
      </c>
      <c r="E196" s="4">
        <v>724000</v>
      </c>
      <c r="F196" s="5">
        <v>724000</v>
      </c>
      <c r="G196" s="6">
        <f t="shared" si="3"/>
        <v>1</v>
      </c>
      <c r="H196" s="3">
        <v>2020</v>
      </c>
    </row>
    <row r="197" spans="1:8" x14ac:dyDescent="0.3">
      <c r="A197" s="1" t="s">
        <v>43</v>
      </c>
      <c r="B197" s="2" t="s">
        <v>44</v>
      </c>
      <c r="C197" s="3" t="s">
        <v>46</v>
      </c>
      <c r="D197" s="3" t="s">
        <v>170</v>
      </c>
      <c r="E197" s="4">
        <v>74179</v>
      </c>
      <c r="F197" s="5">
        <v>47474.559999999998</v>
      </c>
      <c r="G197" s="6">
        <f t="shared" si="3"/>
        <v>1.5625</v>
      </c>
      <c r="H197" s="3">
        <v>2020</v>
      </c>
    </row>
    <row r="198" spans="1:8" x14ac:dyDescent="0.3">
      <c r="A198" s="1" t="s">
        <v>47</v>
      </c>
      <c r="B198" s="2" t="s">
        <v>48</v>
      </c>
      <c r="C198" s="3" t="s">
        <v>49</v>
      </c>
      <c r="D198" s="3" t="s">
        <v>170</v>
      </c>
      <c r="E198" s="4">
        <v>513427</v>
      </c>
      <c r="F198" s="5">
        <v>169430.91</v>
      </c>
      <c r="G198" s="6">
        <f t="shared" si="3"/>
        <v>3.0303030303030303</v>
      </c>
      <c r="H198" s="3">
        <v>2020</v>
      </c>
    </row>
    <row r="199" spans="1:8" x14ac:dyDescent="0.3">
      <c r="A199" s="1" t="s">
        <v>50</v>
      </c>
      <c r="B199" s="2" t="s">
        <v>51</v>
      </c>
      <c r="C199" s="3" t="s">
        <v>52</v>
      </c>
      <c r="D199" s="3" t="s">
        <v>170</v>
      </c>
      <c r="E199" s="4">
        <v>57292</v>
      </c>
      <c r="F199" s="5">
        <v>40677.32</v>
      </c>
      <c r="G199" s="6">
        <f t="shared" si="3"/>
        <v>1.408450704225352</v>
      </c>
      <c r="H199" s="3">
        <v>2020</v>
      </c>
    </row>
    <row r="200" spans="1:8" x14ac:dyDescent="0.3">
      <c r="A200" s="1" t="s">
        <v>53</v>
      </c>
      <c r="B200" s="2" t="s">
        <v>54</v>
      </c>
      <c r="C200" s="3" t="s">
        <v>55</v>
      </c>
      <c r="D200" s="3" t="s">
        <v>170</v>
      </c>
      <c r="E200" s="4">
        <v>550439</v>
      </c>
      <c r="F200" s="5">
        <v>671535.58</v>
      </c>
      <c r="G200" s="6">
        <f t="shared" si="3"/>
        <v>0.81967213114754101</v>
      </c>
      <c r="H200" s="3">
        <v>2020</v>
      </c>
    </row>
    <row r="201" spans="1:8" x14ac:dyDescent="0.3">
      <c r="A201" s="1" t="s">
        <v>56</v>
      </c>
      <c r="B201" s="2" t="s">
        <v>57</v>
      </c>
      <c r="C201" s="3" t="s">
        <v>58</v>
      </c>
      <c r="D201" s="3" t="s">
        <v>170</v>
      </c>
      <c r="E201" s="4">
        <v>63188</v>
      </c>
      <c r="F201" s="5">
        <v>61292.36</v>
      </c>
      <c r="G201" s="6">
        <f t="shared" si="3"/>
        <v>1.0309278350515463</v>
      </c>
      <c r="H201" s="3">
        <v>2020</v>
      </c>
    </row>
    <row r="202" spans="1:8" x14ac:dyDescent="0.3">
      <c r="A202" s="1" t="s">
        <v>59</v>
      </c>
      <c r="B202" s="2" t="s">
        <v>60</v>
      </c>
      <c r="C202" s="3" t="s">
        <v>61</v>
      </c>
      <c r="D202" s="3" t="s">
        <v>170</v>
      </c>
      <c r="E202" s="4">
        <v>619690</v>
      </c>
      <c r="F202" s="5">
        <v>483358.2</v>
      </c>
      <c r="G202" s="6">
        <f t="shared" si="3"/>
        <v>1.2820512820512819</v>
      </c>
      <c r="H202" s="3">
        <v>2020</v>
      </c>
    </row>
    <row r="203" spans="1:8" x14ac:dyDescent="0.3">
      <c r="A203" s="1" t="s">
        <v>62</v>
      </c>
      <c r="B203" s="2" t="s">
        <v>63</v>
      </c>
      <c r="C203" s="3" t="s">
        <v>64</v>
      </c>
      <c r="D203" s="3" t="s">
        <v>170</v>
      </c>
      <c r="E203" s="4">
        <v>209715</v>
      </c>
      <c r="F203" s="5">
        <v>167772</v>
      </c>
      <c r="G203" s="6">
        <f t="shared" si="3"/>
        <v>1.25</v>
      </c>
      <c r="H203" s="3">
        <v>2020</v>
      </c>
    </row>
    <row r="204" spans="1:8" x14ac:dyDescent="0.3">
      <c r="A204" s="1" t="s">
        <v>62</v>
      </c>
      <c r="B204" s="2" t="s">
        <v>63</v>
      </c>
      <c r="C204" s="3" t="s">
        <v>65</v>
      </c>
      <c r="D204" s="3" t="s">
        <v>170</v>
      </c>
      <c r="E204" s="4">
        <v>348191</v>
      </c>
      <c r="F204" s="5">
        <v>403901.56</v>
      </c>
      <c r="G204" s="6">
        <f t="shared" si="3"/>
        <v>0.86206896551724144</v>
      </c>
      <c r="H204" s="3">
        <v>2020</v>
      </c>
    </row>
    <row r="205" spans="1:8" x14ac:dyDescent="0.3">
      <c r="A205" s="1" t="s">
        <v>66</v>
      </c>
      <c r="B205" s="2" t="s">
        <v>67</v>
      </c>
      <c r="C205" s="3" t="s">
        <v>68</v>
      </c>
      <c r="D205" s="3" t="s">
        <v>170</v>
      </c>
      <c r="E205" s="4">
        <v>236809</v>
      </c>
      <c r="F205" s="5">
        <v>206023.83</v>
      </c>
      <c r="G205" s="6">
        <f t="shared" si="3"/>
        <v>1.149425287356322</v>
      </c>
      <c r="H205" s="3">
        <v>2020</v>
      </c>
    </row>
    <row r="206" spans="1:8" x14ac:dyDescent="0.3">
      <c r="A206" s="1" t="s">
        <v>69</v>
      </c>
      <c r="B206" s="2" t="s">
        <v>70</v>
      </c>
      <c r="C206" s="3" t="s">
        <v>71</v>
      </c>
      <c r="D206" s="3" t="s">
        <v>170</v>
      </c>
      <c r="E206" s="4">
        <v>100207</v>
      </c>
      <c r="F206" s="5">
        <v>53109.71</v>
      </c>
      <c r="G206" s="6">
        <f t="shared" si="3"/>
        <v>1.8867924528301887</v>
      </c>
      <c r="H206" s="3">
        <v>2020</v>
      </c>
    </row>
    <row r="207" spans="1:8" x14ac:dyDescent="0.3">
      <c r="A207" s="1" t="s">
        <v>72</v>
      </c>
      <c r="B207" s="2" t="s">
        <v>73</v>
      </c>
      <c r="C207" s="3" t="s">
        <v>74</v>
      </c>
      <c r="D207" s="3" t="s">
        <v>170</v>
      </c>
      <c r="E207" s="4">
        <v>225582</v>
      </c>
      <c r="F207" s="5">
        <v>117302.64</v>
      </c>
      <c r="G207" s="6">
        <f t="shared" si="3"/>
        <v>1.9230769230769231</v>
      </c>
      <c r="H207" s="3">
        <v>2020</v>
      </c>
    </row>
    <row r="208" spans="1:8" x14ac:dyDescent="0.3">
      <c r="A208" s="1" t="s">
        <v>75</v>
      </c>
      <c r="B208" s="2" t="s">
        <v>76</v>
      </c>
      <c r="C208" s="3" t="s">
        <v>77</v>
      </c>
      <c r="D208" s="3" t="s">
        <v>170</v>
      </c>
      <c r="E208" s="4">
        <v>529146</v>
      </c>
      <c r="F208" s="5">
        <v>433899.72</v>
      </c>
      <c r="G208" s="6">
        <f t="shared" si="3"/>
        <v>1.2195121951219512</v>
      </c>
      <c r="H208" s="3">
        <v>2020</v>
      </c>
    </row>
    <row r="209" spans="1:8" x14ac:dyDescent="0.3">
      <c r="A209" s="1" t="s">
        <v>78</v>
      </c>
      <c r="B209" s="2" t="s">
        <v>79</v>
      </c>
      <c r="C209" s="3" t="s">
        <v>80</v>
      </c>
      <c r="D209" s="3" t="s">
        <v>170</v>
      </c>
      <c r="E209" s="4">
        <v>389505</v>
      </c>
      <c r="F209" s="5">
        <v>451825.8</v>
      </c>
      <c r="G209" s="6">
        <f t="shared" si="3"/>
        <v>0.86206896551724144</v>
      </c>
      <c r="H209" s="3">
        <v>2020</v>
      </c>
    </row>
    <row r="210" spans="1:8" x14ac:dyDescent="0.3">
      <c r="A210" s="1" t="s">
        <v>81</v>
      </c>
      <c r="B210" s="2" t="s">
        <v>82</v>
      </c>
      <c r="C210" s="3" t="s">
        <v>83</v>
      </c>
      <c r="D210" s="3" t="s">
        <v>170</v>
      </c>
      <c r="E210" s="4">
        <v>620949</v>
      </c>
      <c r="F210" s="5">
        <v>720300.84</v>
      </c>
      <c r="G210" s="6">
        <f t="shared" si="3"/>
        <v>0.86206896551724144</v>
      </c>
      <c r="H210" s="3">
        <v>2020</v>
      </c>
    </row>
    <row r="211" spans="1:8" x14ac:dyDescent="0.3">
      <c r="A211" s="1" t="s">
        <v>84</v>
      </c>
      <c r="B211" s="2" t="s">
        <v>85</v>
      </c>
      <c r="C211" s="3" t="s">
        <v>86</v>
      </c>
      <c r="D211" s="3" t="s">
        <v>170</v>
      </c>
      <c r="E211" s="4">
        <v>735051</v>
      </c>
      <c r="F211" s="5">
        <v>668896.41</v>
      </c>
      <c r="G211" s="6">
        <f t="shared" si="3"/>
        <v>1.0989010989010988</v>
      </c>
      <c r="H211" s="3">
        <v>2020</v>
      </c>
    </row>
    <row r="212" spans="1:8" x14ac:dyDescent="0.3">
      <c r="A212" s="1" t="s">
        <v>87</v>
      </c>
      <c r="B212" s="2" t="s">
        <v>88</v>
      </c>
      <c r="C212" s="3" t="s">
        <v>89</v>
      </c>
      <c r="D212" s="3" t="s">
        <v>170</v>
      </c>
      <c r="E212" s="4">
        <v>142429</v>
      </c>
      <c r="F212" s="5">
        <v>162369.06</v>
      </c>
      <c r="G212" s="6">
        <f t="shared" si="3"/>
        <v>0.87719298245614041</v>
      </c>
      <c r="H212" s="3">
        <v>2020</v>
      </c>
    </row>
    <row r="213" spans="1:8" x14ac:dyDescent="0.3">
      <c r="A213" s="1" t="s">
        <v>90</v>
      </c>
      <c r="B213" s="2" t="s">
        <v>91</v>
      </c>
      <c r="C213" s="3" t="s">
        <v>92</v>
      </c>
      <c r="D213" s="3" t="s">
        <v>170</v>
      </c>
      <c r="E213" s="4">
        <v>36961</v>
      </c>
      <c r="F213" s="5">
        <v>12197.130000000001</v>
      </c>
      <c r="G213" s="6">
        <f t="shared" si="3"/>
        <v>3.0303030303030298</v>
      </c>
      <c r="H213" s="3">
        <v>2020</v>
      </c>
    </row>
    <row r="214" spans="1:8" x14ac:dyDescent="0.3">
      <c r="A214" s="1" t="s">
        <v>93</v>
      </c>
      <c r="B214" s="2" t="s">
        <v>94</v>
      </c>
      <c r="C214" s="3" t="s">
        <v>95</v>
      </c>
      <c r="D214" s="3" t="s">
        <v>170</v>
      </c>
      <c r="E214" s="4">
        <v>657238</v>
      </c>
      <c r="F214" s="5">
        <v>295757.10000000003</v>
      </c>
      <c r="G214" s="6">
        <f t="shared" si="3"/>
        <v>2.2222222222222219</v>
      </c>
      <c r="H214" s="3">
        <v>2020</v>
      </c>
    </row>
    <row r="215" spans="1:8" x14ac:dyDescent="0.3">
      <c r="A215" s="1" t="s">
        <v>96</v>
      </c>
      <c r="B215" s="2" t="s">
        <v>97</v>
      </c>
      <c r="C215" s="3" t="s">
        <v>98</v>
      </c>
      <c r="D215" s="3" t="s">
        <v>170</v>
      </c>
      <c r="E215" s="4">
        <v>211206</v>
      </c>
      <c r="F215" s="5">
        <v>204869.82</v>
      </c>
      <c r="G215" s="6">
        <f t="shared" si="3"/>
        <v>1.0309278350515463</v>
      </c>
      <c r="H215" s="3">
        <v>2020</v>
      </c>
    </row>
    <row r="216" spans="1:8" x14ac:dyDescent="0.3">
      <c r="A216" s="1" t="s">
        <v>99</v>
      </c>
      <c r="B216" s="2" t="s">
        <v>100</v>
      </c>
      <c r="C216" s="3" t="s">
        <v>101</v>
      </c>
      <c r="D216" s="3" t="s">
        <v>170</v>
      </c>
      <c r="E216" s="4">
        <v>353209</v>
      </c>
      <c r="F216" s="5">
        <v>91834.34</v>
      </c>
      <c r="G216" s="6">
        <f t="shared" si="3"/>
        <v>3.8461538461538463</v>
      </c>
      <c r="H216" s="3">
        <v>2020</v>
      </c>
    </row>
    <row r="217" spans="1:8" x14ac:dyDescent="0.3">
      <c r="A217" s="1" t="s">
        <v>102</v>
      </c>
      <c r="B217" s="2" t="s">
        <v>103</v>
      </c>
      <c r="C217" s="3" t="s">
        <v>104</v>
      </c>
      <c r="D217" s="3" t="s">
        <v>170</v>
      </c>
      <c r="E217" s="4">
        <v>181881</v>
      </c>
      <c r="F217" s="5">
        <v>156417.66</v>
      </c>
      <c r="G217" s="6">
        <f t="shared" si="3"/>
        <v>1.1627906976744187</v>
      </c>
      <c r="H217" s="3">
        <v>2020</v>
      </c>
    </row>
    <row r="218" spans="1:8" x14ac:dyDescent="0.3">
      <c r="A218" s="1" t="s">
        <v>105</v>
      </c>
      <c r="B218" s="2" t="s">
        <v>106</v>
      </c>
      <c r="C218" s="3" t="s">
        <v>107</v>
      </c>
      <c r="D218" s="3" t="s">
        <v>170</v>
      </c>
      <c r="E218" s="4">
        <v>757565</v>
      </c>
      <c r="F218" s="5">
        <v>719686.75</v>
      </c>
      <c r="G218" s="6">
        <f t="shared" si="3"/>
        <v>1.0526315789473684</v>
      </c>
      <c r="H218" s="3">
        <v>2020</v>
      </c>
    </row>
    <row r="219" spans="1:8" x14ac:dyDescent="0.3">
      <c r="A219" s="1" t="s">
        <v>105</v>
      </c>
      <c r="B219" s="2" t="s">
        <v>106</v>
      </c>
      <c r="C219" s="3" t="s">
        <v>108</v>
      </c>
      <c r="D219" s="3" t="s">
        <v>170</v>
      </c>
      <c r="E219" s="4">
        <v>635687</v>
      </c>
      <c r="F219" s="5">
        <v>209776.71000000002</v>
      </c>
      <c r="G219" s="6">
        <f t="shared" si="3"/>
        <v>3.0303030303030298</v>
      </c>
      <c r="H219" s="3">
        <v>2020</v>
      </c>
    </row>
    <row r="220" spans="1:8" x14ac:dyDescent="0.3">
      <c r="A220" s="1" t="s">
        <v>105</v>
      </c>
      <c r="B220" s="2" t="s">
        <v>106</v>
      </c>
      <c r="C220" s="3" t="s">
        <v>109</v>
      </c>
      <c r="D220" s="3" t="s">
        <v>170</v>
      </c>
      <c r="E220" s="4">
        <v>340998</v>
      </c>
      <c r="F220" s="5">
        <v>255748.5</v>
      </c>
      <c r="G220" s="6">
        <f t="shared" si="3"/>
        <v>1.3333333333333333</v>
      </c>
      <c r="H220" s="3">
        <v>2020</v>
      </c>
    </row>
    <row r="221" spans="1:8" x14ac:dyDescent="0.3">
      <c r="A221" s="1" t="s">
        <v>110</v>
      </c>
      <c r="B221" s="2" t="s">
        <v>111</v>
      </c>
      <c r="C221" s="3" t="s">
        <v>112</v>
      </c>
      <c r="D221" s="3" t="s">
        <v>170</v>
      </c>
      <c r="E221" s="4">
        <v>288941</v>
      </c>
      <c r="F221" s="5">
        <v>326503.32999999996</v>
      </c>
      <c r="G221" s="6">
        <f t="shared" si="3"/>
        <v>0.88495575221238953</v>
      </c>
      <c r="H221" s="3">
        <v>2020</v>
      </c>
    </row>
    <row r="222" spans="1:8" x14ac:dyDescent="0.3">
      <c r="A222" s="1" t="s">
        <v>113</v>
      </c>
      <c r="B222" s="2" t="s">
        <v>114</v>
      </c>
      <c r="C222" s="3" t="s">
        <v>115</v>
      </c>
      <c r="D222" s="3" t="s">
        <v>170</v>
      </c>
      <c r="E222" s="4">
        <v>373860</v>
      </c>
      <c r="F222" s="5">
        <v>183191.4</v>
      </c>
      <c r="G222" s="6">
        <f t="shared" si="3"/>
        <v>2.0408163265306123</v>
      </c>
      <c r="H222" s="3">
        <v>2020</v>
      </c>
    </row>
    <row r="223" spans="1:8" x14ac:dyDescent="0.3">
      <c r="A223" s="1" t="s">
        <v>116</v>
      </c>
      <c r="B223" s="2" t="s">
        <v>117</v>
      </c>
      <c r="C223" s="3" t="s">
        <v>118</v>
      </c>
      <c r="D223" s="3" t="s">
        <v>170</v>
      </c>
      <c r="E223" s="4">
        <v>34310</v>
      </c>
      <c r="F223" s="5">
        <v>35339.300000000003</v>
      </c>
      <c r="G223" s="6">
        <f t="shared" si="3"/>
        <v>0.97087378640776689</v>
      </c>
      <c r="H223" s="3">
        <v>2020</v>
      </c>
    </row>
    <row r="224" spans="1:8" x14ac:dyDescent="0.3">
      <c r="A224" s="1" t="s">
        <v>119</v>
      </c>
      <c r="B224" s="2" t="s">
        <v>120</v>
      </c>
      <c r="C224" s="3" t="s">
        <v>121</v>
      </c>
      <c r="D224" s="3" t="s">
        <v>170</v>
      </c>
      <c r="E224" s="4">
        <v>835911</v>
      </c>
      <c r="F224" s="5">
        <v>342723.50999999995</v>
      </c>
      <c r="G224" s="6">
        <f t="shared" si="3"/>
        <v>2.4390243902439028</v>
      </c>
      <c r="H224" s="3">
        <v>2020</v>
      </c>
    </row>
    <row r="225" spans="1:8" x14ac:dyDescent="0.3">
      <c r="A225" s="1" t="s">
        <v>122</v>
      </c>
      <c r="B225" s="2" t="s">
        <v>123</v>
      </c>
      <c r="C225" s="3" t="s">
        <v>124</v>
      </c>
      <c r="D225" s="3" t="s">
        <v>170</v>
      </c>
      <c r="E225" s="4">
        <v>167848</v>
      </c>
      <c r="F225" s="5">
        <v>134278.39999999999</v>
      </c>
      <c r="G225" s="6">
        <f t="shared" si="3"/>
        <v>1.25</v>
      </c>
      <c r="H225" s="3">
        <v>2020</v>
      </c>
    </row>
    <row r="226" spans="1:8" x14ac:dyDescent="0.3">
      <c r="A226" s="1" t="s">
        <v>125</v>
      </c>
      <c r="B226" s="2" t="s">
        <v>126</v>
      </c>
      <c r="C226" s="3" t="s">
        <v>127</v>
      </c>
      <c r="D226" s="3" t="s">
        <v>170</v>
      </c>
      <c r="E226" s="4">
        <v>454325</v>
      </c>
      <c r="F226" s="5">
        <v>113581.25</v>
      </c>
      <c r="G226" s="6">
        <f t="shared" si="3"/>
        <v>4</v>
      </c>
      <c r="H226" s="3">
        <v>2020</v>
      </c>
    </row>
    <row r="227" spans="1:8" x14ac:dyDescent="0.3">
      <c r="A227" s="1" t="s">
        <v>128</v>
      </c>
      <c r="B227" s="2" t="s">
        <v>129</v>
      </c>
      <c r="C227" s="3" t="s">
        <v>130</v>
      </c>
      <c r="D227" s="3" t="s">
        <v>170</v>
      </c>
      <c r="E227" s="4">
        <v>168377</v>
      </c>
      <c r="F227" s="5">
        <v>159958.15</v>
      </c>
      <c r="G227" s="6">
        <f t="shared" si="3"/>
        <v>1.0526315789473684</v>
      </c>
      <c r="H227" s="3">
        <v>2020</v>
      </c>
    </row>
    <row r="228" spans="1:8" x14ac:dyDescent="0.3">
      <c r="A228" s="1" t="s">
        <v>131</v>
      </c>
      <c r="B228" s="2" t="s">
        <v>132</v>
      </c>
      <c r="C228" s="3" t="s">
        <v>133</v>
      </c>
      <c r="D228" s="3" t="s">
        <v>170</v>
      </c>
      <c r="E228" s="4">
        <v>137060</v>
      </c>
      <c r="F228" s="5">
        <v>143913</v>
      </c>
      <c r="G228" s="6">
        <f t="shared" si="3"/>
        <v>0.95238095238095233</v>
      </c>
      <c r="H228" s="3">
        <v>2020</v>
      </c>
    </row>
    <row r="229" spans="1:8" x14ac:dyDescent="0.3">
      <c r="A229" s="1" t="s">
        <v>134</v>
      </c>
      <c r="B229" s="2" t="s">
        <v>135</v>
      </c>
      <c r="C229" s="3" t="s">
        <v>136</v>
      </c>
      <c r="D229" s="3" t="s">
        <v>170</v>
      </c>
      <c r="E229" s="4">
        <v>285737</v>
      </c>
      <c r="F229" s="5">
        <v>282879.63</v>
      </c>
      <c r="G229" s="6">
        <f t="shared" si="3"/>
        <v>1.0101010101010102</v>
      </c>
      <c r="H229" s="3">
        <v>2020</v>
      </c>
    </row>
    <row r="230" spans="1:8" x14ac:dyDescent="0.3">
      <c r="A230" s="1" t="s">
        <v>134</v>
      </c>
      <c r="B230" s="2" t="s">
        <v>135</v>
      </c>
      <c r="C230" s="3" t="s">
        <v>137</v>
      </c>
      <c r="D230" s="3" t="s">
        <v>170</v>
      </c>
      <c r="E230" s="4">
        <v>25815</v>
      </c>
      <c r="F230" s="5">
        <v>22459.05</v>
      </c>
      <c r="G230" s="6">
        <f t="shared" si="3"/>
        <v>1.1494252873563218</v>
      </c>
      <c r="H230" s="3">
        <v>2020</v>
      </c>
    </row>
    <row r="231" spans="1:8" x14ac:dyDescent="0.3">
      <c r="A231" s="1" t="s">
        <v>138</v>
      </c>
      <c r="B231" s="2" t="s">
        <v>139</v>
      </c>
      <c r="C231" s="3" t="s">
        <v>140</v>
      </c>
      <c r="D231" s="3" t="s">
        <v>170</v>
      </c>
      <c r="E231" s="4">
        <v>611255</v>
      </c>
      <c r="F231" s="5">
        <v>293402.39999999997</v>
      </c>
      <c r="G231" s="6">
        <f t="shared" si="3"/>
        <v>2.0833333333333335</v>
      </c>
      <c r="H231" s="3">
        <v>2020</v>
      </c>
    </row>
    <row r="232" spans="1:8" x14ac:dyDescent="0.3">
      <c r="A232" s="1" t="s">
        <v>141</v>
      </c>
      <c r="B232" s="2" t="s">
        <v>142</v>
      </c>
      <c r="C232" s="3" t="s">
        <v>143</v>
      </c>
      <c r="D232" s="3" t="s">
        <v>170</v>
      </c>
      <c r="E232" s="4">
        <v>772696</v>
      </c>
      <c r="F232" s="5">
        <v>602702.88</v>
      </c>
      <c r="G232" s="6">
        <f t="shared" si="3"/>
        <v>1.2820512820512819</v>
      </c>
      <c r="H232" s="3">
        <v>2020</v>
      </c>
    </row>
    <row r="233" spans="1:8" x14ac:dyDescent="0.3">
      <c r="A233" s="1" t="s">
        <v>144</v>
      </c>
      <c r="B233" s="2" t="s">
        <v>145</v>
      </c>
      <c r="C233" s="3" t="s">
        <v>146</v>
      </c>
      <c r="D233" s="3" t="s">
        <v>170</v>
      </c>
      <c r="E233" s="4">
        <v>490166</v>
      </c>
      <c r="F233" s="5">
        <v>338214.54</v>
      </c>
      <c r="G233" s="6">
        <f t="shared" si="3"/>
        <v>1.4492753623188406</v>
      </c>
      <c r="H233" s="3">
        <v>2020</v>
      </c>
    </row>
    <row r="234" spans="1:8" x14ac:dyDescent="0.3">
      <c r="A234" s="1" t="s">
        <v>147</v>
      </c>
      <c r="B234" s="2" t="s">
        <v>148</v>
      </c>
      <c r="C234" s="3" t="s">
        <v>149</v>
      </c>
      <c r="D234" s="3" t="s">
        <v>170</v>
      </c>
      <c r="E234" s="4">
        <v>512972</v>
      </c>
      <c r="F234" s="5">
        <v>497582.83999999997</v>
      </c>
      <c r="G234" s="6">
        <f t="shared" si="3"/>
        <v>1.0309278350515465</v>
      </c>
      <c r="H234" s="3">
        <v>2020</v>
      </c>
    </row>
    <row r="235" spans="1:8" x14ac:dyDescent="0.3">
      <c r="A235" s="1" t="s">
        <v>150</v>
      </c>
      <c r="B235" s="2" t="s">
        <v>151</v>
      </c>
      <c r="C235" s="3" t="s">
        <v>152</v>
      </c>
      <c r="D235" s="3" t="s">
        <v>170</v>
      </c>
      <c r="E235" s="4">
        <v>349026</v>
      </c>
      <c r="F235" s="5">
        <v>390909.12000000005</v>
      </c>
      <c r="G235" s="6">
        <f t="shared" si="3"/>
        <v>0.89285714285714268</v>
      </c>
      <c r="H235" s="3">
        <v>2020</v>
      </c>
    </row>
    <row r="236" spans="1:8" x14ac:dyDescent="0.3">
      <c r="A236" s="1" t="s">
        <v>153</v>
      </c>
      <c r="B236" s="2" t="s">
        <v>154</v>
      </c>
      <c r="C236" s="3" t="s">
        <v>155</v>
      </c>
      <c r="D236" s="3" t="s">
        <v>170</v>
      </c>
      <c r="E236" s="4">
        <v>410402</v>
      </c>
      <c r="F236" s="5">
        <v>299593.46000000002</v>
      </c>
      <c r="G236" s="6">
        <f t="shared" si="3"/>
        <v>1.3698630136986301</v>
      </c>
      <c r="H236" s="3">
        <v>2020</v>
      </c>
    </row>
    <row r="237" spans="1:8" x14ac:dyDescent="0.3">
      <c r="A237" s="1" t="s">
        <v>156</v>
      </c>
      <c r="B237" s="2" t="s">
        <v>157</v>
      </c>
      <c r="C237" s="3" t="s">
        <v>158</v>
      </c>
      <c r="D237" s="3" t="s">
        <v>170</v>
      </c>
      <c r="E237" s="4">
        <v>733967</v>
      </c>
      <c r="F237" s="5">
        <v>719287.66</v>
      </c>
      <c r="G237" s="6">
        <f t="shared" si="3"/>
        <v>1.0204081632653061</v>
      </c>
      <c r="H237" s="3">
        <v>2020</v>
      </c>
    </row>
    <row r="238" spans="1:8" x14ac:dyDescent="0.3">
      <c r="A238" s="1" t="s">
        <v>0</v>
      </c>
      <c r="B238" s="2" t="s">
        <v>1</v>
      </c>
      <c r="C238" s="3" t="s">
        <v>2</v>
      </c>
      <c r="D238" s="3" t="s">
        <v>171</v>
      </c>
      <c r="E238" s="4">
        <v>371358</v>
      </c>
      <c r="F238" s="5">
        <v>427061.69999999995</v>
      </c>
      <c r="G238" s="6">
        <f t="shared" si="3"/>
        <v>0.86956521739130443</v>
      </c>
      <c r="H238" s="3">
        <v>2020</v>
      </c>
    </row>
    <row r="239" spans="1:8" x14ac:dyDescent="0.3">
      <c r="A239" s="1" t="s">
        <v>3</v>
      </c>
      <c r="B239" s="2" t="s">
        <v>4</v>
      </c>
      <c r="C239" s="3" t="s">
        <v>5</v>
      </c>
      <c r="D239" s="3" t="s">
        <v>171</v>
      </c>
      <c r="E239" s="4">
        <v>300387</v>
      </c>
      <c r="F239" s="5">
        <v>300387</v>
      </c>
      <c r="G239" s="6">
        <f t="shared" si="3"/>
        <v>1</v>
      </c>
      <c r="H239" s="3">
        <v>2020</v>
      </c>
    </row>
    <row r="240" spans="1:8" x14ac:dyDescent="0.3">
      <c r="A240" s="1" t="s">
        <v>6</v>
      </c>
      <c r="B240" s="2" t="s">
        <v>7</v>
      </c>
      <c r="C240" s="3" t="s">
        <v>8</v>
      </c>
      <c r="D240" s="3" t="s">
        <v>171</v>
      </c>
      <c r="E240" s="4">
        <v>137699</v>
      </c>
      <c r="F240" s="5">
        <v>95012.31</v>
      </c>
      <c r="G240" s="6">
        <f t="shared" si="3"/>
        <v>1.4492753623188406</v>
      </c>
      <c r="H240" s="3">
        <v>2020</v>
      </c>
    </row>
    <row r="241" spans="1:8" x14ac:dyDescent="0.3">
      <c r="A241" s="1" t="s">
        <v>9</v>
      </c>
      <c r="B241" s="2" t="s">
        <v>10</v>
      </c>
      <c r="C241" s="3" t="s">
        <v>11</v>
      </c>
      <c r="D241" s="3" t="s">
        <v>171</v>
      </c>
      <c r="E241" s="4">
        <v>898336</v>
      </c>
      <c r="F241" s="5">
        <v>1033086.3999999999</v>
      </c>
      <c r="G241" s="6">
        <f t="shared" si="3"/>
        <v>0.86956521739130443</v>
      </c>
      <c r="H241" s="3">
        <v>2020</v>
      </c>
    </row>
    <row r="242" spans="1:8" x14ac:dyDescent="0.3">
      <c r="A242" s="1" t="s">
        <v>12</v>
      </c>
      <c r="B242" s="2" t="s">
        <v>13</v>
      </c>
      <c r="C242" s="3" t="s">
        <v>14</v>
      </c>
      <c r="D242" s="3" t="s">
        <v>171</v>
      </c>
      <c r="E242" s="4">
        <v>868955</v>
      </c>
      <c r="F242" s="5">
        <v>651716.25</v>
      </c>
      <c r="G242" s="6">
        <f t="shared" si="3"/>
        <v>1.3333333333333333</v>
      </c>
      <c r="H242" s="3">
        <v>2020</v>
      </c>
    </row>
    <row r="243" spans="1:8" x14ac:dyDescent="0.3">
      <c r="A243" s="1" t="s">
        <v>12</v>
      </c>
      <c r="B243" s="2" t="s">
        <v>13</v>
      </c>
      <c r="C243" s="3" t="s">
        <v>15</v>
      </c>
      <c r="D243" s="3" t="s">
        <v>171</v>
      </c>
      <c r="E243" s="4">
        <v>666019</v>
      </c>
      <c r="F243" s="5">
        <v>339669.69</v>
      </c>
      <c r="G243" s="6">
        <f t="shared" si="3"/>
        <v>1.9607843137254901</v>
      </c>
      <c r="H243" s="3">
        <v>2020</v>
      </c>
    </row>
    <row r="244" spans="1:8" x14ac:dyDescent="0.3">
      <c r="A244" s="1" t="s">
        <v>12</v>
      </c>
      <c r="B244" s="2" t="s">
        <v>13</v>
      </c>
      <c r="C244" s="3" t="s">
        <v>16</v>
      </c>
      <c r="D244" s="3" t="s">
        <v>171</v>
      </c>
      <c r="E244" s="4">
        <v>1075582</v>
      </c>
      <c r="F244" s="5">
        <v>494767.72000000003</v>
      </c>
      <c r="G244" s="6">
        <f t="shared" si="3"/>
        <v>2.1739130434782608</v>
      </c>
      <c r="H244" s="3">
        <v>2020</v>
      </c>
    </row>
    <row r="245" spans="1:8" x14ac:dyDescent="0.3">
      <c r="A245" s="1" t="s">
        <v>12</v>
      </c>
      <c r="B245" s="2" t="s">
        <v>13</v>
      </c>
      <c r="C245" s="3" t="s">
        <v>17</v>
      </c>
      <c r="D245" s="3" t="s">
        <v>171</v>
      </c>
      <c r="E245" s="4">
        <v>273893</v>
      </c>
      <c r="F245" s="5">
        <v>323193.74</v>
      </c>
      <c r="G245" s="6">
        <f t="shared" si="3"/>
        <v>0.84745762711864414</v>
      </c>
      <c r="H245" s="3">
        <v>2020</v>
      </c>
    </row>
    <row r="246" spans="1:8" x14ac:dyDescent="0.3">
      <c r="A246" s="1" t="s">
        <v>18</v>
      </c>
      <c r="B246" s="2" t="s">
        <v>19</v>
      </c>
      <c r="C246" s="3" t="s">
        <v>20</v>
      </c>
      <c r="D246" s="3" t="s">
        <v>171</v>
      </c>
      <c r="E246" s="4">
        <v>186794</v>
      </c>
      <c r="F246" s="5">
        <v>141963.44</v>
      </c>
      <c r="G246" s="6">
        <f t="shared" si="3"/>
        <v>1.3157894736842104</v>
      </c>
      <c r="H246" s="3">
        <v>2020</v>
      </c>
    </row>
    <row r="247" spans="1:8" x14ac:dyDescent="0.3">
      <c r="A247" s="1" t="s">
        <v>21</v>
      </c>
      <c r="B247" s="2" t="s">
        <v>22</v>
      </c>
      <c r="C247" s="3" t="s">
        <v>23</v>
      </c>
      <c r="D247" s="3" t="s">
        <v>171</v>
      </c>
      <c r="E247" s="4">
        <v>796768</v>
      </c>
      <c r="F247" s="5">
        <v>390416.32</v>
      </c>
      <c r="G247" s="6">
        <f t="shared" si="3"/>
        <v>2.0408163265306123</v>
      </c>
      <c r="H247" s="3">
        <v>2020</v>
      </c>
    </row>
    <row r="248" spans="1:8" x14ac:dyDescent="0.3">
      <c r="A248" s="1" t="s">
        <v>24</v>
      </c>
      <c r="B248" s="2" t="s">
        <v>25</v>
      </c>
      <c r="C248" s="3" t="s">
        <v>26</v>
      </c>
      <c r="D248" s="3" t="s">
        <v>171</v>
      </c>
      <c r="E248" s="4">
        <v>954113</v>
      </c>
      <c r="F248" s="5">
        <v>734667.01</v>
      </c>
      <c r="G248" s="6">
        <f t="shared" si="3"/>
        <v>1.2987012987012987</v>
      </c>
      <c r="H248" s="3">
        <v>2020</v>
      </c>
    </row>
    <row r="249" spans="1:8" x14ac:dyDescent="0.3">
      <c r="A249" s="1" t="s">
        <v>27</v>
      </c>
      <c r="B249" s="2" t="s">
        <v>28</v>
      </c>
      <c r="C249" s="3" t="s">
        <v>29</v>
      </c>
      <c r="D249" s="3" t="s">
        <v>171</v>
      </c>
      <c r="E249" s="4">
        <v>469198</v>
      </c>
      <c r="F249" s="5">
        <v>319054.64</v>
      </c>
      <c r="G249" s="6">
        <f t="shared" si="3"/>
        <v>1.4705882352941175</v>
      </c>
      <c r="H249" s="3">
        <v>2020</v>
      </c>
    </row>
    <row r="250" spans="1:8" x14ac:dyDescent="0.3">
      <c r="A250" s="1" t="s">
        <v>27</v>
      </c>
      <c r="B250" s="2" t="s">
        <v>28</v>
      </c>
      <c r="C250" s="3" t="s">
        <v>30</v>
      </c>
      <c r="D250" s="3" t="s">
        <v>171</v>
      </c>
      <c r="E250" s="4">
        <v>1063330</v>
      </c>
      <c r="F250" s="5">
        <v>627364.69999999995</v>
      </c>
      <c r="G250" s="6">
        <f t="shared" si="3"/>
        <v>1.6949152542372883</v>
      </c>
      <c r="H250" s="3">
        <v>2020</v>
      </c>
    </row>
    <row r="251" spans="1:8" x14ac:dyDescent="0.3">
      <c r="A251" s="1" t="s">
        <v>31</v>
      </c>
      <c r="B251" s="2" t="s">
        <v>32</v>
      </c>
      <c r="C251" s="3" t="s">
        <v>33</v>
      </c>
      <c r="D251" s="3" t="s">
        <v>171</v>
      </c>
      <c r="E251" s="4">
        <v>429197</v>
      </c>
      <c r="F251" s="5">
        <v>309021.83999999997</v>
      </c>
      <c r="G251" s="6">
        <f t="shared" si="3"/>
        <v>1.3888888888888891</v>
      </c>
      <c r="H251" s="3">
        <v>2020</v>
      </c>
    </row>
    <row r="252" spans="1:8" x14ac:dyDescent="0.3">
      <c r="A252" s="1" t="s">
        <v>34</v>
      </c>
      <c r="B252" s="2" t="s">
        <v>35</v>
      </c>
      <c r="C252" s="3" t="s">
        <v>36</v>
      </c>
      <c r="D252" s="3" t="s">
        <v>171</v>
      </c>
      <c r="E252" s="4">
        <v>947232</v>
      </c>
      <c r="F252" s="5">
        <v>445199.04</v>
      </c>
      <c r="G252" s="6">
        <f t="shared" si="3"/>
        <v>2.1276595744680851</v>
      </c>
      <c r="H252" s="3">
        <v>2020</v>
      </c>
    </row>
    <row r="253" spans="1:8" x14ac:dyDescent="0.3">
      <c r="A253" s="1" t="s">
        <v>37</v>
      </c>
      <c r="B253" s="2" t="s">
        <v>38</v>
      </c>
      <c r="C253" s="3" t="s">
        <v>39</v>
      </c>
      <c r="D253" s="3" t="s">
        <v>171</v>
      </c>
      <c r="E253" s="4">
        <v>88791</v>
      </c>
      <c r="F253" s="5">
        <v>32852.67</v>
      </c>
      <c r="G253" s="6">
        <f t="shared" si="3"/>
        <v>2.7027027027027026</v>
      </c>
      <c r="H253" s="3">
        <v>2020</v>
      </c>
    </row>
    <row r="254" spans="1:8" x14ac:dyDescent="0.3">
      <c r="A254" s="1" t="s">
        <v>40</v>
      </c>
      <c r="B254" s="2" t="s">
        <v>41</v>
      </c>
      <c r="C254" s="3" t="s">
        <v>42</v>
      </c>
      <c r="D254" s="3" t="s">
        <v>171</v>
      </c>
      <c r="E254" s="4">
        <v>811478</v>
      </c>
      <c r="F254" s="5">
        <v>592378.93999999994</v>
      </c>
      <c r="G254" s="6">
        <f t="shared" si="3"/>
        <v>1.3698630136986303</v>
      </c>
      <c r="H254" s="3">
        <v>2020</v>
      </c>
    </row>
    <row r="255" spans="1:8" x14ac:dyDescent="0.3">
      <c r="A255" s="1" t="s">
        <v>43</v>
      </c>
      <c r="B255" s="2" t="s">
        <v>44</v>
      </c>
      <c r="C255" s="3" t="s">
        <v>45</v>
      </c>
      <c r="D255" s="3" t="s">
        <v>171</v>
      </c>
      <c r="E255" s="4">
        <v>754325</v>
      </c>
      <c r="F255" s="5">
        <v>686435.75</v>
      </c>
      <c r="G255" s="6">
        <f t="shared" si="3"/>
        <v>1.098901098901099</v>
      </c>
      <c r="H255" s="3">
        <v>2020</v>
      </c>
    </row>
    <row r="256" spans="1:8" x14ac:dyDescent="0.3">
      <c r="A256" s="1" t="s">
        <v>43</v>
      </c>
      <c r="B256" s="2" t="s">
        <v>44</v>
      </c>
      <c r="C256" s="3" t="s">
        <v>46</v>
      </c>
      <c r="D256" s="3" t="s">
        <v>171</v>
      </c>
      <c r="E256" s="4">
        <v>820923</v>
      </c>
      <c r="F256" s="5">
        <v>944061.45</v>
      </c>
      <c r="G256" s="6">
        <f t="shared" si="3"/>
        <v>0.86956521739130443</v>
      </c>
      <c r="H256" s="3">
        <v>2020</v>
      </c>
    </row>
    <row r="257" spans="1:8" x14ac:dyDescent="0.3">
      <c r="A257" s="1" t="s">
        <v>47</v>
      </c>
      <c r="B257" s="2" t="s">
        <v>48</v>
      </c>
      <c r="C257" s="3" t="s">
        <v>49</v>
      </c>
      <c r="D257" s="3" t="s">
        <v>171</v>
      </c>
      <c r="E257" s="4">
        <v>613762</v>
      </c>
      <c r="F257" s="5">
        <v>693551.05999999994</v>
      </c>
      <c r="G257" s="6">
        <f t="shared" si="3"/>
        <v>0.88495575221238942</v>
      </c>
      <c r="H257" s="3">
        <v>2020</v>
      </c>
    </row>
    <row r="258" spans="1:8" x14ac:dyDescent="0.3">
      <c r="A258" s="1" t="s">
        <v>50</v>
      </c>
      <c r="B258" s="2" t="s">
        <v>51</v>
      </c>
      <c r="C258" s="3" t="s">
        <v>52</v>
      </c>
      <c r="D258" s="3" t="s">
        <v>171</v>
      </c>
      <c r="E258" s="4">
        <v>933947</v>
      </c>
      <c r="F258" s="5">
        <v>1055360.1099999999</v>
      </c>
      <c r="G258" s="6">
        <f t="shared" si="3"/>
        <v>0.88495575221238953</v>
      </c>
      <c r="H258" s="3">
        <v>2020</v>
      </c>
    </row>
    <row r="259" spans="1:8" x14ac:dyDescent="0.3">
      <c r="A259" s="1" t="s">
        <v>53</v>
      </c>
      <c r="B259" s="2" t="s">
        <v>54</v>
      </c>
      <c r="C259" s="3" t="s">
        <v>55</v>
      </c>
      <c r="D259" s="3" t="s">
        <v>171</v>
      </c>
      <c r="E259" s="4">
        <v>385417</v>
      </c>
      <c r="F259" s="5">
        <v>96354.25</v>
      </c>
      <c r="G259" s="6">
        <f t="shared" ref="G259:G322" si="4">E259/F259</f>
        <v>4</v>
      </c>
      <c r="H259" s="3">
        <v>2020</v>
      </c>
    </row>
    <row r="260" spans="1:8" x14ac:dyDescent="0.3">
      <c r="A260" s="1" t="s">
        <v>56</v>
      </c>
      <c r="B260" s="2" t="s">
        <v>57</v>
      </c>
      <c r="C260" s="3" t="s">
        <v>58</v>
      </c>
      <c r="D260" s="3" t="s">
        <v>171</v>
      </c>
      <c r="E260" s="4">
        <v>122691</v>
      </c>
      <c r="F260" s="5">
        <v>53984.04</v>
      </c>
      <c r="G260" s="6">
        <f t="shared" si="4"/>
        <v>2.2727272727272725</v>
      </c>
      <c r="H260" s="3">
        <v>2020</v>
      </c>
    </row>
    <row r="261" spans="1:8" x14ac:dyDescent="0.3">
      <c r="A261" s="1" t="s">
        <v>59</v>
      </c>
      <c r="B261" s="2" t="s">
        <v>60</v>
      </c>
      <c r="C261" s="3" t="s">
        <v>61</v>
      </c>
      <c r="D261" s="3" t="s">
        <v>171</v>
      </c>
      <c r="E261" s="4">
        <v>619709</v>
      </c>
      <c r="F261" s="5">
        <v>576329.37</v>
      </c>
      <c r="G261" s="6">
        <f t="shared" si="4"/>
        <v>1.075268817204301</v>
      </c>
      <c r="H261" s="3">
        <v>2020</v>
      </c>
    </row>
    <row r="262" spans="1:8" x14ac:dyDescent="0.3">
      <c r="A262" s="1" t="s">
        <v>62</v>
      </c>
      <c r="B262" s="2" t="s">
        <v>63</v>
      </c>
      <c r="C262" s="3" t="s">
        <v>64</v>
      </c>
      <c r="D262" s="3" t="s">
        <v>171</v>
      </c>
      <c r="E262" s="4">
        <v>603081</v>
      </c>
      <c r="F262" s="5">
        <v>379941.03</v>
      </c>
      <c r="G262" s="6">
        <f t="shared" si="4"/>
        <v>1.5873015873015872</v>
      </c>
      <c r="H262" s="3">
        <v>2020</v>
      </c>
    </row>
    <row r="263" spans="1:8" x14ac:dyDescent="0.3">
      <c r="A263" s="1" t="s">
        <v>62</v>
      </c>
      <c r="B263" s="2" t="s">
        <v>63</v>
      </c>
      <c r="C263" s="3" t="s">
        <v>65</v>
      </c>
      <c r="D263" s="3" t="s">
        <v>171</v>
      </c>
      <c r="E263" s="4">
        <v>629700</v>
      </c>
      <c r="F263" s="5">
        <v>510057.00000000006</v>
      </c>
      <c r="G263" s="6">
        <f t="shared" si="4"/>
        <v>1.2345679012345678</v>
      </c>
      <c r="H263" s="3">
        <v>2020</v>
      </c>
    </row>
    <row r="264" spans="1:8" x14ac:dyDescent="0.3">
      <c r="A264" s="1" t="s">
        <v>66</v>
      </c>
      <c r="B264" s="2" t="s">
        <v>67</v>
      </c>
      <c r="C264" s="3" t="s">
        <v>68</v>
      </c>
      <c r="D264" s="3" t="s">
        <v>171</v>
      </c>
      <c r="E264" s="4">
        <v>1010515</v>
      </c>
      <c r="F264" s="5">
        <v>485047.19999999995</v>
      </c>
      <c r="G264" s="6">
        <f t="shared" si="4"/>
        <v>2.0833333333333335</v>
      </c>
      <c r="H264" s="3">
        <v>2020</v>
      </c>
    </row>
    <row r="265" spans="1:8" x14ac:dyDescent="0.3">
      <c r="A265" s="1" t="s">
        <v>69</v>
      </c>
      <c r="B265" s="2" t="s">
        <v>70</v>
      </c>
      <c r="C265" s="3" t="s">
        <v>71</v>
      </c>
      <c r="D265" s="3" t="s">
        <v>171</v>
      </c>
      <c r="E265" s="4">
        <v>747582</v>
      </c>
      <c r="F265" s="5">
        <v>523307.39999999997</v>
      </c>
      <c r="G265" s="6">
        <f t="shared" si="4"/>
        <v>1.4285714285714286</v>
      </c>
      <c r="H265" s="3">
        <v>2020</v>
      </c>
    </row>
    <row r="266" spans="1:8" x14ac:dyDescent="0.3">
      <c r="A266" s="1" t="s">
        <v>72</v>
      </c>
      <c r="B266" s="2" t="s">
        <v>73</v>
      </c>
      <c r="C266" s="3" t="s">
        <v>74</v>
      </c>
      <c r="D266" s="3" t="s">
        <v>171</v>
      </c>
      <c r="E266" s="4">
        <v>106712</v>
      </c>
      <c r="F266" s="5">
        <v>61892.959999999999</v>
      </c>
      <c r="G266" s="6">
        <f t="shared" si="4"/>
        <v>1.7241379310344829</v>
      </c>
      <c r="H266" s="3">
        <v>2020</v>
      </c>
    </row>
    <row r="267" spans="1:8" x14ac:dyDescent="0.3">
      <c r="A267" s="1" t="s">
        <v>75</v>
      </c>
      <c r="B267" s="2" t="s">
        <v>76</v>
      </c>
      <c r="C267" s="3" t="s">
        <v>77</v>
      </c>
      <c r="D267" s="3" t="s">
        <v>171</v>
      </c>
      <c r="E267" s="4">
        <v>164883</v>
      </c>
      <c r="F267" s="5">
        <v>77495.009999999995</v>
      </c>
      <c r="G267" s="6">
        <f t="shared" si="4"/>
        <v>2.1276595744680851</v>
      </c>
      <c r="H267" s="3">
        <v>2020</v>
      </c>
    </row>
    <row r="268" spans="1:8" x14ac:dyDescent="0.3">
      <c r="A268" s="1" t="s">
        <v>78</v>
      </c>
      <c r="B268" s="2" t="s">
        <v>79</v>
      </c>
      <c r="C268" s="3" t="s">
        <v>80</v>
      </c>
      <c r="D268" s="3" t="s">
        <v>171</v>
      </c>
      <c r="E268" s="4">
        <v>1049940</v>
      </c>
      <c r="F268" s="5">
        <v>850451.4</v>
      </c>
      <c r="G268" s="6">
        <f t="shared" si="4"/>
        <v>1.2345679012345678</v>
      </c>
      <c r="H268" s="3">
        <v>2020</v>
      </c>
    </row>
    <row r="269" spans="1:8" x14ac:dyDescent="0.3">
      <c r="A269" s="1" t="s">
        <v>81</v>
      </c>
      <c r="B269" s="2" t="s">
        <v>82</v>
      </c>
      <c r="C269" s="3" t="s">
        <v>83</v>
      </c>
      <c r="D269" s="3" t="s">
        <v>171</v>
      </c>
      <c r="E269" s="4">
        <v>428202</v>
      </c>
      <c r="F269" s="5">
        <v>188408.88</v>
      </c>
      <c r="G269" s="6">
        <f t="shared" si="4"/>
        <v>2.2727272727272725</v>
      </c>
      <c r="H269" s="3">
        <v>2020</v>
      </c>
    </row>
    <row r="270" spans="1:8" x14ac:dyDescent="0.3">
      <c r="A270" s="1" t="s">
        <v>84</v>
      </c>
      <c r="B270" s="2" t="s">
        <v>85</v>
      </c>
      <c r="C270" s="3" t="s">
        <v>86</v>
      </c>
      <c r="D270" s="3" t="s">
        <v>171</v>
      </c>
      <c r="E270" s="4">
        <v>240302</v>
      </c>
      <c r="F270" s="5">
        <v>213868.78</v>
      </c>
      <c r="G270" s="6">
        <f t="shared" si="4"/>
        <v>1.1235955056179776</v>
      </c>
      <c r="H270" s="3">
        <v>2020</v>
      </c>
    </row>
    <row r="271" spans="1:8" x14ac:dyDescent="0.3">
      <c r="A271" s="1" t="s">
        <v>87</v>
      </c>
      <c r="B271" s="2" t="s">
        <v>88</v>
      </c>
      <c r="C271" s="3" t="s">
        <v>89</v>
      </c>
      <c r="D271" s="3" t="s">
        <v>171</v>
      </c>
      <c r="E271" s="4">
        <v>402872</v>
      </c>
      <c r="F271" s="5">
        <v>435101.76</v>
      </c>
      <c r="G271" s="6">
        <f t="shared" si="4"/>
        <v>0.92592592592592593</v>
      </c>
      <c r="H271" s="3">
        <v>2020</v>
      </c>
    </row>
    <row r="272" spans="1:8" x14ac:dyDescent="0.3">
      <c r="A272" s="1" t="s">
        <v>90</v>
      </c>
      <c r="B272" s="2" t="s">
        <v>91</v>
      </c>
      <c r="C272" s="3" t="s">
        <v>92</v>
      </c>
      <c r="D272" s="3" t="s">
        <v>171</v>
      </c>
      <c r="E272" s="4">
        <v>952654</v>
      </c>
      <c r="F272" s="5">
        <v>924074.38</v>
      </c>
      <c r="G272" s="6">
        <f t="shared" si="4"/>
        <v>1.0309278350515463</v>
      </c>
      <c r="H272" s="3">
        <v>2020</v>
      </c>
    </row>
    <row r="273" spans="1:8" x14ac:dyDescent="0.3">
      <c r="A273" s="1" t="s">
        <v>93</v>
      </c>
      <c r="B273" s="2" t="s">
        <v>94</v>
      </c>
      <c r="C273" s="3" t="s">
        <v>95</v>
      </c>
      <c r="D273" s="3" t="s">
        <v>171</v>
      </c>
      <c r="E273" s="4">
        <v>901297</v>
      </c>
      <c r="F273" s="5">
        <v>603868.99</v>
      </c>
      <c r="G273" s="6">
        <f t="shared" si="4"/>
        <v>1.4925373134328359</v>
      </c>
      <c r="H273" s="3">
        <v>2020</v>
      </c>
    </row>
    <row r="274" spans="1:8" x14ac:dyDescent="0.3">
      <c r="A274" s="1" t="s">
        <v>96</v>
      </c>
      <c r="B274" s="2" t="s">
        <v>97</v>
      </c>
      <c r="C274" s="3" t="s">
        <v>98</v>
      </c>
      <c r="D274" s="3" t="s">
        <v>171</v>
      </c>
      <c r="E274" s="4">
        <v>842732</v>
      </c>
      <c r="F274" s="5">
        <v>1019705.72</v>
      </c>
      <c r="G274" s="6">
        <f t="shared" si="4"/>
        <v>0.82644628099173556</v>
      </c>
      <c r="H274" s="3">
        <v>2020</v>
      </c>
    </row>
    <row r="275" spans="1:8" x14ac:dyDescent="0.3">
      <c r="A275" s="1" t="s">
        <v>99</v>
      </c>
      <c r="B275" s="2" t="s">
        <v>100</v>
      </c>
      <c r="C275" s="3" t="s">
        <v>101</v>
      </c>
      <c r="D275" s="3" t="s">
        <v>171</v>
      </c>
      <c r="E275" s="4">
        <v>324690</v>
      </c>
      <c r="F275" s="5">
        <v>198060.9</v>
      </c>
      <c r="G275" s="6">
        <f t="shared" si="4"/>
        <v>1.639344262295082</v>
      </c>
      <c r="H275" s="3">
        <v>2020</v>
      </c>
    </row>
    <row r="276" spans="1:8" x14ac:dyDescent="0.3">
      <c r="A276" s="1" t="s">
        <v>102</v>
      </c>
      <c r="B276" s="2" t="s">
        <v>103</v>
      </c>
      <c r="C276" s="3" t="s">
        <v>104</v>
      </c>
      <c r="D276" s="3" t="s">
        <v>171</v>
      </c>
      <c r="E276" s="4">
        <v>1077478</v>
      </c>
      <c r="F276" s="5">
        <v>915856.29999999993</v>
      </c>
      <c r="G276" s="6">
        <f t="shared" si="4"/>
        <v>1.1764705882352942</v>
      </c>
      <c r="H276" s="3">
        <v>2020</v>
      </c>
    </row>
    <row r="277" spans="1:8" x14ac:dyDescent="0.3">
      <c r="A277" s="1" t="s">
        <v>105</v>
      </c>
      <c r="B277" s="2" t="s">
        <v>106</v>
      </c>
      <c r="C277" s="3" t="s">
        <v>107</v>
      </c>
      <c r="D277" s="3" t="s">
        <v>171</v>
      </c>
      <c r="E277" s="4">
        <v>788469</v>
      </c>
      <c r="F277" s="5">
        <v>630775.20000000007</v>
      </c>
      <c r="G277" s="6">
        <f t="shared" si="4"/>
        <v>1.2499999999999998</v>
      </c>
      <c r="H277" s="3">
        <v>2020</v>
      </c>
    </row>
    <row r="278" spans="1:8" x14ac:dyDescent="0.3">
      <c r="A278" s="1" t="s">
        <v>105</v>
      </c>
      <c r="B278" s="2" t="s">
        <v>106</v>
      </c>
      <c r="C278" s="3" t="s">
        <v>108</v>
      </c>
      <c r="D278" s="3" t="s">
        <v>171</v>
      </c>
      <c r="E278" s="4">
        <v>316017</v>
      </c>
      <c r="F278" s="5">
        <v>290735.64</v>
      </c>
      <c r="G278" s="6">
        <f t="shared" si="4"/>
        <v>1.0869565217391304</v>
      </c>
      <c r="H278" s="3">
        <v>2020</v>
      </c>
    </row>
    <row r="279" spans="1:8" x14ac:dyDescent="0.3">
      <c r="A279" s="1" t="s">
        <v>105</v>
      </c>
      <c r="B279" s="2" t="s">
        <v>106</v>
      </c>
      <c r="C279" s="3" t="s">
        <v>109</v>
      </c>
      <c r="D279" s="3" t="s">
        <v>171</v>
      </c>
      <c r="E279" s="4">
        <v>732453</v>
      </c>
      <c r="F279" s="5">
        <v>424822.74</v>
      </c>
      <c r="G279" s="6">
        <f t="shared" si="4"/>
        <v>1.7241379310344829</v>
      </c>
      <c r="H279" s="3">
        <v>2020</v>
      </c>
    </row>
    <row r="280" spans="1:8" x14ac:dyDescent="0.3">
      <c r="A280" s="1" t="s">
        <v>110</v>
      </c>
      <c r="B280" s="2" t="s">
        <v>111</v>
      </c>
      <c r="C280" s="3" t="s">
        <v>112</v>
      </c>
      <c r="D280" s="3" t="s">
        <v>171</v>
      </c>
      <c r="E280" s="4">
        <v>642727</v>
      </c>
      <c r="F280" s="5">
        <v>539890.67999999993</v>
      </c>
      <c r="G280" s="6">
        <f t="shared" si="4"/>
        <v>1.1904761904761907</v>
      </c>
      <c r="H280" s="3">
        <v>2020</v>
      </c>
    </row>
    <row r="281" spans="1:8" x14ac:dyDescent="0.3">
      <c r="A281" s="1" t="s">
        <v>113</v>
      </c>
      <c r="B281" s="2" t="s">
        <v>114</v>
      </c>
      <c r="C281" s="3" t="s">
        <v>115</v>
      </c>
      <c r="D281" s="3" t="s">
        <v>171</v>
      </c>
      <c r="E281" s="4">
        <v>254202</v>
      </c>
      <c r="F281" s="5">
        <v>221155.74</v>
      </c>
      <c r="G281" s="6">
        <f t="shared" si="4"/>
        <v>1.149425287356322</v>
      </c>
      <c r="H281" s="3">
        <v>2020</v>
      </c>
    </row>
    <row r="282" spans="1:8" x14ac:dyDescent="0.3">
      <c r="A282" s="1" t="s">
        <v>116</v>
      </c>
      <c r="B282" s="2" t="s">
        <v>117</v>
      </c>
      <c r="C282" s="3" t="s">
        <v>118</v>
      </c>
      <c r="D282" s="3" t="s">
        <v>171</v>
      </c>
      <c r="E282" s="4">
        <v>416732</v>
      </c>
      <c r="F282" s="5">
        <v>504245.72</v>
      </c>
      <c r="G282" s="6">
        <f t="shared" si="4"/>
        <v>0.82644628099173556</v>
      </c>
      <c r="H282" s="3">
        <v>2020</v>
      </c>
    </row>
    <row r="283" spans="1:8" x14ac:dyDescent="0.3">
      <c r="A283" s="1" t="s">
        <v>119</v>
      </c>
      <c r="B283" s="2" t="s">
        <v>120</v>
      </c>
      <c r="C283" s="3" t="s">
        <v>121</v>
      </c>
      <c r="D283" s="3" t="s">
        <v>171</v>
      </c>
      <c r="E283" s="4">
        <v>1063662</v>
      </c>
      <c r="F283" s="5">
        <v>553104.24</v>
      </c>
      <c r="G283" s="6">
        <f t="shared" si="4"/>
        <v>1.9230769230769231</v>
      </c>
      <c r="H283" s="3">
        <v>2020</v>
      </c>
    </row>
    <row r="284" spans="1:8" x14ac:dyDescent="0.3">
      <c r="A284" s="1" t="s">
        <v>122</v>
      </c>
      <c r="B284" s="2" t="s">
        <v>123</v>
      </c>
      <c r="C284" s="3" t="s">
        <v>124</v>
      </c>
      <c r="D284" s="3" t="s">
        <v>171</v>
      </c>
      <c r="E284" s="4">
        <v>284424</v>
      </c>
      <c r="F284" s="5">
        <v>216162.24</v>
      </c>
      <c r="G284" s="6">
        <f t="shared" si="4"/>
        <v>1.3157894736842106</v>
      </c>
      <c r="H284" s="3">
        <v>2020</v>
      </c>
    </row>
    <row r="285" spans="1:8" x14ac:dyDescent="0.3">
      <c r="A285" s="1" t="s">
        <v>125</v>
      </c>
      <c r="B285" s="2" t="s">
        <v>126</v>
      </c>
      <c r="C285" s="3" t="s">
        <v>127</v>
      </c>
      <c r="D285" s="3" t="s">
        <v>171</v>
      </c>
      <c r="E285" s="4">
        <v>549591</v>
      </c>
      <c r="F285" s="5">
        <v>483640.08</v>
      </c>
      <c r="G285" s="6">
        <f t="shared" si="4"/>
        <v>1.1363636363636362</v>
      </c>
      <c r="H285" s="3">
        <v>2020</v>
      </c>
    </row>
    <row r="286" spans="1:8" x14ac:dyDescent="0.3">
      <c r="A286" s="1" t="s">
        <v>128</v>
      </c>
      <c r="B286" s="2" t="s">
        <v>129</v>
      </c>
      <c r="C286" s="3" t="s">
        <v>130</v>
      </c>
      <c r="D286" s="3" t="s">
        <v>171</v>
      </c>
      <c r="E286" s="4">
        <v>346244</v>
      </c>
      <c r="F286" s="5">
        <v>283920.07999999996</v>
      </c>
      <c r="G286" s="6">
        <f t="shared" si="4"/>
        <v>1.2195121951219514</v>
      </c>
      <c r="H286" s="3">
        <v>2020</v>
      </c>
    </row>
    <row r="287" spans="1:8" x14ac:dyDescent="0.3">
      <c r="A287" s="1" t="s">
        <v>131</v>
      </c>
      <c r="B287" s="2" t="s">
        <v>132</v>
      </c>
      <c r="C287" s="3" t="s">
        <v>133</v>
      </c>
      <c r="D287" s="3" t="s">
        <v>171</v>
      </c>
      <c r="E287" s="4">
        <v>901699</v>
      </c>
      <c r="F287" s="5">
        <v>1018919.8699999999</v>
      </c>
      <c r="G287" s="6">
        <f t="shared" si="4"/>
        <v>0.88495575221238953</v>
      </c>
      <c r="H287" s="3">
        <v>2020</v>
      </c>
    </row>
    <row r="288" spans="1:8" x14ac:dyDescent="0.3">
      <c r="A288" s="1" t="s">
        <v>134</v>
      </c>
      <c r="B288" s="2" t="s">
        <v>135</v>
      </c>
      <c r="C288" s="3" t="s">
        <v>136</v>
      </c>
      <c r="D288" s="3" t="s">
        <v>171</v>
      </c>
      <c r="E288" s="4">
        <v>967003</v>
      </c>
      <c r="F288" s="5">
        <v>502841.56</v>
      </c>
      <c r="G288" s="6">
        <f t="shared" si="4"/>
        <v>1.9230769230769231</v>
      </c>
      <c r="H288" s="3">
        <v>2020</v>
      </c>
    </row>
    <row r="289" spans="1:8" x14ac:dyDescent="0.3">
      <c r="A289" s="1" t="s">
        <v>134</v>
      </c>
      <c r="B289" s="2" t="s">
        <v>135</v>
      </c>
      <c r="C289" s="3" t="s">
        <v>137</v>
      </c>
      <c r="D289" s="3" t="s">
        <v>171</v>
      </c>
      <c r="E289" s="4">
        <v>726013</v>
      </c>
      <c r="F289" s="5">
        <v>341226.11</v>
      </c>
      <c r="G289" s="6">
        <f t="shared" si="4"/>
        <v>2.1276595744680851</v>
      </c>
      <c r="H289" s="3">
        <v>2020</v>
      </c>
    </row>
    <row r="290" spans="1:8" x14ac:dyDescent="0.3">
      <c r="A290" s="1" t="s">
        <v>138</v>
      </c>
      <c r="B290" s="2" t="s">
        <v>139</v>
      </c>
      <c r="C290" s="3" t="s">
        <v>140</v>
      </c>
      <c r="D290" s="3" t="s">
        <v>171</v>
      </c>
      <c r="E290" s="4">
        <v>507773</v>
      </c>
      <c r="F290" s="5">
        <v>431607.05</v>
      </c>
      <c r="G290" s="6">
        <f t="shared" si="4"/>
        <v>1.1764705882352942</v>
      </c>
      <c r="H290" s="3">
        <v>2020</v>
      </c>
    </row>
    <row r="291" spans="1:8" x14ac:dyDescent="0.3">
      <c r="A291" s="1" t="s">
        <v>141</v>
      </c>
      <c r="B291" s="2" t="s">
        <v>142</v>
      </c>
      <c r="C291" s="3" t="s">
        <v>143</v>
      </c>
      <c r="D291" s="3" t="s">
        <v>171</v>
      </c>
      <c r="E291" s="4">
        <v>339933</v>
      </c>
      <c r="F291" s="5">
        <v>197161.13999999998</v>
      </c>
      <c r="G291" s="6">
        <f t="shared" si="4"/>
        <v>1.7241379310344829</v>
      </c>
      <c r="H291" s="3">
        <v>2020</v>
      </c>
    </row>
    <row r="292" spans="1:8" x14ac:dyDescent="0.3">
      <c r="A292" s="1" t="s">
        <v>144</v>
      </c>
      <c r="B292" s="2" t="s">
        <v>145</v>
      </c>
      <c r="C292" s="3" t="s">
        <v>146</v>
      </c>
      <c r="D292" s="3" t="s">
        <v>171</v>
      </c>
      <c r="E292" s="4">
        <v>495691</v>
      </c>
      <c r="F292" s="5">
        <v>525432.46000000008</v>
      </c>
      <c r="G292" s="6">
        <f t="shared" si="4"/>
        <v>0.94339622641509424</v>
      </c>
      <c r="H292" s="3">
        <v>2020</v>
      </c>
    </row>
    <row r="293" spans="1:8" x14ac:dyDescent="0.3">
      <c r="A293" s="1" t="s">
        <v>147</v>
      </c>
      <c r="B293" s="2" t="s">
        <v>148</v>
      </c>
      <c r="C293" s="3" t="s">
        <v>149</v>
      </c>
      <c r="D293" s="3" t="s">
        <v>171</v>
      </c>
      <c r="E293" s="4">
        <v>242829</v>
      </c>
      <c r="F293" s="5">
        <v>206404.65</v>
      </c>
      <c r="G293" s="6">
        <f t="shared" si="4"/>
        <v>1.1764705882352942</v>
      </c>
      <c r="H293" s="3">
        <v>2020</v>
      </c>
    </row>
    <row r="294" spans="1:8" x14ac:dyDescent="0.3">
      <c r="A294" s="1" t="s">
        <v>150</v>
      </c>
      <c r="B294" s="2" t="s">
        <v>151</v>
      </c>
      <c r="C294" s="3" t="s">
        <v>152</v>
      </c>
      <c r="D294" s="3" t="s">
        <v>171</v>
      </c>
      <c r="E294" s="4">
        <v>640553</v>
      </c>
      <c r="F294" s="5">
        <v>256221.2</v>
      </c>
      <c r="G294" s="6">
        <f t="shared" si="4"/>
        <v>2.5</v>
      </c>
      <c r="H294" s="3">
        <v>2020</v>
      </c>
    </row>
    <row r="295" spans="1:8" x14ac:dyDescent="0.3">
      <c r="A295" s="1" t="s">
        <v>153</v>
      </c>
      <c r="B295" s="2" t="s">
        <v>154</v>
      </c>
      <c r="C295" s="3" t="s">
        <v>155</v>
      </c>
      <c r="D295" s="3" t="s">
        <v>171</v>
      </c>
      <c r="E295" s="4">
        <v>94347</v>
      </c>
      <c r="F295" s="5">
        <v>33021.449999999997</v>
      </c>
      <c r="G295" s="6">
        <f t="shared" si="4"/>
        <v>2.8571428571428572</v>
      </c>
      <c r="H295" s="3">
        <v>2020</v>
      </c>
    </row>
    <row r="296" spans="1:8" x14ac:dyDescent="0.3">
      <c r="A296" s="1" t="s">
        <v>156</v>
      </c>
      <c r="B296" s="2" t="s">
        <v>157</v>
      </c>
      <c r="C296" s="3" t="s">
        <v>158</v>
      </c>
      <c r="D296" s="3" t="s">
        <v>171</v>
      </c>
      <c r="E296" s="4">
        <v>836607</v>
      </c>
      <c r="F296" s="5">
        <v>393205.29</v>
      </c>
      <c r="G296" s="6">
        <f t="shared" si="4"/>
        <v>2.1276595744680851</v>
      </c>
      <c r="H296" s="3">
        <v>2020</v>
      </c>
    </row>
    <row r="297" spans="1:8" x14ac:dyDescent="0.3">
      <c r="A297" s="1" t="s">
        <v>0</v>
      </c>
      <c r="B297" s="2" t="s">
        <v>1</v>
      </c>
      <c r="C297" s="3" t="s">
        <v>2</v>
      </c>
      <c r="D297" s="3" t="s">
        <v>167</v>
      </c>
      <c r="E297" s="4">
        <v>583386.80400000012</v>
      </c>
      <c r="F297" s="5">
        <v>772798.10400000005</v>
      </c>
      <c r="G297" s="6">
        <f t="shared" si="4"/>
        <v>0.75490196078431382</v>
      </c>
      <c r="H297" s="3">
        <v>2019</v>
      </c>
    </row>
    <row r="298" spans="1:8" x14ac:dyDescent="0.3">
      <c r="A298" s="1" t="s">
        <v>3</v>
      </c>
      <c r="B298" s="2" t="s">
        <v>4</v>
      </c>
      <c r="C298" s="3" t="s">
        <v>5</v>
      </c>
      <c r="D298" s="3" t="s">
        <v>167</v>
      </c>
      <c r="E298" s="4">
        <v>390780.288</v>
      </c>
      <c r="F298" s="5">
        <v>175037.00399999999</v>
      </c>
      <c r="G298" s="6">
        <f t="shared" si="4"/>
        <v>2.2325581395348837</v>
      </c>
      <c r="H298" s="3">
        <v>2019</v>
      </c>
    </row>
    <row r="299" spans="1:8" x14ac:dyDescent="0.3">
      <c r="A299" s="1" t="s">
        <v>6</v>
      </c>
      <c r="B299" s="2" t="s">
        <v>7</v>
      </c>
      <c r="C299" s="3" t="s">
        <v>8</v>
      </c>
      <c r="D299" s="3" t="s">
        <v>167</v>
      </c>
      <c r="E299" s="4">
        <v>502519.15800000005</v>
      </c>
      <c r="F299" s="5">
        <v>699710.22000000009</v>
      </c>
      <c r="G299" s="6">
        <f t="shared" si="4"/>
        <v>0.71818181818181814</v>
      </c>
      <c r="H299" s="3">
        <v>2019</v>
      </c>
    </row>
    <row r="300" spans="1:8" x14ac:dyDescent="0.3">
      <c r="A300" s="1" t="s">
        <v>9</v>
      </c>
      <c r="B300" s="2" t="s">
        <v>10</v>
      </c>
      <c r="C300" s="3" t="s">
        <v>11</v>
      </c>
      <c r="D300" s="3" t="s">
        <v>167</v>
      </c>
      <c r="E300" s="4">
        <v>761522.32799999998</v>
      </c>
      <c r="F300" s="5">
        <v>466238.16</v>
      </c>
      <c r="G300" s="6">
        <f t="shared" si="4"/>
        <v>1.6333333333333333</v>
      </c>
      <c r="H300" s="3">
        <v>2019</v>
      </c>
    </row>
    <row r="301" spans="1:8" x14ac:dyDescent="0.3">
      <c r="A301" s="1" t="s">
        <v>12</v>
      </c>
      <c r="B301" s="2" t="s">
        <v>13</v>
      </c>
      <c r="C301" s="3" t="s">
        <v>14</v>
      </c>
      <c r="D301" s="3" t="s">
        <v>167</v>
      </c>
      <c r="E301" s="4">
        <v>411349.74300000002</v>
      </c>
      <c r="F301" s="5">
        <v>148680.63</v>
      </c>
      <c r="G301" s="6">
        <f t="shared" si="4"/>
        <v>2.7666666666666666</v>
      </c>
      <c r="H301" s="3">
        <v>2019</v>
      </c>
    </row>
    <row r="302" spans="1:8" x14ac:dyDescent="0.3">
      <c r="A302" s="1" t="s">
        <v>12</v>
      </c>
      <c r="B302" s="2" t="s">
        <v>13</v>
      </c>
      <c r="C302" s="3" t="s">
        <v>15</v>
      </c>
      <c r="D302" s="3" t="s">
        <v>167</v>
      </c>
      <c r="E302" s="4">
        <v>276544.62</v>
      </c>
      <c r="F302" s="5">
        <v>429371.91</v>
      </c>
      <c r="G302" s="6">
        <f t="shared" si="4"/>
        <v>0.64406779661016955</v>
      </c>
      <c r="H302" s="3">
        <v>2019</v>
      </c>
    </row>
    <row r="303" spans="1:8" x14ac:dyDescent="0.3">
      <c r="A303" s="1" t="s">
        <v>12</v>
      </c>
      <c r="B303" s="2" t="s">
        <v>13</v>
      </c>
      <c r="C303" s="3" t="s">
        <v>16</v>
      </c>
      <c r="D303" s="3" t="s">
        <v>167</v>
      </c>
      <c r="E303" s="4">
        <v>133595.05499999999</v>
      </c>
      <c r="F303" s="5">
        <v>283383.44999999995</v>
      </c>
      <c r="G303" s="6">
        <f t="shared" si="4"/>
        <v>0.47142857142857147</v>
      </c>
      <c r="H303" s="3">
        <v>2019</v>
      </c>
    </row>
    <row r="304" spans="1:8" x14ac:dyDescent="0.3">
      <c r="A304" s="1" t="s">
        <v>12</v>
      </c>
      <c r="B304" s="2" t="s">
        <v>13</v>
      </c>
      <c r="C304" s="3" t="s">
        <v>17</v>
      </c>
      <c r="D304" s="3" t="s">
        <v>167</v>
      </c>
      <c r="E304" s="4">
        <v>214667.00099999999</v>
      </c>
      <c r="F304" s="5">
        <v>315149.42699999997</v>
      </c>
      <c r="G304" s="6">
        <f t="shared" si="4"/>
        <v>0.6811594202898551</v>
      </c>
      <c r="H304" s="3">
        <v>2019</v>
      </c>
    </row>
    <row r="305" spans="1:8" x14ac:dyDescent="0.3">
      <c r="A305" s="1" t="s">
        <v>18</v>
      </c>
      <c r="B305" s="2" t="s">
        <v>19</v>
      </c>
      <c r="C305" s="3" t="s">
        <v>20</v>
      </c>
      <c r="D305" s="3" t="s">
        <v>167</v>
      </c>
      <c r="E305" s="4">
        <v>171932.78700000001</v>
      </c>
      <c r="F305" s="5">
        <v>123175.728</v>
      </c>
      <c r="G305" s="6">
        <f t="shared" si="4"/>
        <v>1.3958333333333335</v>
      </c>
      <c r="H305" s="3">
        <v>2019</v>
      </c>
    </row>
    <row r="306" spans="1:8" x14ac:dyDescent="0.3">
      <c r="A306" s="1" t="s">
        <v>21</v>
      </c>
      <c r="B306" s="2" t="s">
        <v>22</v>
      </c>
      <c r="C306" s="3" t="s">
        <v>23</v>
      </c>
      <c r="D306" s="3" t="s">
        <v>167</v>
      </c>
      <c r="E306" s="4">
        <v>277030.61100000003</v>
      </c>
      <c r="F306" s="5">
        <v>604430.424</v>
      </c>
      <c r="G306" s="6">
        <f t="shared" si="4"/>
        <v>0.45833333333333337</v>
      </c>
      <c r="H306" s="3">
        <v>2019</v>
      </c>
    </row>
    <row r="307" spans="1:8" x14ac:dyDescent="0.3">
      <c r="A307" s="1" t="s">
        <v>24</v>
      </c>
      <c r="B307" s="2" t="s">
        <v>25</v>
      </c>
      <c r="C307" s="3" t="s">
        <v>26</v>
      </c>
      <c r="D307" s="3" t="s">
        <v>167</v>
      </c>
      <c r="E307" s="4">
        <v>207137.25</v>
      </c>
      <c r="F307" s="5">
        <v>376989.79500000004</v>
      </c>
      <c r="G307" s="6">
        <f t="shared" si="4"/>
        <v>0.54945054945054939</v>
      </c>
      <c r="H307" s="3">
        <v>2019</v>
      </c>
    </row>
    <row r="308" spans="1:8" x14ac:dyDescent="0.3">
      <c r="A308" s="1" t="s">
        <v>27</v>
      </c>
      <c r="B308" s="2" t="s">
        <v>28</v>
      </c>
      <c r="C308" s="3" t="s">
        <v>29</v>
      </c>
      <c r="D308" s="3" t="s">
        <v>167</v>
      </c>
      <c r="E308" s="4">
        <v>167731.21800000002</v>
      </c>
      <c r="F308" s="5">
        <v>183334.122</v>
      </c>
      <c r="G308" s="6">
        <f t="shared" si="4"/>
        <v>0.91489361702127669</v>
      </c>
      <c r="H308" s="3">
        <v>2019</v>
      </c>
    </row>
    <row r="309" spans="1:8" x14ac:dyDescent="0.3">
      <c r="A309" s="1" t="s">
        <v>27</v>
      </c>
      <c r="B309" s="2" t="s">
        <v>28</v>
      </c>
      <c r="C309" s="3" t="s">
        <v>30</v>
      </c>
      <c r="D309" s="3" t="s">
        <v>167</v>
      </c>
      <c r="E309" s="4">
        <v>179215.19999999998</v>
      </c>
      <c r="F309" s="5">
        <v>241940.52000000002</v>
      </c>
      <c r="G309" s="6">
        <f t="shared" si="4"/>
        <v>0.74074074074074059</v>
      </c>
      <c r="H309" s="3">
        <v>2019</v>
      </c>
    </row>
    <row r="310" spans="1:8" x14ac:dyDescent="0.3">
      <c r="A310" s="1" t="s">
        <v>31</v>
      </c>
      <c r="B310" s="2" t="s">
        <v>32</v>
      </c>
      <c r="C310" s="3" t="s">
        <v>33</v>
      </c>
      <c r="D310" s="3" t="s">
        <v>167</v>
      </c>
      <c r="E310" s="4">
        <v>193019.652</v>
      </c>
      <c r="F310" s="5">
        <v>542293.30799999996</v>
      </c>
      <c r="G310" s="6">
        <f t="shared" si="4"/>
        <v>0.35593220338983056</v>
      </c>
      <c r="H310" s="3">
        <v>2019</v>
      </c>
    </row>
    <row r="311" spans="1:8" x14ac:dyDescent="0.3">
      <c r="A311" s="1" t="s">
        <v>34</v>
      </c>
      <c r="B311" s="2" t="s">
        <v>35</v>
      </c>
      <c r="C311" s="3" t="s">
        <v>36</v>
      </c>
      <c r="D311" s="3" t="s">
        <v>167</v>
      </c>
      <c r="E311" s="4">
        <v>595998.45900000003</v>
      </c>
      <c r="F311" s="5">
        <v>842618.51100000006</v>
      </c>
      <c r="G311" s="6">
        <f t="shared" si="4"/>
        <v>0.70731707317073167</v>
      </c>
      <c r="H311" s="3">
        <v>2019</v>
      </c>
    </row>
    <row r="312" spans="1:8" x14ac:dyDescent="0.3">
      <c r="A312" s="1" t="s">
        <v>37</v>
      </c>
      <c r="B312" s="2" t="s">
        <v>38</v>
      </c>
      <c r="C312" s="3" t="s">
        <v>39</v>
      </c>
      <c r="D312" s="3" t="s">
        <v>167</v>
      </c>
      <c r="E312" s="4">
        <v>245659.17600000004</v>
      </c>
      <c r="F312" s="5">
        <v>460610.95500000007</v>
      </c>
      <c r="G312" s="6">
        <f t="shared" si="4"/>
        <v>0.53333333333333333</v>
      </c>
      <c r="H312" s="3">
        <v>2019</v>
      </c>
    </row>
    <row r="313" spans="1:8" x14ac:dyDescent="0.3">
      <c r="A313" s="1" t="s">
        <v>40</v>
      </c>
      <c r="B313" s="2" t="s">
        <v>41</v>
      </c>
      <c r="C313" s="3" t="s">
        <v>42</v>
      </c>
      <c r="D313" s="3" t="s">
        <v>167</v>
      </c>
      <c r="E313" s="4">
        <v>253970.91</v>
      </c>
      <c r="F313" s="5">
        <v>260654.35500000001</v>
      </c>
      <c r="G313" s="6">
        <f t="shared" si="4"/>
        <v>0.97435897435897434</v>
      </c>
      <c r="H313" s="3">
        <v>2019</v>
      </c>
    </row>
    <row r="314" spans="1:8" x14ac:dyDescent="0.3">
      <c r="A314" s="1" t="s">
        <v>43</v>
      </c>
      <c r="B314" s="2" t="s">
        <v>44</v>
      </c>
      <c r="C314" s="3" t="s">
        <v>45</v>
      </c>
      <c r="D314" s="3" t="s">
        <v>167</v>
      </c>
      <c r="E314" s="4">
        <v>169925.04</v>
      </c>
      <c r="F314" s="5">
        <v>247807.35</v>
      </c>
      <c r="G314" s="6">
        <f t="shared" si="4"/>
        <v>0.68571428571428572</v>
      </c>
      <c r="H314" s="3">
        <v>2019</v>
      </c>
    </row>
    <row r="315" spans="1:8" x14ac:dyDescent="0.3">
      <c r="A315" s="1" t="s">
        <v>43</v>
      </c>
      <c r="B315" s="2" t="s">
        <v>44</v>
      </c>
      <c r="C315" s="3" t="s">
        <v>46</v>
      </c>
      <c r="D315" s="3" t="s">
        <v>167</v>
      </c>
      <c r="E315" s="4">
        <v>125300.21399999999</v>
      </c>
      <c r="F315" s="5">
        <v>65316.069000000003</v>
      </c>
      <c r="G315" s="6">
        <f t="shared" si="4"/>
        <v>1.9183673469387752</v>
      </c>
      <c r="H315" s="3">
        <v>2019</v>
      </c>
    </row>
    <row r="316" spans="1:8" x14ac:dyDescent="0.3">
      <c r="A316" s="1" t="s">
        <v>47</v>
      </c>
      <c r="B316" s="2" t="s">
        <v>48</v>
      </c>
      <c r="C316" s="3" t="s">
        <v>49</v>
      </c>
      <c r="D316" s="3" t="s">
        <v>167</v>
      </c>
      <c r="E316" s="4">
        <v>244495.69200000001</v>
      </c>
      <c r="F316" s="5">
        <v>197677.36800000002</v>
      </c>
      <c r="G316" s="6">
        <f t="shared" si="4"/>
        <v>1.2368421052631577</v>
      </c>
      <c r="H316" s="3">
        <v>2019</v>
      </c>
    </row>
    <row r="317" spans="1:8" x14ac:dyDescent="0.3">
      <c r="A317" s="1" t="s">
        <v>50</v>
      </c>
      <c r="B317" s="2" t="s">
        <v>51</v>
      </c>
      <c r="C317" s="3" t="s">
        <v>52</v>
      </c>
      <c r="D317" s="3" t="s">
        <v>167</v>
      </c>
      <c r="E317" s="4">
        <v>56886.516000000003</v>
      </c>
      <c r="F317" s="5">
        <v>24846.984</v>
      </c>
      <c r="G317" s="6">
        <f t="shared" si="4"/>
        <v>2.2894736842105265</v>
      </c>
      <c r="H317" s="3">
        <v>2019</v>
      </c>
    </row>
    <row r="318" spans="1:8" x14ac:dyDescent="0.3">
      <c r="A318" s="1" t="s">
        <v>53</v>
      </c>
      <c r="B318" s="2" t="s">
        <v>54</v>
      </c>
      <c r="C318" s="3" t="s">
        <v>55</v>
      </c>
      <c r="D318" s="3" t="s">
        <v>167</v>
      </c>
      <c r="E318" s="4">
        <v>798352.83</v>
      </c>
      <c r="F318" s="5">
        <v>731123.11800000002</v>
      </c>
      <c r="G318" s="6">
        <f t="shared" si="4"/>
        <v>1.0919540229885056</v>
      </c>
      <c r="H318" s="3">
        <v>2019</v>
      </c>
    </row>
    <row r="319" spans="1:8" x14ac:dyDescent="0.3">
      <c r="A319" s="1" t="s">
        <v>56</v>
      </c>
      <c r="B319" s="2" t="s">
        <v>57</v>
      </c>
      <c r="C319" s="3" t="s">
        <v>58</v>
      </c>
      <c r="D319" s="3" t="s">
        <v>167</v>
      </c>
      <c r="E319" s="4">
        <v>265446.99</v>
      </c>
      <c r="F319" s="5">
        <v>235537.47</v>
      </c>
      <c r="G319" s="6">
        <f t="shared" si="4"/>
        <v>1.126984126984127</v>
      </c>
      <c r="H319" s="3">
        <v>2019</v>
      </c>
    </row>
    <row r="320" spans="1:8" x14ac:dyDescent="0.3">
      <c r="A320" s="1" t="s">
        <v>59</v>
      </c>
      <c r="B320" s="2" t="s">
        <v>60</v>
      </c>
      <c r="C320" s="3" t="s">
        <v>61</v>
      </c>
      <c r="D320" s="3" t="s">
        <v>167</v>
      </c>
      <c r="E320" s="4">
        <v>403707.56400000001</v>
      </c>
      <c r="F320" s="5">
        <v>517573.8</v>
      </c>
      <c r="G320" s="6">
        <f t="shared" si="4"/>
        <v>0.78</v>
      </c>
      <c r="H320" s="3">
        <v>2019</v>
      </c>
    </row>
    <row r="321" spans="1:8" x14ac:dyDescent="0.3">
      <c r="A321" s="1" t="s">
        <v>62</v>
      </c>
      <c r="B321" s="2" t="s">
        <v>63</v>
      </c>
      <c r="C321" s="3" t="s">
        <v>64</v>
      </c>
      <c r="D321" s="3" t="s">
        <v>167</v>
      </c>
      <c r="E321" s="4">
        <v>487316.09700000001</v>
      </c>
      <c r="F321" s="5">
        <v>192180.99600000004</v>
      </c>
      <c r="G321" s="6">
        <f t="shared" si="4"/>
        <v>2.5357142857142851</v>
      </c>
      <c r="H321" s="3">
        <v>2019</v>
      </c>
    </row>
    <row r="322" spans="1:8" x14ac:dyDescent="0.3">
      <c r="A322" s="1" t="s">
        <v>62</v>
      </c>
      <c r="B322" s="2" t="s">
        <v>63</v>
      </c>
      <c r="C322" s="3" t="s">
        <v>65</v>
      </c>
      <c r="D322" s="3" t="s">
        <v>167</v>
      </c>
      <c r="E322" s="4">
        <v>258219.09</v>
      </c>
      <c r="F322" s="5">
        <v>525045.48300000001</v>
      </c>
      <c r="G322" s="6">
        <f t="shared" si="4"/>
        <v>0.49180327868852458</v>
      </c>
      <c r="H322" s="3">
        <v>2019</v>
      </c>
    </row>
    <row r="323" spans="1:8" x14ac:dyDescent="0.3">
      <c r="A323" s="1" t="s">
        <v>66</v>
      </c>
      <c r="B323" s="2" t="s">
        <v>67</v>
      </c>
      <c r="C323" s="3" t="s">
        <v>68</v>
      </c>
      <c r="D323" s="3" t="s">
        <v>167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3">
        <v>2019</v>
      </c>
    </row>
    <row r="324" spans="1:8" x14ac:dyDescent="0.3">
      <c r="A324" s="1" t="s">
        <v>69</v>
      </c>
      <c r="B324" s="2" t="s">
        <v>70</v>
      </c>
      <c r="C324" s="3" t="s">
        <v>71</v>
      </c>
      <c r="D324" s="3" t="s">
        <v>167</v>
      </c>
      <c r="E324" s="4">
        <v>248963.04</v>
      </c>
      <c r="F324" s="5">
        <v>224066.73599999998</v>
      </c>
      <c r="G324" s="6">
        <f t="shared" si="5"/>
        <v>1.1111111111111112</v>
      </c>
      <c r="H324" s="3">
        <v>2019</v>
      </c>
    </row>
    <row r="325" spans="1:8" x14ac:dyDescent="0.3">
      <c r="A325" s="1" t="s">
        <v>72</v>
      </c>
      <c r="B325" s="2" t="s">
        <v>73</v>
      </c>
      <c r="C325" s="3" t="s">
        <v>74</v>
      </c>
      <c r="D325" s="3" t="s">
        <v>167</v>
      </c>
      <c r="E325" s="4">
        <v>119752.70400000001</v>
      </c>
      <c r="F325" s="5">
        <v>434103.55199999997</v>
      </c>
      <c r="G325" s="6">
        <f t="shared" si="5"/>
        <v>0.27586206896551729</v>
      </c>
      <c r="H325" s="3">
        <v>2019</v>
      </c>
    </row>
    <row r="326" spans="1:8" x14ac:dyDescent="0.3">
      <c r="A326" s="1" t="s">
        <v>75</v>
      </c>
      <c r="B326" s="2" t="s">
        <v>76</v>
      </c>
      <c r="C326" s="3" t="s">
        <v>77</v>
      </c>
      <c r="D326" s="3" t="s">
        <v>167</v>
      </c>
      <c r="E326" s="4">
        <v>62367.687000000005</v>
      </c>
      <c r="F326" s="5">
        <v>24202.386000000002</v>
      </c>
      <c r="G326" s="6">
        <f t="shared" si="5"/>
        <v>2.5769230769230771</v>
      </c>
      <c r="H326" s="3">
        <v>2019</v>
      </c>
    </row>
    <row r="327" spans="1:8" x14ac:dyDescent="0.3">
      <c r="A327" s="1" t="s">
        <v>78</v>
      </c>
      <c r="B327" s="2" t="s">
        <v>79</v>
      </c>
      <c r="C327" s="3" t="s">
        <v>80</v>
      </c>
      <c r="D327" s="3" t="s">
        <v>167</v>
      </c>
      <c r="E327" s="4">
        <v>321686.93700000003</v>
      </c>
      <c r="F327" s="5">
        <v>373452.65100000001</v>
      </c>
      <c r="G327" s="6">
        <f t="shared" si="5"/>
        <v>0.86138613861386149</v>
      </c>
      <c r="H327" s="3">
        <v>2019</v>
      </c>
    </row>
    <row r="328" spans="1:8" x14ac:dyDescent="0.3">
      <c r="A328" s="1" t="s">
        <v>81</v>
      </c>
      <c r="B328" s="2" t="s">
        <v>82</v>
      </c>
      <c r="C328" s="3" t="s">
        <v>83</v>
      </c>
      <c r="D328" s="3" t="s">
        <v>167</v>
      </c>
      <c r="E328" s="4">
        <v>87497.334000000003</v>
      </c>
      <c r="F328" s="5">
        <v>208449.53100000002</v>
      </c>
      <c r="G328" s="6">
        <f t="shared" si="5"/>
        <v>0.41975308641975306</v>
      </c>
      <c r="H328" s="3">
        <v>2019</v>
      </c>
    </row>
    <row r="329" spans="1:8" x14ac:dyDescent="0.3">
      <c r="A329" s="1" t="s">
        <v>84</v>
      </c>
      <c r="B329" s="2" t="s">
        <v>85</v>
      </c>
      <c r="C329" s="3" t="s">
        <v>86</v>
      </c>
      <c r="D329" s="3" t="s">
        <v>167</v>
      </c>
      <c r="E329" s="4">
        <v>555760.22400000005</v>
      </c>
      <c r="F329" s="5">
        <v>688659.40800000005</v>
      </c>
      <c r="G329" s="6">
        <f t="shared" si="5"/>
        <v>0.80701754385964908</v>
      </c>
      <c r="H329" s="3">
        <v>2019</v>
      </c>
    </row>
    <row r="330" spans="1:8" x14ac:dyDescent="0.3">
      <c r="A330" s="1" t="s">
        <v>87</v>
      </c>
      <c r="B330" s="2" t="s">
        <v>88</v>
      </c>
      <c r="C330" s="3" t="s">
        <v>89</v>
      </c>
      <c r="D330" s="3" t="s">
        <v>167</v>
      </c>
      <c r="E330" s="4">
        <v>321555.96000000002</v>
      </c>
      <c r="F330" s="5">
        <v>457973.63999999996</v>
      </c>
      <c r="G330" s="6">
        <f t="shared" si="5"/>
        <v>0.70212765957446821</v>
      </c>
      <c r="H330" s="3">
        <v>2019</v>
      </c>
    </row>
    <row r="331" spans="1:8" x14ac:dyDescent="0.3">
      <c r="A331" s="1" t="s">
        <v>90</v>
      </c>
      <c r="B331" s="2" t="s">
        <v>91</v>
      </c>
      <c r="C331" s="3" t="s">
        <v>92</v>
      </c>
      <c r="D331" s="3" t="s">
        <v>167</v>
      </c>
      <c r="E331" s="4">
        <v>26995.085999999999</v>
      </c>
      <c r="F331" s="5">
        <v>33388.659</v>
      </c>
      <c r="G331" s="6">
        <f t="shared" si="5"/>
        <v>0.80851063829787229</v>
      </c>
      <c r="H331" s="3">
        <v>2019</v>
      </c>
    </row>
    <row r="332" spans="1:8" x14ac:dyDescent="0.3">
      <c r="A332" s="1" t="s">
        <v>93</v>
      </c>
      <c r="B332" s="2" t="s">
        <v>94</v>
      </c>
      <c r="C332" s="3" t="s">
        <v>95</v>
      </c>
      <c r="D332" s="3" t="s">
        <v>167</v>
      </c>
      <c r="E332" s="4">
        <v>196720.272</v>
      </c>
      <c r="F332" s="5">
        <v>168617.37600000002</v>
      </c>
      <c r="G332" s="6">
        <f t="shared" si="5"/>
        <v>1.1666666666666665</v>
      </c>
      <c r="H332" s="3">
        <v>2019</v>
      </c>
    </row>
    <row r="333" spans="1:8" x14ac:dyDescent="0.3">
      <c r="A333" s="1" t="s">
        <v>96</v>
      </c>
      <c r="B333" s="2" t="s">
        <v>97</v>
      </c>
      <c r="C333" s="3" t="s">
        <v>98</v>
      </c>
      <c r="D333" s="3" t="s">
        <v>167</v>
      </c>
      <c r="E333" s="4">
        <v>33060.249000000003</v>
      </c>
      <c r="F333" s="5">
        <v>83035.044000000009</v>
      </c>
      <c r="G333" s="6">
        <f t="shared" si="5"/>
        <v>0.39814814814814814</v>
      </c>
      <c r="H333" s="3">
        <v>2019</v>
      </c>
    </row>
    <row r="334" spans="1:8" x14ac:dyDescent="0.3">
      <c r="A334" s="1" t="s">
        <v>99</v>
      </c>
      <c r="B334" s="2" t="s">
        <v>100</v>
      </c>
      <c r="C334" s="3" t="s">
        <v>101</v>
      </c>
      <c r="D334" s="3" t="s">
        <v>167</v>
      </c>
      <c r="E334" s="4">
        <v>145009.98000000001</v>
      </c>
      <c r="F334" s="5">
        <v>169178.31</v>
      </c>
      <c r="G334" s="6">
        <f t="shared" si="5"/>
        <v>0.85714285714285721</v>
      </c>
      <c r="H334" s="3">
        <v>2019</v>
      </c>
    </row>
    <row r="335" spans="1:8" x14ac:dyDescent="0.3">
      <c r="A335" s="1" t="s">
        <v>102</v>
      </c>
      <c r="B335" s="2" t="s">
        <v>103</v>
      </c>
      <c r="C335" s="3" t="s">
        <v>104</v>
      </c>
      <c r="D335" s="3" t="s">
        <v>167</v>
      </c>
      <c r="E335" s="4">
        <v>476242.52400000003</v>
      </c>
      <c r="F335" s="5">
        <v>197065.87200000003</v>
      </c>
      <c r="G335" s="6">
        <f t="shared" si="5"/>
        <v>2.4166666666666665</v>
      </c>
      <c r="H335" s="3">
        <v>2019</v>
      </c>
    </row>
    <row r="336" spans="1:8" x14ac:dyDescent="0.3">
      <c r="A336" s="1" t="s">
        <v>105</v>
      </c>
      <c r="B336" s="2" t="s">
        <v>106</v>
      </c>
      <c r="C336" s="3" t="s">
        <v>107</v>
      </c>
      <c r="D336" s="3" t="s">
        <v>167</v>
      </c>
      <c r="E336" s="4">
        <v>326458.35000000003</v>
      </c>
      <c r="F336" s="5">
        <v>457041.69</v>
      </c>
      <c r="G336" s="6">
        <f t="shared" si="5"/>
        <v>0.71428571428571441</v>
      </c>
      <c r="H336" s="3">
        <v>2019</v>
      </c>
    </row>
    <row r="337" spans="1:8" x14ac:dyDescent="0.3">
      <c r="A337" s="1" t="s">
        <v>105</v>
      </c>
      <c r="B337" s="2" t="s">
        <v>106</v>
      </c>
      <c r="C337" s="3" t="s">
        <v>108</v>
      </c>
      <c r="D337" s="3" t="s">
        <v>167</v>
      </c>
      <c r="E337" s="4">
        <v>80842.104000000007</v>
      </c>
      <c r="F337" s="5">
        <v>75067.668000000005</v>
      </c>
      <c r="G337" s="6">
        <f t="shared" si="5"/>
        <v>1.0769230769230769</v>
      </c>
      <c r="H337" s="3">
        <v>2019</v>
      </c>
    </row>
    <row r="338" spans="1:8" x14ac:dyDescent="0.3">
      <c r="A338" s="1" t="s">
        <v>105</v>
      </c>
      <c r="B338" s="2" t="s">
        <v>106</v>
      </c>
      <c r="C338" s="3" t="s">
        <v>109</v>
      </c>
      <c r="D338" s="3" t="s">
        <v>167</v>
      </c>
      <c r="E338" s="4">
        <v>276321.67200000002</v>
      </c>
      <c r="F338" s="5">
        <v>763948.152</v>
      </c>
      <c r="G338" s="6">
        <f t="shared" si="5"/>
        <v>0.36170212765957449</v>
      </c>
      <c r="H338" s="3">
        <v>2019</v>
      </c>
    </row>
    <row r="339" spans="1:8" x14ac:dyDescent="0.3">
      <c r="A339" s="1" t="s">
        <v>110</v>
      </c>
      <c r="B339" s="2" t="s">
        <v>111</v>
      </c>
      <c r="C339" s="3" t="s">
        <v>112</v>
      </c>
      <c r="D339" s="3" t="s">
        <v>167</v>
      </c>
      <c r="E339" s="4">
        <v>193703.12100000001</v>
      </c>
      <c r="F339" s="5">
        <v>282616.02900000004</v>
      </c>
      <c r="G339" s="6">
        <f t="shared" si="5"/>
        <v>0.6853932584269663</v>
      </c>
      <c r="H339" s="3">
        <v>2019</v>
      </c>
    </row>
    <row r="340" spans="1:8" x14ac:dyDescent="0.3">
      <c r="A340" s="1" t="s">
        <v>113</v>
      </c>
      <c r="B340" s="2" t="s">
        <v>114</v>
      </c>
      <c r="C340" s="3" t="s">
        <v>115</v>
      </c>
      <c r="D340" s="3" t="s">
        <v>167</v>
      </c>
      <c r="E340" s="4">
        <v>395189.36100000003</v>
      </c>
      <c r="F340" s="5">
        <v>501827.76000000007</v>
      </c>
      <c r="G340" s="6">
        <f t="shared" si="5"/>
        <v>0.78749999999999998</v>
      </c>
      <c r="H340" s="3">
        <v>2019</v>
      </c>
    </row>
    <row r="341" spans="1:8" x14ac:dyDescent="0.3">
      <c r="A341" s="1" t="s">
        <v>116</v>
      </c>
      <c r="B341" s="2" t="s">
        <v>117</v>
      </c>
      <c r="C341" s="3" t="s">
        <v>118</v>
      </c>
      <c r="D341" s="3" t="s">
        <v>167</v>
      </c>
      <c r="E341" s="4">
        <v>378353.43000000005</v>
      </c>
      <c r="F341" s="5">
        <v>611186.31000000006</v>
      </c>
      <c r="G341" s="6">
        <f t="shared" si="5"/>
        <v>0.61904761904761907</v>
      </c>
      <c r="H341" s="3">
        <v>2019</v>
      </c>
    </row>
    <row r="342" spans="1:8" x14ac:dyDescent="0.3">
      <c r="A342" s="1" t="s">
        <v>119</v>
      </c>
      <c r="B342" s="2" t="s">
        <v>120</v>
      </c>
      <c r="C342" s="3" t="s">
        <v>121</v>
      </c>
      <c r="D342" s="3" t="s">
        <v>167</v>
      </c>
      <c r="E342" s="4">
        <v>302561.24400000001</v>
      </c>
      <c r="F342" s="5">
        <v>263861.55000000005</v>
      </c>
      <c r="G342" s="6">
        <f t="shared" si="5"/>
        <v>1.1466666666666665</v>
      </c>
      <c r="H342" s="3">
        <v>2019</v>
      </c>
    </row>
    <row r="343" spans="1:8" x14ac:dyDescent="0.3">
      <c r="A343" s="1" t="s">
        <v>122</v>
      </c>
      <c r="B343" s="2" t="s">
        <v>123</v>
      </c>
      <c r="C343" s="3" t="s">
        <v>124</v>
      </c>
      <c r="D343" s="3" t="s">
        <v>167</v>
      </c>
      <c r="E343" s="4">
        <v>92091.87000000001</v>
      </c>
      <c r="F343" s="5">
        <v>136957.13999999998</v>
      </c>
      <c r="G343" s="6">
        <f t="shared" si="5"/>
        <v>0.6724137931034484</v>
      </c>
      <c r="H343" s="3">
        <v>2019</v>
      </c>
    </row>
    <row r="344" spans="1:8" x14ac:dyDescent="0.3">
      <c r="A344" s="1" t="s">
        <v>125</v>
      </c>
      <c r="B344" s="2" t="s">
        <v>126</v>
      </c>
      <c r="C344" s="3" t="s">
        <v>127</v>
      </c>
      <c r="D344" s="3" t="s">
        <v>167</v>
      </c>
      <c r="E344" s="4">
        <v>321772.5</v>
      </c>
      <c r="F344" s="5">
        <v>420091.875</v>
      </c>
      <c r="G344" s="6">
        <f t="shared" si="5"/>
        <v>0.76595744680851063</v>
      </c>
      <c r="H344" s="3">
        <v>2019</v>
      </c>
    </row>
    <row r="345" spans="1:8" x14ac:dyDescent="0.3">
      <c r="A345" s="1" t="s">
        <v>128</v>
      </c>
      <c r="B345" s="2" t="s">
        <v>129</v>
      </c>
      <c r="C345" s="3" t="s">
        <v>130</v>
      </c>
      <c r="D345" s="3" t="s">
        <v>167</v>
      </c>
      <c r="E345" s="4">
        <v>231469.92</v>
      </c>
      <c r="F345" s="5">
        <v>236730.6</v>
      </c>
      <c r="G345" s="6">
        <f t="shared" si="5"/>
        <v>0.97777777777777786</v>
      </c>
      <c r="H345" s="3">
        <v>2019</v>
      </c>
    </row>
    <row r="346" spans="1:8" x14ac:dyDescent="0.3">
      <c r="A346" s="1" t="s">
        <v>131</v>
      </c>
      <c r="B346" s="2" t="s">
        <v>132</v>
      </c>
      <c r="C346" s="3" t="s">
        <v>133</v>
      </c>
      <c r="D346" s="3" t="s">
        <v>167</v>
      </c>
      <c r="E346" s="4">
        <v>602261.89200000011</v>
      </c>
      <c r="F346" s="5">
        <v>416378.59200000006</v>
      </c>
      <c r="G346" s="6">
        <f t="shared" si="5"/>
        <v>1.4464285714285714</v>
      </c>
      <c r="H346" s="3">
        <v>2019</v>
      </c>
    </row>
    <row r="347" spans="1:8" x14ac:dyDescent="0.3">
      <c r="A347" s="1" t="s">
        <v>134</v>
      </c>
      <c r="B347" s="2" t="s">
        <v>135</v>
      </c>
      <c r="C347" s="3" t="s">
        <v>136</v>
      </c>
      <c r="D347" s="3" t="s">
        <v>167</v>
      </c>
      <c r="E347" s="4">
        <v>434460.18600000005</v>
      </c>
      <c r="F347" s="5">
        <v>860723.01000000013</v>
      </c>
      <c r="G347" s="6">
        <f t="shared" si="5"/>
        <v>0.50476190476190474</v>
      </c>
      <c r="H347" s="3">
        <v>2019</v>
      </c>
    </row>
    <row r="348" spans="1:8" x14ac:dyDescent="0.3">
      <c r="A348" s="1" t="s">
        <v>134</v>
      </c>
      <c r="B348" s="2" t="s">
        <v>135</v>
      </c>
      <c r="C348" s="3" t="s">
        <v>137</v>
      </c>
      <c r="D348" s="3" t="s">
        <v>167</v>
      </c>
      <c r="E348" s="4">
        <v>253204.45199999999</v>
      </c>
      <c r="F348" s="5">
        <v>410365.83600000001</v>
      </c>
      <c r="G348" s="6">
        <f t="shared" si="5"/>
        <v>0.61702127659574468</v>
      </c>
      <c r="H348" s="3">
        <v>2019</v>
      </c>
    </row>
    <row r="349" spans="1:8" x14ac:dyDescent="0.3">
      <c r="A349" s="1" t="s">
        <v>138</v>
      </c>
      <c r="B349" s="2" t="s">
        <v>139</v>
      </c>
      <c r="C349" s="3" t="s">
        <v>140</v>
      </c>
      <c r="D349" s="3" t="s">
        <v>167</v>
      </c>
      <c r="E349" s="4">
        <v>671964.48</v>
      </c>
      <c r="F349" s="5">
        <v>755960.04</v>
      </c>
      <c r="G349" s="6">
        <f t="shared" si="5"/>
        <v>0.88888888888888884</v>
      </c>
      <c r="H349" s="3">
        <v>2019</v>
      </c>
    </row>
    <row r="350" spans="1:8" x14ac:dyDescent="0.3">
      <c r="A350" s="1" t="s">
        <v>141</v>
      </c>
      <c r="B350" s="2" t="s">
        <v>142</v>
      </c>
      <c r="C350" s="3" t="s">
        <v>143</v>
      </c>
      <c r="D350" s="3" t="s">
        <v>167</v>
      </c>
      <c r="E350" s="4">
        <v>62137.763999999996</v>
      </c>
      <c r="F350" s="5">
        <v>26057.772000000001</v>
      </c>
      <c r="G350" s="6">
        <f t="shared" si="5"/>
        <v>2.3846153846153846</v>
      </c>
      <c r="H350" s="3">
        <v>2019</v>
      </c>
    </row>
    <row r="351" spans="1:8" x14ac:dyDescent="0.3">
      <c r="A351" s="1" t="s">
        <v>144</v>
      </c>
      <c r="B351" s="2" t="s">
        <v>145</v>
      </c>
      <c r="C351" s="3" t="s">
        <v>146</v>
      </c>
      <c r="D351" s="3" t="s">
        <v>167</v>
      </c>
      <c r="E351" s="4">
        <v>296067.57300000003</v>
      </c>
      <c r="F351" s="5">
        <v>371189.196</v>
      </c>
      <c r="G351" s="6">
        <f t="shared" si="5"/>
        <v>0.79761904761904767</v>
      </c>
      <c r="H351" s="3">
        <v>2019</v>
      </c>
    </row>
    <row r="352" spans="1:8" x14ac:dyDescent="0.3">
      <c r="A352" s="1" t="s">
        <v>147</v>
      </c>
      <c r="B352" s="2" t="s">
        <v>148</v>
      </c>
      <c r="C352" s="3" t="s">
        <v>149</v>
      </c>
      <c r="D352" s="3" t="s">
        <v>167</v>
      </c>
      <c r="E352" s="4">
        <v>116135.71200000001</v>
      </c>
      <c r="F352" s="5">
        <v>131218.272</v>
      </c>
      <c r="G352" s="6">
        <f t="shared" si="5"/>
        <v>0.88505747126436796</v>
      </c>
      <c r="H352" s="3">
        <v>2019</v>
      </c>
    </row>
    <row r="353" spans="1:8" x14ac:dyDescent="0.3">
      <c r="A353" s="1" t="s">
        <v>150</v>
      </c>
      <c r="B353" s="2" t="s">
        <v>151</v>
      </c>
      <c r="C353" s="3" t="s">
        <v>152</v>
      </c>
      <c r="D353" s="3" t="s">
        <v>167</v>
      </c>
      <c r="E353" s="4">
        <v>71758.76400000001</v>
      </c>
      <c r="F353" s="5">
        <v>92960.21699999999</v>
      </c>
      <c r="G353" s="6">
        <f t="shared" si="5"/>
        <v>0.77192982456140369</v>
      </c>
      <c r="H353" s="3">
        <v>2019</v>
      </c>
    </row>
    <row r="354" spans="1:8" x14ac:dyDescent="0.3">
      <c r="A354" s="1" t="s">
        <v>153</v>
      </c>
      <c r="B354" s="2" t="s">
        <v>154</v>
      </c>
      <c r="C354" s="3" t="s">
        <v>155</v>
      </c>
      <c r="D354" s="3" t="s">
        <v>167</v>
      </c>
      <c r="E354" s="4">
        <v>657475.92000000004</v>
      </c>
      <c r="F354" s="5">
        <v>923795.28</v>
      </c>
      <c r="G354" s="6">
        <f t="shared" si="5"/>
        <v>0.71171171171171177</v>
      </c>
      <c r="H354" s="3">
        <v>2019</v>
      </c>
    </row>
    <row r="355" spans="1:8" x14ac:dyDescent="0.3">
      <c r="A355" s="1" t="s">
        <v>156</v>
      </c>
      <c r="B355" s="2" t="s">
        <v>157</v>
      </c>
      <c r="C355" s="3" t="s">
        <v>158</v>
      </c>
      <c r="D355" s="3" t="s">
        <v>167</v>
      </c>
      <c r="E355" s="4">
        <v>34533.576000000001</v>
      </c>
      <c r="F355" s="5">
        <v>85100.597999999998</v>
      </c>
      <c r="G355" s="6">
        <f t="shared" si="5"/>
        <v>0.40579710144927539</v>
      </c>
      <c r="H355" s="3">
        <v>2019</v>
      </c>
    </row>
    <row r="356" spans="1:8" x14ac:dyDescent="0.3">
      <c r="A356" s="1" t="s">
        <v>0</v>
      </c>
      <c r="B356" s="2" t="s">
        <v>1</v>
      </c>
      <c r="C356" s="3" t="s">
        <v>2</v>
      </c>
      <c r="D356" s="3" t="s">
        <v>168</v>
      </c>
      <c r="E356" s="4">
        <v>172024.236</v>
      </c>
      <c r="F356" s="5">
        <v>344048.47200000001</v>
      </c>
      <c r="G356" s="6">
        <f t="shared" si="5"/>
        <v>0.5</v>
      </c>
      <c r="H356" s="3">
        <v>2019</v>
      </c>
    </row>
    <row r="357" spans="1:8" x14ac:dyDescent="0.3">
      <c r="A357" s="1" t="s">
        <v>3</v>
      </c>
      <c r="B357" s="2" t="s">
        <v>4</v>
      </c>
      <c r="C357" s="3" t="s">
        <v>5</v>
      </c>
      <c r="D357" s="3" t="s">
        <v>168</v>
      </c>
      <c r="E357" s="4">
        <v>236059.902</v>
      </c>
      <c r="F357" s="5">
        <v>610676.70299999998</v>
      </c>
      <c r="G357" s="6">
        <f t="shared" si="5"/>
        <v>0.38655462184873951</v>
      </c>
      <c r="H357" s="3">
        <v>2019</v>
      </c>
    </row>
    <row r="358" spans="1:8" x14ac:dyDescent="0.3">
      <c r="A358" s="1" t="s">
        <v>6</v>
      </c>
      <c r="B358" s="2" t="s">
        <v>7</v>
      </c>
      <c r="C358" s="3" t="s">
        <v>8</v>
      </c>
      <c r="D358" s="3" t="s">
        <v>168</v>
      </c>
      <c r="E358" s="4">
        <v>264203.09999999998</v>
      </c>
      <c r="F358" s="5">
        <v>175236.75</v>
      </c>
      <c r="G358" s="6">
        <f t="shared" si="5"/>
        <v>1.5076923076923077</v>
      </c>
      <c r="H358" s="3">
        <v>2019</v>
      </c>
    </row>
    <row r="359" spans="1:8" x14ac:dyDescent="0.3">
      <c r="A359" s="1" t="s">
        <v>9</v>
      </c>
      <c r="B359" s="2" t="s">
        <v>10</v>
      </c>
      <c r="C359" s="3" t="s">
        <v>11</v>
      </c>
      <c r="D359" s="3" t="s">
        <v>168</v>
      </c>
      <c r="E359" s="4">
        <v>13320.269999999999</v>
      </c>
      <c r="F359" s="5">
        <v>32875.56</v>
      </c>
      <c r="G359" s="6">
        <f t="shared" si="5"/>
        <v>0.40517241379310343</v>
      </c>
      <c r="H359" s="3">
        <v>2019</v>
      </c>
    </row>
    <row r="360" spans="1:8" x14ac:dyDescent="0.3">
      <c r="A360" s="1" t="s">
        <v>12</v>
      </c>
      <c r="B360" s="2" t="s">
        <v>13</v>
      </c>
      <c r="C360" s="3" t="s">
        <v>14</v>
      </c>
      <c r="D360" s="3" t="s">
        <v>168</v>
      </c>
      <c r="E360" s="4">
        <v>296725.64400000003</v>
      </c>
      <c r="F360" s="5">
        <v>392960.98800000001</v>
      </c>
      <c r="G360" s="6">
        <f t="shared" si="5"/>
        <v>0.75510204081632659</v>
      </c>
      <c r="H360" s="3">
        <v>2019</v>
      </c>
    </row>
    <row r="361" spans="1:8" x14ac:dyDescent="0.3">
      <c r="A361" s="1" t="s">
        <v>12</v>
      </c>
      <c r="B361" s="2" t="s">
        <v>13</v>
      </c>
      <c r="C361" s="3" t="s">
        <v>15</v>
      </c>
      <c r="D361" s="3" t="s">
        <v>168</v>
      </c>
      <c r="E361" s="4">
        <v>79598.052000000011</v>
      </c>
      <c r="F361" s="5">
        <v>91390.356000000014</v>
      </c>
      <c r="G361" s="6">
        <f t="shared" si="5"/>
        <v>0.87096774193548387</v>
      </c>
      <c r="H361" s="3">
        <v>2019</v>
      </c>
    </row>
    <row r="362" spans="1:8" x14ac:dyDescent="0.3">
      <c r="A362" s="1" t="s">
        <v>12</v>
      </c>
      <c r="B362" s="2" t="s">
        <v>13</v>
      </c>
      <c r="C362" s="3" t="s">
        <v>16</v>
      </c>
      <c r="D362" s="3" t="s">
        <v>168</v>
      </c>
      <c r="E362" s="4">
        <v>393019.30800000002</v>
      </c>
      <c r="F362" s="5">
        <v>234957.19500000004</v>
      </c>
      <c r="G362" s="6">
        <f t="shared" si="5"/>
        <v>1.6727272727272726</v>
      </c>
      <c r="H362" s="3">
        <v>2019</v>
      </c>
    </row>
    <row r="363" spans="1:8" x14ac:dyDescent="0.3">
      <c r="A363" s="1" t="s">
        <v>12</v>
      </c>
      <c r="B363" s="2" t="s">
        <v>13</v>
      </c>
      <c r="C363" s="3" t="s">
        <v>17</v>
      </c>
      <c r="D363" s="3" t="s">
        <v>168</v>
      </c>
      <c r="E363" s="4">
        <v>91334.627999999997</v>
      </c>
      <c r="F363" s="5">
        <v>142076.08800000002</v>
      </c>
      <c r="G363" s="6">
        <f t="shared" si="5"/>
        <v>0.64285714285714279</v>
      </c>
      <c r="H363" s="3">
        <v>2019</v>
      </c>
    </row>
    <row r="364" spans="1:8" x14ac:dyDescent="0.3">
      <c r="A364" s="1" t="s">
        <v>18</v>
      </c>
      <c r="B364" s="2" t="s">
        <v>19</v>
      </c>
      <c r="C364" s="3" t="s">
        <v>20</v>
      </c>
      <c r="D364" s="3" t="s">
        <v>168</v>
      </c>
      <c r="E364" s="4">
        <v>127342.8</v>
      </c>
      <c r="F364" s="5">
        <v>157586.715</v>
      </c>
      <c r="G364" s="6">
        <f t="shared" si="5"/>
        <v>0.80808080808080807</v>
      </c>
      <c r="H364" s="3">
        <v>2019</v>
      </c>
    </row>
    <row r="365" spans="1:8" x14ac:dyDescent="0.3">
      <c r="A365" s="1" t="s">
        <v>21</v>
      </c>
      <c r="B365" s="2" t="s">
        <v>22</v>
      </c>
      <c r="C365" s="3" t="s">
        <v>23</v>
      </c>
      <c r="D365" s="3" t="s">
        <v>168</v>
      </c>
      <c r="E365" s="4">
        <v>323768.18700000003</v>
      </c>
      <c r="F365" s="5">
        <v>285109.299</v>
      </c>
      <c r="G365" s="6">
        <f t="shared" si="5"/>
        <v>1.1355932203389831</v>
      </c>
      <c r="H365" s="3">
        <v>2019</v>
      </c>
    </row>
    <row r="366" spans="1:8" x14ac:dyDescent="0.3">
      <c r="A366" s="1" t="s">
        <v>24</v>
      </c>
      <c r="B366" s="2" t="s">
        <v>25</v>
      </c>
      <c r="C366" s="3" t="s">
        <v>26</v>
      </c>
      <c r="D366" s="3" t="s">
        <v>168</v>
      </c>
      <c r="E366" s="4">
        <v>34397.46</v>
      </c>
      <c r="F366" s="5">
        <v>55137.105000000003</v>
      </c>
      <c r="G366" s="6">
        <f t="shared" si="5"/>
        <v>0.62385321100917424</v>
      </c>
      <c r="H366" s="3">
        <v>2019</v>
      </c>
    </row>
    <row r="367" spans="1:8" x14ac:dyDescent="0.3">
      <c r="A367" s="1" t="s">
        <v>27</v>
      </c>
      <c r="B367" s="2" t="s">
        <v>28</v>
      </c>
      <c r="C367" s="3" t="s">
        <v>29</v>
      </c>
      <c r="D367" s="3" t="s">
        <v>168</v>
      </c>
      <c r="E367" s="4">
        <v>17914.77</v>
      </c>
      <c r="F367" s="5">
        <v>48170.825999999994</v>
      </c>
      <c r="G367" s="6">
        <f t="shared" si="5"/>
        <v>0.37190082644628103</v>
      </c>
      <c r="H367" s="3">
        <v>2019</v>
      </c>
    </row>
    <row r="368" spans="1:8" x14ac:dyDescent="0.3">
      <c r="A368" s="1" t="s">
        <v>27</v>
      </c>
      <c r="B368" s="2" t="s">
        <v>28</v>
      </c>
      <c r="C368" s="3" t="s">
        <v>30</v>
      </c>
      <c r="D368" s="3" t="s">
        <v>168</v>
      </c>
      <c r="E368" s="4">
        <v>48731.112000000001</v>
      </c>
      <c r="F368" s="5">
        <v>102759.08399999999</v>
      </c>
      <c r="G368" s="6">
        <f t="shared" si="5"/>
        <v>0.47422680412371143</v>
      </c>
      <c r="H368" s="3">
        <v>2019</v>
      </c>
    </row>
    <row r="369" spans="1:8" x14ac:dyDescent="0.3">
      <c r="A369" s="1" t="s">
        <v>31</v>
      </c>
      <c r="B369" s="2" t="s">
        <v>32</v>
      </c>
      <c r="C369" s="3" t="s">
        <v>33</v>
      </c>
      <c r="D369" s="3" t="s">
        <v>168</v>
      </c>
      <c r="E369" s="4">
        <v>189105.11099999998</v>
      </c>
      <c r="F369" s="5">
        <v>430515.891</v>
      </c>
      <c r="G369" s="6">
        <f t="shared" si="5"/>
        <v>0.43925233644859807</v>
      </c>
      <c r="H369" s="3">
        <v>2019</v>
      </c>
    </row>
    <row r="370" spans="1:8" x14ac:dyDescent="0.3">
      <c r="A370" s="1" t="s">
        <v>34</v>
      </c>
      <c r="B370" s="2" t="s">
        <v>35</v>
      </c>
      <c r="C370" s="3" t="s">
        <v>36</v>
      </c>
      <c r="D370" s="3" t="s">
        <v>168</v>
      </c>
      <c r="E370" s="4">
        <v>67231.008000000002</v>
      </c>
      <c r="F370" s="5">
        <v>117654.26400000001</v>
      </c>
      <c r="G370" s="6">
        <f t="shared" si="5"/>
        <v>0.5714285714285714</v>
      </c>
      <c r="H370" s="3">
        <v>2019</v>
      </c>
    </row>
    <row r="371" spans="1:8" x14ac:dyDescent="0.3">
      <c r="A371" s="1" t="s">
        <v>37</v>
      </c>
      <c r="B371" s="2" t="s">
        <v>38</v>
      </c>
      <c r="C371" s="3" t="s">
        <v>39</v>
      </c>
      <c r="D371" s="3" t="s">
        <v>168</v>
      </c>
      <c r="E371" s="4">
        <v>211316.24700000003</v>
      </c>
      <c r="F371" s="5">
        <v>338903.41500000004</v>
      </c>
      <c r="G371" s="6">
        <f t="shared" si="5"/>
        <v>0.62352941176470589</v>
      </c>
      <c r="H371" s="3">
        <v>2019</v>
      </c>
    </row>
    <row r="372" spans="1:8" x14ac:dyDescent="0.3">
      <c r="A372" s="1" t="s">
        <v>40</v>
      </c>
      <c r="B372" s="2" t="s">
        <v>41</v>
      </c>
      <c r="C372" s="3" t="s">
        <v>42</v>
      </c>
      <c r="D372" s="3" t="s">
        <v>168</v>
      </c>
      <c r="E372" s="4">
        <v>173393.766</v>
      </c>
      <c r="F372" s="5">
        <v>110514.708</v>
      </c>
      <c r="G372" s="6">
        <f t="shared" si="5"/>
        <v>1.5689655172413794</v>
      </c>
      <c r="H372" s="3">
        <v>2019</v>
      </c>
    </row>
    <row r="373" spans="1:8" x14ac:dyDescent="0.3">
      <c r="A373" s="1" t="s">
        <v>43</v>
      </c>
      <c r="B373" s="2" t="s">
        <v>44</v>
      </c>
      <c r="C373" s="3" t="s">
        <v>45</v>
      </c>
      <c r="D373" s="3" t="s">
        <v>168</v>
      </c>
      <c r="E373" s="4">
        <v>165545.61300000001</v>
      </c>
      <c r="F373" s="5">
        <v>197493.01200000002</v>
      </c>
      <c r="G373" s="6">
        <f t="shared" si="5"/>
        <v>0.83823529411764708</v>
      </c>
      <c r="H373" s="3">
        <v>2019</v>
      </c>
    </row>
    <row r="374" spans="1:8" x14ac:dyDescent="0.3">
      <c r="A374" s="1" t="s">
        <v>43</v>
      </c>
      <c r="B374" s="2" t="s">
        <v>44</v>
      </c>
      <c r="C374" s="3" t="s">
        <v>46</v>
      </c>
      <c r="D374" s="3" t="s">
        <v>168</v>
      </c>
      <c r="E374" s="4">
        <v>48378.79800000001</v>
      </c>
      <c r="F374" s="5">
        <v>141414.948</v>
      </c>
      <c r="G374" s="6">
        <f t="shared" si="5"/>
        <v>0.3421052631578948</v>
      </c>
      <c r="H374" s="3">
        <v>2019</v>
      </c>
    </row>
    <row r="375" spans="1:8" x14ac:dyDescent="0.3">
      <c r="A375" s="1" t="s">
        <v>47</v>
      </c>
      <c r="B375" s="2" t="s">
        <v>48</v>
      </c>
      <c r="C375" s="3" t="s">
        <v>49</v>
      </c>
      <c r="D375" s="3" t="s">
        <v>168</v>
      </c>
      <c r="E375" s="4">
        <v>46314.306000000004</v>
      </c>
      <c r="F375" s="5">
        <v>24408.891</v>
      </c>
      <c r="G375" s="6">
        <f t="shared" si="5"/>
        <v>1.8974358974358976</v>
      </c>
      <c r="H375" s="3">
        <v>2019</v>
      </c>
    </row>
    <row r="376" spans="1:8" x14ac:dyDescent="0.3">
      <c r="A376" s="1" t="s">
        <v>50</v>
      </c>
      <c r="B376" s="2" t="s">
        <v>51</v>
      </c>
      <c r="C376" s="3" t="s">
        <v>52</v>
      </c>
      <c r="D376" s="3" t="s">
        <v>168</v>
      </c>
      <c r="E376" s="4">
        <v>120981.38400000001</v>
      </c>
      <c r="F376" s="5">
        <v>234240.55200000003</v>
      </c>
      <c r="G376" s="6">
        <f t="shared" si="5"/>
        <v>0.51648351648351642</v>
      </c>
      <c r="H376" s="3">
        <v>2019</v>
      </c>
    </row>
    <row r="377" spans="1:8" x14ac:dyDescent="0.3">
      <c r="A377" s="1" t="s">
        <v>53</v>
      </c>
      <c r="B377" s="2" t="s">
        <v>54</v>
      </c>
      <c r="C377" s="3" t="s">
        <v>55</v>
      </c>
      <c r="D377" s="3" t="s">
        <v>168</v>
      </c>
      <c r="E377" s="4">
        <v>61655.769</v>
      </c>
      <c r="F377" s="5">
        <v>118278.414</v>
      </c>
      <c r="G377" s="6">
        <f t="shared" si="5"/>
        <v>0.52127659574468088</v>
      </c>
      <c r="H377" s="3">
        <v>2019</v>
      </c>
    </row>
    <row r="378" spans="1:8" x14ac:dyDescent="0.3">
      <c r="A378" s="1" t="s">
        <v>56</v>
      </c>
      <c r="B378" s="2" t="s">
        <v>57</v>
      </c>
      <c r="C378" s="3" t="s">
        <v>58</v>
      </c>
      <c r="D378" s="3" t="s">
        <v>168</v>
      </c>
      <c r="E378" s="4">
        <v>156414.72600000002</v>
      </c>
      <c r="F378" s="5">
        <v>441169.74000000005</v>
      </c>
      <c r="G378" s="6">
        <f t="shared" si="5"/>
        <v>0.35454545454545455</v>
      </c>
      <c r="H378" s="3">
        <v>2019</v>
      </c>
    </row>
    <row r="379" spans="1:8" x14ac:dyDescent="0.3">
      <c r="A379" s="1" t="s">
        <v>59</v>
      </c>
      <c r="B379" s="2" t="s">
        <v>60</v>
      </c>
      <c r="C379" s="3" t="s">
        <v>61</v>
      </c>
      <c r="D379" s="3" t="s">
        <v>168</v>
      </c>
      <c r="E379" s="4">
        <v>162871.04699999999</v>
      </c>
      <c r="F379" s="5">
        <v>144150.23699999999</v>
      </c>
      <c r="G379" s="6">
        <f t="shared" si="5"/>
        <v>1.1298701298701299</v>
      </c>
      <c r="H379" s="3">
        <v>2019</v>
      </c>
    </row>
    <row r="380" spans="1:8" x14ac:dyDescent="0.3">
      <c r="A380" s="1" t="s">
        <v>62</v>
      </c>
      <c r="B380" s="2" t="s">
        <v>63</v>
      </c>
      <c r="C380" s="3" t="s">
        <v>64</v>
      </c>
      <c r="D380" s="3" t="s">
        <v>168</v>
      </c>
      <c r="E380" s="4">
        <v>354577.90499999997</v>
      </c>
      <c r="F380" s="5">
        <v>484423.33499999996</v>
      </c>
      <c r="G380" s="6">
        <f t="shared" si="5"/>
        <v>0.73195876288659789</v>
      </c>
      <c r="H380" s="3">
        <v>2019</v>
      </c>
    </row>
    <row r="381" spans="1:8" x14ac:dyDescent="0.3">
      <c r="A381" s="1" t="s">
        <v>62</v>
      </c>
      <c r="B381" s="2" t="s">
        <v>63</v>
      </c>
      <c r="C381" s="3" t="s">
        <v>65</v>
      </c>
      <c r="D381" s="3" t="s">
        <v>168</v>
      </c>
      <c r="E381" s="4">
        <v>221532.71400000001</v>
      </c>
      <c r="F381" s="5">
        <v>183825.01800000001</v>
      </c>
      <c r="G381" s="6">
        <f t="shared" si="5"/>
        <v>1.2051282051282051</v>
      </c>
      <c r="H381" s="3">
        <v>2019</v>
      </c>
    </row>
    <row r="382" spans="1:8" x14ac:dyDescent="0.3">
      <c r="A382" s="1" t="s">
        <v>66</v>
      </c>
      <c r="B382" s="2" t="s">
        <v>67</v>
      </c>
      <c r="C382" s="3" t="s">
        <v>68</v>
      </c>
      <c r="D382" s="3" t="s">
        <v>168</v>
      </c>
      <c r="E382" s="4">
        <v>390860.1</v>
      </c>
      <c r="F382" s="5">
        <v>323111.016</v>
      </c>
      <c r="G382" s="6">
        <f t="shared" si="5"/>
        <v>1.2096774193548385</v>
      </c>
      <c r="H382" s="3">
        <v>2019</v>
      </c>
    </row>
    <row r="383" spans="1:8" x14ac:dyDescent="0.3">
      <c r="A383" s="1" t="s">
        <v>69</v>
      </c>
      <c r="B383" s="2" t="s">
        <v>70</v>
      </c>
      <c r="C383" s="3" t="s">
        <v>71</v>
      </c>
      <c r="D383" s="3" t="s">
        <v>168</v>
      </c>
      <c r="E383" s="4">
        <v>112702.46400000001</v>
      </c>
      <c r="F383" s="5">
        <v>204273.21599999999</v>
      </c>
      <c r="G383" s="6">
        <f t="shared" si="5"/>
        <v>0.55172413793103459</v>
      </c>
      <c r="H383" s="3">
        <v>2019</v>
      </c>
    </row>
    <row r="384" spans="1:8" x14ac:dyDescent="0.3">
      <c r="A384" s="1" t="s">
        <v>72</v>
      </c>
      <c r="B384" s="2" t="s">
        <v>73</v>
      </c>
      <c r="C384" s="3" t="s">
        <v>74</v>
      </c>
      <c r="D384" s="3" t="s">
        <v>168</v>
      </c>
      <c r="E384" s="4">
        <v>201096.72</v>
      </c>
      <c r="F384" s="5">
        <v>180530.01</v>
      </c>
      <c r="G384" s="6">
        <f t="shared" si="5"/>
        <v>1.1139240506329113</v>
      </c>
      <c r="H384" s="3">
        <v>2019</v>
      </c>
    </row>
    <row r="385" spans="1:8" x14ac:dyDescent="0.3">
      <c r="A385" s="1" t="s">
        <v>75</v>
      </c>
      <c r="B385" s="2" t="s">
        <v>76</v>
      </c>
      <c r="C385" s="3" t="s">
        <v>77</v>
      </c>
      <c r="D385" s="3" t="s">
        <v>168</v>
      </c>
      <c r="E385" s="4">
        <v>286097.40000000002</v>
      </c>
      <c r="F385" s="5">
        <v>306124.21800000005</v>
      </c>
      <c r="G385" s="6">
        <f t="shared" si="5"/>
        <v>0.93457943925233633</v>
      </c>
      <c r="H385" s="3">
        <v>2019</v>
      </c>
    </row>
    <row r="386" spans="1:8" x14ac:dyDescent="0.3">
      <c r="A386" s="1" t="s">
        <v>78</v>
      </c>
      <c r="B386" s="2" t="s">
        <v>79</v>
      </c>
      <c r="C386" s="3" t="s">
        <v>80</v>
      </c>
      <c r="D386" s="3" t="s">
        <v>168</v>
      </c>
      <c r="E386" s="4">
        <v>142326.99</v>
      </c>
      <c r="F386" s="5">
        <v>294583.77</v>
      </c>
      <c r="G386" s="6">
        <f t="shared" si="5"/>
        <v>0.4831460674157303</v>
      </c>
      <c r="H386" s="3">
        <v>2019</v>
      </c>
    </row>
    <row r="387" spans="1:8" x14ac:dyDescent="0.3">
      <c r="A387" s="1" t="s">
        <v>81</v>
      </c>
      <c r="B387" s="2" t="s">
        <v>82</v>
      </c>
      <c r="C387" s="3" t="s">
        <v>83</v>
      </c>
      <c r="D387" s="3" t="s">
        <v>168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3">
        <v>2019</v>
      </c>
    </row>
    <row r="388" spans="1:8" x14ac:dyDescent="0.3">
      <c r="A388" s="1" t="s">
        <v>84</v>
      </c>
      <c r="B388" s="2" t="s">
        <v>85</v>
      </c>
      <c r="C388" s="3" t="s">
        <v>86</v>
      </c>
      <c r="D388" s="3" t="s">
        <v>168</v>
      </c>
      <c r="E388" s="4">
        <v>22854.473999999998</v>
      </c>
      <c r="F388" s="5">
        <v>28326.672000000002</v>
      </c>
      <c r="G388" s="6">
        <f t="shared" si="6"/>
        <v>0.80681818181818166</v>
      </c>
      <c r="H388" s="3">
        <v>2019</v>
      </c>
    </row>
    <row r="389" spans="1:8" x14ac:dyDescent="0.3">
      <c r="A389" s="1" t="s">
        <v>87</v>
      </c>
      <c r="B389" s="2" t="s">
        <v>88</v>
      </c>
      <c r="C389" s="3" t="s">
        <v>89</v>
      </c>
      <c r="D389" s="3" t="s">
        <v>168</v>
      </c>
      <c r="E389" s="4">
        <v>73610.316000000006</v>
      </c>
      <c r="F389" s="5">
        <v>75497.759999999995</v>
      </c>
      <c r="G389" s="6">
        <f t="shared" si="6"/>
        <v>0.9750000000000002</v>
      </c>
      <c r="H389" s="3">
        <v>2019</v>
      </c>
    </row>
    <row r="390" spans="1:8" x14ac:dyDescent="0.3">
      <c r="A390" s="1" t="s">
        <v>90</v>
      </c>
      <c r="B390" s="2" t="s">
        <v>91</v>
      </c>
      <c r="C390" s="3" t="s">
        <v>92</v>
      </c>
      <c r="D390" s="3" t="s">
        <v>168</v>
      </c>
      <c r="E390" s="4">
        <v>117349.84800000001</v>
      </c>
      <c r="F390" s="5">
        <v>160022.51999999999</v>
      </c>
      <c r="G390" s="6">
        <f t="shared" si="6"/>
        <v>0.7333333333333335</v>
      </c>
      <c r="H390" s="3">
        <v>2019</v>
      </c>
    </row>
    <row r="391" spans="1:8" x14ac:dyDescent="0.3">
      <c r="A391" s="1" t="s">
        <v>93</v>
      </c>
      <c r="B391" s="2" t="s">
        <v>94</v>
      </c>
      <c r="C391" s="3" t="s">
        <v>95</v>
      </c>
      <c r="D391" s="3" t="s">
        <v>168</v>
      </c>
      <c r="E391" s="4">
        <v>146957.16600000003</v>
      </c>
      <c r="F391" s="5">
        <v>169320.21300000002</v>
      </c>
      <c r="G391" s="6">
        <f t="shared" si="6"/>
        <v>0.86792452830188682</v>
      </c>
      <c r="H391" s="3">
        <v>2019</v>
      </c>
    </row>
    <row r="392" spans="1:8" x14ac:dyDescent="0.3">
      <c r="A392" s="1" t="s">
        <v>96</v>
      </c>
      <c r="B392" s="2" t="s">
        <v>97</v>
      </c>
      <c r="C392" s="3" t="s">
        <v>98</v>
      </c>
      <c r="D392" s="3" t="s">
        <v>168</v>
      </c>
      <c r="E392" s="4">
        <v>82406.7</v>
      </c>
      <c r="F392" s="5">
        <v>114652.8</v>
      </c>
      <c r="G392" s="6">
        <f t="shared" si="6"/>
        <v>0.71875</v>
      </c>
      <c r="H392" s="3">
        <v>2019</v>
      </c>
    </row>
    <row r="393" spans="1:8" x14ac:dyDescent="0.3">
      <c r="A393" s="1" t="s">
        <v>99</v>
      </c>
      <c r="B393" s="2" t="s">
        <v>100</v>
      </c>
      <c r="C393" s="3" t="s">
        <v>101</v>
      </c>
      <c r="D393" s="3" t="s">
        <v>168</v>
      </c>
      <c r="E393" s="4">
        <v>232255.37700000001</v>
      </c>
      <c r="F393" s="5">
        <v>296011.755</v>
      </c>
      <c r="G393" s="6">
        <f t="shared" si="6"/>
        <v>0.7846153846153846</v>
      </c>
      <c r="H393" s="3">
        <v>2019</v>
      </c>
    </row>
    <row r="394" spans="1:8" x14ac:dyDescent="0.3">
      <c r="A394" s="1" t="s">
        <v>102</v>
      </c>
      <c r="B394" s="2" t="s">
        <v>103</v>
      </c>
      <c r="C394" s="3" t="s">
        <v>104</v>
      </c>
      <c r="D394" s="3" t="s">
        <v>168</v>
      </c>
      <c r="E394" s="4">
        <v>364439.62799999997</v>
      </c>
      <c r="F394" s="5">
        <v>386132.46299999999</v>
      </c>
      <c r="G394" s="6">
        <f t="shared" si="6"/>
        <v>0.9438202247191011</v>
      </c>
      <c r="H394" s="3">
        <v>2019</v>
      </c>
    </row>
    <row r="395" spans="1:8" x14ac:dyDescent="0.3">
      <c r="A395" s="1" t="s">
        <v>105</v>
      </c>
      <c r="B395" s="2" t="s">
        <v>106</v>
      </c>
      <c r="C395" s="3" t="s">
        <v>107</v>
      </c>
      <c r="D395" s="3" t="s">
        <v>168</v>
      </c>
      <c r="E395" s="4">
        <v>83815.748999999996</v>
      </c>
      <c r="F395" s="5">
        <v>35226.909</v>
      </c>
      <c r="G395" s="6">
        <f t="shared" si="6"/>
        <v>2.3793103448275863</v>
      </c>
      <c r="H395" s="3">
        <v>2019</v>
      </c>
    </row>
    <row r="396" spans="1:8" x14ac:dyDescent="0.3">
      <c r="A396" s="1" t="s">
        <v>105</v>
      </c>
      <c r="B396" s="2" t="s">
        <v>106</v>
      </c>
      <c r="C396" s="3" t="s">
        <v>108</v>
      </c>
      <c r="D396" s="3" t="s">
        <v>168</v>
      </c>
      <c r="E396" s="4">
        <v>69479.963999999993</v>
      </c>
      <c r="F396" s="5">
        <v>98778.743999999992</v>
      </c>
      <c r="G396" s="6">
        <f t="shared" si="6"/>
        <v>0.70338983050847459</v>
      </c>
      <c r="H396" s="3">
        <v>2019</v>
      </c>
    </row>
    <row r="397" spans="1:8" x14ac:dyDescent="0.3">
      <c r="A397" s="1" t="s">
        <v>105</v>
      </c>
      <c r="B397" s="2" t="s">
        <v>106</v>
      </c>
      <c r="C397" s="3" t="s">
        <v>109</v>
      </c>
      <c r="D397" s="3" t="s">
        <v>168</v>
      </c>
      <c r="E397" s="4">
        <v>215194.41900000002</v>
      </c>
      <c r="F397" s="5">
        <v>218406.27600000001</v>
      </c>
      <c r="G397" s="6">
        <f t="shared" si="6"/>
        <v>0.98529411764705888</v>
      </c>
      <c r="H397" s="3">
        <v>2019</v>
      </c>
    </row>
    <row r="398" spans="1:8" x14ac:dyDescent="0.3">
      <c r="A398" s="1" t="s">
        <v>110</v>
      </c>
      <c r="B398" s="2" t="s">
        <v>111</v>
      </c>
      <c r="C398" s="3" t="s">
        <v>112</v>
      </c>
      <c r="D398" s="3" t="s">
        <v>168</v>
      </c>
      <c r="E398" s="4">
        <v>88065.468000000008</v>
      </c>
      <c r="F398" s="5">
        <v>70941.626999999993</v>
      </c>
      <c r="G398" s="6">
        <f t="shared" si="6"/>
        <v>1.2413793103448278</v>
      </c>
      <c r="H398" s="3">
        <v>2019</v>
      </c>
    </row>
    <row r="399" spans="1:8" x14ac:dyDescent="0.3">
      <c r="A399" s="1" t="s">
        <v>113</v>
      </c>
      <c r="B399" s="2" t="s">
        <v>114</v>
      </c>
      <c r="C399" s="3" t="s">
        <v>115</v>
      </c>
      <c r="D399" s="3" t="s">
        <v>168</v>
      </c>
      <c r="E399" s="4">
        <v>33564.824999999997</v>
      </c>
      <c r="F399" s="5">
        <v>26851.860000000004</v>
      </c>
      <c r="G399" s="6">
        <f t="shared" si="6"/>
        <v>1.2499999999999998</v>
      </c>
      <c r="H399" s="3">
        <v>2019</v>
      </c>
    </row>
    <row r="400" spans="1:8" x14ac:dyDescent="0.3">
      <c r="A400" s="1" t="s">
        <v>116</v>
      </c>
      <c r="B400" s="2" t="s">
        <v>117</v>
      </c>
      <c r="C400" s="3" t="s">
        <v>118</v>
      </c>
      <c r="D400" s="3" t="s">
        <v>168</v>
      </c>
      <c r="E400" s="4">
        <v>58085.937000000005</v>
      </c>
      <c r="F400" s="5">
        <v>19149.21</v>
      </c>
      <c r="G400" s="6">
        <f t="shared" si="6"/>
        <v>3.0333333333333337</v>
      </c>
      <c r="H400" s="3">
        <v>2019</v>
      </c>
    </row>
    <row r="401" spans="1:8" x14ac:dyDescent="0.3">
      <c r="A401" s="1" t="s">
        <v>119</v>
      </c>
      <c r="B401" s="2" t="s">
        <v>120</v>
      </c>
      <c r="C401" s="3" t="s">
        <v>121</v>
      </c>
      <c r="D401" s="3" t="s">
        <v>168</v>
      </c>
      <c r="E401" s="4">
        <v>75744.036000000007</v>
      </c>
      <c r="F401" s="5">
        <v>300532.788</v>
      </c>
      <c r="G401" s="6">
        <f t="shared" si="6"/>
        <v>0.25203252032520329</v>
      </c>
      <c r="H401" s="3">
        <v>2019</v>
      </c>
    </row>
    <row r="402" spans="1:8" x14ac:dyDescent="0.3">
      <c r="A402" s="1" t="s">
        <v>122</v>
      </c>
      <c r="B402" s="2" t="s">
        <v>123</v>
      </c>
      <c r="C402" s="3" t="s">
        <v>124</v>
      </c>
      <c r="D402" s="3" t="s">
        <v>168</v>
      </c>
      <c r="E402" s="4">
        <v>313281.21600000001</v>
      </c>
      <c r="F402" s="5">
        <v>254540.98800000004</v>
      </c>
      <c r="G402" s="6">
        <f t="shared" si="6"/>
        <v>1.2307692307692306</v>
      </c>
      <c r="H402" s="3">
        <v>2019</v>
      </c>
    </row>
    <row r="403" spans="1:8" x14ac:dyDescent="0.3">
      <c r="A403" s="1" t="s">
        <v>125</v>
      </c>
      <c r="B403" s="2" t="s">
        <v>126</v>
      </c>
      <c r="C403" s="3" t="s">
        <v>127</v>
      </c>
      <c r="D403" s="3" t="s">
        <v>168</v>
      </c>
      <c r="E403" s="4">
        <v>202610.04300000003</v>
      </c>
      <c r="F403" s="5">
        <v>344054.79000000004</v>
      </c>
      <c r="G403" s="6">
        <f t="shared" si="6"/>
        <v>0.58888888888888891</v>
      </c>
      <c r="H403" s="3">
        <v>2019</v>
      </c>
    </row>
    <row r="404" spans="1:8" x14ac:dyDescent="0.3">
      <c r="A404" s="1" t="s">
        <v>128</v>
      </c>
      <c r="B404" s="2" t="s">
        <v>129</v>
      </c>
      <c r="C404" s="3" t="s">
        <v>130</v>
      </c>
      <c r="D404" s="3" t="s">
        <v>168</v>
      </c>
      <c r="E404" s="4">
        <v>486123.93</v>
      </c>
      <c r="F404" s="5">
        <v>619168.37399999995</v>
      </c>
      <c r="G404" s="6">
        <f t="shared" si="6"/>
        <v>0.78512396694214881</v>
      </c>
      <c r="H404" s="3">
        <v>2019</v>
      </c>
    </row>
    <row r="405" spans="1:8" x14ac:dyDescent="0.3">
      <c r="A405" s="1" t="s">
        <v>131</v>
      </c>
      <c r="B405" s="2" t="s">
        <v>132</v>
      </c>
      <c r="C405" s="3" t="s">
        <v>133</v>
      </c>
      <c r="D405" s="3" t="s">
        <v>168</v>
      </c>
      <c r="E405" s="4">
        <v>174403.48499999999</v>
      </c>
      <c r="F405" s="5">
        <v>450204.34500000003</v>
      </c>
      <c r="G405" s="6">
        <f t="shared" si="6"/>
        <v>0.38738738738738732</v>
      </c>
      <c r="H405" s="3">
        <v>2019</v>
      </c>
    </row>
    <row r="406" spans="1:8" x14ac:dyDescent="0.3">
      <c r="A406" s="1" t="s">
        <v>134</v>
      </c>
      <c r="B406" s="2" t="s">
        <v>135</v>
      </c>
      <c r="C406" s="3" t="s">
        <v>136</v>
      </c>
      <c r="D406" s="3" t="s">
        <v>168</v>
      </c>
      <c r="E406" s="4">
        <v>176517.99000000002</v>
      </c>
      <c r="F406" s="5">
        <v>157261.48199999999</v>
      </c>
      <c r="G406" s="6">
        <f t="shared" si="6"/>
        <v>1.1224489795918369</v>
      </c>
      <c r="H406" s="3">
        <v>2019</v>
      </c>
    </row>
    <row r="407" spans="1:8" x14ac:dyDescent="0.3">
      <c r="A407" s="1" t="s">
        <v>134</v>
      </c>
      <c r="B407" s="2" t="s">
        <v>135</v>
      </c>
      <c r="C407" s="3" t="s">
        <v>137</v>
      </c>
      <c r="D407" s="3" t="s">
        <v>168</v>
      </c>
      <c r="E407" s="4">
        <v>329351.47200000001</v>
      </c>
      <c r="F407" s="5">
        <v>390021.48000000004</v>
      </c>
      <c r="G407" s="6">
        <f t="shared" si="6"/>
        <v>0.84444444444444433</v>
      </c>
      <c r="H407" s="3">
        <v>2019</v>
      </c>
    </row>
    <row r="408" spans="1:8" x14ac:dyDescent="0.3">
      <c r="A408" s="1" t="s">
        <v>138</v>
      </c>
      <c r="B408" s="2" t="s">
        <v>139</v>
      </c>
      <c r="C408" s="3" t="s">
        <v>140</v>
      </c>
      <c r="D408" s="3" t="s">
        <v>168</v>
      </c>
      <c r="E408" s="4">
        <v>95328.837</v>
      </c>
      <c r="F408" s="5">
        <v>198736.38900000002</v>
      </c>
      <c r="G408" s="6">
        <f t="shared" si="6"/>
        <v>0.47967479674796742</v>
      </c>
      <c r="H408" s="3">
        <v>2019</v>
      </c>
    </row>
    <row r="409" spans="1:8" x14ac:dyDescent="0.3">
      <c r="A409" s="1" t="s">
        <v>141</v>
      </c>
      <c r="B409" s="2" t="s">
        <v>142</v>
      </c>
      <c r="C409" s="3" t="s">
        <v>143</v>
      </c>
      <c r="D409" s="3" t="s">
        <v>168</v>
      </c>
      <c r="E409" s="4">
        <v>212519.538</v>
      </c>
      <c r="F409" s="5">
        <v>225638.02799999999</v>
      </c>
      <c r="G409" s="6">
        <f t="shared" si="6"/>
        <v>0.94186046511627908</v>
      </c>
      <c r="H409" s="3">
        <v>2019</v>
      </c>
    </row>
    <row r="410" spans="1:8" x14ac:dyDescent="0.3">
      <c r="A410" s="1" t="s">
        <v>144</v>
      </c>
      <c r="B410" s="2" t="s">
        <v>145</v>
      </c>
      <c r="C410" s="3" t="s">
        <v>146</v>
      </c>
      <c r="D410" s="3" t="s">
        <v>168</v>
      </c>
      <c r="E410" s="4">
        <v>180939.204</v>
      </c>
      <c r="F410" s="5">
        <v>123800.508</v>
      </c>
      <c r="G410" s="6">
        <f t="shared" si="6"/>
        <v>1.4615384615384615</v>
      </c>
      <c r="H410" s="3">
        <v>2019</v>
      </c>
    </row>
    <row r="411" spans="1:8" x14ac:dyDescent="0.3">
      <c r="A411" s="1" t="s">
        <v>147</v>
      </c>
      <c r="B411" s="2" t="s">
        <v>148</v>
      </c>
      <c r="C411" s="3" t="s">
        <v>149</v>
      </c>
      <c r="D411" s="3" t="s">
        <v>168</v>
      </c>
      <c r="E411" s="4">
        <v>205798.383</v>
      </c>
      <c r="F411" s="5">
        <v>201419.69400000002</v>
      </c>
      <c r="G411" s="6">
        <f t="shared" si="6"/>
        <v>1.0217391304347825</v>
      </c>
      <c r="H411" s="3">
        <v>2019</v>
      </c>
    </row>
    <row r="412" spans="1:8" x14ac:dyDescent="0.3">
      <c r="A412" s="1" t="s">
        <v>150</v>
      </c>
      <c r="B412" s="2" t="s">
        <v>151</v>
      </c>
      <c r="C412" s="3" t="s">
        <v>152</v>
      </c>
      <c r="D412" s="3" t="s">
        <v>168</v>
      </c>
      <c r="E412" s="4">
        <v>109897.84800000001</v>
      </c>
      <c r="F412" s="5">
        <v>82075.608000000007</v>
      </c>
      <c r="G412" s="6">
        <f t="shared" si="6"/>
        <v>1.3389830508474576</v>
      </c>
      <c r="H412" s="3">
        <v>2019</v>
      </c>
    </row>
    <row r="413" spans="1:8" x14ac:dyDescent="0.3">
      <c r="A413" s="1" t="s">
        <v>153</v>
      </c>
      <c r="B413" s="2" t="s">
        <v>154</v>
      </c>
      <c r="C413" s="3" t="s">
        <v>155</v>
      </c>
      <c r="D413" s="3" t="s">
        <v>168</v>
      </c>
      <c r="E413" s="4">
        <v>13555.755000000001</v>
      </c>
      <c r="F413" s="5">
        <v>14392.53</v>
      </c>
      <c r="G413" s="6">
        <f t="shared" si="6"/>
        <v>0.94186046511627908</v>
      </c>
      <c r="H413" s="3">
        <v>2019</v>
      </c>
    </row>
    <row r="414" spans="1:8" x14ac:dyDescent="0.3">
      <c r="A414" s="1" t="s">
        <v>156</v>
      </c>
      <c r="B414" s="2" t="s">
        <v>157</v>
      </c>
      <c r="C414" s="3" t="s">
        <v>158</v>
      </c>
      <c r="D414" s="3" t="s">
        <v>168</v>
      </c>
      <c r="E414" s="4">
        <v>131566.5</v>
      </c>
      <c r="F414" s="5">
        <v>67098.915000000008</v>
      </c>
      <c r="G414" s="6">
        <f t="shared" si="6"/>
        <v>1.9607843137254899</v>
      </c>
      <c r="H414" s="3">
        <v>2019</v>
      </c>
    </row>
    <row r="415" spans="1:8" x14ac:dyDescent="0.3">
      <c r="A415" s="1" t="s">
        <v>0</v>
      </c>
      <c r="B415" s="2" t="s">
        <v>1</v>
      </c>
      <c r="C415" s="3" t="s">
        <v>2</v>
      </c>
      <c r="D415" s="3" t="s">
        <v>169</v>
      </c>
      <c r="E415" s="4">
        <v>523222.30800000002</v>
      </c>
      <c r="F415" s="5">
        <v>312795.94500000007</v>
      </c>
      <c r="G415" s="6">
        <f t="shared" si="6"/>
        <v>1.6727272727272724</v>
      </c>
      <c r="H415" s="3">
        <v>2019</v>
      </c>
    </row>
    <row r="416" spans="1:8" x14ac:dyDescent="0.3">
      <c r="A416" s="1" t="s">
        <v>3</v>
      </c>
      <c r="B416" s="2" t="s">
        <v>4</v>
      </c>
      <c r="C416" s="3" t="s">
        <v>5</v>
      </c>
      <c r="D416" s="3" t="s">
        <v>169</v>
      </c>
      <c r="E416" s="4">
        <v>596794.46400000015</v>
      </c>
      <c r="F416" s="5">
        <v>863220.56400000013</v>
      </c>
      <c r="G416" s="6">
        <f t="shared" si="6"/>
        <v>0.6913580246913581</v>
      </c>
      <c r="H416" s="3">
        <v>2019</v>
      </c>
    </row>
    <row r="417" spans="1:8" x14ac:dyDescent="0.3">
      <c r="A417" s="1" t="s">
        <v>6</v>
      </c>
      <c r="B417" s="2" t="s">
        <v>7</v>
      </c>
      <c r="C417" s="3" t="s">
        <v>8</v>
      </c>
      <c r="D417" s="3" t="s">
        <v>169</v>
      </c>
      <c r="E417" s="4">
        <v>153091.45799999998</v>
      </c>
      <c r="F417" s="5">
        <v>222169.31099999999</v>
      </c>
      <c r="G417" s="6">
        <f t="shared" si="6"/>
        <v>0.68907563025210083</v>
      </c>
      <c r="H417" s="3">
        <v>2019</v>
      </c>
    </row>
    <row r="418" spans="1:8" x14ac:dyDescent="0.3">
      <c r="A418" s="1" t="s">
        <v>9</v>
      </c>
      <c r="B418" s="2" t="s">
        <v>10</v>
      </c>
      <c r="C418" s="3" t="s">
        <v>11</v>
      </c>
      <c r="D418" s="3" t="s">
        <v>169</v>
      </c>
      <c r="E418" s="4">
        <v>134103.22200000001</v>
      </c>
      <c r="F418" s="5">
        <v>62987.877</v>
      </c>
      <c r="G418" s="6">
        <f t="shared" si="6"/>
        <v>2.1290322580645165</v>
      </c>
      <c r="H418" s="3">
        <v>2019</v>
      </c>
    </row>
    <row r="419" spans="1:8" x14ac:dyDescent="0.3">
      <c r="A419" s="1" t="s">
        <v>12</v>
      </c>
      <c r="B419" s="2" t="s">
        <v>13</v>
      </c>
      <c r="C419" s="3" t="s">
        <v>14</v>
      </c>
      <c r="D419" s="3" t="s">
        <v>169</v>
      </c>
      <c r="E419" s="4">
        <v>803733.3</v>
      </c>
      <c r="F419" s="5">
        <v>691210.63800000004</v>
      </c>
      <c r="G419" s="6">
        <f t="shared" si="6"/>
        <v>1.1627906976744187</v>
      </c>
      <c r="H419" s="3">
        <v>2019</v>
      </c>
    </row>
    <row r="420" spans="1:8" x14ac:dyDescent="0.3">
      <c r="A420" s="1" t="s">
        <v>12</v>
      </c>
      <c r="B420" s="2" t="s">
        <v>13</v>
      </c>
      <c r="C420" s="3" t="s">
        <v>15</v>
      </c>
      <c r="D420" s="3" t="s">
        <v>169</v>
      </c>
      <c r="E420" s="4">
        <v>470726.08200000005</v>
      </c>
      <c r="F420" s="5">
        <v>530311.66200000001</v>
      </c>
      <c r="G420" s="6">
        <f t="shared" si="6"/>
        <v>0.88764044943820231</v>
      </c>
      <c r="H420" s="3">
        <v>2019</v>
      </c>
    </row>
    <row r="421" spans="1:8" x14ac:dyDescent="0.3">
      <c r="A421" s="1" t="s">
        <v>12</v>
      </c>
      <c r="B421" s="2" t="s">
        <v>13</v>
      </c>
      <c r="C421" s="3" t="s">
        <v>16</v>
      </c>
      <c r="D421" s="3" t="s">
        <v>169</v>
      </c>
      <c r="E421" s="4">
        <v>263202.18300000002</v>
      </c>
      <c r="F421" s="5">
        <v>1001866.374</v>
      </c>
      <c r="G421" s="6">
        <f t="shared" si="6"/>
        <v>0.26271186440677968</v>
      </c>
      <c r="H421" s="3">
        <v>2019</v>
      </c>
    </row>
    <row r="422" spans="1:8" x14ac:dyDescent="0.3">
      <c r="A422" s="1" t="s">
        <v>12</v>
      </c>
      <c r="B422" s="2" t="s">
        <v>13</v>
      </c>
      <c r="C422" s="3" t="s">
        <v>17</v>
      </c>
      <c r="D422" s="3" t="s">
        <v>169</v>
      </c>
      <c r="E422" s="4">
        <v>295226.08199999999</v>
      </c>
      <c r="F422" s="5">
        <v>559045.13399999996</v>
      </c>
      <c r="G422" s="6">
        <f t="shared" si="6"/>
        <v>0.52808988764044951</v>
      </c>
      <c r="H422" s="3">
        <v>2019</v>
      </c>
    </row>
    <row r="423" spans="1:8" x14ac:dyDescent="0.3">
      <c r="A423" s="1" t="s">
        <v>18</v>
      </c>
      <c r="B423" s="2" t="s">
        <v>19</v>
      </c>
      <c r="C423" s="3" t="s">
        <v>20</v>
      </c>
      <c r="D423" s="3" t="s">
        <v>169</v>
      </c>
      <c r="E423" s="4">
        <v>155828.12400000001</v>
      </c>
      <c r="F423" s="5">
        <v>178913.772</v>
      </c>
      <c r="G423" s="6">
        <f t="shared" si="6"/>
        <v>0.87096774193548399</v>
      </c>
      <c r="H423" s="3">
        <v>2019</v>
      </c>
    </row>
    <row r="424" spans="1:8" x14ac:dyDescent="0.3">
      <c r="A424" s="1" t="s">
        <v>21</v>
      </c>
      <c r="B424" s="2" t="s">
        <v>22</v>
      </c>
      <c r="C424" s="3" t="s">
        <v>23</v>
      </c>
      <c r="D424" s="3" t="s">
        <v>169</v>
      </c>
      <c r="E424" s="4">
        <v>315851.022</v>
      </c>
      <c r="F424" s="5">
        <v>323461.89</v>
      </c>
      <c r="G424" s="6">
        <f t="shared" si="6"/>
        <v>0.97647058823529409</v>
      </c>
      <c r="H424" s="3">
        <v>2019</v>
      </c>
    </row>
    <row r="425" spans="1:8" x14ac:dyDescent="0.3">
      <c r="A425" s="1" t="s">
        <v>24</v>
      </c>
      <c r="B425" s="2" t="s">
        <v>25</v>
      </c>
      <c r="C425" s="3" t="s">
        <v>26</v>
      </c>
      <c r="D425" s="3" t="s">
        <v>169</v>
      </c>
      <c r="E425" s="4">
        <v>127027.49400000001</v>
      </c>
      <c r="F425" s="5">
        <v>196315.21799999999</v>
      </c>
      <c r="G425" s="6">
        <f t="shared" si="6"/>
        <v>0.6470588235294118</v>
      </c>
      <c r="H425" s="3">
        <v>2019</v>
      </c>
    </row>
    <row r="426" spans="1:8" x14ac:dyDescent="0.3">
      <c r="A426" s="1" t="s">
        <v>27</v>
      </c>
      <c r="B426" s="2" t="s">
        <v>28</v>
      </c>
      <c r="C426" s="3" t="s">
        <v>29</v>
      </c>
      <c r="D426" s="3" t="s">
        <v>169</v>
      </c>
      <c r="E426" s="4">
        <v>454820.4</v>
      </c>
      <c r="F426" s="5">
        <v>855062.35199999996</v>
      </c>
      <c r="G426" s="6">
        <f t="shared" si="6"/>
        <v>0.53191489361702138</v>
      </c>
      <c r="H426" s="3">
        <v>2019</v>
      </c>
    </row>
    <row r="427" spans="1:8" x14ac:dyDescent="0.3">
      <c r="A427" s="1" t="s">
        <v>27</v>
      </c>
      <c r="B427" s="2" t="s">
        <v>28</v>
      </c>
      <c r="C427" s="3" t="s">
        <v>30</v>
      </c>
      <c r="D427" s="3" t="s">
        <v>169</v>
      </c>
      <c r="E427" s="4">
        <v>216096.33600000001</v>
      </c>
      <c r="F427" s="5">
        <v>468208.728</v>
      </c>
      <c r="G427" s="6">
        <f t="shared" si="6"/>
        <v>0.46153846153846156</v>
      </c>
      <c r="H427" s="3">
        <v>2019</v>
      </c>
    </row>
    <row r="428" spans="1:8" x14ac:dyDescent="0.3">
      <c r="A428" s="1" t="s">
        <v>31</v>
      </c>
      <c r="B428" s="2" t="s">
        <v>32</v>
      </c>
      <c r="C428" s="3" t="s">
        <v>33</v>
      </c>
      <c r="D428" s="3" t="s">
        <v>169</v>
      </c>
      <c r="E428" s="4">
        <v>865253.34</v>
      </c>
      <c r="F428" s="5">
        <v>257515.875</v>
      </c>
      <c r="G428" s="6">
        <f t="shared" si="6"/>
        <v>3.36</v>
      </c>
      <c r="H428" s="3">
        <v>2019</v>
      </c>
    </row>
    <row r="429" spans="1:8" x14ac:dyDescent="0.3">
      <c r="A429" s="1" t="s">
        <v>34</v>
      </c>
      <c r="B429" s="2" t="s">
        <v>35</v>
      </c>
      <c r="C429" s="3" t="s">
        <v>36</v>
      </c>
      <c r="D429" s="3" t="s">
        <v>169</v>
      </c>
      <c r="E429" s="4">
        <v>453928.45500000002</v>
      </c>
      <c r="F429" s="5">
        <v>433753.85700000002</v>
      </c>
      <c r="G429" s="6">
        <f t="shared" si="6"/>
        <v>1.0465116279069768</v>
      </c>
      <c r="H429" s="3">
        <v>2019</v>
      </c>
    </row>
    <row r="430" spans="1:8" x14ac:dyDescent="0.3">
      <c r="A430" s="1" t="s">
        <v>37</v>
      </c>
      <c r="B430" s="2" t="s">
        <v>38</v>
      </c>
      <c r="C430" s="3" t="s">
        <v>39</v>
      </c>
      <c r="D430" s="3" t="s">
        <v>169</v>
      </c>
      <c r="E430" s="4">
        <v>368735.49000000005</v>
      </c>
      <c r="F430" s="5">
        <v>446579.64900000009</v>
      </c>
      <c r="G430" s="6">
        <f t="shared" si="6"/>
        <v>0.82568807339449535</v>
      </c>
      <c r="H430" s="3">
        <v>2019</v>
      </c>
    </row>
    <row r="431" spans="1:8" x14ac:dyDescent="0.3">
      <c r="A431" s="1" t="s">
        <v>40</v>
      </c>
      <c r="B431" s="2" t="s">
        <v>41</v>
      </c>
      <c r="C431" s="3" t="s">
        <v>42</v>
      </c>
      <c r="D431" s="3" t="s">
        <v>169</v>
      </c>
      <c r="E431" s="4">
        <v>710326.58399999992</v>
      </c>
      <c r="F431" s="5">
        <v>631401.40799999994</v>
      </c>
      <c r="G431" s="6">
        <f t="shared" si="6"/>
        <v>1.125</v>
      </c>
      <c r="H431" s="3">
        <v>2019</v>
      </c>
    </row>
    <row r="432" spans="1:8" x14ac:dyDescent="0.3">
      <c r="A432" s="1" t="s">
        <v>43</v>
      </c>
      <c r="B432" s="2" t="s">
        <v>44</v>
      </c>
      <c r="C432" s="3" t="s">
        <v>45</v>
      </c>
      <c r="D432" s="3" t="s">
        <v>169</v>
      </c>
      <c r="E432" s="4">
        <v>423469.95299999998</v>
      </c>
      <c r="F432" s="5">
        <v>1027139.8859999999</v>
      </c>
      <c r="G432" s="6">
        <f t="shared" si="6"/>
        <v>0.41228070175438597</v>
      </c>
      <c r="H432" s="3">
        <v>2019</v>
      </c>
    </row>
    <row r="433" spans="1:8" x14ac:dyDescent="0.3">
      <c r="A433" s="1" t="s">
        <v>43</v>
      </c>
      <c r="B433" s="2" t="s">
        <v>44</v>
      </c>
      <c r="C433" s="3" t="s">
        <v>46</v>
      </c>
      <c r="D433" s="3" t="s">
        <v>169</v>
      </c>
      <c r="E433" s="4">
        <v>264063.24000000005</v>
      </c>
      <c r="F433" s="5">
        <v>269931.31200000003</v>
      </c>
      <c r="G433" s="6">
        <f t="shared" si="6"/>
        <v>0.97826086956521741</v>
      </c>
      <c r="H433" s="3">
        <v>2019</v>
      </c>
    </row>
    <row r="434" spans="1:8" x14ac:dyDescent="0.3">
      <c r="A434" s="1" t="s">
        <v>47</v>
      </c>
      <c r="B434" s="2" t="s">
        <v>48</v>
      </c>
      <c r="C434" s="3" t="s">
        <v>49</v>
      </c>
      <c r="D434" s="3" t="s">
        <v>169</v>
      </c>
      <c r="E434" s="4">
        <v>745950.11400000006</v>
      </c>
      <c r="F434" s="5">
        <v>535553.92800000007</v>
      </c>
      <c r="G434" s="6">
        <f t="shared" si="6"/>
        <v>1.3928571428571428</v>
      </c>
      <c r="H434" s="3">
        <v>2019</v>
      </c>
    </row>
    <row r="435" spans="1:8" x14ac:dyDescent="0.3">
      <c r="A435" s="1" t="s">
        <v>50</v>
      </c>
      <c r="B435" s="2" t="s">
        <v>51</v>
      </c>
      <c r="C435" s="3" t="s">
        <v>52</v>
      </c>
      <c r="D435" s="3" t="s">
        <v>169</v>
      </c>
      <c r="E435" s="4">
        <v>147059.46</v>
      </c>
      <c r="F435" s="5">
        <v>147059.46</v>
      </c>
      <c r="G435" s="6">
        <f t="shared" si="6"/>
        <v>1</v>
      </c>
      <c r="H435" s="3">
        <v>2019</v>
      </c>
    </row>
    <row r="436" spans="1:8" x14ac:dyDescent="0.3">
      <c r="A436" s="1" t="s">
        <v>53</v>
      </c>
      <c r="B436" s="2" t="s">
        <v>54</v>
      </c>
      <c r="C436" s="3" t="s">
        <v>55</v>
      </c>
      <c r="D436" s="3" t="s">
        <v>169</v>
      </c>
      <c r="E436" s="4">
        <v>318523.90500000003</v>
      </c>
      <c r="F436" s="5">
        <v>739215.85499999998</v>
      </c>
      <c r="G436" s="6">
        <f t="shared" si="6"/>
        <v>0.4308943089430895</v>
      </c>
      <c r="H436" s="3">
        <v>2019</v>
      </c>
    </row>
    <row r="437" spans="1:8" x14ac:dyDescent="0.3">
      <c r="A437" s="1" t="s">
        <v>56</v>
      </c>
      <c r="B437" s="2" t="s">
        <v>57</v>
      </c>
      <c r="C437" s="3" t="s">
        <v>58</v>
      </c>
      <c r="D437" s="3" t="s">
        <v>169</v>
      </c>
      <c r="E437" s="4">
        <v>695737.78200000001</v>
      </c>
      <c r="F437" s="5">
        <v>903659.41799999983</v>
      </c>
      <c r="G437" s="6">
        <f t="shared" si="6"/>
        <v>0.76991150442477896</v>
      </c>
      <c r="H437" s="3">
        <v>2019</v>
      </c>
    </row>
    <row r="438" spans="1:8" x14ac:dyDescent="0.3">
      <c r="A438" s="1" t="s">
        <v>59</v>
      </c>
      <c r="B438" s="2" t="s">
        <v>60</v>
      </c>
      <c r="C438" s="3" t="s">
        <v>61</v>
      </c>
      <c r="D438" s="3" t="s">
        <v>169</v>
      </c>
      <c r="E438" s="4">
        <v>120405.74400000001</v>
      </c>
      <c r="F438" s="5">
        <v>82778.949000000008</v>
      </c>
      <c r="G438" s="6">
        <f t="shared" si="6"/>
        <v>1.4545454545454546</v>
      </c>
      <c r="H438" s="3">
        <v>2019</v>
      </c>
    </row>
    <row r="439" spans="1:8" x14ac:dyDescent="0.3">
      <c r="A439" s="1" t="s">
        <v>62</v>
      </c>
      <c r="B439" s="2" t="s">
        <v>63</v>
      </c>
      <c r="C439" s="3" t="s">
        <v>64</v>
      </c>
      <c r="D439" s="3" t="s">
        <v>169</v>
      </c>
      <c r="E439" s="4">
        <v>206848.62</v>
      </c>
      <c r="F439" s="5">
        <v>545328.18000000005</v>
      </c>
      <c r="G439" s="6">
        <f t="shared" si="6"/>
        <v>0.37931034482758619</v>
      </c>
      <c r="H439" s="3">
        <v>2019</v>
      </c>
    </row>
    <row r="440" spans="1:8" x14ac:dyDescent="0.3">
      <c r="A440" s="1" t="s">
        <v>62</v>
      </c>
      <c r="B440" s="2" t="s">
        <v>63</v>
      </c>
      <c r="C440" s="3" t="s">
        <v>65</v>
      </c>
      <c r="D440" s="3" t="s">
        <v>169</v>
      </c>
      <c r="E440" s="4">
        <v>394381.89</v>
      </c>
      <c r="F440" s="5">
        <v>1161827.73</v>
      </c>
      <c r="G440" s="6">
        <f t="shared" si="6"/>
        <v>0.33944954128440369</v>
      </c>
      <c r="H440" s="3">
        <v>2019</v>
      </c>
    </row>
    <row r="441" spans="1:8" x14ac:dyDescent="0.3">
      <c r="A441" s="1" t="s">
        <v>66</v>
      </c>
      <c r="B441" s="2" t="s">
        <v>67</v>
      </c>
      <c r="C441" s="3" t="s">
        <v>68</v>
      </c>
      <c r="D441" s="3" t="s">
        <v>169</v>
      </c>
      <c r="E441" s="4">
        <v>539463.978</v>
      </c>
      <c r="F441" s="5">
        <v>357476.13</v>
      </c>
      <c r="G441" s="6">
        <f t="shared" si="6"/>
        <v>1.509090909090909</v>
      </c>
      <c r="H441" s="3">
        <v>2019</v>
      </c>
    </row>
    <row r="442" spans="1:8" x14ac:dyDescent="0.3">
      <c r="A442" s="1" t="s">
        <v>69</v>
      </c>
      <c r="B442" s="2" t="s">
        <v>70</v>
      </c>
      <c r="C442" s="3" t="s">
        <v>71</v>
      </c>
      <c r="D442" s="3" t="s">
        <v>169</v>
      </c>
      <c r="E442" s="4">
        <v>50356.94400000001</v>
      </c>
      <c r="F442" s="5">
        <v>140389.05600000001</v>
      </c>
      <c r="G442" s="6">
        <f t="shared" si="6"/>
        <v>0.35869565217391308</v>
      </c>
      <c r="H442" s="3">
        <v>2019</v>
      </c>
    </row>
    <row r="443" spans="1:8" x14ac:dyDescent="0.3">
      <c r="A443" s="1" t="s">
        <v>72</v>
      </c>
      <c r="B443" s="2" t="s">
        <v>73</v>
      </c>
      <c r="C443" s="3" t="s">
        <v>74</v>
      </c>
      <c r="D443" s="3" t="s">
        <v>169</v>
      </c>
      <c r="E443" s="4">
        <v>100498.10400000001</v>
      </c>
      <c r="F443" s="5">
        <v>57427.487999999998</v>
      </c>
      <c r="G443" s="6">
        <f t="shared" si="6"/>
        <v>1.7500000000000002</v>
      </c>
      <c r="H443" s="3">
        <v>2019</v>
      </c>
    </row>
    <row r="444" spans="1:8" x14ac:dyDescent="0.3">
      <c r="A444" s="1" t="s">
        <v>75</v>
      </c>
      <c r="B444" s="2" t="s">
        <v>76</v>
      </c>
      <c r="C444" s="3" t="s">
        <v>77</v>
      </c>
      <c r="D444" s="3" t="s">
        <v>169</v>
      </c>
      <c r="E444" s="4">
        <v>157899.22200000004</v>
      </c>
      <c r="F444" s="5">
        <v>200410.55100000004</v>
      </c>
      <c r="G444" s="6">
        <f t="shared" si="6"/>
        <v>0.78787878787878796</v>
      </c>
      <c r="H444" s="3">
        <v>2019</v>
      </c>
    </row>
    <row r="445" spans="1:8" x14ac:dyDescent="0.3">
      <c r="A445" s="1" t="s">
        <v>78</v>
      </c>
      <c r="B445" s="2" t="s">
        <v>79</v>
      </c>
      <c r="C445" s="3" t="s">
        <v>80</v>
      </c>
      <c r="D445" s="3" t="s">
        <v>169</v>
      </c>
      <c r="E445" s="4">
        <v>622837.92599999998</v>
      </c>
      <c r="F445" s="5">
        <v>341556.28200000006</v>
      </c>
      <c r="G445" s="6">
        <f t="shared" si="6"/>
        <v>1.8235294117647054</v>
      </c>
      <c r="H445" s="3">
        <v>2019</v>
      </c>
    </row>
    <row r="446" spans="1:8" x14ac:dyDescent="0.3">
      <c r="A446" s="1" t="s">
        <v>81</v>
      </c>
      <c r="B446" s="2" t="s">
        <v>82</v>
      </c>
      <c r="C446" s="3" t="s">
        <v>83</v>
      </c>
      <c r="D446" s="3" t="s">
        <v>169</v>
      </c>
      <c r="E446" s="4">
        <v>663588.17999999993</v>
      </c>
      <c r="F446" s="5">
        <v>827080.92</v>
      </c>
      <c r="G446" s="6">
        <f t="shared" si="6"/>
        <v>0.80232558139534871</v>
      </c>
      <c r="H446" s="3">
        <v>2019</v>
      </c>
    </row>
    <row r="447" spans="1:8" x14ac:dyDescent="0.3">
      <c r="A447" s="1" t="s">
        <v>84</v>
      </c>
      <c r="B447" s="2" t="s">
        <v>85</v>
      </c>
      <c r="C447" s="3" t="s">
        <v>86</v>
      </c>
      <c r="D447" s="3" t="s">
        <v>169</v>
      </c>
      <c r="E447" s="4">
        <v>199524.6</v>
      </c>
      <c r="F447" s="5">
        <v>103752.792</v>
      </c>
      <c r="G447" s="6">
        <f t="shared" si="6"/>
        <v>1.9230769230769231</v>
      </c>
      <c r="H447" s="3">
        <v>2019</v>
      </c>
    </row>
    <row r="448" spans="1:8" x14ac:dyDescent="0.3">
      <c r="A448" s="1" t="s">
        <v>87</v>
      </c>
      <c r="B448" s="2" t="s">
        <v>88</v>
      </c>
      <c r="C448" s="3" t="s">
        <v>89</v>
      </c>
      <c r="D448" s="3" t="s">
        <v>169</v>
      </c>
      <c r="E448" s="4">
        <v>168097.644</v>
      </c>
      <c r="F448" s="5">
        <v>255379.11300000001</v>
      </c>
      <c r="G448" s="6">
        <f t="shared" si="6"/>
        <v>0.65822784810126578</v>
      </c>
      <c r="H448" s="3">
        <v>2019</v>
      </c>
    </row>
    <row r="449" spans="1:8" x14ac:dyDescent="0.3">
      <c r="A449" s="1" t="s">
        <v>90</v>
      </c>
      <c r="B449" s="2" t="s">
        <v>91</v>
      </c>
      <c r="C449" s="3" t="s">
        <v>92</v>
      </c>
      <c r="D449" s="3" t="s">
        <v>169</v>
      </c>
      <c r="E449" s="4">
        <v>499076.48700000008</v>
      </c>
      <c r="F449" s="5">
        <v>521013.91500000004</v>
      </c>
      <c r="G449" s="6">
        <f t="shared" si="6"/>
        <v>0.95789473684210535</v>
      </c>
      <c r="H449" s="3">
        <v>2019</v>
      </c>
    </row>
    <row r="450" spans="1:8" x14ac:dyDescent="0.3">
      <c r="A450" s="1" t="s">
        <v>93</v>
      </c>
      <c r="B450" s="2" t="s">
        <v>94</v>
      </c>
      <c r="C450" s="3" t="s">
        <v>95</v>
      </c>
      <c r="D450" s="3" t="s">
        <v>169</v>
      </c>
      <c r="E450" s="4">
        <v>133226.96400000001</v>
      </c>
      <c r="F450" s="5">
        <v>139673.43000000002</v>
      </c>
      <c r="G450" s="6">
        <f t="shared" si="6"/>
        <v>0.95384615384615379</v>
      </c>
      <c r="H450" s="3">
        <v>2019</v>
      </c>
    </row>
    <row r="451" spans="1:8" x14ac:dyDescent="0.3">
      <c r="A451" s="1" t="s">
        <v>96</v>
      </c>
      <c r="B451" s="2" t="s">
        <v>97</v>
      </c>
      <c r="C451" s="3" t="s">
        <v>98</v>
      </c>
      <c r="D451" s="3" t="s">
        <v>169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3">
        <v>2019</v>
      </c>
    </row>
    <row r="452" spans="1:8" x14ac:dyDescent="0.3">
      <c r="A452" s="1" t="s">
        <v>99</v>
      </c>
      <c r="B452" s="2" t="s">
        <v>100</v>
      </c>
      <c r="C452" s="3" t="s">
        <v>101</v>
      </c>
      <c r="D452" s="3" t="s">
        <v>169</v>
      </c>
      <c r="E452" s="4">
        <v>218251.40400000004</v>
      </c>
      <c r="F452" s="5">
        <v>670343.598</v>
      </c>
      <c r="G452" s="6">
        <f t="shared" si="7"/>
        <v>0.32558139534883729</v>
      </c>
      <c r="H452" s="3">
        <v>2019</v>
      </c>
    </row>
    <row r="453" spans="1:8" x14ac:dyDescent="0.3">
      <c r="A453" s="1" t="s">
        <v>102</v>
      </c>
      <c r="B453" s="2" t="s">
        <v>103</v>
      </c>
      <c r="C453" s="3" t="s">
        <v>104</v>
      </c>
      <c r="D453" s="3" t="s">
        <v>169</v>
      </c>
      <c r="E453" s="4">
        <v>804242.92500000005</v>
      </c>
      <c r="F453" s="5">
        <v>804242.92500000005</v>
      </c>
      <c r="G453" s="6">
        <f t="shared" si="7"/>
        <v>1</v>
      </c>
      <c r="H453" s="3">
        <v>2019</v>
      </c>
    </row>
    <row r="454" spans="1:8" x14ac:dyDescent="0.3">
      <c r="A454" s="1" t="s">
        <v>105</v>
      </c>
      <c r="B454" s="2" t="s">
        <v>106</v>
      </c>
      <c r="C454" s="3" t="s">
        <v>107</v>
      </c>
      <c r="D454" s="3" t="s">
        <v>169</v>
      </c>
      <c r="E454" s="4">
        <v>362211.29100000003</v>
      </c>
      <c r="F454" s="5">
        <v>919459.43099999998</v>
      </c>
      <c r="G454" s="6">
        <f t="shared" si="7"/>
        <v>0.39393939393939398</v>
      </c>
      <c r="H454" s="3">
        <v>2019</v>
      </c>
    </row>
    <row r="455" spans="1:8" x14ac:dyDescent="0.3">
      <c r="A455" s="1" t="s">
        <v>105</v>
      </c>
      <c r="B455" s="2" t="s">
        <v>106</v>
      </c>
      <c r="C455" s="3" t="s">
        <v>108</v>
      </c>
      <c r="D455" s="3" t="s">
        <v>169</v>
      </c>
      <c r="E455" s="4">
        <v>232377.50700000004</v>
      </c>
      <c r="F455" s="5">
        <v>208099.26</v>
      </c>
      <c r="G455" s="6">
        <f t="shared" si="7"/>
        <v>1.1166666666666669</v>
      </c>
      <c r="H455" s="3">
        <v>2019</v>
      </c>
    </row>
    <row r="456" spans="1:8" x14ac:dyDescent="0.3">
      <c r="A456" s="1" t="s">
        <v>105</v>
      </c>
      <c r="B456" s="2" t="s">
        <v>106</v>
      </c>
      <c r="C456" s="3" t="s">
        <v>109</v>
      </c>
      <c r="D456" s="3" t="s">
        <v>169</v>
      </c>
      <c r="E456" s="4">
        <v>566063.19000000006</v>
      </c>
      <c r="F456" s="5">
        <v>845419.04999999993</v>
      </c>
      <c r="G456" s="6">
        <f t="shared" si="7"/>
        <v>0.66956521739130448</v>
      </c>
      <c r="H456" s="3">
        <v>2019</v>
      </c>
    </row>
    <row r="457" spans="1:8" x14ac:dyDescent="0.3">
      <c r="A457" s="1" t="s">
        <v>110</v>
      </c>
      <c r="B457" s="2" t="s">
        <v>111</v>
      </c>
      <c r="C457" s="3" t="s">
        <v>112</v>
      </c>
      <c r="D457" s="3" t="s">
        <v>169</v>
      </c>
      <c r="E457" s="4">
        <v>272215.05300000001</v>
      </c>
      <c r="F457" s="5">
        <v>346455.522</v>
      </c>
      <c r="G457" s="6">
        <f t="shared" si="7"/>
        <v>0.78571428571428581</v>
      </c>
      <c r="H457" s="3">
        <v>2019</v>
      </c>
    </row>
    <row r="458" spans="1:8" x14ac:dyDescent="0.3">
      <c r="A458" s="1" t="s">
        <v>113</v>
      </c>
      <c r="B458" s="2" t="s">
        <v>114</v>
      </c>
      <c r="C458" s="3" t="s">
        <v>115</v>
      </c>
      <c r="D458" s="3" t="s">
        <v>169</v>
      </c>
      <c r="E458" s="4">
        <v>245648.59199999998</v>
      </c>
      <c r="F458" s="5">
        <v>362624.11199999996</v>
      </c>
      <c r="G458" s="6">
        <f t="shared" si="7"/>
        <v>0.67741935483870963</v>
      </c>
      <c r="H458" s="3">
        <v>2019</v>
      </c>
    </row>
    <row r="459" spans="1:8" x14ac:dyDescent="0.3">
      <c r="A459" s="1" t="s">
        <v>116</v>
      </c>
      <c r="B459" s="2" t="s">
        <v>117</v>
      </c>
      <c r="C459" s="3" t="s">
        <v>118</v>
      </c>
      <c r="D459" s="3" t="s">
        <v>169</v>
      </c>
      <c r="E459" s="4">
        <v>361783.8</v>
      </c>
      <c r="F459" s="5">
        <v>609002.73</v>
      </c>
      <c r="G459" s="6">
        <f t="shared" si="7"/>
        <v>0.59405940594059403</v>
      </c>
      <c r="H459" s="3">
        <v>2019</v>
      </c>
    </row>
    <row r="460" spans="1:8" x14ac:dyDescent="0.3">
      <c r="A460" s="1" t="s">
        <v>119</v>
      </c>
      <c r="B460" s="2" t="s">
        <v>120</v>
      </c>
      <c r="C460" s="3" t="s">
        <v>121</v>
      </c>
      <c r="D460" s="3" t="s">
        <v>169</v>
      </c>
      <c r="E460" s="4">
        <v>1024666.848</v>
      </c>
      <c r="F460" s="5">
        <v>1152750.2040000001</v>
      </c>
      <c r="G460" s="6">
        <f t="shared" si="7"/>
        <v>0.88888888888888873</v>
      </c>
      <c r="H460" s="3">
        <v>2019</v>
      </c>
    </row>
    <row r="461" spans="1:8" x14ac:dyDescent="0.3">
      <c r="A461" s="1" t="s">
        <v>122</v>
      </c>
      <c r="B461" s="2" t="s">
        <v>123</v>
      </c>
      <c r="C461" s="3" t="s">
        <v>124</v>
      </c>
      <c r="D461" s="3" t="s">
        <v>169</v>
      </c>
      <c r="E461" s="4">
        <v>341034.07500000001</v>
      </c>
      <c r="F461" s="5">
        <v>269654.85000000003</v>
      </c>
      <c r="G461" s="6">
        <f t="shared" si="7"/>
        <v>1.2647058823529411</v>
      </c>
      <c r="H461" s="3">
        <v>2019</v>
      </c>
    </row>
    <row r="462" spans="1:8" x14ac:dyDescent="0.3">
      <c r="A462" s="1" t="s">
        <v>125</v>
      </c>
      <c r="B462" s="2" t="s">
        <v>126</v>
      </c>
      <c r="C462" s="3" t="s">
        <v>127</v>
      </c>
      <c r="D462" s="3" t="s">
        <v>169</v>
      </c>
      <c r="E462" s="4">
        <v>103424.31</v>
      </c>
      <c r="F462" s="5">
        <v>237875.913</v>
      </c>
      <c r="G462" s="6">
        <f t="shared" si="7"/>
        <v>0.43478260869565216</v>
      </c>
      <c r="H462" s="3">
        <v>2019</v>
      </c>
    </row>
    <row r="463" spans="1:8" x14ac:dyDescent="0.3">
      <c r="A463" s="1" t="s">
        <v>128</v>
      </c>
      <c r="B463" s="2" t="s">
        <v>129</v>
      </c>
      <c r="C463" s="3" t="s">
        <v>130</v>
      </c>
      <c r="D463" s="3" t="s">
        <v>169</v>
      </c>
      <c r="E463" s="4">
        <v>218260.92600000001</v>
      </c>
      <c r="F463" s="5">
        <v>291014.56800000003</v>
      </c>
      <c r="G463" s="6">
        <f t="shared" si="7"/>
        <v>0.75</v>
      </c>
      <c r="H463" s="3">
        <v>2019</v>
      </c>
    </row>
    <row r="464" spans="1:8" x14ac:dyDescent="0.3">
      <c r="A464" s="1" t="s">
        <v>131</v>
      </c>
      <c r="B464" s="2" t="s">
        <v>132</v>
      </c>
      <c r="C464" s="3" t="s">
        <v>133</v>
      </c>
      <c r="D464" s="3" t="s">
        <v>169</v>
      </c>
      <c r="E464" s="4">
        <v>1085458.9679999999</v>
      </c>
      <c r="F464" s="5">
        <v>1217029.7520000001</v>
      </c>
      <c r="G464" s="6">
        <f t="shared" si="7"/>
        <v>0.89189189189189177</v>
      </c>
      <c r="H464" s="3">
        <v>2019</v>
      </c>
    </row>
    <row r="465" spans="1:8" x14ac:dyDescent="0.3">
      <c r="A465" s="1" t="s">
        <v>134</v>
      </c>
      <c r="B465" s="2" t="s">
        <v>135</v>
      </c>
      <c r="C465" s="3" t="s">
        <v>136</v>
      </c>
      <c r="D465" s="3" t="s">
        <v>169</v>
      </c>
      <c r="E465" s="4">
        <v>114785.19</v>
      </c>
      <c r="F465" s="5">
        <v>534192.61499999999</v>
      </c>
      <c r="G465" s="6">
        <f t="shared" si="7"/>
        <v>0.21487603305785125</v>
      </c>
      <c r="H465" s="3">
        <v>2019</v>
      </c>
    </row>
    <row r="466" spans="1:8" x14ac:dyDescent="0.3">
      <c r="A466" s="1" t="s">
        <v>134</v>
      </c>
      <c r="B466" s="2" t="s">
        <v>135</v>
      </c>
      <c r="C466" s="3" t="s">
        <v>137</v>
      </c>
      <c r="D466" s="3" t="s">
        <v>169</v>
      </c>
      <c r="E466" s="4">
        <v>126697.77</v>
      </c>
      <c r="F466" s="5">
        <v>64094.166000000005</v>
      </c>
      <c r="G466" s="6">
        <f t="shared" si="7"/>
        <v>1.9767441860465116</v>
      </c>
      <c r="H466" s="3">
        <v>2019</v>
      </c>
    </row>
    <row r="467" spans="1:8" x14ac:dyDescent="0.3">
      <c r="A467" s="1" t="s">
        <v>138</v>
      </c>
      <c r="B467" s="2" t="s">
        <v>139</v>
      </c>
      <c r="C467" s="3" t="s">
        <v>140</v>
      </c>
      <c r="D467" s="3" t="s">
        <v>169</v>
      </c>
      <c r="E467" s="4">
        <v>13837.320000000002</v>
      </c>
      <c r="F467" s="5">
        <v>17500.14</v>
      </c>
      <c r="G467" s="6">
        <f t="shared" si="7"/>
        <v>0.79069767441860472</v>
      </c>
      <c r="H467" s="3">
        <v>2019</v>
      </c>
    </row>
    <row r="468" spans="1:8" x14ac:dyDescent="0.3">
      <c r="A468" s="1" t="s">
        <v>141</v>
      </c>
      <c r="B468" s="2" t="s">
        <v>142</v>
      </c>
      <c r="C468" s="3" t="s">
        <v>143</v>
      </c>
      <c r="D468" s="3" t="s">
        <v>169</v>
      </c>
      <c r="E468" s="4">
        <v>159626.079</v>
      </c>
      <c r="F468" s="5">
        <v>369865.30499999999</v>
      </c>
      <c r="G468" s="6">
        <f t="shared" si="7"/>
        <v>0.43157894736842106</v>
      </c>
      <c r="H468" s="3">
        <v>2019</v>
      </c>
    </row>
    <row r="469" spans="1:8" x14ac:dyDescent="0.3">
      <c r="A469" s="1" t="s">
        <v>144</v>
      </c>
      <c r="B469" s="2" t="s">
        <v>145</v>
      </c>
      <c r="C469" s="3" t="s">
        <v>146</v>
      </c>
      <c r="D469" s="3" t="s">
        <v>169</v>
      </c>
      <c r="E469" s="4">
        <v>149010.19200000001</v>
      </c>
      <c r="F469" s="5">
        <v>194541.084</v>
      </c>
      <c r="G469" s="6">
        <f t="shared" si="7"/>
        <v>0.76595744680851063</v>
      </c>
      <c r="H469" s="3">
        <v>2019</v>
      </c>
    </row>
    <row r="470" spans="1:8" x14ac:dyDescent="0.3">
      <c r="A470" s="1" t="s">
        <v>147</v>
      </c>
      <c r="B470" s="2" t="s">
        <v>148</v>
      </c>
      <c r="C470" s="3" t="s">
        <v>149</v>
      </c>
      <c r="D470" s="3" t="s">
        <v>169</v>
      </c>
      <c r="E470" s="4">
        <v>149448.73499999999</v>
      </c>
      <c r="F470" s="5">
        <v>355445.64</v>
      </c>
      <c r="G470" s="6">
        <f t="shared" si="7"/>
        <v>0.42045454545454541</v>
      </c>
      <c r="H470" s="3">
        <v>2019</v>
      </c>
    </row>
    <row r="471" spans="1:8" x14ac:dyDescent="0.3">
      <c r="A471" s="1" t="s">
        <v>150</v>
      </c>
      <c r="B471" s="2" t="s">
        <v>151</v>
      </c>
      <c r="C471" s="3" t="s">
        <v>152</v>
      </c>
      <c r="D471" s="3" t="s">
        <v>169</v>
      </c>
      <c r="E471" s="4">
        <v>316220.46300000005</v>
      </c>
      <c r="F471" s="5">
        <v>875687.4360000001</v>
      </c>
      <c r="G471" s="6">
        <f t="shared" si="7"/>
        <v>0.3611111111111111</v>
      </c>
      <c r="H471" s="3">
        <v>2019</v>
      </c>
    </row>
    <row r="472" spans="1:8" x14ac:dyDescent="0.3">
      <c r="A472" s="1" t="s">
        <v>153</v>
      </c>
      <c r="B472" s="2" t="s">
        <v>154</v>
      </c>
      <c r="C472" s="3" t="s">
        <v>155</v>
      </c>
      <c r="D472" s="3" t="s">
        <v>169</v>
      </c>
      <c r="E472" s="4">
        <v>147893.56199999998</v>
      </c>
      <c r="F472" s="5">
        <v>247339.23299999998</v>
      </c>
      <c r="G472" s="6">
        <f t="shared" si="7"/>
        <v>0.59793814432989689</v>
      </c>
      <c r="H472" s="3">
        <v>2019</v>
      </c>
    </row>
    <row r="473" spans="1:8" x14ac:dyDescent="0.3">
      <c r="A473" s="1" t="s">
        <v>156</v>
      </c>
      <c r="B473" s="2" t="s">
        <v>157</v>
      </c>
      <c r="C473" s="3" t="s">
        <v>158</v>
      </c>
      <c r="D473" s="3" t="s">
        <v>169</v>
      </c>
      <c r="E473" s="4">
        <v>134809.65</v>
      </c>
      <c r="F473" s="5">
        <v>388251.79199999996</v>
      </c>
      <c r="G473" s="6">
        <f t="shared" si="7"/>
        <v>0.34722222222222227</v>
      </c>
      <c r="H473" s="3">
        <v>2019</v>
      </c>
    </row>
    <row r="474" spans="1:8" x14ac:dyDescent="0.3">
      <c r="A474" s="1" t="s">
        <v>0</v>
      </c>
      <c r="B474" s="2" t="s">
        <v>1</v>
      </c>
      <c r="C474" s="3" t="s">
        <v>2</v>
      </c>
      <c r="D474" s="3" t="s">
        <v>170</v>
      </c>
      <c r="E474" s="4">
        <v>442542.6</v>
      </c>
      <c r="F474" s="5">
        <v>334260.89999999997</v>
      </c>
      <c r="G474" s="6">
        <f t="shared" si="7"/>
        <v>1.323943661971831</v>
      </c>
      <c r="H474" s="3">
        <v>2019</v>
      </c>
    </row>
    <row r="475" spans="1:8" x14ac:dyDescent="0.3">
      <c r="A475" s="1" t="s">
        <v>3</v>
      </c>
      <c r="B475" s="2" t="s">
        <v>4</v>
      </c>
      <c r="C475" s="3" t="s">
        <v>5</v>
      </c>
      <c r="D475" s="3" t="s">
        <v>170</v>
      </c>
      <c r="E475" s="4">
        <v>105884.41500000001</v>
      </c>
      <c r="F475" s="5">
        <v>61668.945</v>
      </c>
      <c r="G475" s="6">
        <f t="shared" si="7"/>
        <v>1.7169811320754718</v>
      </c>
      <c r="H475" s="3">
        <v>2019</v>
      </c>
    </row>
    <row r="476" spans="1:8" x14ac:dyDescent="0.3">
      <c r="A476" s="1" t="s">
        <v>6</v>
      </c>
      <c r="B476" s="2" t="s">
        <v>7</v>
      </c>
      <c r="C476" s="3" t="s">
        <v>8</v>
      </c>
      <c r="D476" s="3" t="s">
        <v>170</v>
      </c>
      <c r="E476" s="4">
        <v>419460.78599999996</v>
      </c>
      <c r="F476" s="5">
        <v>484325.85600000003</v>
      </c>
      <c r="G476" s="6">
        <f t="shared" si="7"/>
        <v>0.86607142857142849</v>
      </c>
      <c r="H476" s="3">
        <v>2019</v>
      </c>
    </row>
    <row r="477" spans="1:8" x14ac:dyDescent="0.3">
      <c r="A477" s="1" t="s">
        <v>9</v>
      </c>
      <c r="B477" s="2" t="s">
        <v>10</v>
      </c>
      <c r="C477" s="3" t="s">
        <v>11</v>
      </c>
      <c r="D477" s="3" t="s">
        <v>170</v>
      </c>
      <c r="E477" s="4">
        <v>260171.02799999999</v>
      </c>
      <c r="F477" s="5">
        <v>301250.66400000005</v>
      </c>
      <c r="G477" s="6">
        <f t="shared" si="7"/>
        <v>0.86363636363636342</v>
      </c>
      <c r="H477" s="3">
        <v>2019</v>
      </c>
    </row>
    <row r="478" spans="1:8" x14ac:dyDescent="0.3">
      <c r="A478" s="1" t="s">
        <v>12</v>
      </c>
      <c r="B478" s="2" t="s">
        <v>13</v>
      </c>
      <c r="C478" s="3" t="s">
        <v>14</v>
      </c>
      <c r="D478" s="3" t="s">
        <v>170</v>
      </c>
      <c r="E478" s="4">
        <v>36510.911999999997</v>
      </c>
      <c r="F478" s="5">
        <v>17241.263999999999</v>
      </c>
      <c r="G478" s="6">
        <f t="shared" si="7"/>
        <v>2.1176470588235294</v>
      </c>
      <c r="H478" s="3">
        <v>2019</v>
      </c>
    </row>
    <row r="479" spans="1:8" x14ac:dyDescent="0.3">
      <c r="A479" s="1" t="s">
        <v>12</v>
      </c>
      <c r="B479" s="2" t="s">
        <v>13</v>
      </c>
      <c r="C479" s="3" t="s">
        <v>15</v>
      </c>
      <c r="D479" s="3" t="s">
        <v>170</v>
      </c>
      <c r="E479" s="4">
        <v>7983.1620000000003</v>
      </c>
      <c r="F479" s="5">
        <v>15966.324000000001</v>
      </c>
      <c r="G479" s="6">
        <f t="shared" si="7"/>
        <v>0.5</v>
      </c>
      <c r="H479" s="3">
        <v>2019</v>
      </c>
    </row>
    <row r="480" spans="1:8" x14ac:dyDescent="0.3">
      <c r="A480" s="1" t="s">
        <v>12</v>
      </c>
      <c r="B480" s="2" t="s">
        <v>13</v>
      </c>
      <c r="C480" s="3" t="s">
        <v>16</v>
      </c>
      <c r="D480" s="3" t="s">
        <v>170</v>
      </c>
      <c r="E480" s="4">
        <v>416768.29200000007</v>
      </c>
      <c r="F480" s="5">
        <v>179368.63200000004</v>
      </c>
      <c r="G480" s="6">
        <f t="shared" si="7"/>
        <v>2.3235294117647056</v>
      </c>
      <c r="H480" s="3">
        <v>2019</v>
      </c>
    </row>
    <row r="481" spans="1:8" x14ac:dyDescent="0.3">
      <c r="A481" s="1" t="s">
        <v>12</v>
      </c>
      <c r="B481" s="2" t="s">
        <v>13</v>
      </c>
      <c r="C481" s="3" t="s">
        <v>17</v>
      </c>
      <c r="D481" s="3" t="s">
        <v>170</v>
      </c>
      <c r="E481" s="4">
        <v>432465.41700000002</v>
      </c>
      <c r="F481" s="5">
        <v>808214.05799999996</v>
      </c>
      <c r="G481" s="6">
        <f t="shared" si="7"/>
        <v>0.53508771929824561</v>
      </c>
      <c r="H481" s="3">
        <v>2019</v>
      </c>
    </row>
    <row r="482" spans="1:8" x14ac:dyDescent="0.3">
      <c r="A482" s="1" t="s">
        <v>18</v>
      </c>
      <c r="B482" s="2" t="s">
        <v>19</v>
      </c>
      <c r="C482" s="3" t="s">
        <v>20</v>
      </c>
      <c r="D482" s="3" t="s">
        <v>170</v>
      </c>
      <c r="E482" s="4">
        <v>15272.928</v>
      </c>
      <c r="F482" s="5">
        <v>12033.216</v>
      </c>
      <c r="G482" s="6">
        <f t="shared" si="7"/>
        <v>1.2692307692307692</v>
      </c>
      <c r="H482" s="3">
        <v>2019</v>
      </c>
    </row>
    <row r="483" spans="1:8" x14ac:dyDescent="0.3">
      <c r="A483" s="1" t="s">
        <v>21</v>
      </c>
      <c r="B483" s="2" t="s">
        <v>22</v>
      </c>
      <c r="C483" s="3" t="s">
        <v>23</v>
      </c>
      <c r="D483" s="3" t="s">
        <v>170</v>
      </c>
      <c r="E483" s="4">
        <v>293175.37799999997</v>
      </c>
      <c r="F483" s="5">
        <v>96685.497000000003</v>
      </c>
      <c r="G483" s="6">
        <f t="shared" si="7"/>
        <v>3.0322580645161286</v>
      </c>
      <c r="H483" s="3">
        <v>2019</v>
      </c>
    </row>
    <row r="484" spans="1:8" x14ac:dyDescent="0.3">
      <c r="A484" s="1" t="s">
        <v>24</v>
      </c>
      <c r="B484" s="2" t="s">
        <v>25</v>
      </c>
      <c r="C484" s="3" t="s">
        <v>26</v>
      </c>
      <c r="D484" s="3" t="s">
        <v>170</v>
      </c>
      <c r="E484" s="4">
        <v>253912.64400000003</v>
      </c>
      <c r="F484" s="5">
        <v>371464.79400000005</v>
      </c>
      <c r="G484" s="6">
        <f t="shared" si="7"/>
        <v>0.68354430379746833</v>
      </c>
      <c r="H484" s="3">
        <v>2019</v>
      </c>
    </row>
    <row r="485" spans="1:8" x14ac:dyDescent="0.3">
      <c r="A485" s="1" t="s">
        <v>27</v>
      </c>
      <c r="B485" s="2" t="s">
        <v>28</v>
      </c>
      <c r="C485" s="3" t="s">
        <v>29</v>
      </c>
      <c r="D485" s="3" t="s">
        <v>170</v>
      </c>
      <c r="E485" s="4">
        <v>224691.084</v>
      </c>
      <c r="F485" s="5">
        <v>293346.69299999997</v>
      </c>
      <c r="G485" s="6">
        <f t="shared" si="7"/>
        <v>0.76595744680851074</v>
      </c>
      <c r="H485" s="3">
        <v>2019</v>
      </c>
    </row>
    <row r="486" spans="1:8" x14ac:dyDescent="0.3">
      <c r="A486" s="1" t="s">
        <v>27</v>
      </c>
      <c r="B486" s="2" t="s">
        <v>28</v>
      </c>
      <c r="C486" s="3" t="s">
        <v>30</v>
      </c>
      <c r="D486" s="3" t="s">
        <v>170</v>
      </c>
      <c r="E486" s="4">
        <v>22271.651999999998</v>
      </c>
      <c r="F486" s="5">
        <v>47969.712</v>
      </c>
      <c r="G486" s="6">
        <f t="shared" si="7"/>
        <v>0.46428571428571425</v>
      </c>
      <c r="H486" s="3">
        <v>2019</v>
      </c>
    </row>
    <row r="487" spans="1:8" x14ac:dyDescent="0.3">
      <c r="A487" s="1" t="s">
        <v>31</v>
      </c>
      <c r="B487" s="2" t="s">
        <v>32</v>
      </c>
      <c r="C487" s="3" t="s">
        <v>33</v>
      </c>
      <c r="D487" s="3" t="s">
        <v>170</v>
      </c>
      <c r="E487" s="4">
        <v>608534.1540000001</v>
      </c>
      <c r="F487" s="5">
        <v>660881.17800000007</v>
      </c>
      <c r="G487" s="6">
        <f t="shared" si="7"/>
        <v>0.92079207920792083</v>
      </c>
      <c r="H487" s="3">
        <v>2019</v>
      </c>
    </row>
    <row r="488" spans="1:8" x14ac:dyDescent="0.3">
      <c r="A488" s="1" t="s">
        <v>34</v>
      </c>
      <c r="B488" s="2" t="s">
        <v>35</v>
      </c>
      <c r="C488" s="3" t="s">
        <v>36</v>
      </c>
      <c r="D488" s="3" t="s">
        <v>170</v>
      </c>
      <c r="E488" s="4">
        <v>705823.11900000006</v>
      </c>
      <c r="F488" s="5">
        <v>414762.03899999999</v>
      </c>
      <c r="G488" s="6">
        <f t="shared" si="7"/>
        <v>1.7017543859649125</v>
      </c>
      <c r="H488" s="3">
        <v>2019</v>
      </c>
    </row>
    <row r="489" spans="1:8" x14ac:dyDescent="0.3">
      <c r="A489" s="1" t="s">
        <v>37</v>
      </c>
      <c r="B489" s="2" t="s">
        <v>38</v>
      </c>
      <c r="C489" s="3" t="s">
        <v>39</v>
      </c>
      <c r="D489" s="3" t="s">
        <v>170</v>
      </c>
      <c r="E489" s="4">
        <v>233882.55000000002</v>
      </c>
      <c r="F489" s="5">
        <v>472442.75100000005</v>
      </c>
      <c r="G489" s="6">
        <f t="shared" si="7"/>
        <v>0.49504950495049505</v>
      </c>
      <c r="H489" s="3">
        <v>2019</v>
      </c>
    </row>
    <row r="490" spans="1:8" x14ac:dyDescent="0.3">
      <c r="A490" s="1" t="s">
        <v>40</v>
      </c>
      <c r="B490" s="2" t="s">
        <v>41</v>
      </c>
      <c r="C490" s="3" t="s">
        <v>42</v>
      </c>
      <c r="D490" s="3" t="s">
        <v>170</v>
      </c>
      <c r="E490" s="4">
        <v>89341.406999999992</v>
      </c>
      <c r="F490" s="5">
        <v>98405.028000000006</v>
      </c>
      <c r="G490" s="6">
        <f t="shared" si="7"/>
        <v>0.90789473684210509</v>
      </c>
      <c r="H490" s="3">
        <v>2019</v>
      </c>
    </row>
    <row r="491" spans="1:8" x14ac:dyDescent="0.3">
      <c r="A491" s="1" t="s">
        <v>43</v>
      </c>
      <c r="B491" s="2" t="s">
        <v>44</v>
      </c>
      <c r="C491" s="3" t="s">
        <v>45</v>
      </c>
      <c r="D491" s="3" t="s">
        <v>170</v>
      </c>
      <c r="E491" s="4">
        <v>221544.00000000003</v>
      </c>
      <c r="F491" s="5">
        <v>768888</v>
      </c>
      <c r="G491" s="6">
        <f t="shared" si="7"/>
        <v>0.28813559322033905</v>
      </c>
      <c r="H491" s="3">
        <v>2019</v>
      </c>
    </row>
    <row r="492" spans="1:8" x14ac:dyDescent="0.3">
      <c r="A492" s="1" t="s">
        <v>43</v>
      </c>
      <c r="B492" s="2" t="s">
        <v>44</v>
      </c>
      <c r="C492" s="3" t="s">
        <v>46</v>
      </c>
      <c r="D492" s="3" t="s">
        <v>170</v>
      </c>
      <c r="E492" s="4">
        <v>54744.101999999999</v>
      </c>
      <c r="F492" s="5">
        <v>20028.330000000002</v>
      </c>
      <c r="G492" s="6">
        <f t="shared" si="7"/>
        <v>2.7333333333333329</v>
      </c>
      <c r="H492" s="3">
        <v>2019</v>
      </c>
    </row>
    <row r="493" spans="1:8" x14ac:dyDescent="0.3">
      <c r="A493" s="1" t="s">
        <v>47</v>
      </c>
      <c r="B493" s="2" t="s">
        <v>48</v>
      </c>
      <c r="C493" s="3" t="s">
        <v>49</v>
      </c>
      <c r="D493" s="3" t="s">
        <v>170</v>
      </c>
      <c r="E493" s="4">
        <v>189454.56299999999</v>
      </c>
      <c r="F493" s="5">
        <v>531396.94499999995</v>
      </c>
      <c r="G493" s="6">
        <f t="shared" si="7"/>
        <v>0.35652173913043483</v>
      </c>
      <c r="H493" s="3">
        <v>2019</v>
      </c>
    </row>
    <row r="494" spans="1:8" x14ac:dyDescent="0.3">
      <c r="A494" s="1" t="s">
        <v>50</v>
      </c>
      <c r="B494" s="2" t="s">
        <v>51</v>
      </c>
      <c r="C494" s="3" t="s">
        <v>52</v>
      </c>
      <c r="D494" s="3" t="s">
        <v>170</v>
      </c>
      <c r="E494" s="4">
        <v>19078.236000000001</v>
      </c>
      <c r="F494" s="5">
        <v>29906.423999999999</v>
      </c>
      <c r="G494" s="6">
        <f t="shared" si="7"/>
        <v>0.63793103448275867</v>
      </c>
      <c r="H494" s="3">
        <v>2019</v>
      </c>
    </row>
    <row r="495" spans="1:8" x14ac:dyDescent="0.3">
      <c r="A495" s="1" t="s">
        <v>53</v>
      </c>
      <c r="B495" s="2" t="s">
        <v>54</v>
      </c>
      <c r="C495" s="3" t="s">
        <v>55</v>
      </c>
      <c r="D495" s="3" t="s">
        <v>170</v>
      </c>
      <c r="E495" s="4">
        <v>475579.29600000003</v>
      </c>
      <c r="F495" s="5">
        <v>440901.63900000002</v>
      </c>
      <c r="G495" s="6">
        <f t="shared" si="7"/>
        <v>1.0786516853932584</v>
      </c>
      <c r="H495" s="3">
        <v>2019</v>
      </c>
    </row>
    <row r="496" spans="1:8" x14ac:dyDescent="0.3">
      <c r="A496" s="1" t="s">
        <v>56</v>
      </c>
      <c r="B496" s="2" t="s">
        <v>57</v>
      </c>
      <c r="C496" s="3" t="s">
        <v>58</v>
      </c>
      <c r="D496" s="3" t="s">
        <v>170</v>
      </c>
      <c r="E496" s="4">
        <v>29571.984000000004</v>
      </c>
      <c r="F496" s="5">
        <v>66536.964000000007</v>
      </c>
      <c r="G496" s="6">
        <f t="shared" si="7"/>
        <v>0.44444444444444448</v>
      </c>
      <c r="H496" s="3">
        <v>2019</v>
      </c>
    </row>
    <row r="497" spans="1:8" x14ac:dyDescent="0.3">
      <c r="A497" s="1" t="s">
        <v>59</v>
      </c>
      <c r="B497" s="2" t="s">
        <v>60</v>
      </c>
      <c r="C497" s="3" t="s">
        <v>61</v>
      </c>
      <c r="D497" s="3" t="s">
        <v>170</v>
      </c>
      <c r="E497" s="4">
        <v>401559.12</v>
      </c>
      <c r="F497" s="5">
        <v>161739.09</v>
      </c>
      <c r="G497" s="6">
        <f t="shared" si="7"/>
        <v>2.4827586206896552</v>
      </c>
      <c r="H497" s="3">
        <v>2019</v>
      </c>
    </row>
    <row r="498" spans="1:8" x14ac:dyDescent="0.3">
      <c r="A498" s="1" t="s">
        <v>62</v>
      </c>
      <c r="B498" s="2" t="s">
        <v>63</v>
      </c>
      <c r="C498" s="3" t="s">
        <v>64</v>
      </c>
      <c r="D498" s="3" t="s">
        <v>170</v>
      </c>
      <c r="E498" s="4">
        <v>62285.355000000003</v>
      </c>
      <c r="F498" s="5">
        <v>188743.5</v>
      </c>
      <c r="G498" s="6">
        <f t="shared" si="7"/>
        <v>0.33</v>
      </c>
      <c r="H498" s="3">
        <v>2019</v>
      </c>
    </row>
    <row r="499" spans="1:8" x14ac:dyDescent="0.3">
      <c r="A499" s="1" t="s">
        <v>62</v>
      </c>
      <c r="B499" s="2" t="s">
        <v>63</v>
      </c>
      <c r="C499" s="3" t="s">
        <v>65</v>
      </c>
      <c r="D499" s="3" t="s">
        <v>170</v>
      </c>
      <c r="E499" s="4">
        <v>169220.82600000003</v>
      </c>
      <c r="F499" s="5">
        <v>203691.73500000002</v>
      </c>
      <c r="G499" s="6">
        <f t="shared" si="7"/>
        <v>0.83076923076923082</v>
      </c>
      <c r="H499" s="3">
        <v>2019</v>
      </c>
    </row>
    <row r="500" spans="1:8" x14ac:dyDescent="0.3">
      <c r="A500" s="1" t="s">
        <v>66</v>
      </c>
      <c r="B500" s="2" t="s">
        <v>67</v>
      </c>
      <c r="C500" s="3" t="s">
        <v>68</v>
      </c>
      <c r="D500" s="3" t="s">
        <v>170</v>
      </c>
      <c r="E500" s="4">
        <v>63938.43</v>
      </c>
      <c r="F500" s="5">
        <v>123614.298</v>
      </c>
      <c r="G500" s="6">
        <f t="shared" si="7"/>
        <v>0.51724137931034486</v>
      </c>
      <c r="H500" s="3">
        <v>2019</v>
      </c>
    </row>
    <row r="501" spans="1:8" x14ac:dyDescent="0.3">
      <c r="A501" s="1" t="s">
        <v>69</v>
      </c>
      <c r="B501" s="2" t="s">
        <v>70</v>
      </c>
      <c r="C501" s="3" t="s">
        <v>71</v>
      </c>
      <c r="D501" s="3" t="s">
        <v>170</v>
      </c>
      <c r="E501" s="4">
        <v>24350.301000000003</v>
      </c>
      <c r="F501" s="5">
        <v>26154.026999999998</v>
      </c>
      <c r="G501" s="6">
        <f t="shared" si="7"/>
        <v>0.93103448275862088</v>
      </c>
      <c r="H501" s="3">
        <v>2019</v>
      </c>
    </row>
    <row r="502" spans="1:8" x14ac:dyDescent="0.3">
      <c r="A502" s="1" t="s">
        <v>72</v>
      </c>
      <c r="B502" s="2" t="s">
        <v>73</v>
      </c>
      <c r="C502" s="3" t="s">
        <v>74</v>
      </c>
      <c r="D502" s="3" t="s">
        <v>170</v>
      </c>
      <c r="E502" s="4">
        <v>54816.426000000007</v>
      </c>
      <c r="F502" s="5">
        <v>81209.520000000019</v>
      </c>
      <c r="G502" s="6">
        <f t="shared" si="7"/>
        <v>0.67499999999999993</v>
      </c>
      <c r="H502" s="3">
        <v>2019</v>
      </c>
    </row>
    <row r="503" spans="1:8" x14ac:dyDescent="0.3">
      <c r="A503" s="1" t="s">
        <v>75</v>
      </c>
      <c r="B503" s="2" t="s">
        <v>76</v>
      </c>
      <c r="C503" s="3" t="s">
        <v>77</v>
      </c>
      <c r="D503" s="3" t="s">
        <v>170</v>
      </c>
      <c r="E503" s="4">
        <v>223828.758</v>
      </c>
      <c r="F503" s="5">
        <v>314312.72400000005</v>
      </c>
      <c r="G503" s="6">
        <f t="shared" si="7"/>
        <v>0.71212121212121204</v>
      </c>
      <c r="H503" s="3">
        <v>2019</v>
      </c>
    </row>
    <row r="504" spans="1:8" x14ac:dyDescent="0.3">
      <c r="A504" s="1" t="s">
        <v>78</v>
      </c>
      <c r="B504" s="2" t="s">
        <v>79</v>
      </c>
      <c r="C504" s="3" t="s">
        <v>80</v>
      </c>
      <c r="D504" s="3" t="s">
        <v>170</v>
      </c>
      <c r="E504" s="4">
        <v>161255.07</v>
      </c>
      <c r="F504" s="5">
        <v>178782.79500000001</v>
      </c>
      <c r="G504" s="6">
        <f t="shared" si="7"/>
        <v>0.90196078431372551</v>
      </c>
      <c r="H504" s="3">
        <v>2019</v>
      </c>
    </row>
    <row r="505" spans="1:8" x14ac:dyDescent="0.3">
      <c r="A505" s="1" t="s">
        <v>81</v>
      </c>
      <c r="B505" s="2" t="s">
        <v>82</v>
      </c>
      <c r="C505" s="3" t="s">
        <v>83</v>
      </c>
      <c r="D505" s="3" t="s">
        <v>170</v>
      </c>
      <c r="E505" s="4">
        <v>285015.59100000001</v>
      </c>
      <c r="F505" s="5">
        <v>447083.28</v>
      </c>
      <c r="G505" s="6">
        <f t="shared" si="7"/>
        <v>0.63749999999999996</v>
      </c>
      <c r="H505" s="3">
        <v>2019</v>
      </c>
    </row>
    <row r="506" spans="1:8" x14ac:dyDescent="0.3">
      <c r="A506" s="1" t="s">
        <v>84</v>
      </c>
      <c r="B506" s="2" t="s">
        <v>85</v>
      </c>
      <c r="C506" s="3" t="s">
        <v>86</v>
      </c>
      <c r="D506" s="3" t="s">
        <v>170</v>
      </c>
      <c r="E506" s="4">
        <v>277849.27799999999</v>
      </c>
      <c r="F506" s="5">
        <v>608622.228</v>
      </c>
      <c r="G506" s="6">
        <f t="shared" si="7"/>
        <v>0.45652173913043476</v>
      </c>
      <c r="H506" s="3">
        <v>2019</v>
      </c>
    </row>
    <row r="507" spans="1:8" x14ac:dyDescent="0.3">
      <c r="A507" s="1" t="s">
        <v>87</v>
      </c>
      <c r="B507" s="2" t="s">
        <v>88</v>
      </c>
      <c r="C507" s="3" t="s">
        <v>89</v>
      </c>
      <c r="D507" s="3" t="s">
        <v>170</v>
      </c>
      <c r="E507" s="4">
        <v>117931.21200000001</v>
      </c>
      <c r="F507" s="5">
        <v>108958.185</v>
      </c>
      <c r="G507" s="6">
        <f t="shared" si="7"/>
        <v>1.0823529411764707</v>
      </c>
      <c r="H507" s="3">
        <v>2019</v>
      </c>
    </row>
    <row r="508" spans="1:8" x14ac:dyDescent="0.3">
      <c r="A508" s="1" t="s">
        <v>90</v>
      </c>
      <c r="B508" s="2" t="s">
        <v>91</v>
      </c>
      <c r="C508" s="3" t="s">
        <v>92</v>
      </c>
      <c r="D508" s="3" t="s">
        <v>170</v>
      </c>
      <c r="E508" s="4">
        <v>11642.715</v>
      </c>
      <c r="F508" s="5">
        <v>33597.548999999999</v>
      </c>
      <c r="G508" s="6">
        <f t="shared" si="7"/>
        <v>0.34653465346534656</v>
      </c>
      <c r="H508" s="3">
        <v>2019</v>
      </c>
    </row>
    <row r="509" spans="1:8" x14ac:dyDescent="0.3">
      <c r="A509" s="1" t="s">
        <v>93</v>
      </c>
      <c r="B509" s="2" t="s">
        <v>94</v>
      </c>
      <c r="C509" s="3" t="s">
        <v>95</v>
      </c>
      <c r="D509" s="3" t="s">
        <v>170</v>
      </c>
      <c r="E509" s="4">
        <v>337163.09399999998</v>
      </c>
      <c r="F509" s="5">
        <v>319417.66800000006</v>
      </c>
      <c r="G509" s="6">
        <f t="shared" si="7"/>
        <v>1.0555555555555554</v>
      </c>
      <c r="H509" s="3">
        <v>2019</v>
      </c>
    </row>
    <row r="510" spans="1:8" x14ac:dyDescent="0.3">
      <c r="A510" s="1" t="s">
        <v>96</v>
      </c>
      <c r="B510" s="2" t="s">
        <v>97</v>
      </c>
      <c r="C510" s="3" t="s">
        <v>98</v>
      </c>
      <c r="D510" s="3" t="s">
        <v>170</v>
      </c>
      <c r="E510" s="4">
        <v>87439.284</v>
      </c>
      <c r="F510" s="5">
        <v>129258.072</v>
      </c>
      <c r="G510" s="6">
        <f t="shared" si="7"/>
        <v>0.67647058823529416</v>
      </c>
      <c r="H510" s="3">
        <v>2019</v>
      </c>
    </row>
    <row r="511" spans="1:8" x14ac:dyDescent="0.3">
      <c r="A511" s="1" t="s">
        <v>99</v>
      </c>
      <c r="B511" s="2" t="s">
        <v>100</v>
      </c>
      <c r="C511" s="3" t="s">
        <v>101</v>
      </c>
      <c r="D511" s="3" t="s">
        <v>170</v>
      </c>
      <c r="E511" s="4">
        <v>114439.71600000001</v>
      </c>
      <c r="F511" s="5">
        <v>222521.67</v>
      </c>
      <c r="G511" s="6">
        <f t="shared" si="7"/>
        <v>0.51428571428571435</v>
      </c>
      <c r="H511" s="3">
        <v>2019</v>
      </c>
    </row>
    <row r="512" spans="1:8" x14ac:dyDescent="0.3">
      <c r="A512" s="1" t="s">
        <v>102</v>
      </c>
      <c r="B512" s="2" t="s">
        <v>103</v>
      </c>
      <c r="C512" s="3" t="s">
        <v>104</v>
      </c>
      <c r="D512" s="3" t="s">
        <v>170</v>
      </c>
      <c r="E512" s="4">
        <v>144049.75200000001</v>
      </c>
      <c r="F512" s="5">
        <v>176788.33199999999</v>
      </c>
      <c r="G512" s="6">
        <f t="shared" si="7"/>
        <v>0.81481481481481488</v>
      </c>
      <c r="H512" s="3">
        <v>2019</v>
      </c>
    </row>
    <row r="513" spans="1:8" x14ac:dyDescent="0.3">
      <c r="A513" s="1" t="s">
        <v>105</v>
      </c>
      <c r="B513" s="2" t="s">
        <v>106</v>
      </c>
      <c r="C513" s="3" t="s">
        <v>107</v>
      </c>
      <c r="D513" s="3" t="s">
        <v>170</v>
      </c>
      <c r="E513" s="4">
        <v>511356.375</v>
      </c>
      <c r="F513" s="5">
        <v>286359.57</v>
      </c>
      <c r="G513" s="6">
        <f t="shared" si="7"/>
        <v>1.7857142857142856</v>
      </c>
      <c r="H513" s="3">
        <v>2019</v>
      </c>
    </row>
    <row r="514" spans="1:8" x14ac:dyDescent="0.3">
      <c r="A514" s="1" t="s">
        <v>105</v>
      </c>
      <c r="B514" s="2" t="s">
        <v>106</v>
      </c>
      <c r="C514" s="3" t="s">
        <v>108</v>
      </c>
      <c r="D514" s="3" t="s">
        <v>170</v>
      </c>
      <c r="E514" s="4">
        <v>469137.00599999999</v>
      </c>
      <c r="F514" s="5">
        <v>406203.99300000002</v>
      </c>
      <c r="G514" s="6">
        <f t="shared" si="7"/>
        <v>1.1549295774647887</v>
      </c>
      <c r="H514" s="3">
        <v>2019</v>
      </c>
    </row>
    <row r="515" spans="1:8" x14ac:dyDescent="0.3">
      <c r="A515" s="1" t="s">
        <v>105</v>
      </c>
      <c r="B515" s="2" t="s">
        <v>106</v>
      </c>
      <c r="C515" s="3" t="s">
        <v>109</v>
      </c>
      <c r="D515" s="3" t="s">
        <v>170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3">
        <v>2019</v>
      </c>
    </row>
    <row r="516" spans="1:8" x14ac:dyDescent="0.3">
      <c r="A516" s="1" t="s">
        <v>110</v>
      </c>
      <c r="B516" s="2" t="s">
        <v>111</v>
      </c>
      <c r="C516" s="3" t="s">
        <v>112</v>
      </c>
      <c r="D516" s="3" t="s">
        <v>170</v>
      </c>
      <c r="E516" s="4">
        <v>184633.299</v>
      </c>
      <c r="F516" s="5">
        <v>291252.52800000005</v>
      </c>
      <c r="G516" s="6">
        <f t="shared" si="8"/>
        <v>0.63392857142857129</v>
      </c>
      <c r="H516" s="3">
        <v>2019</v>
      </c>
    </row>
    <row r="517" spans="1:8" x14ac:dyDescent="0.3">
      <c r="A517" s="1" t="s">
        <v>113</v>
      </c>
      <c r="B517" s="2" t="s">
        <v>114</v>
      </c>
      <c r="C517" s="3" t="s">
        <v>115</v>
      </c>
      <c r="D517" s="3" t="s">
        <v>170</v>
      </c>
      <c r="E517" s="4">
        <v>148048.56</v>
      </c>
      <c r="F517" s="5">
        <v>336474</v>
      </c>
      <c r="G517" s="6">
        <f t="shared" si="8"/>
        <v>0.44</v>
      </c>
      <c r="H517" s="3">
        <v>2019</v>
      </c>
    </row>
    <row r="518" spans="1:8" x14ac:dyDescent="0.3">
      <c r="A518" s="1" t="s">
        <v>116</v>
      </c>
      <c r="B518" s="2" t="s">
        <v>117</v>
      </c>
      <c r="C518" s="3" t="s">
        <v>118</v>
      </c>
      <c r="D518" s="3" t="s">
        <v>170</v>
      </c>
      <c r="E518" s="4">
        <v>22232.879999999997</v>
      </c>
      <c r="F518" s="5">
        <v>35819.64</v>
      </c>
      <c r="G518" s="6">
        <f t="shared" si="8"/>
        <v>0.6206896551724137</v>
      </c>
      <c r="H518" s="3">
        <v>2019</v>
      </c>
    </row>
    <row r="519" spans="1:8" x14ac:dyDescent="0.3">
      <c r="A519" s="1" t="s">
        <v>119</v>
      </c>
      <c r="B519" s="2" t="s">
        <v>120</v>
      </c>
      <c r="C519" s="3" t="s">
        <v>121</v>
      </c>
      <c r="D519" s="3" t="s">
        <v>170</v>
      </c>
      <c r="E519" s="4">
        <v>631948.71600000001</v>
      </c>
      <c r="F519" s="5">
        <v>579286.32299999997</v>
      </c>
      <c r="G519" s="6">
        <f t="shared" si="8"/>
        <v>1.0909090909090911</v>
      </c>
      <c r="H519" s="3">
        <v>2019</v>
      </c>
    </row>
    <row r="520" spans="1:8" x14ac:dyDescent="0.3">
      <c r="A520" s="1" t="s">
        <v>122</v>
      </c>
      <c r="B520" s="2" t="s">
        <v>123</v>
      </c>
      <c r="C520" s="3" t="s">
        <v>124</v>
      </c>
      <c r="D520" s="3" t="s">
        <v>170</v>
      </c>
      <c r="E520" s="4">
        <v>96680.448000000004</v>
      </c>
      <c r="F520" s="5">
        <v>61935.912000000004</v>
      </c>
      <c r="G520" s="6">
        <f t="shared" si="8"/>
        <v>1.5609756097560976</v>
      </c>
      <c r="H520" s="3">
        <v>2019</v>
      </c>
    </row>
    <row r="521" spans="1:8" x14ac:dyDescent="0.3">
      <c r="A521" s="1" t="s">
        <v>125</v>
      </c>
      <c r="B521" s="2" t="s">
        <v>126</v>
      </c>
      <c r="C521" s="3" t="s">
        <v>127</v>
      </c>
      <c r="D521" s="3" t="s">
        <v>170</v>
      </c>
      <c r="E521" s="4">
        <v>306669.375</v>
      </c>
      <c r="F521" s="5">
        <v>355736.47499999998</v>
      </c>
      <c r="G521" s="6">
        <f t="shared" si="8"/>
        <v>0.86206896551724144</v>
      </c>
      <c r="H521" s="3">
        <v>2019</v>
      </c>
    </row>
    <row r="522" spans="1:8" x14ac:dyDescent="0.3">
      <c r="A522" s="1" t="s">
        <v>128</v>
      </c>
      <c r="B522" s="2" t="s">
        <v>129</v>
      </c>
      <c r="C522" s="3" t="s">
        <v>130</v>
      </c>
      <c r="D522" s="3" t="s">
        <v>170</v>
      </c>
      <c r="E522" s="4">
        <v>60615.720000000008</v>
      </c>
      <c r="F522" s="5">
        <v>74254.257000000012</v>
      </c>
      <c r="G522" s="6">
        <f t="shared" si="8"/>
        <v>0.81632653061224492</v>
      </c>
      <c r="H522" s="3">
        <v>2019</v>
      </c>
    </row>
    <row r="523" spans="1:8" x14ac:dyDescent="0.3">
      <c r="A523" s="1" t="s">
        <v>131</v>
      </c>
      <c r="B523" s="2" t="s">
        <v>132</v>
      </c>
      <c r="C523" s="3" t="s">
        <v>133</v>
      </c>
      <c r="D523" s="3" t="s">
        <v>170</v>
      </c>
      <c r="E523" s="4">
        <v>45640.979999999996</v>
      </c>
      <c r="F523" s="5">
        <v>139390.01999999999</v>
      </c>
      <c r="G523" s="6">
        <f t="shared" si="8"/>
        <v>0.32743362831858408</v>
      </c>
      <c r="H523" s="3">
        <v>2019</v>
      </c>
    </row>
    <row r="524" spans="1:8" x14ac:dyDescent="0.3">
      <c r="A524" s="1" t="s">
        <v>134</v>
      </c>
      <c r="B524" s="2" t="s">
        <v>135</v>
      </c>
      <c r="C524" s="3" t="s">
        <v>136</v>
      </c>
      <c r="D524" s="3" t="s">
        <v>170</v>
      </c>
      <c r="E524" s="4">
        <v>205730.64</v>
      </c>
      <c r="F524" s="5">
        <v>131153.28300000002</v>
      </c>
      <c r="G524" s="6">
        <f t="shared" si="8"/>
        <v>1.5686274509803919</v>
      </c>
      <c r="H524" s="3">
        <v>2019</v>
      </c>
    </row>
    <row r="525" spans="1:8" x14ac:dyDescent="0.3">
      <c r="A525" s="1" t="s">
        <v>134</v>
      </c>
      <c r="B525" s="2" t="s">
        <v>135</v>
      </c>
      <c r="C525" s="3" t="s">
        <v>137</v>
      </c>
      <c r="D525" s="3" t="s">
        <v>170</v>
      </c>
      <c r="E525" s="4">
        <v>14404.77</v>
      </c>
      <c r="F525" s="5">
        <v>8364.06</v>
      </c>
      <c r="G525" s="6">
        <f t="shared" si="8"/>
        <v>1.7222222222222223</v>
      </c>
      <c r="H525" s="3">
        <v>2019</v>
      </c>
    </row>
    <row r="526" spans="1:8" x14ac:dyDescent="0.3">
      <c r="A526" s="1" t="s">
        <v>138</v>
      </c>
      <c r="B526" s="2" t="s">
        <v>139</v>
      </c>
      <c r="C526" s="3" t="s">
        <v>140</v>
      </c>
      <c r="D526" s="3" t="s">
        <v>170</v>
      </c>
      <c r="E526" s="4">
        <v>231054.38999999998</v>
      </c>
      <c r="F526" s="5">
        <v>528124.31999999995</v>
      </c>
      <c r="G526" s="6">
        <f t="shared" si="8"/>
        <v>0.4375</v>
      </c>
      <c r="H526" s="3">
        <v>2019</v>
      </c>
    </row>
    <row r="527" spans="1:8" x14ac:dyDescent="0.3">
      <c r="A527" s="1" t="s">
        <v>141</v>
      </c>
      <c r="B527" s="2" t="s">
        <v>142</v>
      </c>
      <c r="C527" s="3" t="s">
        <v>143</v>
      </c>
      <c r="D527" s="3" t="s">
        <v>170</v>
      </c>
      <c r="E527" s="4">
        <v>445072.89600000001</v>
      </c>
      <c r="F527" s="5">
        <v>180810.864</v>
      </c>
      <c r="G527" s="6">
        <f t="shared" si="8"/>
        <v>2.4615384615384617</v>
      </c>
      <c r="H527" s="3">
        <v>2019</v>
      </c>
    </row>
    <row r="528" spans="1:8" x14ac:dyDescent="0.3">
      <c r="A528" s="1" t="s">
        <v>144</v>
      </c>
      <c r="B528" s="2" t="s">
        <v>145</v>
      </c>
      <c r="C528" s="3" t="s">
        <v>146</v>
      </c>
      <c r="D528" s="3" t="s">
        <v>170</v>
      </c>
      <c r="E528" s="4">
        <v>282335.61600000004</v>
      </c>
      <c r="F528" s="5">
        <v>322039.06200000003</v>
      </c>
      <c r="G528" s="6">
        <f t="shared" si="8"/>
        <v>0.87671232876712335</v>
      </c>
      <c r="H528" s="3">
        <v>2019</v>
      </c>
    </row>
    <row r="529" spans="1:8" x14ac:dyDescent="0.3">
      <c r="A529" s="1" t="s">
        <v>147</v>
      </c>
      <c r="B529" s="2" t="s">
        <v>148</v>
      </c>
      <c r="C529" s="3" t="s">
        <v>149</v>
      </c>
      <c r="D529" s="3" t="s">
        <v>170</v>
      </c>
      <c r="E529" s="4">
        <v>143119.18799999999</v>
      </c>
      <c r="F529" s="5">
        <v>170819.67600000001</v>
      </c>
      <c r="G529" s="6">
        <f t="shared" si="8"/>
        <v>0.83783783783783783</v>
      </c>
      <c r="H529" s="3">
        <v>2019</v>
      </c>
    </row>
    <row r="530" spans="1:8" x14ac:dyDescent="0.3">
      <c r="A530" s="1" t="s">
        <v>150</v>
      </c>
      <c r="B530" s="2" t="s">
        <v>151</v>
      </c>
      <c r="C530" s="3" t="s">
        <v>152</v>
      </c>
      <c r="D530" s="3" t="s">
        <v>170</v>
      </c>
      <c r="E530" s="4">
        <v>194756.508</v>
      </c>
      <c r="F530" s="5">
        <v>345535.74000000005</v>
      </c>
      <c r="G530" s="6">
        <f t="shared" si="8"/>
        <v>0.5636363636363636</v>
      </c>
      <c r="H530" s="3">
        <v>2019</v>
      </c>
    </row>
    <row r="531" spans="1:8" x14ac:dyDescent="0.3">
      <c r="A531" s="1" t="s">
        <v>153</v>
      </c>
      <c r="B531" s="2" t="s">
        <v>154</v>
      </c>
      <c r="C531" s="3" t="s">
        <v>155</v>
      </c>
      <c r="D531" s="3" t="s">
        <v>170</v>
      </c>
      <c r="E531" s="4">
        <v>339812.85600000003</v>
      </c>
      <c r="F531" s="5">
        <v>343506.47399999999</v>
      </c>
      <c r="G531" s="6">
        <f t="shared" si="8"/>
        <v>0.98924731182795711</v>
      </c>
      <c r="H531" s="3">
        <v>2019</v>
      </c>
    </row>
    <row r="532" spans="1:8" x14ac:dyDescent="0.3">
      <c r="A532" s="1" t="s">
        <v>156</v>
      </c>
      <c r="B532" s="2" t="s">
        <v>157</v>
      </c>
      <c r="C532" s="3" t="s">
        <v>158</v>
      </c>
      <c r="D532" s="3" t="s">
        <v>170</v>
      </c>
      <c r="E532" s="4">
        <v>270833.82299999997</v>
      </c>
      <c r="F532" s="5">
        <v>521850.53700000007</v>
      </c>
      <c r="G532" s="6">
        <f t="shared" si="8"/>
        <v>0.51898734177215178</v>
      </c>
      <c r="H532" s="3">
        <v>2019</v>
      </c>
    </row>
    <row r="533" spans="1:8" x14ac:dyDescent="0.3">
      <c r="A533" s="1" t="s">
        <v>0</v>
      </c>
      <c r="B533" s="2" t="s">
        <v>1</v>
      </c>
      <c r="C533" s="3" t="s">
        <v>2</v>
      </c>
      <c r="D533" s="3" t="s">
        <v>171</v>
      </c>
      <c r="E533" s="4">
        <v>170453.32200000001</v>
      </c>
      <c r="F533" s="5">
        <v>340906.64400000003</v>
      </c>
      <c r="G533" s="6">
        <f t="shared" si="8"/>
        <v>0.5</v>
      </c>
      <c r="H533" s="3">
        <v>2019</v>
      </c>
    </row>
    <row r="534" spans="1:8" x14ac:dyDescent="0.3">
      <c r="A534" s="1" t="s">
        <v>3</v>
      </c>
      <c r="B534" s="2" t="s">
        <v>4</v>
      </c>
      <c r="C534" s="3" t="s">
        <v>5</v>
      </c>
      <c r="D534" s="3" t="s">
        <v>171</v>
      </c>
      <c r="E534" s="4">
        <v>205464.70799999998</v>
      </c>
      <c r="F534" s="5">
        <v>118953.25199999999</v>
      </c>
      <c r="G534" s="6">
        <f t="shared" si="8"/>
        <v>1.7272727272727273</v>
      </c>
      <c r="H534" s="3">
        <v>2019</v>
      </c>
    </row>
    <row r="535" spans="1:8" x14ac:dyDescent="0.3">
      <c r="A535" s="1" t="s">
        <v>6</v>
      </c>
      <c r="B535" s="2" t="s">
        <v>7</v>
      </c>
      <c r="C535" s="3" t="s">
        <v>8</v>
      </c>
      <c r="D535" s="3" t="s">
        <v>171</v>
      </c>
      <c r="E535" s="4">
        <v>68161.005000000005</v>
      </c>
      <c r="F535" s="5">
        <v>44614.476000000002</v>
      </c>
      <c r="G535" s="6">
        <f t="shared" si="8"/>
        <v>1.5277777777777779</v>
      </c>
      <c r="H535" s="3">
        <v>2019</v>
      </c>
    </row>
    <row r="536" spans="1:8" x14ac:dyDescent="0.3">
      <c r="A536" s="1" t="s">
        <v>9</v>
      </c>
      <c r="B536" s="2" t="s">
        <v>10</v>
      </c>
      <c r="C536" s="3" t="s">
        <v>11</v>
      </c>
      <c r="D536" s="3" t="s">
        <v>171</v>
      </c>
      <c r="E536" s="4">
        <v>396166.17599999998</v>
      </c>
      <c r="F536" s="5">
        <v>897437.66400000011</v>
      </c>
      <c r="G536" s="6">
        <f t="shared" si="8"/>
        <v>0.44144144144144137</v>
      </c>
      <c r="H536" s="3">
        <v>2019</v>
      </c>
    </row>
    <row r="537" spans="1:8" x14ac:dyDescent="0.3">
      <c r="A537" s="1" t="s">
        <v>12</v>
      </c>
      <c r="B537" s="2" t="s">
        <v>13</v>
      </c>
      <c r="C537" s="3" t="s">
        <v>14</v>
      </c>
      <c r="D537" s="3" t="s">
        <v>171</v>
      </c>
      <c r="E537" s="4">
        <v>492697.48499999999</v>
      </c>
      <c r="F537" s="5">
        <v>696032.95499999996</v>
      </c>
      <c r="G537" s="6">
        <f t="shared" si="8"/>
        <v>0.70786516853932591</v>
      </c>
      <c r="H537" s="3">
        <v>2019</v>
      </c>
    </row>
    <row r="538" spans="1:8" x14ac:dyDescent="0.3">
      <c r="A538" s="1" t="s">
        <v>12</v>
      </c>
      <c r="B538" s="2" t="s">
        <v>13</v>
      </c>
      <c r="C538" s="3" t="s">
        <v>15</v>
      </c>
      <c r="D538" s="3" t="s">
        <v>171</v>
      </c>
      <c r="E538" s="4">
        <v>185819.30099999998</v>
      </c>
      <c r="F538" s="5">
        <v>443568.65399999998</v>
      </c>
      <c r="G538" s="6">
        <f t="shared" si="8"/>
        <v>0.41891891891891891</v>
      </c>
      <c r="H538" s="3">
        <v>2019</v>
      </c>
    </row>
    <row r="539" spans="1:8" x14ac:dyDescent="0.3">
      <c r="A539" s="1" t="s">
        <v>12</v>
      </c>
      <c r="B539" s="2" t="s">
        <v>13</v>
      </c>
      <c r="C539" s="3" t="s">
        <v>16</v>
      </c>
      <c r="D539" s="3" t="s">
        <v>171</v>
      </c>
      <c r="E539" s="4">
        <v>832500.46799999999</v>
      </c>
      <c r="F539" s="5">
        <v>784099.27800000005</v>
      </c>
      <c r="G539" s="6">
        <f t="shared" si="8"/>
        <v>1.0617283950617282</v>
      </c>
      <c r="H539" s="3">
        <v>2019</v>
      </c>
    </row>
    <row r="540" spans="1:8" x14ac:dyDescent="0.3">
      <c r="A540" s="1" t="s">
        <v>12</v>
      </c>
      <c r="B540" s="2" t="s">
        <v>13</v>
      </c>
      <c r="C540" s="3" t="s">
        <v>17</v>
      </c>
      <c r="D540" s="3" t="s">
        <v>171</v>
      </c>
      <c r="E540" s="4">
        <v>170087.55299999999</v>
      </c>
      <c r="F540" s="5">
        <v>160227.405</v>
      </c>
      <c r="G540" s="6">
        <f t="shared" si="8"/>
        <v>1.0615384615384615</v>
      </c>
      <c r="H540" s="3">
        <v>2019</v>
      </c>
    </row>
    <row r="541" spans="1:8" x14ac:dyDescent="0.3">
      <c r="A541" s="1" t="s">
        <v>18</v>
      </c>
      <c r="B541" s="2" t="s">
        <v>19</v>
      </c>
      <c r="C541" s="3" t="s">
        <v>20</v>
      </c>
      <c r="D541" s="3" t="s">
        <v>171</v>
      </c>
      <c r="E541" s="4">
        <v>65564.694000000003</v>
      </c>
      <c r="F541" s="5">
        <v>136172.826</v>
      </c>
      <c r="G541" s="6">
        <f t="shared" si="8"/>
        <v>0.48148148148148151</v>
      </c>
      <c r="H541" s="3">
        <v>2019</v>
      </c>
    </row>
    <row r="542" spans="1:8" x14ac:dyDescent="0.3">
      <c r="A542" s="1" t="s">
        <v>21</v>
      </c>
      <c r="B542" s="2" t="s">
        <v>22</v>
      </c>
      <c r="C542" s="3" t="s">
        <v>23</v>
      </c>
      <c r="D542" s="3" t="s">
        <v>171</v>
      </c>
      <c r="E542" s="4">
        <v>458938.36800000007</v>
      </c>
      <c r="F542" s="5">
        <v>860509.44000000006</v>
      </c>
      <c r="G542" s="6">
        <f t="shared" si="8"/>
        <v>0.53333333333333344</v>
      </c>
      <c r="H542" s="3">
        <v>2019</v>
      </c>
    </row>
    <row r="543" spans="1:8" x14ac:dyDescent="0.3">
      <c r="A543" s="1" t="s">
        <v>24</v>
      </c>
      <c r="B543" s="2" t="s">
        <v>25</v>
      </c>
      <c r="C543" s="3" t="s">
        <v>26</v>
      </c>
      <c r="D543" s="3" t="s">
        <v>171</v>
      </c>
      <c r="E543" s="4">
        <v>231849.45900000003</v>
      </c>
      <c r="F543" s="5">
        <v>472285.93500000006</v>
      </c>
      <c r="G543" s="6">
        <f t="shared" si="8"/>
        <v>0.49090909090909091</v>
      </c>
      <c r="H543" s="3">
        <v>2019</v>
      </c>
    </row>
    <row r="544" spans="1:8" x14ac:dyDescent="0.3">
      <c r="A544" s="1" t="s">
        <v>27</v>
      </c>
      <c r="B544" s="2" t="s">
        <v>28</v>
      </c>
      <c r="C544" s="3" t="s">
        <v>29</v>
      </c>
      <c r="D544" s="3" t="s">
        <v>171</v>
      </c>
      <c r="E544" s="4">
        <v>135129.024</v>
      </c>
      <c r="F544" s="5">
        <v>295594.74</v>
      </c>
      <c r="G544" s="6">
        <f t="shared" si="8"/>
        <v>0.45714285714285718</v>
      </c>
      <c r="H544" s="3">
        <v>2019</v>
      </c>
    </row>
    <row r="545" spans="1:8" x14ac:dyDescent="0.3">
      <c r="A545" s="1" t="s">
        <v>27</v>
      </c>
      <c r="B545" s="2" t="s">
        <v>28</v>
      </c>
      <c r="C545" s="3" t="s">
        <v>30</v>
      </c>
      <c r="D545" s="3" t="s">
        <v>171</v>
      </c>
      <c r="E545" s="4">
        <v>306239.03999999998</v>
      </c>
      <c r="F545" s="5">
        <v>602908.11</v>
      </c>
      <c r="G545" s="6">
        <f t="shared" si="8"/>
        <v>0.50793650793650791</v>
      </c>
      <c r="H545" s="3">
        <v>2019</v>
      </c>
    </row>
    <row r="546" spans="1:8" x14ac:dyDescent="0.3">
      <c r="A546" s="1" t="s">
        <v>31</v>
      </c>
      <c r="B546" s="2" t="s">
        <v>32</v>
      </c>
      <c r="C546" s="3" t="s">
        <v>33</v>
      </c>
      <c r="D546" s="3" t="s">
        <v>171</v>
      </c>
      <c r="E546" s="4">
        <v>305159.06699999998</v>
      </c>
      <c r="F546" s="5">
        <v>197001.42300000001</v>
      </c>
      <c r="G546" s="6">
        <f t="shared" si="8"/>
        <v>1.5490196078431371</v>
      </c>
      <c r="H546" s="3">
        <v>2019</v>
      </c>
    </row>
    <row r="547" spans="1:8" x14ac:dyDescent="0.3">
      <c r="A547" s="1" t="s">
        <v>34</v>
      </c>
      <c r="B547" s="2" t="s">
        <v>35</v>
      </c>
      <c r="C547" s="3" t="s">
        <v>36</v>
      </c>
      <c r="D547" s="3" t="s">
        <v>171</v>
      </c>
      <c r="E547" s="4">
        <v>323953.34400000004</v>
      </c>
      <c r="F547" s="5">
        <v>562655.80800000008</v>
      </c>
      <c r="G547" s="6">
        <f t="shared" si="8"/>
        <v>0.5757575757575758</v>
      </c>
      <c r="H547" s="3">
        <v>2019</v>
      </c>
    </row>
    <row r="548" spans="1:8" x14ac:dyDescent="0.3">
      <c r="A548" s="1" t="s">
        <v>37</v>
      </c>
      <c r="B548" s="2" t="s">
        <v>38</v>
      </c>
      <c r="C548" s="3" t="s">
        <v>39</v>
      </c>
      <c r="D548" s="3" t="s">
        <v>171</v>
      </c>
      <c r="E548" s="4">
        <v>27170.046000000006</v>
      </c>
      <c r="F548" s="5">
        <v>61532.163000000008</v>
      </c>
      <c r="G548" s="6">
        <f t="shared" si="8"/>
        <v>0.44155844155844159</v>
      </c>
      <c r="H548" s="3">
        <v>2019</v>
      </c>
    </row>
    <row r="549" spans="1:8" x14ac:dyDescent="0.3">
      <c r="A549" s="1" t="s">
        <v>40</v>
      </c>
      <c r="B549" s="2" t="s">
        <v>41</v>
      </c>
      <c r="C549" s="3" t="s">
        <v>42</v>
      </c>
      <c r="D549" s="3" t="s">
        <v>171</v>
      </c>
      <c r="E549" s="4">
        <v>723026.89800000004</v>
      </c>
      <c r="F549" s="5">
        <v>482017.93200000009</v>
      </c>
      <c r="G549" s="6">
        <f t="shared" si="8"/>
        <v>1.4999999999999998</v>
      </c>
      <c r="H549" s="3">
        <v>2019</v>
      </c>
    </row>
    <row r="550" spans="1:8" x14ac:dyDescent="0.3">
      <c r="A550" s="1" t="s">
        <v>43</v>
      </c>
      <c r="B550" s="2" t="s">
        <v>44</v>
      </c>
      <c r="C550" s="3" t="s">
        <v>45</v>
      </c>
      <c r="D550" s="3" t="s">
        <v>171</v>
      </c>
      <c r="E550" s="4">
        <v>624581.1</v>
      </c>
      <c r="F550" s="5">
        <v>665314.65</v>
      </c>
      <c r="G550" s="6">
        <f t="shared" si="8"/>
        <v>0.93877551020408156</v>
      </c>
      <c r="H550" s="3">
        <v>2019</v>
      </c>
    </row>
    <row r="551" spans="1:8" x14ac:dyDescent="0.3">
      <c r="A551" s="1" t="s">
        <v>43</v>
      </c>
      <c r="B551" s="2" t="s">
        <v>44</v>
      </c>
      <c r="C551" s="3" t="s">
        <v>46</v>
      </c>
      <c r="D551" s="3" t="s">
        <v>171</v>
      </c>
      <c r="E551" s="4">
        <v>369415.35000000003</v>
      </c>
      <c r="F551" s="5">
        <v>849655.30500000005</v>
      </c>
      <c r="G551" s="6">
        <f t="shared" si="8"/>
        <v>0.43478260869565216</v>
      </c>
      <c r="H551" s="3">
        <v>2019</v>
      </c>
    </row>
    <row r="552" spans="1:8" x14ac:dyDescent="0.3">
      <c r="A552" s="1" t="s">
        <v>47</v>
      </c>
      <c r="B552" s="2" t="s">
        <v>48</v>
      </c>
      <c r="C552" s="3" t="s">
        <v>49</v>
      </c>
      <c r="D552" s="3" t="s">
        <v>171</v>
      </c>
      <c r="E552" s="4">
        <v>232002.03600000002</v>
      </c>
      <c r="F552" s="5">
        <v>254097.46800000002</v>
      </c>
      <c r="G552" s="6">
        <f t="shared" si="8"/>
        <v>0.91304347826086962</v>
      </c>
      <c r="H552" s="3">
        <v>2019</v>
      </c>
    </row>
    <row r="553" spans="1:8" x14ac:dyDescent="0.3">
      <c r="A553" s="1" t="s">
        <v>50</v>
      </c>
      <c r="B553" s="2" t="s">
        <v>51</v>
      </c>
      <c r="C553" s="3" t="s">
        <v>52</v>
      </c>
      <c r="D553" s="3" t="s">
        <v>171</v>
      </c>
      <c r="E553" s="4">
        <v>680847.36300000013</v>
      </c>
      <c r="F553" s="5">
        <v>983446.19099999999</v>
      </c>
      <c r="G553" s="6">
        <f t="shared" si="8"/>
        <v>0.6923076923076924</v>
      </c>
      <c r="H553" s="3">
        <v>2019</v>
      </c>
    </row>
    <row r="554" spans="1:8" x14ac:dyDescent="0.3">
      <c r="A554" s="1" t="s">
        <v>53</v>
      </c>
      <c r="B554" s="2" t="s">
        <v>54</v>
      </c>
      <c r="C554" s="3" t="s">
        <v>55</v>
      </c>
      <c r="D554" s="3" t="s">
        <v>171</v>
      </c>
      <c r="E554" s="4">
        <v>246281.46299999999</v>
      </c>
      <c r="F554" s="5">
        <v>291375.25199999998</v>
      </c>
      <c r="G554" s="6">
        <f t="shared" si="8"/>
        <v>0.84523809523809523</v>
      </c>
      <c r="H554" s="3">
        <v>2019</v>
      </c>
    </row>
    <row r="555" spans="1:8" x14ac:dyDescent="0.3">
      <c r="A555" s="1" t="s">
        <v>56</v>
      </c>
      <c r="B555" s="2" t="s">
        <v>57</v>
      </c>
      <c r="C555" s="3" t="s">
        <v>58</v>
      </c>
      <c r="D555" s="3" t="s">
        <v>171</v>
      </c>
      <c r="E555" s="4">
        <v>62940.483</v>
      </c>
      <c r="F555" s="5">
        <v>41960.322000000007</v>
      </c>
      <c r="G555" s="6">
        <f t="shared" si="8"/>
        <v>1.4999999999999998</v>
      </c>
      <c r="H555" s="3">
        <v>2019</v>
      </c>
    </row>
    <row r="556" spans="1:8" x14ac:dyDescent="0.3">
      <c r="A556" s="1" t="s">
        <v>59</v>
      </c>
      <c r="B556" s="2" t="s">
        <v>60</v>
      </c>
      <c r="C556" s="3" t="s">
        <v>61</v>
      </c>
      <c r="D556" s="3" t="s">
        <v>171</v>
      </c>
      <c r="E556" s="4">
        <v>513119.05200000003</v>
      </c>
      <c r="F556" s="5">
        <v>373684.527</v>
      </c>
      <c r="G556" s="6">
        <f t="shared" si="8"/>
        <v>1.3731343283582089</v>
      </c>
      <c r="H556" s="3">
        <v>2019</v>
      </c>
    </row>
    <row r="557" spans="1:8" x14ac:dyDescent="0.3">
      <c r="A557" s="1" t="s">
        <v>62</v>
      </c>
      <c r="B557" s="2" t="s">
        <v>63</v>
      </c>
      <c r="C557" s="3" t="s">
        <v>64</v>
      </c>
      <c r="D557" s="3" t="s">
        <v>171</v>
      </c>
      <c r="E557" s="4">
        <v>162831.87</v>
      </c>
      <c r="F557" s="5">
        <v>428790.59100000001</v>
      </c>
      <c r="G557" s="6">
        <f t="shared" si="8"/>
        <v>0.37974683544303794</v>
      </c>
      <c r="H557" s="3">
        <v>2019</v>
      </c>
    </row>
    <row r="558" spans="1:8" x14ac:dyDescent="0.3">
      <c r="A558" s="1" t="s">
        <v>62</v>
      </c>
      <c r="B558" s="2" t="s">
        <v>63</v>
      </c>
      <c r="C558" s="3" t="s">
        <v>65</v>
      </c>
      <c r="D558" s="3" t="s">
        <v>171</v>
      </c>
      <c r="E558" s="4">
        <v>487387.8</v>
      </c>
      <c r="F558" s="5">
        <v>198355.5</v>
      </c>
      <c r="G558" s="6">
        <f t="shared" si="8"/>
        <v>2.4571428571428573</v>
      </c>
      <c r="H558" s="3">
        <v>2019</v>
      </c>
    </row>
    <row r="559" spans="1:8" x14ac:dyDescent="0.3">
      <c r="A559" s="1" t="s">
        <v>66</v>
      </c>
      <c r="B559" s="2" t="s">
        <v>67</v>
      </c>
      <c r="C559" s="3" t="s">
        <v>68</v>
      </c>
      <c r="D559" s="3" t="s">
        <v>171</v>
      </c>
      <c r="E559" s="4">
        <v>618435.18000000005</v>
      </c>
      <c r="F559" s="5">
        <v>272839.05</v>
      </c>
      <c r="G559" s="6">
        <f t="shared" si="8"/>
        <v>2.2666666666666671</v>
      </c>
      <c r="H559" s="3">
        <v>2019</v>
      </c>
    </row>
    <row r="560" spans="1:8" x14ac:dyDescent="0.3">
      <c r="A560" s="1" t="s">
        <v>69</v>
      </c>
      <c r="B560" s="2" t="s">
        <v>70</v>
      </c>
      <c r="C560" s="3" t="s">
        <v>71</v>
      </c>
      <c r="D560" s="3" t="s">
        <v>171</v>
      </c>
      <c r="E560" s="4">
        <v>390237.804</v>
      </c>
      <c r="F560" s="5">
        <v>733377.94200000016</v>
      </c>
      <c r="G560" s="6">
        <f t="shared" si="8"/>
        <v>0.53211009174311918</v>
      </c>
      <c r="H560" s="3">
        <v>2019</v>
      </c>
    </row>
    <row r="561" spans="1:8" x14ac:dyDescent="0.3">
      <c r="A561" s="1" t="s">
        <v>72</v>
      </c>
      <c r="B561" s="2" t="s">
        <v>73</v>
      </c>
      <c r="C561" s="3" t="s">
        <v>74</v>
      </c>
      <c r="D561" s="3" t="s">
        <v>171</v>
      </c>
      <c r="E561" s="4">
        <v>30733.056</v>
      </c>
      <c r="F561" s="5">
        <v>82595.088000000003</v>
      </c>
      <c r="G561" s="6">
        <f t="shared" si="8"/>
        <v>0.37209302325581395</v>
      </c>
      <c r="H561" s="3">
        <v>2019</v>
      </c>
    </row>
    <row r="562" spans="1:8" x14ac:dyDescent="0.3">
      <c r="A562" s="1" t="s">
        <v>75</v>
      </c>
      <c r="B562" s="2" t="s">
        <v>76</v>
      </c>
      <c r="C562" s="3" t="s">
        <v>77</v>
      </c>
      <c r="D562" s="3" t="s">
        <v>171</v>
      </c>
      <c r="E562" s="4">
        <v>90520.767000000007</v>
      </c>
      <c r="F562" s="5">
        <v>41550.516000000011</v>
      </c>
      <c r="G562" s="6">
        <f t="shared" si="8"/>
        <v>2.1785714285714284</v>
      </c>
      <c r="H562" s="3">
        <v>2019</v>
      </c>
    </row>
    <row r="563" spans="1:8" x14ac:dyDescent="0.3">
      <c r="A563" s="1" t="s">
        <v>78</v>
      </c>
      <c r="B563" s="2" t="s">
        <v>79</v>
      </c>
      <c r="C563" s="3" t="s">
        <v>80</v>
      </c>
      <c r="D563" s="3" t="s">
        <v>171</v>
      </c>
      <c r="E563" s="4">
        <v>680361.12</v>
      </c>
      <c r="F563" s="5">
        <v>774855.72</v>
      </c>
      <c r="G563" s="6">
        <f t="shared" si="8"/>
        <v>0.87804878048780488</v>
      </c>
      <c r="H563" s="3">
        <v>2019</v>
      </c>
    </row>
    <row r="564" spans="1:8" x14ac:dyDescent="0.3">
      <c r="A564" s="1" t="s">
        <v>81</v>
      </c>
      <c r="B564" s="2" t="s">
        <v>82</v>
      </c>
      <c r="C564" s="3" t="s">
        <v>83</v>
      </c>
      <c r="D564" s="3" t="s">
        <v>171</v>
      </c>
      <c r="E564" s="4">
        <v>285182.53200000001</v>
      </c>
      <c r="F564" s="5">
        <v>300597.804</v>
      </c>
      <c r="G564" s="6">
        <f t="shared" si="8"/>
        <v>0.94871794871794868</v>
      </c>
      <c r="H564" s="3">
        <v>2019</v>
      </c>
    </row>
    <row r="565" spans="1:8" x14ac:dyDescent="0.3">
      <c r="A565" s="1" t="s">
        <v>84</v>
      </c>
      <c r="B565" s="2" t="s">
        <v>85</v>
      </c>
      <c r="C565" s="3" t="s">
        <v>86</v>
      </c>
      <c r="D565" s="3" t="s">
        <v>171</v>
      </c>
      <c r="E565" s="4">
        <v>110298.61800000002</v>
      </c>
      <c r="F565" s="5">
        <v>216271.80000000002</v>
      </c>
      <c r="G565" s="6">
        <f t="shared" si="8"/>
        <v>0.51</v>
      </c>
      <c r="H565" s="3">
        <v>2019</v>
      </c>
    </row>
    <row r="566" spans="1:8" x14ac:dyDescent="0.3">
      <c r="A566" s="1" t="s">
        <v>87</v>
      </c>
      <c r="B566" s="2" t="s">
        <v>88</v>
      </c>
      <c r="C566" s="3" t="s">
        <v>89</v>
      </c>
      <c r="D566" s="3" t="s">
        <v>171</v>
      </c>
      <c r="E566" s="4">
        <v>308197.07999999996</v>
      </c>
      <c r="F566" s="5">
        <v>304571.23199999996</v>
      </c>
      <c r="G566" s="6">
        <f t="shared" si="8"/>
        <v>1.0119047619047619</v>
      </c>
      <c r="H566" s="3">
        <v>2019</v>
      </c>
    </row>
    <row r="567" spans="1:8" x14ac:dyDescent="0.3">
      <c r="A567" s="1" t="s">
        <v>90</v>
      </c>
      <c r="B567" s="2" t="s">
        <v>91</v>
      </c>
      <c r="C567" s="3" t="s">
        <v>92</v>
      </c>
      <c r="D567" s="3" t="s">
        <v>171</v>
      </c>
      <c r="E567" s="4">
        <v>797371.39800000004</v>
      </c>
      <c r="F567" s="5">
        <v>677336.99400000006</v>
      </c>
      <c r="G567" s="6">
        <f t="shared" si="8"/>
        <v>1.1772151898734178</v>
      </c>
      <c r="H567" s="3">
        <v>2019</v>
      </c>
    </row>
    <row r="568" spans="1:8" x14ac:dyDescent="0.3">
      <c r="A568" s="1" t="s">
        <v>93</v>
      </c>
      <c r="B568" s="2" t="s">
        <v>94</v>
      </c>
      <c r="C568" s="3" t="s">
        <v>95</v>
      </c>
      <c r="D568" s="3" t="s">
        <v>171</v>
      </c>
      <c r="E568" s="4">
        <v>640822.16700000002</v>
      </c>
      <c r="F568" s="5">
        <v>940954.06799999997</v>
      </c>
      <c r="G568" s="6">
        <f t="shared" si="8"/>
        <v>0.68103448275862077</v>
      </c>
      <c r="H568" s="3">
        <v>2019</v>
      </c>
    </row>
    <row r="569" spans="1:8" x14ac:dyDescent="0.3">
      <c r="A569" s="1" t="s">
        <v>96</v>
      </c>
      <c r="B569" s="2" t="s">
        <v>97</v>
      </c>
      <c r="C569" s="3" t="s">
        <v>98</v>
      </c>
      <c r="D569" s="3" t="s">
        <v>171</v>
      </c>
      <c r="E569" s="4">
        <v>659859.15600000008</v>
      </c>
      <c r="F569" s="5">
        <v>348891.04800000001</v>
      </c>
      <c r="G569" s="6">
        <f t="shared" si="8"/>
        <v>1.8913043478260871</v>
      </c>
      <c r="H569" s="3">
        <v>2019</v>
      </c>
    </row>
    <row r="570" spans="1:8" x14ac:dyDescent="0.3">
      <c r="A570" s="1" t="s">
        <v>99</v>
      </c>
      <c r="B570" s="2" t="s">
        <v>100</v>
      </c>
      <c r="C570" s="3" t="s">
        <v>101</v>
      </c>
      <c r="D570" s="3" t="s">
        <v>171</v>
      </c>
      <c r="E570" s="4">
        <v>225010.17</v>
      </c>
      <c r="F570" s="5">
        <v>321443.10000000003</v>
      </c>
      <c r="G570" s="6">
        <f t="shared" si="8"/>
        <v>0.7</v>
      </c>
      <c r="H570" s="3">
        <v>2019</v>
      </c>
    </row>
    <row r="571" spans="1:8" x14ac:dyDescent="0.3">
      <c r="A571" s="1" t="s">
        <v>102</v>
      </c>
      <c r="B571" s="2" t="s">
        <v>103</v>
      </c>
      <c r="C571" s="3" t="s">
        <v>104</v>
      </c>
      <c r="D571" s="3" t="s">
        <v>171</v>
      </c>
      <c r="E571" s="4">
        <v>436378.59</v>
      </c>
      <c r="F571" s="5">
        <v>863059.87800000003</v>
      </c>
      <c r="G571" s="6">
        <f t="shared" si="8"/>
        <v>0.5056179775280899</v>
      </c>
      <c r="H571" s="3">
        <v>2019</v>
      </c>
    </row>
    <row r="572" spans="1:8" x14ac:dyDescent="0.3">
      <c r="A572" s="1" t="s">
        <v>105</v>
      </c>
      <c r="B572" s="2" t="s">
        <v>106</v>
      </c>
      <c r="C572" s="3" t="s">
        <v>107</v>
      </c>
      <c r="D572" s="3" t="s">
        <v>171</v>
      </c>
      <c r="E572" s="4">
        <v>617371.22699999996</v>
      </c>
      <c r="F572" s="5">
        <v>830257.85699999996</v>
      </c>
      <c r="G572" s="6">
        <f t="shared" si="8"/>
        <v>0.74358974358974361</v>
      </c>
      <c r="H572" s="3">
        <v>2019</v>
      </c>
    </row>
    <row r="573" spans="1:8" x14ac:dyDescent="0.3">
      <c r="A573" s="1" t="s">
        <v>105</v>
      </c>
      <c r="B573" s="2" t="s">
        <v>106</v>
      </c>
      <c r="C573" s="3" t="s">
        <v>108</v>
      </c>
      <c r="D573" s="3" t="s">
        <v>171</v>
      </c>
      <c r="E573" s="4">
        <v>196246.55699999997</v>
      </c>
      <c r="F573" s="5">
        <v>281571.147</v>
      </c>
      <c r="G573" s="6">
        <f t="shared" si="8"/>
        <v>0.69696969696969691</v>
      </c>
      <c r="H573" s="3">
        <v>2019</v>
      </c>
    </row>
    <row r="574" spans="1:8" x14ac:dyDescent="0.3">
      <c r="A574" s="1" t="s">
        <v>105</v>
      </c>
      <c r="B574" s="2" t="s">
        <v>106</v>
      </c>
      <c r="C574" s="3" t="s">
        <v>109</v>
      </c>
      <c r="D574" s="3" t="s">
        <v>171</v>
      </c>
      <c r="E574" s="4">
        <v>454853.31300000002</v>
      </c>
      <c r="F574" s="5">
        <v>738312.62400000019</v>
      </c>
      <c r="G574" s="6">
        <f t="shared" si="8"/>
        <v>0.61607142857142849</v>
      </c>
      <c r="H574" s="3">
        <v>2019</v>
      </c>
    </row>
    <row r="575" spans="1:8" x14ac:dyDescent="0.3">
      <c r="A575" s="1" t="s">
        <v>110</v>
      </c>
      <c r="B575" s="2" t="s">
        <v>111</v>
      </c>
      <c r="C575" s="3" t="s">
        <v>112</v>
      </c>
      <c r="D575" s="3" t="s">
        <v>171</v>
      </c>
      <c r="E575" s="4">
        <v>242950.80600000001</v>
      </c>
      <c r="F575" s="5">
        <v>242950.80600000001</v>
      </c>
      <c r="G575" s="6">
        <f t="shared" si="8"/>
        <v>1</v>
      </c>
      <c r="H575" s="3">
        <v>2019</v>
      </c>
    </row>
    <row r="576" spans="1:8" x14ac:dyDescent="0.3">
      <c r="A576" s="1" t="s">
        <v>113</v>
      </c>
      <c r="B576" s="2" t="s">
        <v>114</v>
      </c>
      <c r="C576" s="3" t="s">
        <v>115</v>
      </c>
      <c r="D576" s="3" t="s">
        <v>171</v>
      </c>
      <c r="E576" s="4">
        <v>105239.62800000001</v>
      </c>
      <c r="F576" s="5">
        <v>155571.62400000001</v>
      </c>
      <c r="G576" s="6">
        <f t="shared" si="8"/>
        <v>0.67647058823529416</v>
      </c>
      <c r="H576" s="3">
        <v>2019</v>
      </c>
    </row>
    <row r="577" spans="1:8" x14ac:dyDescent="0.3">
      <c r="A577" s="1" t="s">
        <v>116</v>
      </c>
      <c r="B577" s="2" t="s">
        <v>117</v>
      </c>
      <c r="C577" s="3" t="s">
        <v>118</v>
      </c>
      <c r="D577" s="3" t="s">
        <v>171</v>
      </c>
      <c r="E577" s="4">
        <v>225035.28</v>
      </c>
      <c r="F577" s="5">
        <v>348804.68400000001</v>
      </c>
      <c r="G577" s="6">
        <f t="shared" si="8"/>
        <v>0.64516129032258063</v>
      </c>
      <c r="H577" s="3">
        <v>2019</v>
      </c>
    </row>
    <row r="578" spans="1:8" x14ac:dyDescent="0.3">
      <c r="A578" s="1" t="s">
        <v>119</v>
      </c>
      <c r="B578" s="2" t="s">
        <v>120</v>
      </c>
      <c r="C578" s="3" t="s">
        <v>121</v>
      </c>
      <c r="D578" s="3" t="s">
        <v>171</v>
      </c>
      <c r="E578" s="4">
        <v>727544.80800000008</v>
      </c>
      <c r="F578" s="5">
        <v>880712.13600000006</v>
      </c>
      <c r="G578" s="6">
        <f t="shared" si="8"/>
        <v>0.82608695652173914</v>
      </c>
      <c r="H578" s="3">
        <v>2019</v>
      </c>
    </row>
    <row r="579" spans="1:8" x14ac:dyDescent="0.3">
      <c r="A579" s="1" t="s">
        <v>122</v>
      </c>
      <c r="B579" s="2" t="s">
        <v>123</v>
      </c>
      <c r="C579" s="3" t="s">
        <v>124</v>
      </c>
      <c r="D579" s="3" t="s">
        <v>171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3">
        <v>2019</v>
      </c>
    </row>
    <row r="580" spans="1:8" x14ac:dyDescent="0.3">
      <c r="A580" s="1" t="s">
        <v>125</v>
      </c>
      <c r="B580" s="2" t="s">
        <v>126</v>
      </c>
      <c r="C580" s="3" t="s">
        <v>127</v>
      </c>
      <c r="D580" s="3" t="s">
        <v>171</v>
      </c>
      <c r="E580" s="4">
        <v>173121.16500000001</v>
      </c>
      <c r="F580" s="5">
        <v>539148.77100000007</v>
      </c>
      <c r="G580" s="6">
        <f t="shared" si="9"/>
        <v>0.32110091743119262</v>
      </c>
      <c r="H580" s="3">
        <v>2019</v>
      </c>
    </row>
    <row r="581" spans="1:8" x14ac:dyDescent="0.3">
      <c r="A581" s="1" t="s">
        <v>128</v>
      </c>
      <c r="B581" s="2" t="s">
        <v>129</v>
      </c>
      <c r="C581" s="3" t="s">
        <v>130</v>
      </c>
      <c r="D581" s="3" t="s">
        <v>171</v>
      </c>
      <c r="E581" s="4">
        <v>246179.48400000003</v>
      </c>
      <c r="F581" s="5">
        <v>299154.81600000005</v>
      </c>
      <c r="G581" s="6">
        <f t="shared" si="9"/>
        <v>0.82291666666666663</v>
      </c>
      <c r="H581" s="3">
        <v>2019</v>
      </c>
    </row>
    <row r="582" spans="1:8" x14ac:dyDescent="0.3">
      <c r="A582" s="1" t="s">
        <v>131</v>
      </c>
      <c r="B582" s="2" t="s">
        <v>132</v>
      </c>
      <c r="C582" s="3" t="s">
        <v>133</v>
      </c>
      <c r="D582" s="3" t="s">
        <v>171</v>
      </c>
      <c r="E582" s="4">
        <v>527493.91500000004</v>
      </c>
      <c r="F582" s="5">
        <v>389533.96799999999</v>
      </c>
      <c r="G582" s="6">
        <f t="shared" si="9"/>
        <v>1.3541666666666667</v>
      </c>
      <c r="H582" s="3">
        <v>2019</v>
      </c>
    </row>
    <row r="583" spans="1:8" x14ac:dyDescent="0.3">
      <c r="A583" s="1" t="s">
        <v>134</v>
      </c>
      <c r="B583" s="2" t="s">
        <v>135</v>
      </c>
      <c r="C583" s="3" t="s">
        <v>136</v>
      </c>
      <c r="D583" s="3" t="s">
        <v>171</v>
      </c>
      <c r="E583" s="4">
        <v>548290.701</v>
      </c>
      <c r="F583" s="5">
        <v>1035660.213</v>
      </c>
      <c r="G583" s="6">
        <f t="shared" si="9"/>
        <v>0.52941176470588236</v>
      </c>
      <c r="H583" s="3">
        <v>2019</v>
      </c>
    </row>
    <row r="584" spans="1:8" x14ac:dyDescent="0.3">
      <c r="A584" s="1" t="s">
        <v>134</v>
      </c>
      <c r="B584" s="2" t="s">
        <v>135</v>
      </c>
      <c r="C584" s="3" t="s">
        <v>137</v>
      </c>
      <c r="D584" s="3" t="s">
        <v>171</v>
      </c>
      <c r="E584" s="4">
        <v>280967.03100000002</v>
      </c>
      <c r="F584" s="5">
        <v>751423.45500000007</v>
      </c>
      <c r="G584" s="6">
        <f t="shared" si="9"/>
        <v>0.37391304347826088</v>
      </c>
      <c r="H584" s="3">
        <v>2019</v>
      </c>
    </row>
    <row r="585" spans="1:8" x14ac:dyDescent="0.3">
      <c r="A585" s="1" t="s">
        <v>138</v>
      </c>
      <c r="B585" s="2" t="s">
        <v>139</v>
      </c>
      <c r="C585" s="3" t="s">
        <v>140</v>
      </c>
      <c r="D585" s="3" t="s">
        <v>171</v>
      </c>
      <c r="E585" s="4">
        <v>251347.63500000004</v>
      </c>
      <c r="F585" s="5">
        <v>374736.47399999999</v>
      </c>
      <c r="G585" s="6">
        <f t="shared" si="9"/>
        <v>0.67073170731707332</v>
      </c>
      <c r="H585" s="3">
        <v>2019</v>
      </c>
    </row>
    <row r="586" spans="1:8" x14ac:dyDescent="0.3">
      <c r="A586" s="1" t="s">
        <v>141</v>
      </c>
      <c r="B586" s="2" t="s">
        <v>142</v>
      </c>
      <c r="C586" s="3" t="s">
        <v>143</v>
      </c>
      <c r="D586" s="3" t="s">
        <v>171</v>
      </c>
      <c r="E586" s="4">
        <v>189682.614</v>
      </c>
      <c r="F586" s="5">
        <v>256989.348</v>
      </c>
      <c r="G586" s="6">
        <f t="shared" si="9"/>
        <v>0.73809523809523814</v>
      </c>
      <c r="H586" s="3">
        <v>2019</v>
      </c>
    </row>
    <row r="587" spans="1:8" x14ac:dyDescent="0.3">
      <c r="A587" s="1" t="s">
        <v>144</v>
      </c>
      <c r="B587" s="2" t="s">
        <v>145</v>
      </c>
      <c r="C587" s="3" t="s">
        <v>146</v>
      </c>
      <c r="D587" s="3" t="s">
        <v>171</v>
      </c>
      <c r="E587" s="4">
        <v>405970.92900000006</v>
      </c>
      <c r="F587" s="5">
        <v>361358.73900000006</v>
      </c>
      <c r="G587" s="6">
        <f t="shared" si="9"/>
        <v>1.1234567901234567</v>
      </c>
      <c r="H587" s="3">
        <v>2019</v>
      </c>
    </row>
    <row r="588" spans="1:8" x14ac:dyDescent="0.3">
      <c r="A588" s="1" t="s">
        <v>147</v>
      </c>
      <c r="B588" s="2" t="s">
        <v>148</v>
      </c>
      <c r="C588" s="3" t="s">
        <v>149</v>
      </c>
      <c r="D588" s="3" t="s">
        <v>171</v>
      </c>
      <c r="E588" s="4">
        <v>89603.900999999998</v>
      </c>
      <c r="F588" s="5">
        <v>255698.93700000001</v>
      </c>
      <c r="G588" s="6">
        <f t="shared" si="9"/>
        <v>0.3504273504273504</v>
      </c>
      <c r="H588" s="3">
        <v>2019</v>
      </c>
    </row>
    <row r="589" spans="1:8" x14ac:dyDescent="0.3">
      <c r="A589" s="1" t="s">
        <v>150</v>
      </c>
      <c r="B589" s="2" t="s">
        <v>151</v>
      </c>
      <c r="C589" s="3" t="s">
        <v>152</v>
      </c>
      <c r="D589" s="3" t="s">
        <v>171</v>
      </c>
      <c r="E589" s="4">
        <v>449668.20600000006</v>
      </c>
      <c r="F589" s="5">
        <v>524612.90700000012</v>
      </c>
      <c r="G589" s="6">
        <f t="shared" si="9"/>
        <v>0.8571428571428571</v>
      </c>
      <c r="H589" s="3">
        <v>2019</v>
      </c>
    </row>
    <row r="590" spans="1:8" x14ac:dyDescent="0.3">
      <c r="A590" s="1" t="s">
        <v>153</v>
      </c>
      <c r="B590" s="2" t="s">
        <v>154</v>
      </c>
      <c r="C590" s="3" t="s">
        <v>155</v>
      </c>
      <c r="D590" s="3" t="s">
        <v>171</v>
      </c>
      <c r="E590" s="4">
        <v>28021.059000000001</v>
      </c>
      <c r="F590" s="5">
        <v>67080.717000000004</v>
      </c>
      <c r="G590" s="6">
        <f t="shared" si="9"/>
        <v>0.41772151898734178</v>
      </c>
      <c r="H590" s="3">
        <v>2019</v>
      </c>
    </row>
    <row r="591" spans="1:8" x14ac:dyDescent="0.3">
      <c r="A591" s="1" t="s">
        <v>156</v>
      </c>
      <c r="B591" s="2" t="s">
        <v>157</v>
      </c>
      <c r="C591" s="3" t="s">
        <v>158</v>
      </c>
      <c r="D591" s="3" t="s">
        <v>171</v>
      </c>
      <c r="E591" s="4">
        <v>293649.05700000003</v>
      </c>
      <c r="F591" s="5">
        <v>918594.48600000003</v>
      </c>
      <c r="G591" s="6">
        <f t="shared" si="9"/>
        <v>0.31967213114754101</v>
      </c>
      <c r="H591" s="3">
        <v>2019</v>
      </c>
    </row>
    <row r="592" spans="1:8" x14ac:dyDescent="0.3">
      <c r="A592" s="1" t="s">
        <v>0</v>
      </c>
      <c r="B592" s="2" t="s">
        <v>1</v>
      </c>
      <c r="C592" s="3" t="s">
        <v>2</v>
      </c>
      <c r="D592" s="3" t="s">
        <v>167</v>
      </c>
      <c r="E592" s="4">
        <v>232975.899</v>
      </c>
      <c r="F592" s="5">
        <v>386399.05200000003</v>
      </c>
      <c r="G592" s="6">
        <f t="shared" si="9"/>
        <v>0.6029411764705882</v>
      </c>
      <c r="H592" s="3">
        <v>2018</v>
      </c>
    </row>
    <row r="593" spans="1:8" x14ac:dyDescent="0.3">
      <c r="A593" s="1" t="s">
        <v>3</v>
      </c>
      <c r="B593" s="2" t="s">
        <v>4</v>
      </c>
      <c r="C593" s="3" t="s">
        <v>5</v>
      </c>
      <c r="D593" s="3" t="s">
        <v>167</v>
      </c>
      <c r="E593" s="4">
        <v>128224.78199999999</v>
      </c>
      <c r="F593" s="5">
        <v>314456.01299999998</v>
      </c>
      <c r="G593" s="6">
        <f t="shared" si="9"/>
        <v>0.40776699029126212</v>
      </c>
      <c r="H593" s="3">
        <v>2018</v>
      </c>
    </row>
    <row r="594" spans="1:8" x14ac:dyDescent="0.3">
      <c r="A594" s="1" t="s">
        <v>6</v>
      </c>
      <c r="B594" s="2" t="s">
        <v>7</v>
      </c>
      <c r="C594" s="3" t="s">
        <v>8</v>
      </c>
      <c r="D594" s="3" t="s">
        <v>167</v>
      </c>
      <c r="E594" s="4">
        <v>343494.10800000001</v>
      </c>
      <c r="F594" s="5">
        <v>257620.58100000003</v>
      </c>
      <c r="G594" s="6">
        <f t="shared" si="9"/>
        <v>1.3333333333333333</v>
      </c>
      <c r="H594" s="3">
        <v>2018</v>
      </c>
    </row>
    <row r="595" spans="1:8" x14ac:dyDescent="0.3">
      <c r="A595" s="1" t="s">
        <v>9</v>
      </c>
      <c r="B595" s="2" t="s">
        <v>10</v>
      </c>
      <c r="C595" s="3" t="s">
        <v>11</v>
      </c>
      <c r="D595" s="3" t="s">
        <v>167</v>
      </c>
      <c r="E595" s="4">
        <v>256430.98799999998</v>
      </c>
      <c r="F595" s="5">
        <v>308882.78100000002</v>
      </c>
      <c r="G595" s="6">
        <f t="shared" si="9"/>
        <v>0.83018867924528295</v>
      </c>
      <c r="H595" s="3">
        <v>2018</v>
      </c>
    </row>
    <row r="596" spans="1:8" x14ac:dyDescent="0.3">
      <c r="A596" s="1" t="s">
        <v>12</v>
      </c>
      <c r="B596" s="2" t="s">
        <v>13</v>
      </c>
      <c r="C596" s="3" t="s">
        <v>14</v>
      </c>
      <c r="D596" s="3" t="s">
        <v>167</v>
      </c>
      <c r="E596" s="4">
        <v>148680.63</v>
      </c>
      <c r="F596" s="5">
        <v>215586.9135</v>
      </c>
      <c r="G596" s="6">
        <f t="shared" si="9"/>
        <v>0.68965517241379315</v>
      </c>
      <c r="H596" s="3">
        <v>2018</v>
      </c>
    </row>
    <row r="597" spans="1:8" x14ac:dyDescent="0.3">
      <c r="A597" s="1" t="s">
        <v>12</v>
      </c>
      <c r="B597" s="2" t="s">
        <v>13</v>
      </c>
      <c r="C597" s="3" t="s">
        <v>15</v>
      </c>
      <c r="D597" s="3" t="s">
        <v>167</v>
      </c>
      <c r="E597" s="4">
        <v>136452.9375</v>
      </c>
      <c r="F597" s="5">
        <v>316570.815</v>
      </c>
      <c r="G597" s="6">
        <f t="shared" si="9"/>
        <v>0.43103448275862066</v>
      </c>
      <c r="H597" s="3">
        <v>2018</v>
      </c>
    </row>
    <row r="598" spans="1:8" x14ac:dyDescent="0.3">
      <c r="A598" s="1" t="s">
        <v>12</v>
      </c>
      <c r="B598" s="2" t="s">
        <v>13</v>
      </c>
      <c r="C598" s="3" t="s">
        <v>16</v>
      </c>
      <c r="D598" s="3" t="s">
        <v>167</v>
      </c>
      <c r="E598" s="4">
        <v>294516.37124999997</v>
      </c>
      <c r="F598" s="5">
        <v>282371.36625000002</v>
      </c>
      <c r="G598" s="6">
        <f t="shared" si="9"/>
        <v>1.0430107526881718</v>
      </c>
      <c r="H598" s="3">
        <v>2018</v>
      </c>
    </row>
    <row r="599" spans="1:8" x14ac:dyDescent="0.3">
      <c r="A599" s="1" t="s">
        <v>12</v>
      </c>
      <c r="B599" s="2" t="s">
        <v>13</v>
      </c>
      <c r="C599" s="3" t="s">
        <v>17</v>
      </c>
      <c r="D599" s="3" t="s">
        <v>167</v>
      </c>
      <c r="E599" s="4">
        <v>150723.639</v>
      </c>
      <c r="F599" s="5">
        <v>393936.78374999994</v>
      </c>
      <c r="G599" s="6">
        <f t="shared" si="9"/>
        <v>0.38260869565217398</v>
      </c>
      <c r="H599" s="3">
        <v>2018</v>
      </c>
    </row>
    <row r="600" spans="1:8" x14ac:dyDescent="0.3">
      <c r="A600" s="1" t="s">
        <v>18</v>
      </c>
      <c r="B600" s="2" t="s">
        <v>19</v>
      </c>
      <c r="C600" s="3" t="s">
        <v>20</v>
      </c>
      <c r="D600" s="3" t="s">
        <v>167</v>
      </c>
      <c r="E600" s="4">
        <v>146271.177</v>
      </c>
      <c r="F600" s="5">
        <v>117401.86575000001</v>
      </c>
      <c r="G600" s="6">
        <f t="shared" si="9"/>
        <v>1.2459016393442621</v>
      </c>
      <c r="H600" s="3">
        <v>2018</v>
      </c>
    </row>
    <row r="601" spans="1:8" x14ac:dyDescent="0.3">
      <c r="A601" s="1" t="s">
        <v>21</v>
      </c>
      <c r="B601" s="2" t="s">
        <v>22</v>
      </c>
      <c r="C601" s="3" t="s">
        <v>23</v>
      </c>
      <c r="D601" s="3" t="s">
        <v>167</v>
      </c>
      <c r="E601" s="4">
        <v>302215.212</v>
      </c>
      <c r="F601" s="5">
        <v>214069.10850000003</v>
      </c>
      <c r="G601" s="6">
        <f t="shared" si="9"/>
        <v>1.4117647058823528</v>
      </c>
      <c r="H601" s="3">
        <v>2018</v>
      </c>
    </row>
    <row r="602" spans="1:8" x14ac:dyDescent="0.3">
      <c r="A602" s="1" t="s">
        <v>24</v>
      </c>
      <c r="B602" s="2" t="s">
        <v>25</v>
      </c>
      <c r="C602" s="3" t="s">
        <v>26</v>
      </c>
      <c r="D602" s="3" t="s">
        <v>167</v>
      </c>
      <c r="E602" s="4">
        <v>198851.76</v>
      </c>
      <c r="F602" s="5">
        <v>248564.7</v>
      </c>
      <c r="G602" s="6">
        <f t="shared" si="9"/>
        <v>0.8</v>
      </c>
      <c r="H602" s="3">
        <v>2018</v>
      </c>
    </row>
    <row r="603" spans="1:8" x14ac:dyDescent="0.3">
      <c r="A603" s="1" t="s">
        <v>27</v>
      </c>
      <c r="B603" s="2" t="s">
        <v>28</v>
      </c>
      <c r="C603" s="3" t="s">
        <v>29</v>
      </c>
      <c r="D603" s="3" t="s">
        <v>167</v>
      </c>
      <c r="E603" s="4">
        <v>57048.117750000005</v>
      </c>
      <c r="F603" s="5">
        <v>80452.473750000005</v>
      </c>
      <c r="G603" s="6">
        <f t="shared" si="9"/>
        <v>0.70909090909090911</v>
      </c>
      <c r="H603" s="3">
        <v>2018</v>
      </c>
    </row>
    <row r="604" spans="1:8" x14ac:dyDescent="0.3">
      <c r="A604" s="1" t="s">
        <v>27</v>
      </c>
      <c r="B604" s="2" t="s">
        <v>28</v>
      </c>
      <c r="C604" s="3" t="s">
        <v>30</v>
      </c>
      <c r="D604" s="3" t="s">
        <v>167</v>
      </c>
      <c r="E604" s="4">
        <v>62725.320000000007</v>
      </c>
      <c r="F604" s="5">
        <v>237460.14</v>
      </c>
      <c r="G604" s="6">
        <f t="shared" si="9"/>
        <v>0.26415094339622641</v>
      </c>
      <c r="H604" s="3">
        <v>2018</v>
      </c>
    </row>
    <row r="605" spans="1:8" x14ac:dyDescent="0.3">
      <c r="A605" s="1" t="s">
        <v>31</v>
      </c>
      <c r="B605" s="2" t="s">
        <v>32</v>
      </c>
      <c r="C605" s="3" t="s">
        <v>33</v>
      </c>
      <c r="D605" s="3" t="s">
        <v>167</v>
      </c>
      <c r="E605" s="4">
        <v>124084.06200000001</v>
      </c>
      <c r="F605" s="5">
        <v>134424.40050000002</v>
      </c>
      <c r="G605" s="6">
        <f t="shared" si="9"/>
        <v>0.92307692307692302</v>
      </c>
      <c r="H605" s="3">
        <v>2018</v>
      </c>
    </row>
    <row r="606" spans="1:8" x14ac:dyDescent="0.3">
      <c r="A606" s="1" t="s">
        <v>34</v>
      </c>
      <c r="B606" s="2" t="s">
        <v>35</v>
      </c>
      <c r="C606" s="3" t="s">
        <v>36</v>
      </c>
      <c r="D606" s="3" t="s">
        <v>167</v>
      </c>
      <c r="E606" s="4">
        <v>493240.10399999999</v>
      </c>
      <c r="F606" s="5">
        <v>148999.61475000001</v>
      </c>
      <c r="G606" s="6">
        <f t="shared" si="9"/>
        <v>3.3103448275862069</v>
      </c>
      <c r="H606" s="3">
        <v>2018</v>
      </c>
    </row>
    <row r="607" spans="1:8" x14ac:dyDescent="0.3">
      <c r="A607" s="1" t="s">
        <v>37</v>
      </c>
      <c r="B607" s="2" t="s">
        <v>38</v>
      </c>
      <c r="C607" s="3" t="s">
        <v>39</v>
      </c>
      <c r="D607" s="3" t="s">
        <v>167</v>
      </c>
      <c r="E607" s="4">
        <v>236885.63399999999</v>
      </c>
      <c r="F607" s="5">
        <v>259916.18175000002</v>
      </c>
      <c r="G607" s="6">
        <f t="shared" si="9"/>
        <v>0.911392405063291</v>
      </c>
      <c r="H607" s="3">
        <v>2018</v>
      </c>
    </row>
    <row r="608" spans="1:8" x14ac:dyDescent="0.3">
      <c r="A608" s="1" t="s">
        <v>40</v>
      </c>
      <c r="B608" s="2" t="s">
        <v>41</v>
      </c>
      <c r="C608" s="3" t="s">
        <v>42</v>
      </c>
      <c r="D608" s="3" t="s">
        <v>167</v>
      </c>
      <c r="E608" s="4">
        <v>496245.79125000001</v>
      </c>
      <c r="F608" s="5">
        <v>175440.43124999999</v>
      </c>
      <c r="G608" s="6">
        <f t="shared" si="9"/>
        <v>2.8285714285714287</v>
      </c>
      <c r="H608" s="3">
        <v>2018</v>
      </c>
    </row>
    <row r="609" spans="1:8" x14ac:dyDescent="0.3">
      <c r="A609" s="1" t="s">
        <v>43</v>
      </c>
      <c r="B609" s="2" t="s">
        <v>44</v>
      </c>
      <c r="C609" s="3" t="s">
        <v>45</v>
      </c>
      <c r="D609" s="3" t="s">
        <v>167</v>
      </c>
      <c r="E609" s="4">
        <v>97352.887500000012</v>
      </c>
      <c r="F609" s="5">
        <v>115053.41250000001</v>
      </c>
      <c r="G609" s="6">
        <f t="shared" si="9"/>
        <v>0.84615384615384626</v>
      </c>
      <c r="H609" s="3">
        <v>2018</v>
      </c>
    </row>
    <row r="610" spans="1:8" x14ac:dyDescent="0.3">
      <c r="A610" s="1" t="s">
        <v>43</v>
      </c>
      <c r="B610" s="2" t="s">
        <v>44</v>
      </c>
      <c r="C610" s="3" t="s">
        <v>46</v>
      </c>
      <c r="D610" s="3" t="s">
        <v>167</v>
      </c>
      <c r="E610" s="4">
        <v>92975.42475000002</v>
      </c>
      <c r="F610" s="5">
        <v>96974.367750000005</v>
      </c>
      <c r="G610" s="6">
        <f t="shared" si="9"/>
        <v>0.95876288659793829</v>
      </c>
      <c r="H610" s="3">
        <v>2018</v>
      </c>
    </row>
    <row r="611" spans="1:8" x14ac:dyDescent="0.3">
      <c r="A611" s="1" t="s">
        <v>47</v>
      </c>
      <c r="B611" s="2" t="s">
        <v>48</v>
      </c>
      <c r="C611" s="3" t="s">
        <v>49</v>
      </c>
      <c r="D611" s="3" t="s">
        <v>167</v>
      </c>
      <c r="E611" s="4">
        <v>230190.09299999999</v>
      </c>
      <c r="F611" s="5">
        <v>101439.702</v>
      </c>
      <c r="G611" s="6">
        <f t="shared" si="9"/>
        <v>2.2692307692307692</v>
      </c>
      <c r="H611" s="3">
        <v>2018</v>
      </c>
    </row>
    <row r="612" spans="1:8" x14ac:dyDescent="0.3">
      <c r="A612" s="1" t="s">
        <v>50</v>
      </c>
      <c r="B612" s="2" t="s">
        <v>51</v>
      </c>
      <c r="C612" s="3" t="s">
        <v>52</v>
      </c>
      <c r="D612" s="3" t="s">
        <v>167</v>
      </c>
      <c r="E612" s="4">
        <v>27952.857</v>
      </c>
      <c r="F612" s="5">
        <v>22068.045000000002</v>
      </c>
      <c r="G612" s="6">
        <f t="shared" si="9"/>
        <v>1.2666666666666666</v>
      </c>
      <c r="H612" s="3">
        <v>2018</v>
      </c>
    </row>
    <row r="613" spans="1:8" x14ac:dyDescent="0.3">
      <c r="A613" s="1" t="s">
        <v>53</v>
      </c>
      <c r="B613" s="2" t="s">
        <v>54</v>
      </c>
      <c r="C613" s="3" t="s">
        <v>55</v>
      </c>
      <c r="D613" s="3" t="s">
        <v>167</v>
      </c>
      <c r="E613" s="4">
        <v>182780.7795</v>
      </c>
      <c r="F613" s="5">
        <v>447497.77049999998</v>
      </c>
      <c r="G613" s="6">
        <f t="shared" si="9"/>
        <v>0.40845070422535212</v>
      </c>
      <c r="H613" s="3">
        <v>2018</v>
      </c>
    </row>
    <row r="614" spans="1:8" x14ac:dyDescent="0.3">
      <c r="A614" s="1" t="s">
        <v>56</v>
      </c>
      <c r="B614" s="2" t="s">
        <v>57</v>
      </c>
      <c r="C614" s="3" t="s">
        <v>58</v>
      </c>
      <c r="D614" s="3" t="s">
        <v>167</v>
      </c>
      <c r="E614" s="4">
        <v>207497.29499999998</v>
      </c>
      <c r="F614" s="5">
        <v>154220.96250000002</v>
      </c>
      <c r="G614" s="6">
        <f t="shared" si="9"/>
        <v>1.3454545454545452</v>
      </c>
      <c r="H614" s="3">
        <v>2018</v>
      </c>
    </row>
    <row r="615" spans="1:8" x14ac:dyDescent="0.3">
      <c r="A615" s="1" t="s">
        <v>59</v>
      </c>
      <c r="B615" s="2" t="s">
        <v>60</v>
      </c>
      <c r="C615" s="3" t="s">
        <v>61</v>
      </c>
      <c r="D615" s="3" t="s">
        <v>167</v>
      </c>
      <c r="E615" s="4">
        <v>244553.62049999999</v>
      </c>
      <c r="F615" s="5">
        <v>151390.3365</v>
      </c>
      <c r="G615" s="6">
        <f t="shared" si="9"/>
        <v>1.6153846153846152</v>
      </c>
      <c r="H615" s="3">
        <v>2018</v>
      </c>
    </row>
    <row r="616" spans="1:8" x14ac:dyDescent="0.3">
      <c r="A616" s="1" t="s">
        <v>62</v>
      </c>
      <c r="B616" s="2" t="s">
        <v>63</v>
      </c>
      <c r="C616" s="3" t="s">
        <v>64</v>
      </c>
      <c r="D616" s="3" t="s">
        <v>167</v>
      </c>
      <c r="E616" s="4">
        <v>288271.49400000006</v>
      </c>
      <c r="F616" s="5">
        <v>267680.67300000001</v>
      </c>
      <c r="G616" s="6">
        <f t="shared" si="9"/>
        <v>1.0769230769230771</v>
      </c>
      <c r="H616" s="3">
        <v>2018</v>
      </c>
    </row>
    <row r="617" spans="1:8" x14ac:dyDescent="0.3">
      <c r="A617" s="1" t="s">
        <v>62</v>
      </c>
      <c r="B617" s="2" t="s">
        <v>63</v>
      </c>
      <c r="C617" s="3" t="s">
        <v>65</v>
      </c>
      <c r="D617" s="3" t="s">
        <v>167</v>
      </c>
      <c r="E617" s="4">
        <v>413150.54400000005</v>
      </c>
      <c r="F617" s="5">
        <v>703647.02025000018</v>
      </c>
      <c r="G617" s="6">
        <f t="shared" si="9"/>
        <v>0.58715596330275222</v>
      </c>
      <c r="H617" s="3">
        <v>2018</v>
      </c>
    </row>
    <row r="618" spans="1:8" x14ac:dyDescent="0.3">
      <c r="A618" s="1" t="s">
        <v>66</v>
      </c>
      <c r="B618" s="2" t="s">
        <v>67</v>
      </c>
      <c r="C618" s="3" t="s">
        <v>68</v>
      </c>
      <c r="D618" s="3" t="s">
        <v>167</v>
      </c>
      <c r="E618" s="4">
        <v>165967.19100000002</v>
      </c>
      <c r="F618" s="5">
        <v>229800.72600000002</v>
      </c>
      <c r="G618" s="6">
        <f t="shared" si="9"/>
        <v>0.72222222222222221</v>
      </c>
      <c r="H618" s="3">
        <v>2018</v>
      </c>
    </row>
    <row r="619" spans="1:8" x14ac:dyDescent="0.3">
      <c r="A619" s="1" t="s">
        <v>69</v>
      </c>
      <c r="B619" s="2" t="s">
        <v>70</v>
      </c>
      <c r="C619" s="3" t="s">
        <v>71</v>
      </c>
      <c r="D619" s="3" t="s">
        <v>167</v>
      </c>
      <c r="E619" s="4">
        <v>107365.31099999999</v>
      </c>
      <c r="F619" s="5">
        <v>79356.968999999997</v>
      </c>
      <c r="G619" s="6">
        <f t="shared" si="9"/>
        <v>1.3529411764705881</v>
      </c>
      <c r="H619" s="3">
        <v>2018</v>
      </c>
    </row>
    <row r="620" spans="1:8" x14ac:dyDescent="0.3">
      <c r="A620" s="1" t="s">
        <v>72</v>
      </c>
      <c r="B620" s="2" t="s">
        <v>73</v>
      </c>
      <c r="C620" s="3" t="s">
        <v>74</v>
      </c>
      <c r="D620" s="3" t="s">
        <v>167</v>
      </c>
      <c r="E620" s="4">
        <v>143141.90400000001</v>
      </c>
      <c r="F620" s="5">
        <v>101041.34400000001</v>
      </c>
      <c r="G620" s="6">
        <f t="shared" si="9"/>
        <v>1.4166666666666665</v>
      </c>
      <c r="H620" s="3">
        <v>2018</v>
      </c>
    </row>
    <row r="621" spans="1:8" x14ac:dyDescent="0.3">
      <c r="A621" s="1" t="s">
        <v>75</v>
      </c>
      <c r="B621" s="2" t="s">
        <v>76</v>
      </c>
      <c r="C621" s="3" t="s">
        <v>77</v>
      </c>
      <c r="D621" s="3" t="s">
        <v>167</v>
      </c>
      <c r="E621" s="4">
        <v>55851.660000000011</v>
      </c>
      <c r="F621" s="5">
        <v>19548.081000000006</v>
      </c>
      <c r="G621" s="6">
        <f t="shared" si="9"/>
        <v>2.8571428571428568</v>
      </c>
      <c r="H621" s="3">
        <v>2018</v>
      </c>
    </row>
    <row r="622" spans="1:8" x14ac:dyDescent="0.3">
      <c r="A622" s="1" t="s">
        <v>78</v>
      </c>
      <c r="B622" s="2" t="s">
        <v>79</v>
      </c>
      <c r="C622" s="3" t="s">
        <v>80</v>
      </c>
      <c r="D622" s="3" t="s">
        <v>167</v>
      </c>
      <c r="E622" s="4">
        <v>124792.34625</v>
      </c>
      <c r="F622" s="5">
        <v>227399.38649999999</v>
      </c>
      <c r="G622" s="6">
        <f t="shared" si="9"/>
        <v>0.54878048780487809</v>
      </c>
      <c r="H622" s="3">
        <v>2018</v>
      </c>
    </row>
    <row r="623" spans="1:8" x14ac:dyDescent="0.3">
      <c r="A623" s="1" t="s">
        <v>81</v>
      </c>
      <c r="B623" s="2" t="s">
        <v>82</v>
      </c>
      <c r="C623" s="3" t="s">
        <v>83</v>
      </c>
      <c r="D623" s="3" t="s">
        <v>167</v>
      </c>
      <c r="E623" s="4">
        <v>59832.73575</v>
      </c>
      <c r="F623" s="5">
        <v>65623.000500000009</v>
      </c>
      <c r="G623" s="6">
        <f t="shared" si="9"/>
        <v>0.91176470588235281</v>
      </c>
      <c r="H623" s="3">
        <v>2018</v>
      </c>
    </row>
    <row r="624" spans="1:8" x14ac:dyDescent="0.3">
      <c r="A624" s="1" t="s">
        <v>84</v>
      </c>
      <c r="B624" s="2" t="s">
        <v>85</v>
      </c>
      <c r="C624" s="3" t="s">
        <v>86</v>
      </c>
      <c r="D624" s="3" t="s">
        <v>167</v>
      </c>
      <c r="E624" s="4">
        <v>330737.74200000003</v>
      </c>
      <c r="F624" s="5">
        <v>303553.81800000003</v>
      </c>
      <c r="G624" s="6">
        <f t="shared" si="9"/>
        <v>1.0895522388059702</v>
      </c>
      <c r="H624" s="3">
        <v>2018</v>
      </c>
    </row>
    <row r="625" spans="1:8" x14ac:dyDescent="0.3">
      <c r="A625" s="1" t="s">
        <v>87</v>
      </c>
      <c r="B625" s="2" t="s">
        <v>88</v>
      </c>
      <c r="C625" s="3" t="s">
        <v>89</v>
      </c>
      <c r="D625" s="3" t="s">
        <v>167</v>
      </c>
      <c r="E625" s="4">
        <v>135199.66500000001</v>
      </c>
      <c r="F625" s="5">
        <v>160777.98000000001</v>
      </c>
      <c r="G625" s="6">
        <f t="shared" si="9"/>
        <v>0.84090909090909094</v>
      </c>
      <c r="H625" s="3">
        <v>2018</v>
      </c>
    </row>
    <row r="626" spans="1:8" x14ac:dyDescent="0.3">
      <c r="A626" s="1" t="s">
        <v>90</v>
      </c>
      <c r="B626" s="2" t="s">
        <v>91</v>
      </c>
      <c r="C626" s="3" t="s">
        <v>92</v>
      </c>
      <c r="D626" s="3" t="s">
        <v>167</v>
      </c>
      <c r="E626" s="4">
        <v>39959.831249999996</v>
      </c>
      <c r="F626" s="5">
        <v>45820.606499999994</v>
      </c>
      <c r="G626" s="6">
        <f t="shared" si="9"/>
        <v>0.87209302325581395</v>
      </c>
      <c r="H626" s="3">
        <v>2018</v>
      </c>
    </row>
    <row r="627" spans="1:8" x14ac:dyDescent="0.3">
      <c r="A627" s="1" t="s">
        <v>93</v>
      </c>
      <c r="B627" s="2" t="s">
        <v>94</v>
      </c>
      <c r="C627" s="3" t="s">
        <v>95</v>
      </c>
      <c r="D627" s="3" t="s">
        <v>167</v>
      </c>
      <c r="E627" s="4">
        <v>137001.61800000002</v>
      </c>
      <c r="F627" s="5">
        <v>291567.54599999997</v>
      </c>
      <c r="G627" s="6">
        <f t="shared" si="9"/>
        <v>0.46987951807228928</v>
      </c>
      <c r="H627" s="3">
        <v>2018</v>
      </c>
    </row>
    <row r="628" spans="1:8" x14ac:dyDescent="0.3">
      <c r="A628" s="1" t="s">
        <v>96</v>
      </c>
      <c r="B628" s="2" t="s">
        <v>97</v>
      </c>
      <c r="C628" s="3" t="s">
        <v>98</v>
      </c>
      <c r="D628" s="3" t="s">
        <v>167</v>
      </c>
      <c r="E628" s="4">
        <v>20182.12875</v>
      </c>
      <c r="F628" s="5">
        <v>19605.496500000005</v>
      </c>
      <c r="G628" s="6">
        <f t="shared" si="9"/>
        <v>1.029411764705882</v>
      </c>
      <c r="H628" s="3">
        <v>2018</v>
      </c>
    </row>
    <row r="629" spans="1:8" x14ac:dyDescent="0.3">
      <c r="A629" s="1" t="s">
        <v>99</v>
      </c>
      <c r="B629" s="2" t="s">
        <v>100</v>
      </c>
      <c r="C629" s="3" t="s">
        <v>101</v>
      </c>
      <c r="D629" s="3" t="s">
        <v>167</v>
      </c>
      <c r="E629" s="4">
        <v>52566.117749999998</v>
      </c>
      <c r="F629" s="5">
        <v>195763.47300000003</v>
      </c>
      <c r="G629" s="6">
        <f t="shared" si="9"/>
        <v>0.26851851851851849</v>
      </c>
      <c r="H629" s="3">
        <v>2018</v>
      </c>
    </row>
    <row r="630" spans="1:8" x14ac:dyDescent="0.3">
      <c r="A630" s="1" t="s">
        <v>102</v>
      </c>
      <c r="B630" s="2" t="s">
        <v>103</v>
      </c>
      <c r="C630" s="3" t="s">
        <v>104</v>
      </c>
      <c r="D630" s="3" t="s">
        <v>167</v>
      </c>
      <c r="E630" s="4">
        <v>151904.943</v>
      </c>
      <c r="F630" s="5">
        <v>344865.27600000001</v>
      </c>
      <c r="G630" s="6">
        <f t="shared" si="9"/>
        <v>0.44047619047619047</v>
      </c>
      <c r="H630" s="3">
        <v>2018</v>
      </c>
    </row>
    <row r="631" spans="1:8" x14ac:dyDescent="0.3">
      <c r="A631" s="1" t="s">
        <v>105</v>
      </c>
      <c r="B631" s="2" t="s">
        <v>106</v>
      </c>
      <c r="C631" s="3" t="s">
        <v>107</v>
      </c>
      <c r="D631" s="3" t="s">
        <v>167</v>
      </c>
      <c r="E631" s="4">
        <v>264431.2635</v>
      </c>
      <c r="F631" s="5">
        <v>323193.76650000003</v>
      </c>
      <c r="G631" s="6">
        <f t="shared" si="9"/>
        <v>0.81818181818181812</v>
      </c>
      <c r="H631" s="3">
        <v>2018</v>
      </c>
    </row>
    <row r="632" spans="1:8" x14ac:dyDescent="0.3">
      <c r="A632" s="1" t="s">
        <v>105</v>
      </c>
      <c r="B632" s="2" t="s">
        <v>106</v>
      </c>
      <c r="C632" s="3" t="s">
        <v>108</v>
      </c>
      <c r="D632" s="3" t="s">
        <v>167</v>
      </c>
      <c r="E632" s="4">
        <v>47639.096999999994</v>
      </c>
      <c r="F632" s="5">
        <v>98526.314249999996</v>
      </c>
      <c r="G632" s="6">
        <f t="shared" si="9"/>
        <v>0.48351648351648346</v>
      </c>
      <c r="H632" s="3">
        <v>2018</v>
      </c>
    </row>
    <row r="633" spans="1:8" x14ac:dyDescent="0.3">
      <c r="A633" s="1" t="s">
        <v>105</v>
      </c>
      <c r="B633" s="2" t="s">
        <v>106</v>
      </c>
      <c r="C633" s="3" t="s">
        <v>109</v>
      </c>
      <c r="D633" s="3" t="s">
        <v>167</v>
      </c>
      <c r="E633" s="4">
        <v>518103.13500000007</v>
      </c>
      <c r="F633" s="5">
        <v>743630.3820000001</v>
      </c>
      <c r="G633" s="6">
        <f t="shared" si="9"/>
        <v>0.69672131147540983</v>
      </c>
      <c r="H633" s="3">
        <v>2018</v>
      </c>
    </row>
    <row r="634" spans="1:8" x14ac:dyDescent="0.3">
      <c r="A634" s="1" t="s">
        <v>110</v>
      </c>
      <c r="B634" s="2" t="s">
        <v>111</v>
      </c>
      <c r="C634" s="3" t="s">
        <v>112</v>
      </c>
      <c r="D634" s="3" t="s">
        <v>167</v>
      </c>
      <c r="E634" s="4">
        <v>219106.80900000001</v>
      </c>
      <c r="F634" s="5">
        <v>126224.57475000001</v>
      </c>
      <c r="G634" s="6">
        <f t="shared" si="9"/>
        <v>1.7358490566037734</v>
      </c>
      <c r="H634" s="3">
        <v>2018</v>
      </c>
    </row>
    <row r="635" spans="1:8" x14ac:dyDescent="0.3">
      <c r="A635" s="1" t="s">
        <v>113</v>
      </c>
      <c r="B635" s="2" t="s">
        <v>114</v>
      </c>
      <c r="C635" s="3" t="s">
        <v>115</v>
      </c>
      <c r="D635" s="3" t="s">
        <v>167</v>
      </c>
      <c r="E635" s="4">
        <v>465758.88975000003</v>
      </c>
      <c r="F635" s="5">
        <v>437531.07825000002</v>
      </c>
      <c r="G635" s="6">
        <f t="shared" si="9"/>
        <v>1.064516129032258</v>
      </c>
      <c r="H635" s="3">
        <v>2018</v>
      </c>
    </row>
    <row r="636" spans="1:8" x14ac:dyDescent="0.3">
      <c r="A636" s="1" t="s">
        <v>116</v>
      </c>
      <c r="B636" s="2" t="s">
        <v>117</v>
      </c>
      <c r="C636" s="3" t="s">
        <v>118</v>
      </c>
      <c r="D636" s="3" t="s">
        <v>167</v>
      </c>
      <c r="E636" s="4">
        <v>113506.02900000001</v>
      </c>
      <c r="F636" s="5">
        <v>309958.77149999997</v>
      </c>
      <c r="G636" s="6">
        <f t="shared" si="9"/>
        <v>0.36619718309859162</v>
      </c>
      <c r="H636" s="3">
        <v>2018</v>
      </c>
    </row>
    <row r="637" spans="1:8" x14ac:dyDescent="0.3">
      <c r="A637" s="1" t="s">
        <v>119</v>
      </c>
      <c r="B637" s="2" t="s">
        <v>120</v>
      </c>
      <c r="C637" s="3" t="s">
        <v>121</v>
      </c>
      <c r="D637" s="3" t="s">
        <v>167</v>
      </c>
      <c r="E637" s="4">
        <v>89712.927000000025</v>
      </c>
      <c r="F637" s="5">
        <v>226920.93300000005</v>
      </c>
      <c r="G637" s="6">
        <f t="shared" si="9"/>
        <v>0.39534883720930236</v>
      </c>
      <c r="H637" s="3">
        <v>2018</v>
      </c>
    </row>
    <row r="638" spans="1:8" x14ac:dyDescent="0.3">
      <c r="A638" s="1" t="s">
        <v>122</v>
      </c>
      <c r="B638" s="2" t="s">
        <v>123</v>
      </c>
      <c r="C638" s="3" t="s">
        <v>124</v>
      </c>
      <c r="D638" s="3" t="s">
        <v>167</v>
      </c>
      <c r="E638" s="4">
        <v>30992.456249999999</v>
      </c>
      <c r="F638" s="5">
        <v>67297.904999999999</v>
      </c>
      <c r="G638" s="6">
        <f t="shared" si="9"/>
        <v>0.46052631578947367</v>
      </c>
      <c r="H638" s="3">
        <v>2018</v>
      </c>
    </row>
    <row r="639" spans="1:8" x14ac:dyDescent="0.3">
      <c r="A639" s="1" t="s">
        <v>125</v>
      </c>
      <c r="B639" s="2" t="s">
        <v>126</v>
      </c>
      <c r="C639" s="3" t="s">
        <v>127</v>
      </c>
      <c r="D639" s="3" t="s">
        <v>167</v>
      </c>
      <c r="E639" s="4">
        <v>268143.75</v>
      </c>
      <c r="F639" s="5">
        <v>254736.5625</v>
      </c>
      <c r="G639" s="6">
        <f t="shared" si="9"/>
        <v>1.0526315789473684</v>
      </c>
      <c r="H639" s="3">
        <v>2018</v>
      </c>
    </row>
    <row r="640" spans="1:8" x14ac:dyDescent="0.3">
      <c r="A640" s="1" t="s">
        <v>128</v>
      </c>
      <c r="B640" s="2" t="s">
        <v>129</v>
      </c>
      <c r="C640" s="3" t="s">
        <v>130</v>
      </c>
      <c r="D640" s="3" t="s">
        <v>167</v>
      </c>
      <c r="E640" s="4">
        <v>232785.09</v>
      </c>
      <c r="F640" s="5">
        <v>240676.11</v>
      </c>
      <c r="G640" s="6">
        <f t="shared" si="9"/>
        <v>0.96721311475409844</v>
      </c>
      <c r="H640" s="3">
        <v>2018</v>
      </c>
    </row>
    <row r="641" spans="1:8" x14ac:dyDescent="0.3">
      <c r="A641" s="1" t="s">
        <v>131</v>
      </c>
      <c r="B641" s="2" t="s">
        <v>132</v>
      </c>
      <c r="C641" s="3" t="s">
        <v>133</v>
      </c>
      <c r="D641" s="3" t="s">
        <v>167</v>
      </c>
      <c r="E641" s="4">
        <v>200753.96400000001</v>
      </c>
      <c r="F641" s="5">
        <v>351319.43700000003</v>
      </c>
      <c r="G641" s="6">
        <f t="shared" si="9"/>
        <v>0.5714285714285714</v>
      </c>
      <c r="H641" s="3">
        <v>2018</v>
      </c>
    </row>
    <row r="642" spans="1:8" x14ac:dyDescent="0.3">
      <c r="A642" s="1" t="s">
        <v>134</v>
      </c>
      <c r="B642" s="2" t="s">
        <v>135</v>
      </c>
      <c r="C642" s="3" t="s">
        <v>136</v>
      </c>
      <c r="D642" s="3" t="s">
        <v>167</v>
      </c>
      <c r="E642" s="4">
        <v>196736.68800000002</v>
      </c>
      <c r="F642" s="5">
        <v>657838.30050000001</v>
      </c>
      <c r="G642" s="6">
        <f t="shared" si="9"/>
        <v>0.2990654205607477</v>
      </c>
      <c r="H642" s="3">
        <v>2018</v>
      </c>
    </row>
    <row r="643" spans="1:8" x14ac:dyDescent="0.3">
      <c r="A643" s="1" t="s">
        <v>134</v>
      </c>
      <c r="B643" s="2" t="s">
        <v>135</v>
      </c>
      <c r="C643" s="3" t="s">
        <v>137</v>
      </c>
      <c r="D643" s="3" t="s">
        <v>167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3">
        <v>2018</v>
      </c>
    </row>
    <row r="644" spans="1:8" x14ac:dyDescent="0.3">
      <c r="A644" s="1" t="s">
        <v>138</v>
      </c>
      <c r="B644" s="2" t="s">
        <v>139</v>
      </c>
      <c r="C644" s="3" t="s">
        <v>140</v>
      </c>
      <c r="D644" s="3" t="s">
        <v>167</v>
      </c>
      <c r="E644" s="4">
        <v>544062.15</v>
      </c>
      <c r="F644" s="5">
        <v>309256.38</v>
      </c>
      <c r="G644" s="6">
        <f t="shared" si="10"/>
        <v>1.7592592592592593</v>
      </c>
      <c r="H644" s="3">
        <v>2018</v>
      </c>
    </row>
    <row r="645" spans="1:8" x14ac:dyDescent="0.3">
      <c r="A645" s="1" t="s">
        <v>141</v>
      </c>
      <c r="B645" s="2" t="s">
        <v>142</v>
      </c>
      <c r="C645" s="3" t="s">
        <v>143</v>
      </c>
      <c r="D645" s="3" t="s">
        <v>167</v>
      </c>
      <c r="E645" s="4">
        <v>38334.991499999996</v>
      </c>
      <c r="F645" s="5">
        <v>33824.9925</v>
      </c>
      <c r="G645" s="6">
        <f t="shared" si="10"/>
        <v>1.1333333333333333</v>
      </c>
      <c r="H645" s="3">
        <v>2018</v>
      </c>
    </row>
    <row r="646" spans="1:8" x14ac:dyDescent="0.3">
      <c r="A646" s="1" t="s">
        <v>144</v>
      </c>
      <c r="B646" s="2" t="s">
        <v>145</v>
      </c>
      <c r="C646" s="3" t="s">
        <v>146</v>
      </c>
      <c r="D646" s="3" t="s">
        <v>167</v>
      </c>
      <c r="E646" s="4">
        <v>314847.97875000001</v>
      </c>
      <c r="F646" s="5">
        <v>188908.78725000002</v>
      </c>
      <c r="G646" s="6">
        <f t="shared" si="10"/>
        <v>1.6666666666666665</v>
      </c>
      <c r="H646" s="3">
        <v>2018</v>
      </c>
    </row>
    <row r="647" spans="1:8" x14ac:dyDescent="0.3">
      <c r="A647" s="1" t="s">
        <v>147</v>
      </c>
      <c r="B647" s="2" t="s">
        <v>148</v>
      </c>
      <c r="C647" s="3" t="s">
        <v>149</v>
      </c>
      <c r="D647" s="3" t="s">
        <v>167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3">
        <v>2018</v>
      </c>
    </row>
    <row r="648" spans="1:8" x14ac:dyDescent="0.3">
      <c r="A648" s="1" t="s">
        <v>150</v>
      </c>
      <c r="B648" s="2" t="s">
        <v>151</v>
      </c>
      <c r="C648" s="3" t="s">
        <v>152</v>
      </c>
      <c r="D648" s="3" t="s">
        <v>167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3">
        <v>2018</v>
      </c>
    </row>
    <row r="649" spans="1:8" x14ac:dyDescent="0.3">
      <c r="A649" s="1" t="s">
        <v>153</v>
      </c>
      <c r="B649" s="2" t="s">
        <v>154</v>
      </c>
      <c r="C649" s="3" t="s">
        <v>155</v>
      </c>
      <c r="D649" s="3" t="s">
        <v>167</v>
      </c>
      <c r="E649" s="4">
        <v>230948.82</v>
      </c>
      <c r="F649" s="5">
        <v>736539.48</v>
      </c>
      <c r="G649" s="6">
        <f t="shared" si="10"/>
        <v>0.3135593220338983</v>
      </c>
      <c r="H649" s="3">
        <v>2018</v>
      </c>
    </row>
    <row r="650" spans="1:8" x14ac:dyDescent="0.3">
      <c r="A650" s="1" t="s">
        <v>156</v>
      </c>
      <c r="B650" s="2" t="s">
        <v>157</v>
      </c>
      <c r="C650" s="3" t="s">
        <v>158</v>
      </c>
      <c r="D650" s="3" t="s">
        <v>167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3">
        <v>2018</v>
      </c>
    </row>
    <row r="651" spans="1:8" x14ac:dyDescent="0.3">
      <c r="A651" s="1" t="s">
        <v>0</v>
      </c>
      <c r="B651" s="2" t="s">
        <v>1</v>
      </c>
      <c r="C651" s="3" t="s">
        <v>2</v>
      </c>
      <c r="D651" s="3" t="s">
        <v>168</v>
      </c>
      <c r="E651" s="4">
        <v>179191.91250000001</v>
      </c>
      <c r="F651" s="5">
        <v>172024.236</v>
      </c>
      <c r="G651" s="6">
        <f t="shared" si="10"/>
        <v>1.0416666666666667</v>
      </c>
      <c r="H651" s="3">
        <v>2018</v>
      </c>
    </row>
    <row r="652" spans="1:8" x14ac:dyDescent="0.3">
      <c r="A652" s="1" t="s">
        <v>3</v>
      </c>
      <c r="B652" s="2" t="s">
        <v>4</v>
      </c>
      <c r="C652" s="3" t="s">
        <v>5</v>
      </c>
      <c r="D652" s="3" t="s">
        <v>168</v>
      </c>
      <c r="E652" s="4">
        <v>230928.16500000001</v>
      </c>
      <c r="F652" s="5">
        <v>196288.94025000001</v>
      </c>
      <c r="G652" s="6">
        <f t="shared" si="10"/>
        <v>1.1764705882352942</v>
      </c>
      <c r="H652" s="3">
        <v>2018</v>
      </c>
    </row>
    <row r="653" spans="1:8" x14ac:dyDescent="0.3">
      <c r="A653" s="1" t="s">
        <v>6</v>
      </c>
      <c r="B653" s="2" t="s">
        <v>7</v>
      </c>
      <c r="C653" s="3" t="s">
        <v>8</v>
      </c>
      <c r="D653" s="3" t="s">
        <v>168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3">
        <v>2018</v>
      </c>
    </row>
    <row r="654" spans="1:8" x14ac:dyDescent="0.3">
      <c r="A654" s="1" t="s">
        <v>9</v>
      </c>
      <c r="B654" s="2" t="s">
        <v>10</v>
      </c>
      <c r="C654" s="3" t="s">
        <v>11</v>
      </c>
      <c r="D654" s="3" t="s">
        <v>168</v>
      </c>
      <c r="E654" s="4">
        <v>10202.76</v>
      </c>
      <c r="F654" s="5">
        <v>7226.9550000000008</v>
      </c>
      <c r="G654" s="6">
        <f t="shared" si="10"/>
        <v>1.4117647058823528</v>
      </c>
      <c r="H654" s="3">
        <v>2018</v>
      </c>
    </row>
    <row r="655" spans="1:8" x14ac:dyDescent="0.3">
      <c r="A655" s="1" t="s">
        <v>12</v>
      </c>
      <c r="B655" s="2" t="s">
        <v>13</v>
      </c>
      <c r="C655" s="3" t="s">
        <v>14</v>
      </c>
      <c r="D655" s="3" t="s">
        <v>168</v>
      </c>
      <c r="E655" s="4">
        <v>135330.95250000001</v>
      </c>
      <c r="F655" s="5">
        <v>276676.614</v>
      </c>
      <c r="G655" s="6">
        <f t="shared" si="10"/>
        <v>0.48913043478260876</v>
      </c>
      <c r="H655" s="3">
        <v>2018</v>
      </c>
    </row>
    <row r="656" spans="1:8" x14ac:dyDescent="0.3">
      <c r="A656" s="1" t="s">
        <v>12</v>
      </c>
      <c r="B656" s="2" t="s">
        <v>13</v>
      </c>
      <c r="C656" s="3" t="s">
        <v>15</v>
      </c>
      <c r="D656" s="3" t="s">
        <v>168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3">
        <v>2018</v>
      </c>
    </row>
    <row r="657" spans="1:8" x14ac:dyDescent="0.3">
      <c r="A657" s="1" t="s">
        <v>12</v>
      </c>
      <c r="B657" s="2" t="s">
        <v>13</v>
      </c>
      <c r="C657" s="3" t="s">
        <v>16</v>
      </c>
      <c r="D657" s="3" t="s">
        <v>168</v>
      </c>
      <c r="E657" s="4">
        <v>205053.55200000003</v>
      </c>
      <c r="F657" s="5">
        <v>362047.67775000003</v>
      </c>
      <c r="G657" s="6">
        <f t="shared" si="10"/>
        <v>0.5663716814159292</v>
      </c>
      <c r="H657" s="3">
        <v>2018</v>
      </c>
    </row>
    <row r="658" spans="1:8" x14ac:dyDescent="0.3">
      <c r="A658" s="1" t="s">
        <v>12</v>
      </c>
      <c r="B658" s="2" t="s">
        <v>13</v>
      </c>
      <c r="C658" s="3" t="s">
        <v>17</v>
      </c>
      <c r="D658" s="3" t="s">
        <v>168</v>
      </c>
      <c r="E658" s="4">
        <v>140807.5515</v>
      </c>
      <c r="F658" s="5">
        <v>87529.018500000006</v>
      </c>
      <c r="G658" s="6">
        <f t="shared" si="10"/>
        <v>1.6086956521739129</v>
      </c>
      <c r="H658" s="3">
        <v>2018</v>
      </c>
    </row>
    <row r="659" spans="1:8" x14ac:dyDescent="0.3">
      <c r="A659" s="1" t="s">
        <v>18</v>
      </c>
      <c r="B659" s="2" t="s">
        <v>19</v>
      </c>
      <c r="C659" s="3" t="s">
        <v>20</v>
      </c>
      <c r="D659" s="3" t="s">
        <v>168</v>
      </c>
      <c r="E659" s="4">
        <v>106251.64875000001</v>
      </c>
      <c r="F659" s="5">
        <v>58498.098749999997</v>
      </c>
      <c r="G659" s="6">
        <f t="shared" si="10"/>
        <v>1.8163265306122451</v>
      </c>
      <c r="H659" s="3">
        <v>2018</v>
      </c>
    </row>
    <row r="660" spans="1:8" x14ac:dyDescent="0.3">
      <c r="A660" s="1" t="s">
        <v>21</v>
      </c>
      <c r="B660" s="2" t="s">
        <v>22</v>
      </c>
      <c r="C660" s="3" t="s">
        <v>23</v>
      </c>
      <c r="D660" s="3" t="s">
        <v>168</v>
      </c>
      <c r="E660" s="4">
        <v>144970.83000000002</v>
      </c>
      <c r="F660" s="5">
        <v>94231.039500000014</v>
      </c>
      <c r="G660" s="6">
        <f t="shared" si="10"/>
        <v>1.5384615384615383</v>
      </c>
      <c r="H660" s="3">
        <v>2018</v>
      </c>
    </row>
    <row r="661" spans="1:8" x14ac:dyDescent="0.3">
      <c r="A661" s="1" t="s">
        <v>24</v>
      </c>
      <c r="B661" s="2" t="s">
        <v>25</v>
      </c>
      <c r="C661" s="3" t="s">
        <v>26</v>
      </c>
      <c r="D661" s="3" t="s">
        <v>168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3">
        <v>2018</v>
      </c>
    </row>
    <row r="662" spans="1:8" x14ac:dyDescent="0.3">
      <c r="A662" s="1" t="s">
        <v>27</v>
      </c>
      <c r="B662" s="2" t="s">
        <v>28</v>
      </c>
      <c r="C662" s="3" t="s">
        <v>29</v>
      </c>
      <c r="D662" s="3" t="s">
        <v>168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3">
        <v>2018</v>
      </c>
    </row>
    <row r="663" spans="1:8" x14ac:dyDescent="0.3">
      <c r="A663" s="1" t="s">
        <v>27</v>
      </c>
      <c r="B663" s="2" t="s">
        <v>28</v>
      </c>
      <c r="C663" s="3" t="s">
        <v>30</v>
      </c>
      <c r="D663" s="3" t="s">
        <v>168</v>
      </c>
      <c r="E663" s="4">
        <v>55617.029999999992</v>
      </c>
      <c r="F663" s="5">
        <v>51644.384999999995</v>
      </c>
      <c r="G663" s="6">
        <f t="shared" si="10"/>
        <v>1.0769230769230769</v>
      </c>
      <c r="H663" s="3">
        <v>2018</v>
      </c>
    </row>
    <row r="664" spans="1:8" x14ac:dyDescent="0.3">
      <c r="A664" s="1" t="s">
        <v>31</v>
      </c>
      <c r="B664" s="2" t="s">
        <v>32</v>
      </c>
      <c r="C664" s="3" t="s">
        <v>33</v>
      </c>
      <c r="D664" s="3" t="s">
        <v>168</v>
      </c>
      <c r="E664" s="4">
        <v>199163.89350000001</v>
      </c>
      <c r="F664" s="5">
        <v>172005.18074999997</v>
      </c>
      <c r="G664" s="6">
        <f t="shared" si="10"/>
        <v>1.1578947368421055</v>
      </c>
      <c r="H664" s="3">
        <v>2018</v>
      </c>
    </row>
    <row r="665" spans="1:8" x14ac:dyDescent="0.3">
      <c r="A665" s="1" t="s">
        <v>34</v>
      </c>
      <c r="B665" s="2" t="s">
        <v>35</v>
      </c>
      <c r="C665" s="3" t="s">
        <v>36</v>
      </c>
      <c r="D665" s="3" t="s">
        <v>168</v>
      </c>
      <c r="E665" s="4">
        <v>122906.6865</v>
      </c>
      <c r="F665" s="5">
        <v>140239.68075</v>
      </c>
      <c r="G665" s="6">
        <f t="shared" si="10"/>
        <v>0.87640449438202239</v>
      </c>
      <c r="H665" s="3">
        <v>2018</v>
      </c>
    </row>
    <row r="666" spans="1:8" x14ac:dyDescent="0.3">
      <c r="A666" s="1" t="s">
        <v>37</v>
      </c>
      <c r="B666" s="2" t="s">
        <v>38</v>
      </c>
      <c r="C666" s="3" t="s">
        <v>39</v>
      </c>
      <c r="D666" s="3" t="s">
        <v>168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3">
        <v>2018</v>
      </c>
    </row>
    <row r="667" spans="1:8" x14ac:dyDescent="0.3">
      <c r="A667" s="1" t="s">
        <v>40</v>
      </c>
      <c r="B667" s="2" t="s">
        <v>41</v>
      </c>
      <c r="C667" s="3" t="s">
        <v>42</v>
      </c>
      <c r="D667" s="3" t="s">
        <v>168</v>
      </c>
      <c r="E667" s="4">
        <v>115754.62950000001</v>
      </c>
      <c r="F667" s="5">
        <v>114325.56000000001</v>
      </c>
      <c r="G667" s="6">
        <f t="shared" si="10"/>
        <v>1.0125</v>
      </c>
      <c r="H667" s="3">
        <v>2018</v>
      </c>
    </row>
    <row r="668" spans="1:8" x14ac:dyDescent="0.3">
      <c r="A668" s="1" t="s">
        <v>43</v>
      </c>
      <c r="B668" s="2" t="s">
        <v>44</v>
      </c>
      <c r="C668" s="3" t="s">
        <v>45</v>
      </c>
      <c r="D668" s="3" t="s">
        <v>168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3">
        <v>2018</v>
      </c>
    </row>
    <row r="669" spans="1:8" x14ac:dyDescent="0.3">
      <c r="A669" s="1" t="s">
        <v>43</v>
      </c>
      <c r="B669" s="2" t="s">
        <v>44</v>
      </c>
      <c r="C669" s="3" t="s">
        <v>46</v>
      </c>
      <c r="D669" s="3" t="s">
        <v>168</v>
      </c>
      <c r="E669" s="4">
        <v>93501.330750000008</v>
      </c>
      <c r="F669" s="5">
        <v>143740.85175</v>
      </c>
      <c r="G669" s="6">
        <f t="shared" si="10"/>
        <v>0.65048543689320393</v>
      </c>
      <c r="H669" s="3">
        <v>2018</v>
      </c>
    </row>
    <row r="670" spans="1:8" x14ac:dyDescent="0.3">
      <c r="A670" s="1" t="s">
        <v>47</v>
      </c>
      <c r="B670" s="2" t="s">
        <v>48</v>
      </c>
      <c r="C670" s="3" t="s">
        <v>49</v>
      </c>
      <c r="D670" s="3" t="s">
        <v>168</v>
      </c>
      <c r="E670" s="4">
        <v>11735.043750000001</v>
      </c>
      <c r="F670" s="5">
        <v>30041.712000000003</v>
      </c>
      <c r="G670" s="6">
        <f t="shared" si="10"/>
        <v>0.390625</v>
      </c>
      <c r="H670" s="3">
        <v>2018</v>
      </c>
    </row>
    <row r="671" spans="1:8" x14ac:dyDescent="0.3">
      <c r="A671" s="1" t="s">
        <v>50</v>
      </c>
      <c r="B671" s="2" t="s">
        <v>51</v>
      </c>
      <c r="C671" s="3" t="s">
        <v>52</v>
      </c>
      <c r="D671" s="3" t="s">
        <v>168</v>
      </c>
      <c r="E671" s="4">
        <v>86874.930000000008</v>
      </c>
      <c r="F671" s="5">
        <v>81083.268000000011</v>
      </c>
      <c r="G671" s="6">
        <f t="shared" si="10"/>
        <v>1.0714285714285714</v>
      </c>
      <c r="H671" s="3">
        <v>2018</v>
      </c>
    </row>
    <row r="672" spans="1:8" x14ac:dyDescent="0.3">
      <c r="A672" s="1" t="s">
        <v>53</v>
      </c>
      <c r="B672" s="2" t="s">
        <v>54</v>
      </c>
      <c r="C672" s="3" t="s">
        <v>55</v>
      </c>
      <c r="D672" s="3" t="s">
        <v>168</v>
      </c>
      <c r="E672" s="4">
        <v>50016.669750000008</v>
      </c>
      <c r="F672" s="5">
        <v>83990.256750000015</v>
      </c>
      <c r="G672" s="6">
        <f t="shared" si="10"/>
        <v>0.5955056179775281</v>
      </c>
      <c r="H672" s="3">
        <v>2018</v>
      </c>
    </row>
    <row r="673" spans="1:8" x14ac:dyDescent="0.3">
      <c r="A673" s="1" t="s">
        <v>56</v>
      </c>
      <c r="B673" s="2" t="s">
        <v>57</v>
      </c>
      <c r="C673" s="3" t="s">
        <v>58</v>
      </c>
      <c r="D673" s="3" t="s">
        <v>168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3">
        <v>2018</v>
      </c>
    </row>
    <row r="674" spans="1:8" x14ac:dyDescent="0.3">
      <c r="A674" s="1" t="s">
        <v>59</v>
      </c>
      <c r="B674" s="2" t="s">
        <v>60</v>
      </c>
      <c r="C674" s="3" t="s">
        <v>61</v>
      </c>
      <c r="D674" s="3" t="s">
        <v>168</v>
      </c>
      <c r="E674" s="4">
        <v>131981.71050000002</v>
      </c>
      <c r="F674" s="5">
        <v>117941.103</v>
      </c>
      <c r="G674" s="6">
        <f t="shared" si="10"/>
        <v>1.1190476190476191</v>
      </c>
      <c r="H674" s="3">
        <v>2018</v>
      </c>
    </row>
    <row r="675" spans="1:8" x14ac:dyDescent="0.3">
      <c r="A675" s="1" t="s">
        <v>62</v>
      </c>
      <c r="B675" s="2" t="s">
        <v>63</v>
      </c>
      <c r="C675" s="3" t="s">
        <v>64</v>
      </c>
      <c r="D675" s="3" t="s">
        <v>168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3">
        <v>2018</v>
      </c>
    </row>
    <row r="676" spans="1:8" x14ac:dyDescent="0.3">
      <c r="A676" s="1" t="s">
        <v>62</v>
      </c>
      <c r="B676" s="2" t="s">
        <v>63</v>
      </c>
      <c r="C676" s="3" t="s">
        <v>65</v>
      </c>
      <c r="D676" s="3" t="s">
        <v>168</v>
      </c>
      <c r="E676" s="4">
        <v>102517.7985</v>
      </c>
      <c r="F676" s="5">
        <v>116658.18450000002</v>
      </c>
      <c r="G676" s="6">
        <f t="shared" si="10"/>
        <v>0.87878787878787867</v>
      </c>
      <c r="H676" s="3">
        <v>2018</v>
      </c>
    </row>
    <row r="677" spans="1:8" x14ac:dyDescent="0.3">
      <c r="A677" s="1" t="s">
        <v>66</v>
      </c>
      <c r="B677" s="2" t="s">
        <v>67</v>
      </c>
      <c r="C677" s="3" t="s">
        <v>68</v>
      </c>
      <c r="D677" s="3" t="s">
        <v>168</v>
      </c>
      <c r="E677" s="4">
        <v>281419.272</v>
      </c>
      <c r="F677" s="5">
        <v>328322.484</v>
      </c>
      <c r="G677" s="6">
        <f t="shared" si="10"/>
        <v>0.8571428571428571</v>
      </c>
      <c r="H677" s="3">
        <v>2018</v>
      </c>
    </row>
    <row r="678" spans="1:8" x14ac:dyDescent="0.3">
      <c r="A678" s="1" t="s">
        <v>69</v>
      </c>
      <c r="B678" s="2" t="s">
        <v>70</v>
      </c>
      <c r="C678" s="3" t="s">
        <v>71</v>
      </c>
      <c r="D678" s="3" t="s">
        <v>168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3">
        <v>2018</v>
      </c>
    </row>
    <row r="679" spans="1:8" x14ac:dyDescent="0.3">
      <c r="A679" s="1" t="s">
        <v>72</v>
      </c>
      <c r="B679" s="2" t="s">
        <v>73</v>
      </c>
      <c r="C679" s="3" t="s">
        <v>74</v>
      </c>
      <c r="D679" s="3" t="s">
        <v>168</v>
      </c>
      <c r="E679" s="4">
        <v>73697.377500000002</v>
      </c>
      <c r="F679" s="5">
        <v>116544.69</v>
      </c>
      <c r="G679" s="6">
        <f t="shared" si="10"/>
        <v>0.63235294117647056</v>
      </c>
      <c r="H679" s="3">
        <v>2018</v>
      </c>
    </row>
    <row r="680" spans="1:8" x14ac:dyDescent="0.3">
      <c r="A680" s="1" t="s">
        <v>75</v>
      </c>
      <c r="B680" s="2" t="s">
        <v>76</v>
      </c>
      <c r="C680" s="3" t="s">
        <v>77</v>
      </c>
      <c r="D680" s="3" t="s">
        <v>168</v>
      </c>
      <c r="E680" s="4">
        <v>98703.603000000017</v>
      </c>
      <c r="F680" s="5">
        <v>77246.29800000001</v>
      </c>
      <c r="G680" s="6">
        <f t="shared" si="10"/>
        <v>1.2777777777777779</v>
      </c>
      <c r="H680" s="3">
        <v>2018</v>
      </c>
    </row>
    <row r="681" spans="1:8" x14ac:dyDescent="0.3">
      <c r="A681" s="1" t="s">
        <v>78</v>
      </c>
      <c r="B681" s="2" t="s">
        <v>79</v>
      </c>
      <c r="C681" s="3" t="s">
        <v>80</v>
      </c>
      <c r="D681" s="3" t="s">
        <v>168</v>
      </c>
      <c r="E681" s="4">
        <v>208525.59</v>
      </c>
      <c r="F681" s="5">
        <v>260656.98750000002</v>
      </c>
      <c r="G681" s="6">
        <f t="shared" si="10"/>
        <v>0.79999999999999993</v>
      </c>
      <c r="H681" s="3">
        <v>2018</v>
      </c>
    </row>
    <row r="682" spans="1:8" x14ac:dyDescent="0.3">
      <c r="A682" s="1" t="s">
        <v>81</v>
      </c>
      <c r="B682" s="2" t="s">
        <v>82</v>
      </c>
      <c r="C682" s="3" t="s">
        <v>83</v>
      </c>
      <c r="D682" s="3" t="s">
        <v>168</v>
      </c>
      <c r="E682" s="4">
        <v>274381.43174999999</v>
      </c>
      <c r="F682" s="5">
        <v>206725.73625000002</v>
      </c>
      <c r="G682" s="6">
        <f t="shared" si="10"/>
        <v>1.3272727272727272</v>
      </c>
      <c r="H682" s="3">
        <v>2018</v>
      </c>
    </row>
    <row r="683" spans="1:8" x14ac:dyDescent="0.3">
      <c r="A683" s="1" t="s">
        <v>84</v>
      </c>
      <c r="B683" s="2" t="s">
        <v>85</v>
      </c>
      <c r="C683" s="3" t="s">
        <v>86</v>
      </c>
      <c r="D683" s="3" t="s">
        <v>168</v>
      </c>
      <c r="E683" s="4">
        <v>10622.502000000002</v>
      </c>
      <c r="F683" s="5">
        <v>20279.322</v>
      </c>
      <c r="G683" s="6">
        <f t="shared" si="10"/>
        <v>0.52380952380952395</v>
      </c>
      <c r="H683" s="3">
        <v>2018</v>
      </c>
    </row>
    <row r="684" spans="1:8" x14ac:dyDescent="0.3">
      <c r="A684" s="1" t="s">
        <v>87</v>
      </c>
      <c r="B684" s="2" t="s">
        <v>88</v>
      </c>
      <c r="C684" s="3" t="s">
        <v>89</v>
      </c>
      <c r="D684" s="3" t="s">
        <v>168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3">
        <v>2018</v>
      </c>
    </row>
    <row r="685" spans="1:8" x14ac:dyDescent="0.3">
      <c r="A685" s="1" t="s">
        <v>90</v>
      </c>
      <c r="B685" s="2" t="s">
        <v>91</v>
      </c>
      <c r="C685" s="3" t="s">
        <v>92</v>
      </c>
      <c r="D685" s="3" t="s">
        <v>168</v>
      </c>
      <c r="E685" s="4">
        <v>100014.07500000001</v>
      </c>
      <c r="F685" s="5">
        <v>226031.8095</v>
      </c>
      <c r="G685" s="6">
        <f t="shared" si="10"/>
        <v>0.44247787610619471</v>
      </c>
      <c r="H685" s="3">
        <v>2018</v>
      </c>
    </row>
    <row r="686" spans="1:8" x14ac:dyDescent="0.3">
      <c r="A686" s="1" t="s">
        <v>93</v>
      </c>
      <c r="B686" s="2" t="s">
        <v>94</v>
      </c>
      <c r="C686" s="3" t="s">
        <v>95</v>
      </c>
      <c r="D686" s="3" t="s">
        <v>168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3">
        <v>2018</v>
      </c>
    </row>
    <row r="687" spans="1:8" x14ac:dyDescent="0.3">
      <c r="A687" s="1" t="s">
        <v>96</v>
      </c>
      <c r="B687" s="2" t="s">
        <v>97</v>
      </c>
      <c r="C687" s="3" t="s">
        <v>98</v>
      </c>
      <c r="D687" s="3" t="s">
        <v>168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3">
        <v>2018</v>
      </c>
    </row>
    <row r="688" spans="1:8" x14ac:dyDescent="0.3">
      <c r="A688" s="1" t="s">
        <v>99</v>
      </c>
      <c r="B688" s="2" t="s">
        <v>100</v>
      </c>
      <c r="C688" s="3" t="s">
        <v>101</v>
      </c>
      <c r="D688" s="3" t="s">
        <v>168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3">
        <v>2018</v>
      </c>
    </row>
    <row r="689" spans="1:8" x14ac:dyDescent="0.3">
      <c r="A689" s="1" t="s">
        <v>102</v>
      </c>
      <c r="B689" s="2" t="s">
        <v>103</v>
      </c>
      <c r="C689" s="3" t="s">
        <v>104</v>
      </c>
      <c r="D689" s="3" t="s">
        <v>168</v>
      </c>
      <c r="E689" s="4">
        <v>185473.73924999998</v>
      </c>
      <c r="F689" s="5">
        <v>400232.80575</v>
      </c>
      <c r="G689" s="6">
        <f t="shared" si="10"/>
        <v>0.46341463414634143</v>
      </c>
      <c r="H689" s="3">
        <v>2018</v>
      </c>
    </row>
    <row r="690" spans="1:8" x14ac:dyDescent="0.3">
      <c r="A690" s="1" t="s">
        <v>105</v>
      </c>
      <c r="B690" s="2" t="s">
        <v>106</v>
      </c>
      <c r="C690" s="3" t="s">
        <v>107</v>
      </c>
      <c r="D690" s="3" t="s">
        <v>168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3">
        <v>2018</v>
      </c>
    </row>
    <row r="691" spans="1:8" x14ac:dyDescent="0.3">
      <c r="A691" s="1" t="s">
        <v>105</v>
      </c>
      <c r="B691" s="2" t="s">
        <v>106</v>
      </c>
      <c r="C691" s="3" t="s">
        <v>108</v>
      </c>
      <c r="D691" s="3" t="s">
        <v>168</v>
      </c>
      <c r="E691" s="4">
        <v>55249.128000000004</v>
      </c>
      <c r="F691" s="5">
        <v>25113.240000000005</v>
      </c>
      <c r="G691" s="6">
        <f t="shared" si="10"/>
        <v>2.1999999999999997</v>
      </c>
      <c r="H691" s="3">
        <v>2018</v>
      </c>
    </row>
    <row r="692" spans="1:8" x14ac:dyDescent="0.3">
      <c r="A692" s="1" t="s">
        <v>105</v>
      </c>
      <c r="B692" s="2" t="s">
        <v>106</v>
      </c>
      <c r="C692" s="3" t="s">
        <v>109</v>
      </c>
      <c r="D692" s="3" t="s">
        <v>168</v>
      </c>
      <c r="E692" s="4">
        <v>228844.81125</v>
      </c>
      <c r="F692" s="5">
        <v>238480.38225000002</v>
      </c>
      <c r="G692" s="6">
        <f t="shared" si="10"/>
        <v>0.95959595959595945</v>
      </c>
      <c r="H692" s="3">
        <v>2018</v>
      </c>
    </row>
    <row r="693" spans="1:8" x14ac:dyDescent="0.3">
      <c r="A693" s="1" t="s">
        <v>110</v>
      </c>
      <c r="B693" s="2" t="s">
        <v>111</v>
      </c>
      <c r="C693" s="3" t="s">
        <v>112</v>
      </c>
      <c r="D693" s="3" t="s">
        <v>168</v>
      </c>
      <c r="E693" s="4">
        <v>165122.7525</v>
      </c>
      <c r="F693" s="5">
        <v>56875.614750000001</v>
      </c>
      <c r="G693" s="6">
        <f t="shared" si="10"/>
        <v>2.903225806451613</v>
      </c>
      <c r="H693" s="3">
        <v>2018</v>
      </c>
    </row>
    <row r="694" spans="1:8" x14ac:dyDescent="0.3">
      <c r="A694" s="1" t="s">
        <v>113</v>
      </c>
      <c r="B694" s="2" t="s">
        <v>114</v>
      </c>
      <c r="C694" s="3" t="s">
        <v>115</v>
      </c>
      <c r="D694" s="3" t="s">
        <v>168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3">
        <v>2018</v>
      </c>
    </row>
    <row r="695" spans="1:8" x14ac:dyDescent="0.3">
      <c r="A695" s="1" t="s">
        <v>116</v>
      </c>
      <c r="B695" s="2" t="s">
        <v>117</v>
      </c>
      <c r="C695" s="3" t="s">
        <v>118</v>
      </c>
      <c r="D695" s="3" t="s">
        <v>168</v>
      </c>
      <c r="E695" s="4">
        <v>24893.973000000002</v>
      </c>
      <c r="F695" s="5">
        <v>15319.368</v>
      </c>
      <c r="G695" s="6">
        <f t="shared" si="10"/>
        <v>1.625</v>
      </c>
      <c r="H695" s="3">
        <v>2018</v>
      </c>
    </row>
    <row r="696" spans="1:8" x14ac:dyDescent="0.3">
      <c r="A696" s="1" t="s">
        <v>119</v>
      </c>
      <c r="B696" s="2" t="s">
        <v>120</v>
      </c>
      <c r="C696" s="3" t="s">
        <v>121</v>
      </c>
      <c r="D696" s="3" t="s">
        <v>168</v>
      </c>
      <c r="E696" s="4">
        <v>109951.02</v>
      </c>
      <c r="F696" s="5">
        <v>185084.217</v>
      </c>
      <c r="G696" s="6">
        <f t="shared" si="10"/>
        <v>0.59405940594059403</v>
      </c>
      <c r="H696" s="3">
        <v>2018</v>
      </c>
    </row>
    <row r="697" spans="1:8" x14ac:dyDescent="0.3">
      <c r="A697" s="1" t="s">
        <v>122</v>
      </c>
      <c r="B697" s="2" t="s">
        <v>123</v>
      </c>
      <c r="C697" s="3" t="s">
        <v>124</v>
      </c>
      <c r="D697" s="3" t="s">
        <v>168</v>
      </c>
      <c r="E697" s="4">
        <v>181115.70300000001</v>
      </c>
      <c r="F697" s="5">
        <v>117480.45600000001</v>
      </c>
      <c r="G697" s="6">
        <f t="shared" si="10"/>
        <v>1.5416666666666667</v>
      </c>
      <c r="H697" s="3">
        <v>2018</v>
      </c>
    </row>
    <row r="698" spans="1:8" x14ac:dyDescent="0.3">
      <c r="A698" s="1" t="s">
        <v>125</v>
      </c>
      <c r="B698" s="2" t="s">
        <v>126</v>
      </c>
      <c r="C698" s="3" t="s">
        <v>127</v>
      </c>
      <c r="D698" s="3" t="s">
        <v>168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3">
        <v>2018</v>
      </c>
    </row>
    <row r="699" spans="1:8" x14ac:dyDescent="0.3">
      <c r="A699" s="1" t="s">
        <v>128</v>
      </c>
      <c r="B699" s="2" t="s">
        <v>129</v>
      </c>
      <c r="C699" s="3" t="s">
        <v>130</v>
      </c>
      <c r="D699" s="3" t="s">
        <v>168</v>
      </c>
      <c r="E699" s="4">
        <v>249458.33250000005</v>
      </c>
      <c r="F699" s="5">
        <v>153512.82000000004</v>
      </c>
      <c r="G699" s="6">
        <f t="shared" si="10"/>
        <v>1.625</v>
      </c>
      <c r="H699" s="3">
        <v>2018</v>
      </c>
    </row>
    <row r="700" spans="1:8" x14ac:dyDescent="0.3">
      <c r="A700" s="1" t="s">
        <v>131</v>
      </c>
      <c r="B700" s="2" t="s">
        <v>132</v>
      </c>
      <c r="C700" s="3" t="s">
        <v>133</v>
      </c>
      <c r="D700" s="3" t="s">
        <v>168</v>
      </c>
      <c r="E700" s="4">
        <v>292024.44</v>
      </c>
      <c r="F700" s="5">
        <v>194682.96</v>
      </c>
      <c r="G700" s="6">
        <f t="shared" si="10"/>
        <v>1.5</v>
      </c>
      <c r="H700" s="3">
        <v>2018</v>
      </c>
    </row>
    <row r="701" spans="1:8" x14ac:dyDescent="0.3">
      <c r="A701" s="1" t="s">
        <v>134</v>
      </c>
      <c r="B701" s="2" t="s">
        <v>135</v>
      </c>
      <c r="C701" s="3" t="s">
        <v>136</v>
      </c>
      <c r="D701" s="3" t="s">
        <v>168</v>
      </c>
      <c r="E701" s="4">
        <v>209414.52449999997</v>
      </c>
      <c r="F701" s="5">
        <v>182936.82599999997</v>
      </c>
      <c r="G701" s="6">
        <f t="shared" si="10"/>
        <v>1.1447368421052633</v>
      </c>
      <c r="H701" s="3">
        <v>2018</v>
      </c>
    </row>
    <row r="702" spans="1:8" x14ac:dyDescent="0.3">
      <c r="A702" s="1" t="s">
        <v>134</v>
      </c>
      <c r="B702" s="2" t="s">
        <v>135</v>
      </c>
      <c r="C702" s="3" t="s">
        <v>137</v>
      </c>
      <c r="D702" s="3" t="s">
        <v>168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3">
        <v>2018</v>
      </c>
    </row>
    <row r="703" spans="1:8" x14ac:dyDescent="0.3">
      <c r="A703" s="1" t="s">
        <v>138</v>
      </c>
      <c r="B703" s="2" t="s">
        <v>139</v>
      </c>
      <c r="C703" s="3" t="s">
        <v>140</v>
      </c>
      <c r="D703" s="3" t="s">
        <v>168</v>
      </c>
      <c r="E703" s="4">
        <v>107850.84525000001</v>
      </c>
      <c r="F703" s="5">
        <v>117545.30325</v>
      </c>
      <c r="G703" s="6">
        <f t="shared" si="10"/>
        <v>0.91752577319587647</v>
      </c>
      <c r="H703" s="3">
        <v>2018</v>
      </c>
    </row>
    <row r="704" spans="1:8" x14ac:dyDescent="0.3">
      <c r="A704" s="1" t="s">
        <v>141</v>
      </c>
      <c r="B704" s="2" t="s">
        <v>142</v>
      </c>
      <c r="C704" s="3" t="s">
        <v>143</v>
      </c>
      <c r="D704" s="3" t="s">
        <v>168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3">
        <v>2018</v>
      </c>
    </row>
    <row r="705" spans="1:8" x14ac:dyDescent="0.3">
      <c r="A705" s="1" t="s">
        <v>144</v>
      </c>
      <c r="B705" s="2" t="s">
        <v>145</v>
      </c>
      <c r="C705" s="3" t="s">
        <v>146</v>
      </c>
      <c r="D705" s="3" t="s">
        <v>168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3">
        <v>2018</v>
      </c>
    </row>
    <row r="706" spans="1:8" x14ac:dyDescent="0.3">
      <c r="A706" s="1" t="s">
        <v>147</v>
      </c>
      <c r="B706" s="2" t="s">
        <v>148</v>
      </c>
      <c r="C706" s="3" t="s">
        <v>149</v>
      </c>
      <c r="D706" s="3" t="s">
        <v>168</v>
      </c>
      <c r="E706" s="4">
        <v>321833.64150000003</v>
      </c>
      <c r="F706" s="5">
        <v>151064.77050000004</v>
      </c>
      <c r="G706" s="6">
        <f t="shared" si="10"/>
        <v>2.1304347826086953</v>
      </c>
      <c r="H706" s="3">
        <v>2018</v>
      </c>
    </row>
    <row r="707" spans="1:8" x14ac:dyDescent="0.3">
      <c r="A707" s="1" t="s">
        <v>150</v>
      </c>
      <c r="B707" s="2" t="s">
        <v>151</v>
      </c>
      <c r="C707" s="3" t="s">
        <v>152</v>
      </c>
      <c r="D707" s="3" t="s">
        <v>168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3">
        <v>2018</v>
      </c>
    </row>
    <row r="708" spans="1:8" x14ac:dyDescent="0.3">
      <c r="A708" s="1" t="s">
        <v>153</v>
      </c>
      <c r="B708" s="2" t="s">
        <v>154</v>
      </c>
      <c r="C708" s="3" t="s">
        <v>155</v>
      </c>
      <c r="D708" s="3" t="s">
        <v>168</v>
      </c>
      <c r="E708" s="4">
        <v>8911.6537499999995</v>
      </c>
      <c r="F708" s="5">
        <v>6903.3937500000002</v>
      </c>
      <c r="G708" s="6">
        <f t="shared" si="11"/>
        <v>1.2909090909090908</v>
      </c>
      <c r="H708" s="3">
        <v>2018</v>
      </c>
    </row>
    <row r="709" spans="1:8" x14ac:dyDescent="0.3">
      <c r="A709" s="1" t="s">
        <v>156</v>
      </c>
      <c r="B709" s="2" t="s">
        <v>157</v>
      </c>
      <c r="C709" s="3" t="s">
        <v>158</v>
      </c>
      <c r="D709" s="3" t="s">
        <v>168</v>
      </c>
      <c r="E709" s="4">
        <v>94727.87999999999</v>
      </c>
      <c r="F709" s="5">
        <v>87820.638749999998</v>
      </c>
      <c r="G709" s="6">
        <f t="shared" si="11"/>
        <v>1.0786516853932584</v>
      </c>
      <c r="H709" s="3">
        <v>2018</v>
      </c>
    </row>
    <row r="710" spans="1:8" x14ac:dyDescent="0.3">
      <c r="A710" s="1" t="s">
        <v>0</v>
      </c>
      <c r="B710" s="2" t="s">
        <v>1</v>
      </c>
      <c r="C710" s="3" t="s">
        <v>2</v>
      </c>
      <c r="D710" s="3" t="s">
        <v>169</v>
      </c>
      <c r="E710" s="4">
        <v>281516.35050000006</v>
      </c>
      <c r="F710" s="5">
        <v>426539.92500000005</v>
      </c>
      <c r="G710" s="6">
        <f t="shared" si="11"/>
        <v>0.66</v>
      </c>
      <c r="H710" s="3">
        <v>2018</v>
      </c>
    </row>
    <row r="711" spans="1:8" x14ac:dyDescent="0.3">
      <c r="A711" s="1" t="s">
        <v>3</v>
      </c>
      <c r="B711" s="2" t="s">
        <v>4</v>
      </c>
      <c r="C711" s="3" t="s">
        <v>5</v>
      </c>
      <c r="D711" s="3" t="s">
        <v>169</v>
      </c>
      <c r="E711" s="4">
        <v>607451.50800000003</v>
      </c>
      <c r="F711" s="5">
        <v>359675.23500000004</v>
      </c>
      <c r="G711" s="6">
        <f t="shared" si="11"/>
        <v>1.6888888888888887</v>
      </c>
      <c r="H711" s="3">
        <v>2018</v>
      </c>
    </row>
    <row r="712" spans="1:8" x14ac:dyDescent="0.3">
      <c r="A712" s="1" t="s">
        <v>6</v>
      </c>
      <c r="B712" s="2" t="s">
        <v>7</v>
      </c>
      <c r="C712" s="3" t="s">
        <v>8</v>
      </c>
      <c r="D712" s="3" t="s">
        <v>169</v>
      </c>
      <c r="E712" s="4">
        <v>113418.36675</v>
      </c>
      <c r="F712" s="5">
        <v>100816.32599999999</v>
      </c>
      <c r="G712" s="6">
        <f t="shared" si="11"/>
        <v>1.1250000000000002</v>
      </c>
      <c r="H712" s="3">
        <v>2018</v>
      </c>
    </row>
    <row r="713" spans="1:8" x14ac:dyDescent="0.3">
      <c r="A713" s="1" t="s">
        <v>9</v>
      </c>
      <c r="B713" s="2" t="s">
        <v>10</v>
      </c>
      <c r="C713" s="3" t="s">
        <v>11</v>
      </c>
      <c r="D713" s="3" t="s">
        <v>169</v>
      </c>
      <c r="E713" s="4">
        <v>44193.107250000001</v>
      </c>
      <c r="F713" s="5">
        <v>114292.51875000002</v>
      </c>
      <c r="G713" s="6">
        <f t="shared" si="11"/>
        <v>0.3866666666666666</v>
      </c>
      <c r="H713" s="3">
        <v>2018</v>
      </c>
    </row>
    <row r="714" spans="1:8" x14ac:dyDescent="0.3">
      <c r="A714" s="1" t="s">
        <v>12</v>
      </c>
      <c r="B714" s="2" t="s">
        <v>13</v>
      </c>
      <c r="C714" s="3" t="s">
        <v>14</v>
      </c>
      <c r="D714" s="3" t="s">
        <v>169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3">
        <v>2018</v>
      </c>
    </row>
    <row r="715" spans="1:8" x14ac:dyDescent="0.3">
      <c r="A715" s="1" t="s">
        <v>12</v>
      </c>
      <c r="B715" s="2" t="s">
        <v>13</v>
      </c>
      <c r="C715" s="3" t="s">
        <v>15</v>
      </c>
      <c r="D715" s="3" t="s">
        <v>169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3">
        <v>2018</v>
      </c>
    </row>
    <row r="716" spans="1:8" x14ac:dyDescent="0.3">
      <c r="A716" s="1" t="s">
        <v>12</v>
      </c>
      <c r="B716" s="2" t="s">
        <v>13</v>
      </c>
      <c r="C716" s="3" t="s">
        <v>16</v>
      </c>
      <c r="D716" s="3" t="s">
        <v>169</v>
      </c>
      <c r="E716" s="4">
        <v>483952.40100000007</v>
      </c>
      <c r="F716" s="5">
        <v>477584.60625000007</v>
      </c>
      <c r="G716" s="6">
        <f t="shared" si="11"/>
        <v>1.0133333333333334</v>
      </c>
      <c r="H716" s="3">
        <v>2018</v>
      </c>
    </row>
    <row r="717" spans="1:8" x14ac:dyDescent="0.3">
      <c r="A717" s="1" t="s">
        <v>12</v>
      </c>
      <c r="B717" s="2" t="s">
        <v>13</v>
      </c>
      <c r="C717" s="3" t="s">
        <v>17</v>
      </c>
      <c r="D717" s="3" t="s">
        <v>169</v>
      </c>
      <c r="E717" s="4">
        <v>292085.37899999996</v>
      </c>
      <c r="F717" s="5">
        <v>174309.01649999997</v>
      </c>
      <c r="G717" s="6">
        <f t="shared" si="11"/>
        <v>1.6756756756756757</v>
      </c>
      <c r="H717" s="3">
        <v>2018</v>
      </c>
    </row>
    <row r="718" spans="1:8" x14ac:dyDescent="0.3">
      <c r="A718" s="1" t="s">
        <v>18</v>
      </c>
      <c r="B718" s="2" t="s">
        <v>19</v>
      </c>
      <c r="C718" s="3" t="s">
        <v>20</v>
      </c>
      <c r="D718" s="3" t="s">
        <v>169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3">
        <v>2018</v>
      </c>
    </row>
    <row r="719" spans="1:8" x14ac:dyDescent="0.3">
      <c r="A719" s="1" t="s">
        <v>21</v>
      </c>
      <c r="B719" s="2" t="s">
        <v>22</v>
      </c>
      <c r="C719" s="3" t="s">
        <v>23</v>
      </c>
      <c r="D719" s="3" t="s">
        <v>169</v>
      </c>
      <c r="E719" s="4">
        <v>285407.55000000005</v>
      </c>
      <c r="F719" s="5">
        <v>211201.58700000003</v>
      </c>
      <c r="G719" s="6">
        <f t="shared" si="11"/>
        <v>1.3513513513513513</v>
      </c>
      <c r="H719" s="3">
        <v>2018</v>
      </c>
    </row>
    <row r="720" spans="1:8" x14ac:dyDescent="0.3">
      <c r="A720" s="1" t="s">
        <v>24</v>
      </c>
      <c r="B720" s="2" t="s">
        <v>25</v>
      </c>
      <c r="C720" s="3" t="s">
        <v>26</v>
      </c>
      <c r="D720" s="3" t="s">
        <v>169</v>
      </c>
      <c r="E720" s="4">
        <v>66400.735499999995</v>
      </c>
      <c r="F720" s="5">
        <v>62070.252749999992</v>
      </c>
      <c r="G720" s="6">
        <f t="shared" si="11"/>
        <v>1.0697674418604652</v>
      </c>
      <c r="H720" s="3">
        <v>2018</v>
      </c>
    </row>
    <row r="721" spans="1:8" x14ac:dyDescent="0.3">
      <c r="A721" s="1" t="s">
        <v>27</v>
      </c>
      <c r="B721" s="2" t="s">
        <v>28</v>
      </c>
      <c r="C721" s="3" t="s">
        <v>29</v>
      </c>
      <c r="D721" s="3" t="s">
        <v>169</v>
      </c>
      <c r="E721" s="4">
        <v>238780.71000000002</v>
      </c>
      <c r="F721" s="5">
        <v>204669.18000000002</v>
      </c>
      <c r="G721" s="6">
        <f t="shared" si="11"/>
        <v>1.1666666666666667</v>
      </c>
      <c r="H721" s="3">
        <v>2018</v>
      </c>
    </row>
    <row r="722" spans="1:8" x14ac:dyDescent="0.3">
      <c r="A722" s="1" t="s">
        <v>27</v>
      </c>
      <c r="B722" s="2" t="s">
        <v>28</v>
      </c>
      <c r="C722" s="3" t="s">
        <v>30</v>
      </c>
      <c r="D722" s="3" t="s">
        <v>169</v>
      </c>
      <c r="E722" s="4">
        <v>124930.69425</v>
      </c>
      <c r="F722" s="5">
        <v>145189.72575000001</v>
      </c>
      <c r="G722" s="6">
        <f t="shared" si="11"/>
        <v>0.86046511627906974</v>
      </c>
      <c r="H722" s="3">
        <v>2018</v>
      </c>
    </row>
    <row r="723" spans="1:8" x14ac:dyDescent="0.3">
      <c r="A723" s="1" t="s">
        <v>31</v>
      </c>
      <c r="B723" s="2" t="s">
        <v>32</v>
      </c>
      <c r="C723" s="3" t="s">
        <v>33</v>
      </c>
      <c r="D723" s="3" t="s">
        <v>169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3">
        <v>2018</v>
      </c>
    </row>
    <row r="724" spans="1:8" x14ac:dyDescent="0.3">
      <c r="A724" s="1" t="s">
        <v>34</v>
      </c>
      <c r="B724" s="2" t="s">
        <v>35</v>
      </c>
      <c r="C724" s="3" t="s">
        <v>36</v>
      </c>
      <c r="D724" s="3" t="s">
        <v>169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3">
        <v>2018</v>
      </c>
    </row>
    <row r="725" spans="1:8" x14ac:dyDescent="0.3">
      <c r="A725" s="1" t="s">
        <v>37</v>
      </c>
      <c r="B725" s="2" t="s">
        <v>38</v>
      </c>
      <c r="C725" s="3" t="s">
        <v>39</v>
      </c>
      <c r="D725" s="3" t="s">
        <v>169</v>
      </c>
      <c r="E725" s="4">
        <v>165930.97050000002</v>
      </c>
      <c r="F725" s="5">
        <v>79892.689500000008</v>
      </c>
      <c r="G725" s="6">
        <f t="shared" si="11"/>
        <v>2.0769230769230771</v>
      </c>
      <c r="H725" s="3">
        <v>2018</v>
      </c>
    </row>
    <row r="726" spans="1:8" x14ac:dyDescent="0.3">
      <c r="A726" s="1" t="s">
        <v>40</v>
      </c>
      <c r="B726" s="2" t="s">
        <v>41</v>
      </c>
      <c r="C726" s="3" t="s">
        <v>42</v>
      </c>
      <c r="D726" s="3" t="s">
        <v>169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3">
        <v>2018</v>
      </c>
    </row>
    <row r="727" spans="1:8" x14ac:dyDescent="0.3">
      <c r="A727" s="1" t="s">
        <v>43</v>
      </c>
      <c r="B727" s="2" t="s">
        <v>44</v>
      </c>
      <c r="C727" s="3" t="s">
        <v>45</v>
      </c>
      <c r="D727" s="3" t="s">
        <v>169</v>
      </c>
      <c r="E727" s="4">
        <v>466267.44825000002</v>
      </c>
      <c r="F727" s="5">
        <v>364904.95950000006</v>
      </c>
      <c r="G727" s="6">
        <f t="shared" si="11"/>
        <v>1.2777777777777777</v>
      </c>
      <c r="H727" s="3">
        <v>2018</v>
      </c>
    </row>
    <row r="728" spans="1:8" x14ac:dyDescent="0.3">
      <c r="A728" s="1" t="s">
        <v>43</v>
      </c>
      <c r="B728" s="2" t="s">
        <v>44</v>
      </c>
      <c r="C728" s="3" t="s">
        <v>46</v>
      </c>
      <c r="D728" s="3" t="s">
        <v>169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3">
        <v>2018</v>
      </c>
    </row>
    <row r="729" spans="1:8" x14ac:dyDescent="0.3">
      <c r="A729" s="1" t="s">
        <v>47</v>
      </c>
      <c r="B729" s="2" t="s">
        <v>48</v>
      </c>
      <c r="C729" s="3" t="s">
        <v>49</v>
      </c>
      <c r="D729" s="3" t="s">
        <v>169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3">
        <v>2018</v>
      </c>
    </row>
    <row r="730" spans="1:8" x14ac:dyDescent="0.3">
      <c r="A730" s="1" t="s">
        <v>50</v>
      </c>
      <c r="B730" s="2" t="s">
        <v>51</v>
      </c>
      <c r="C730" s="3" t="s">
        <v>52</v>
      </c>
      <c r="D730" s="3" t="s">
        <v>169</v>
      </c>
      <c r="E730" s="4">
        <v>220589.19</v>
      </c>
      <c r="F730" s="5">
        <v>80485.24500000001</v>
      </c>
      <c r="G730" s="6">
        <f t="shared" si="11"/>
        <v>2.7407407407407405</v>
      </c>
      <c r="H730" s="3">
        <v>2018</v>
      </c>
    </row>
    <row r="731" spans="1:8" x14ac:dyDescent="0.3">
      <c r="A731" s="1" t="s">
        <v>53</v>
      </c>
      <c r="B731" s="2" t="s">
        <v>54</v>
      </c>
      <c r="C731" s="3" t="s">
        <v>55</v>
      </c>
      <c r="D731" s="3" t="s">
        <v>169</v>
      </c>
      <c r="E731" s="4">
        <v>256922.58374999999</v>
      </c>
      <c r="F731" s="5">
        <v>297489.3075</v>
      </c>
      <c r="G731" s="6">
        <f t="shared" si="11"/>
        <v>0.86363636363636365</v>
      </c>
      <c r="H731" s="3">
        <v>2018</v>
      </c>
    </row>
    <row r="732" spans="1:8" x14ac:dyDescent="0.3">
      <c r="A732" s="1" t="s">
        <v>56</v>
      </c>
      <c r="B732" s="2" t="s">
        <v>57</v>
      </c>
      <c r="C732" s="3" t="s">
        <v>58</v>
      </c>
      <c r="D732" s="3" t="s">
        <v>169</v>
      </c>
      <c r="E732" s="4">
        <v>587778.4709999999</v>
      </c>
      <c r="F732" s="5">
        <v>659751.34499999997</v>
      </c>
      <c r="G732" s="6">
        <f t="shared" si="11"/>
        <v>0.89090909090909076</v>
      </c>
      <c r="H732" s="3">
        <v>2018</v>
      </c>
    </row>
    <row r="733" spans="1:8" x14ac:dyDescent="0.3">
      <c r="A733" s="1" t="s">
        <v>59</v>
      </c>
      <c r="B733" s="2" t="s">
        <v>60</v>
      </c>
      <c r="C733" s="3" t="s">
        <v>61</v>
      </c>
      <c r="D733" s="3" t="s">
        <v>169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3">
        <v>2018</v>
      </c>
    </row>
    <row r="734" spans="1:8" x14ac:dyDescent="0.3">
      <c r="A734" s="1" t="s">
        <v>62</v>
      </c>
      <c r="B734" s="2" t="s">
        <v>63</v>
      </c>
      <c r="C734" s="3" t="s">
        <v>64</v>
      </c>
      <c r="D734" s="3" t="s">
        <v>169</v>
      </c>
      <c r="E734" s="4">
        <v>385490.61</v>
      </c>
      <c r="F734" s="5">
        <v>404295.02999999997</v>
      </c>
      <c r="G734" s="6">
        <f t="shared" si="11"/>
        <v>0.95348837209302328</v>
      </c>
      <c r="H734" s="3">
        <v>2018</v>
      </c>
    </row>
    <row r="735" spans="1:8" x14ac:dyDescent="0.3">
      <c r="A735" s="1" t="s">
        <v>62</v>
      </c>
      <c r="B735" s="2" t="s">
        <v>63</v>
      </c>
      <c r="C735" s="3" t="s">
        <v>65</v>
      </c>
      <c r="D735" s="3" t="s">
        <v>169</v>
      </c>
      <c r="E735" s="4">
        <v>223838.37000000002</v>
      </c>
      <c r="F735" s="5">
        <v>735468.93</v>
      </c>
      <c r="G735" s="6">
        <f t="shared" si="11"/>
        <v>0.30434782608695654</v>
      </c>
      <c r="H735" s="3">
        <v>2018</v>
      </c>
    </row>
    <row r="736" spans="1:8" x14ac:dyDescent="0.3">
      <c r="A736" s="1" t="s">
        <v>66</v>
      </c>
      <c r="B736" s="2" t="s">
        <v>67</v>
      </c>
      <c r="C736" s="3" t="s">
        <v>68</v>
      </c>
      <c r="D736" s="3" t="s">
        <v>169</v>
      </c>
      <c r="E736" s="4">
        <v>487467.44999999995</v>
      </c>
      <c r="F736" s="5">
        <v>209611.00349999996</v>
      </c>
      <c r="G736" s="6">
        <f t="shared" si="11"/>
        <v>2.3255813953488373</v>
      </c>
      <c r="H736" s="3">
        <v>2018</v>
      </c>
    </row>
    <row r="737" spans="1:8" x14ac:dyDescent="0.3">
      <c r="A737" s="1" t="s">
        <v>69</v>
      </c>
      <c r="B737" s="2" t="s">
        <v>70</v>
      </c>
      <c r="C737" s="3" t="s">
        <v>71</v>
      </c>
      <c r="D737" s="3" t="s">
        <v>169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3">
        <v>2018</v>
      </c>
    </row>
    <row r="738" spans="1:8" x14ac:dyDescent="0.3">
      <c r="A738" s="1" t="s">
        <v>72</v>
      </c>
      <c r="B738" s="2" t="s">
        <v>73</v>
      </c>
      <c r="C738" s="3" t="s">
        <v>74</v>
      </c>
      <c r="D738" s="3" t="s">
        <v>169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3">
        <v>2018</v>
      </c>
    </row>
    <row r="739" spans="1:8" x14ac:dyDescent="0.3">
      <c r="A739" s="1" t="s">
        <v>75</v>
      </c>
      <c r="B739" s="2" t="s">
        <v>76</v>
      </c>
      <c r="C739" s="3" t="s">
        <v>77</v>
      </c>
      <c r="D739" s="3" t="s">
        <v>169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3">
        <v>2018</v>
      </c>
    </row>
    <row r="740" spans="1:8" x14ac:dyDescent="0.3">
      <c r="A740" s="1" t="s">
        <v>78</v>
      </c>
      <c r="B740" s="2" t="s">
        <v>79</v>
      </c>
      <c r="C740" s="3" t="s">
        <v>80</v>
      </c>
      <c r="D740" s="3" t="s">
        <v>169</v>
      </c>
      <c r="E740" s="4">
        <v>738364.31550000003</v>
      </c>
      <c r="F740" s="5">
        <v>203426.90325000003</v>
      </c>
      <c r="G740" s="6">
        <f t="shared" si="11"/>
        <v>3.6296296296296293</v>
      </c>
      <c r="H740" s="3">
        <v>2018</v>
      </c>
    </row>
    <row r="741" spans="1:8" x14ac:dyDescent="0.3">
      <c r="A741" s="1" t="s">
        <v>81</v>
      </c>
      <c r="B741" s="2" t="s">
        <v>82</v>
      </c>
      <c r="C741" s="3" t="s">
        <v>83</v>
      </c>
      <c r="D741" s="3" t="s">
        <v>169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3">
        <v>2018</v>
      </c>
    </row>
    <row r="742" spans="1:8" x14ac:dyDescent="0.3">
      <c r="A742" s="1" t="s">
        <v>84</v>
      </c>
      <c r="B742" s="2" t="s">
        <v>85</v>
      </c>
      <c r="C742" s="3" t="s">
        <v>86</v>
      </c>
      <c r="D742" s="3" t="s">
        <v>169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3">
        <v>2018</v>
      </c>
    </row>
    <row r="743" spans="1:8" x14ac:dyDescent="0.3">
      <c r="A743" s="1" t="s">
        <v>87</v>
      </c>
      <c r="B743" s="2" t="s">
        <v>88</v>
      </c>
      <c r="C743" s="3" t="s">
        <v>89</v>
      </c>
      <c r="D743" s="3" t="s">
        <v>169</v>
      </c>
      <c r="E743" s="4">
        <v>237599.55450000003</v>
      </c>
      <c r="F743" s="5">
        <v>126073.23300000002</v>
      </c>
      <c r="G743" s="6">
        <f t="shared" si="11"/>
        <v>1.8846153846153846</v>
      </c>
      <c r="H743" s="3">
        <v>2018</v>
      </c>
    </row>
    <row r="744" spans="1:8" x14ac:dyDescent="0.3">
      <c r="A744" s="1" t="s">
        <v>90</v>
      </c>
      <c r="B744" s="2" t="s">
        <v>91</v>
      </c>
      <c r="C744" s="3" t="s">
        <v>92</v>
      </c>
      <c r="D744" s="3" t="s">
        <v>169</v>
      </c>
      <c r="E744" s="4">
        <v>316721.61675000004</v>
      </c>
      <c r="F744" s="5">
        <v>460685.98800000007</v>
      </c>
      <c r="G744" s="6">
        <f t="shared" si="11"/>
        <v>0.6875</v>
      </c>
      <c r="H744" s="3">
        <v>2018</v>
      </c>
    </row>
    <row r="745" spans="1:8" x14ac:dyDescent="0.3">
      <c r="A745" s="1" t="s">
        <v>93</v>
      </c>
      <c r="B745" s="2" t="s">
        <v>94</v>
      </c>
      <c r="C745" s="3" t="s">
        <v>95</v>
      </c>
      <c r="D745" s="3" t="s">
        <v>169</v>
      </c>
      <c r="E745" s="4">
        <v>116036.38800000001</v>
      </c>
      <c r="F745" s="5">
        <v>99920.223000000013</v>
      </c>
      <c r="G745" s="6">
        <f t="shared" si="11"/>
        <v>1.161290322580645</v>
      </c>
      <c r="H745" s="3">
        <v>2018</v>
      </c>
    </row>
    <row r="746" spans="1:8" x14ac:dyDescent="0.3">
      <c r="A746" s="1" t="s">
        <v>96</v>
      </c>
      <c r="B746" s="2" t="s">
        <v>97</v>
      </c>
      <c r="C746" s="3" t="s">
        <v>98</v>
      </c>
      <c r="D746" s="3" t="s">
        <v>169</v>
      </c>
      <c r="E746" s="4">
        <v>387225.36000000004</v>
      </c>
      <c r="F746" s="5">
        <v>314082.79200000002</v>
      </c>
      <c r="G746" s="6">
        <f t="shared" si="11"/>
        <v>1.2328767123287672</v>
      </c>
      <c r="H746" s="3">
        <v>2018</v>
      </c>
    </row>
    <row r="747" spans="1:8" x14ac:dyDescent="0.3">
      <c r="A747" s="1" t="s">
        <v>99</v>
      </c>
      <c r="B747" s="2" t="s">
        <v>100</v>
      </c>
      <c r="C747" s="3" t="s">
        <v>101</v>
      </c>
      <c r="D747" s="3" t="s">
        <v>169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3">
        <v>2018</v>
      </c>
    </row>
    <row r="748" spans="1:8" x14ac:dyDescent="0.3">
      <c r="A748" s="1" t="s">
        <v>102</v>
      </c>
      <c r="B748" s="2" t="s">
        <v>103</v>
      </c>
      <c r="C748" s="3" t="s">
        <v>104</v>
      </c>
      <c r="D748" s="3" t="s">
        <v>169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3">
        <v>2018</v>
      </c>
    </row>
    <row r="749" spans="1:8" x14ac:dyDescent="0.3">
      <c r="A749" s="1" t="s">
        <v>105</v>
      </c>
      <c r="B749" s="2" t="s">
        <v>106</v>
      </c>
      <c r="C749" s="3" t="s">
        <v>107</v>
      </c>
      <c r="D749" s="3" t="s">
        <v>169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3">
        <v>2018</v>
      </c>
    </row>
    <row r="750" spans="1:8" x14ac:dyDescent="0.3">
      <c r="A750" s="1" t="s">
        <v>105</v>
      </c>
      <c r="B750" s="2" t="s">
        <v>106</v>
      </c>
      <c r="C750" s="3" t="s">
        <v>108</v>
      </c>
      <c r="D750" s="3" t="s">
        <v>169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3">
        <v>2018</v>
      </c>
    </row>
    <row r="751" spans="1:8" x14ac:dyDescent="0.3">
      <c r="A751" s="1" t="s">
        <v>105</v>
      </c>
      <c r="B751" s="2" t="s">
        <v>106</v>
      </c>
      <c r="C751" s="3" t="s">
        <v>109</v>
      </c>
      <c r="D751" s="3" t="s">
        <v>169</v>
      </c>
      <c r="E751" s="4">
        <v>369411.36749999999</v>
      </c>
      <c r="F751" s="5">
        <v>231571.30499999999</v>
      </c>
      <c r="G751" s="6">
        <f t="shared" si="11"/>
        <v>1.5952380952380953</v>
      </c>
      <c r="H751" s="3">
        <v>2018</v>
      </c>
    </row>
    <row r="752" spans="1:8" x14ac:dyDescent="0.3">
      <c r="A752" s="1" t="s">
        <v>110</v>
      </c>
      <c r="B752" s="2" t="s">
        <v>111</v>
      </c>
      <c r="C752" s="3" t="s">
        <v>112</v>
      </c>
      <c r="D752" s="3" t="s">
        <v>169</v>
      </c>
      <c r="E752" s="4">
        <v>272215.05299999996</v>
      </c>
      <c r="F752" s="5">
        <v>185601.17249999999</v>
      </c>
      <c r="G752" s="6">
        <f t="shared" si="11"/>
        <v>1.4666666666666666</v>
      </c>
      <c r="H752" s="3">
        <v>2018</v>
      </c>
    </row>
    <row r="753" spans="1:8" x14ac:dyDescent="0.3">
      <c r="A753" s="1" t="s">
        <v>113</v>
      </c>
      <c r="B753" s="2" t="s">
        <v>114</v>
      </c>
      <c r="C753" s="3" t="s">
        <v>115</v>
      </c>
      <c r="D753" s="3" t="s">
        <v>169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3">
        <v>2018</v>
      </c>
    </row>
    <row r="754" spans="1:8" x14ac:dyDescent="0.3">
      <c r="A754" s="1" t="s">
        <v>116</v>
      </c>
      <c r="B754" s="2" t="s">
        <v>117</v>
      </c>
      <c r="C754" s="3" t="s">
        <v>118</v>
      </c>
      <c r="D754" s="3" t="s">
        <v>169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3">
        <v>2018</v>
      </c>
    </row>
    <row r="755" spans="1:8" x14ac:dyDescent="0.3">
      <c r="A755" s="1" t="s">
        <v>119</v>
      </c>
      <c r="B755" s="2" t="s">
        <v>120</v>
      </c>
      <c r="C755" s="3" t="s">
        <v>121</v>
      </c>
      <c r="D755" s="3" t="s">
        <v>169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3">
        <v>2018</v>
      </c>
    </row>
    <row r="756" spans="1:8" x14ac:dyDescent="0.3">
      <c r="A756" s="1" t="s">
        <v>122</v>
      </c>
      <c r="B756" s="2" t="s">
        <v>123</v>
      </c>
      <c r="C756" s="3" t="s">
        <v>124</v>
      </c>
      <c r="D756" s="3" t="s">
        <v>169</v>
      </c>
      <c r="E756" s="4">
        <v>535344.1875</v>
      </c>
      <c r="F756" s="5">
        <v>594826.875</v>
      </c>
      <c r="G756" s="6">
        <f t="shared" si="11"/>
        <v>0.9</v>
      </c>
      <c r="H756" s="3">
        <v>2018</v>
      </c>
    </row>
    <row r="757" spans="1:8" x14ac:dyDescent="0.3">
      <c r="A757" s="1" t="s">
        <v>125</v>
      </c>
      <c r="B757" s="2" t="s">
        <v>126</v>
      </c>
      <c r="C757" s="3" t="s">
        <v>127</v>
      </c>
      <c r="D757" s="3" t="s">
        <v>169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3">
        <v>2018</v>
      </c>
    </row>
    <row r="758" spans="1:8" x14ac:dyDescent="0.3">
      <c r="A758" s="1" t="s">
        <v>128</v>
      </c>
      <c r="B758" s="2" t="s">
        <v>129</v>
      </c>
      <c r="C758" s="3" t="s">
        <v>130</v>
      </c>
      <c r="D758" s="3" t="s">
        <v>169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3">
        <v>2018</v>
      </c>
    </row>
    <row r="759" spans="1:8" x14ac:dyDescent="0.3">
      <c r="A759" s="1" t="s">
        <v>131</v>
      </c>
      <c r="B759" s="2" t="s">
        <v>132</v>
      </c>
      <c r="C759" s="3" t="s">
        <v>133</v>
      </c>
      <c r="D759" s="3" t="s">
        <v>169</v>
      </c>
      <c r="E759" s="4">
        <v>772978.35599999991</v>
      </c>
      <c r="F759" s="5">
        <v>756532.00799999991</v>
      </c>
      <c r="G759" s="6">
        <f t="shared" si="11"/>
        <v>1.0217391304347827</v>
      </c>
      <c r="H759" s="3">
        <v>2018</v>
      </c>
    </row>
    <row r="760" spans="1:8" x14ac:dyDescent="0.3">
      <c r="A760" s="1" t="s">
        <v>134</v>
      </c>
      <c r="B760" s="2" t="s">
        <v>135</v>
      </c>
      <c r="C760" s="3" t="s">
        <v>136</v>
      </c>
      <c r="D760" s="3" t="s">
        <v>169</v>
      </c>
      <c r="E760" s="4">
        <v>105955.56</v>
      </c>
      <c r="F760" s="5">
        <v>384088.90499999997</v>
      </c>
      <c r="G760" s="6">
        <f t="shared" si="11"/>
        <v>0.27586206896551724</v>
      </c>
      <c r="H760" s="3">
        <v>2018</v>
      </c>
    </row>
    <row r="761" spans="1:8" x14ac:dyDescent="0.3">
      <c r="A761" s="1" t="s">
        <v>134</v>
      </c>
      <c r="B761" s="2" t="s">
        <v>135</v>
      </c>
      <c r="C761" s="3" t="s">
        <v>137</v>
      </c>
      <c r="D761" s="3" t="s">
        <v>169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3">
        <v>2018</v>
      </c>
    </row>
    <row r="762" spans="1:8" x14ac:dyDescent="0.3">
      <c r="A762" s="1" t="s">
        <v>138</v>
      </c>
      <c r="B762" s="2" t="s">
        <v>139</v>
      </c>
      <c r="C762" s="3" t="s">
        <v>140</v>
      </c>
      <c r="D762" s="3" t="s">
        <v>169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3">
        <v>2018</v>
      </c>
    </row>
    <row r="763" spans="1:8" x14ac:dyDescent="0.3">
      <c r="A763" s="1" t="s">
        <v>141</v>
      </c>
      <c r="B763" s="2" t="s">
        <v>142</v>
      </c>
      <c r="C763" s="3" t="s">
        <v>143</v>
      </c>
      <c r="D763" s="3" t="s">
        <v>169</v>
      </c>
      <c r="E763" s="4">
        <v>224839.17225000003</v>
      </c>
      <c r="F763" s="5">
        <v>148919.45175000004</v>
      </c>
      <c r="G763" s="6">
        <f t="shared" si="11"/>
        <v>1.5098039215686272</v>
      </c>
      <c r="H763" s="3">
        <v>2018</v>
      </c>
    </row>
    <row r="764" spans="1:8" x14ac:dyDescent="0.3">
      <c r="A764" s="1" t="s">
        <v>144</v>
      </c>
      <c r="B764" s="2" t="s">
        <v>145</v>
      </c>
      <c r="C764" s="3" t="s">
        <v>146</v>
      </c>
      <c r="D764" s="3" t="s">
        <v>169</v>
      </c>
      <c r="E764" s="4">
        <v>149010.19200000001</v>
      </c>
      <c r="F764" s="5">
        <v>71400.717000000004</v>
      </c>
      <c r="G764" s="6">
        <f t="shared" si="11"/>
        <v>2.0869565217391304</v>
      </c>
      <c r="H764" s="3">
        <v>2018</v>
      </c>
    </row>
    <row r="765" spans="1:8" x14ac:dyDescent="0.3">
      <c r="A765" s="1" t="s">
        <v>147</v>
      </c>
      <c r="B765" s="2" t="s">
        <v>148</v>
      </c>
      <c r="C765" s="3" t="s">
        <v>149</v>
      </c>
      <c r="D765" s="3" t="s">
        <v>169</v>
      </c>
      <c r="E765" s="4">
        <v>224173.10250000001</v>
      </c>
      <c r="F765" s="5">
        <v>202967.53875000001</v>
      </c>
      <c r="G765" s="6">
        <f t="shared" si="11"/>
        <v>1.1044776119402986</v>
      </c>
      <c r="H765" s="3">
        <v>2018</v>
      </c>
    </row>
    <row r="766" spans="1:8" x14ac:dyDescent="0.3">
      <c r="A766" s="1" t="s">
        <v>150</v>
      </c>
      <c r="B766" s="2" t="s">
        <v>151</v>
      </c>
      <c r="C766" s="3" t="s">
        <v>152</v>
      </c>
      <c r="D766" s="3" t="s">
        <v>169</v>
      </c>
      <c r="E766" s="4">
        <v>608116.27500000002</v>
      </c>
      <c r="F766" s="5">
        <v>486493.02</v>
      </c>
      <c r="G766" s="6">
        <f t="shared" si="11"/>
        <v>1.25</v>
      </c>
      <c r="H766" s="3">
        <v>2018</v>
      </c>
    </row>
    <row r="767" spans="1:8" x14ac:dyDescent="0.3">
      <c r="A767" s="1" t="s">
        <v>153</v>
      </c>
      <c r="B767" s="2" t="s">
        <v>154</v>
      </c>
      <c r="C767" s="3" t="s">
        <v>155</v>
      </c>
      <c r="D767" s="3" t="s">
        <v>169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3">
        <v>2018</v>
      </c>
    </row>
    <row r="768" spans="1:8" x14ac:dyDescent="0.3">
      <c r="A768" s="1" t="s">
        <v>156</v>
      </c>
      <c r="B768" s="2" t="s">
        <v>157</v>
      </c>
      <c r="C768" s="3" t="s">
        <v>158</v>
      </c>
      <c r="D768" s="3" t="s">
        <v>169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3">
        <v>2018</v>
      </c>
    </row>
    <row r="769" spans="1:8" x14ac:dyDescent="0.3">
      <c r="A769" s="1" t="s">
        <v>0</v>
      </c>
      <c r="B769" s="2" t="s">
        <v>1</v>
      </c>
      <c r="C769" s="3" t="s">
        <v>2</v>
      </c>
      <c r="D769" s="3" t="s">
        <v>170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3">
        <v>2018</v>
      </c>
    </row>
    <row r="770" spans="1:8" x14ac:dyDescent="0.3">
      <c r="A770" s="1" t="s">
        <v>3</v>
      </c>
      <c r="B770" s="2" t="s">
        <v>4</v>
      </c>
      <c r="C770" s="3" t="s">
        <v>5</v>
      </c>
      <c r="D770" s="3" t="s">
        <v>170</v>
      </c>
      <c r="E770" s="4">
        <v>68068.552500000005</v>
      </c>
      <c r="F770" s="5">
        <v>64577.857499999998</v>
      </c>
      <c r="G770" s="6">
        <f t="shared" si="11"/>
        <v>1.0540540540540542</v>
      </c>
      <c r="H770" s="3">
        <v>2018</v>
      </c>
    </row>
    <row r="771" spans="1:8" x14ac:dyDescent="0.3">
      <c r="A771" s="1" t="s">
        <v>6</v>
      </c>
      <c r="B771" s="2" t="s">
        <v>7</v>
      </c>
      <c r="C771" s="3" t="s">
        <v>8</v>
      </c>
      <c r="D771" s="3" t="s">
        <v>170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3">
        <v>2018</v>
      </c>
    </row>
    <row r="772" spans="1:8" x14ac:dyDescent="0.3">
      <c r="A772" s="1" t="s">
        <v>9</v>
      </c>
      <c r="B772" s="2" t="s">
        <v>10</v>
      </c>
      <c r="C772" s="3" t="s">
        <v>11</v>
      </c>
      <c r="D772" s="3" t="s">
        <v>170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3">
        <v>2018</v>
      </c>
    </row>
    <row r="773" spans="1:8" x14ac:dyDescent="0.3">
      <c r="A773" s="1" t="s">
        <v>12</v>
      </c>
      <c r="B773" s="2" t="s">
        <v>13</v>
      </c>
      <c r="C773" s="3" t="s">
        <v>14</v>
      </c>
      <c r="D773" s="3" t="s">
        <v>170</v>
      </c>
      <c r="E773" s="4">
        <v>10268.694</v>
      </c>
      <c r="F773" s="5">
        <v>24720.93</v>
      </c>
      <c r="G773" s="6">
        <f t="shared" si="12"/>
        <v>0.41538461538461535</v>
      </c>
      <c r="H773" s="3">
        <v>2018</v>
      </c>
    </row>
    <row r="774" spans="1:8" x14ac:dyDescent="0.3">
      <c r="A774" s="1" t="s">
        <v>12</v>
      </c>
      <c r="B774" s="2" t="s">
        <v>13</v>
      </c>
      <c r="C774" s="3" t="s">
        <v>15</v>
      </c>
      <c r="D774" s="3" t="s">
        <v>170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3">
        <v>2018</v>
      </c>
    </row>
    <row r="775" spans="1:8" x14ac:dyDescent="0.3">
      <c r="A775" s="1" t="s">
        <v>12</v>
      </c>
      <c r="B775" s="2" t="s">
        <v>13</v>
      </c>
      <c r="C775" s="3" t="s">
        <v>16</v>
      </c>
      <c r="D775" s="3" t="s">
        <v>170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3">
        <v>2018</v>
      </c>
    </row>
    <row r="776" spans="1:8" x14ac:dyDescent="0.3">
      <c r="A776" s="1" t="s">
        <v>12</v>
      </c>
      <c r="B776" s="2" t="s">
        <v>13</v>
      </c>
      <c r="C776" s="3" t="s">
        <v>17</v>
      </c>
      <c r="D776" s="3" t="s">
        <v>170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3">
        <v>2018</v>
      </c>
    </row>
    <row r="777" spans="1:8" x14ac:dyDescent="0.3">
      <c r="A777" s="1" t="s">
        <v>18</v>
      </c>
      <c r="B777" s="2" t="s">
        <v>19</v>
      </c>
      <c r="C777" s="3" t="s">
        <v>20</v>
      </c>
      <c r="D777" s="3" t="s">
        <v>170</v>
      </c>
      <c r="E777" s="4">
        <v>12843.143999999998</v>
      </c>
      <c r="F777" s="5">
        <v>5206.6799999999994</v>
      </c>
      <c r="G777" s="6">
        <f t="shared" si="12"/>
        <v>2.4666666666666668</v>
      </c>
      <c r="H777" s="3">
        <v>2018</v>
      </c>
    </row>
    <row r="778" spans="1:8" x14ac:dyDescent="0.3">
      <c r="A778" s="1" t="s">
        <v>21</v>
      </c>
      <c r="B778" s="2" t="s">
        <v>22</v>
      </c>
      <c r="C778" s="3" t="s">
        <v>23</v>
      </c>
      <c r="D778" s="3" t="s">
        <v>170</v>
      </c>
      <c r="E778" s="4">
        <v>212864.03775000002</v>
      </c>
      <c r="F778" s="5">
        <v>152045.74125000002</v>
      </c>
      <c r="G778" s="6">
        <f t="shared" si="12"/>
        <v>1.4</v>
      </c>
      <c r="H778" s="3">
        <v>2018</v>
      </c>
    </row>
    <row r="779" spans="1:8" x14ac:dyDescent="0.3">
      <c r="A779" s="1" t="s">
        <v>24</v>
      </c>
      <c r="B779" s="2" t="s">
        <v>25</v>
      </c>
      <c r="C779" s="3" t="s">
        <v>26</v>
      </c>
      <c r="D779" s="3" t="s">
        <v>170</v>
      </c>
      <c r="E779" s="4">
        <v>292704.85349999997</v>
      </c>
      <c r="F779" s="5">
        <v>98743.806000000011</v>
      </c>
      <c r="G779" s="6">
        <f t="shared" si="12"/>
        <v>2.9642857142857135</v>
      </c>
      <c r="H779" s="3">
        <v>2018</v>
      </c>
    </row>
    <row r="780" spans="1:8" x14ac:dyDescent="0.3">
      <c r="A780" s="1" t="s">
        <v>27</v>
      </c>
      <c r="B780" s="2" t="s">
        <v>28</v>
      </c>
      <c r="C780" s="3" t="s">
        <v>29</v>
      </c>
      <c r="D780" s="3" t="s">
        <v>170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3">
        <v>2018</v>
      </c>
    </row>
    <row r="781" spans="1:8" x14ac:dyDescent="0.3">
      <c r="A781" s="1" t="s">
        <v>27</v>
      </c>
      <c r="B781" s="2" t="s">
        <v>28</v>
      </c>
      <c r="C781" s="3" t="s">
        <v>30</v>
      </c>
      <c r="D781" s="3" t="s">
        <v>170</v>
      </c>
      <c r="E781" s="4">
        <v>30195.220499999996</v>
      </c>
      <c r="F781" s="5">
        <v>32122.574999999997</v>
      </c>
      <c r="G781" s="6">
        <f t="shared" si="12"/>
        <v>0.94</v>
      </c>
      <c r="H781" s="3">
        <v>2018</v>
      </c>
    </row>
    <row r="782" spans="1:8" x14ac:dyDescent="0.3">
      <c r="A782" s="1" t="s">
        <v>31</v>
      </c>
      <c r="B782" s="2" t="s">
        <v>32</v>
      </c>
      <c r="C782" s="3" t="s">
        <v>33</v>
      </c>
      <c r="D782" s="3" t="s">
        <v>170</v>
      </c>
      <c r="E782" s="4">
        <v>466215.6825</v>
      </c>
      <c r="F782" s="5">
        <v>274821.87600000005</v>
      </c>
      <c r="G782" s="6">
        <f t="shared" si="12"/>
        <v>1.6964285714285712</v>
      </c>
      <c r="H782" s="3">
        <v>2018</v>
      </c>
    </row>
    <row r="783" spans="1:8" x14ac:dyDescent="0.3">
      <c r="A783" s="1" t="s">
        <v>34</v>
      </c>
      <c r="B783" s="2" t="s">
        <v>35</v>
      </c>
      <c r="C783" s="3" t="s">
        <v>36</v>
      </c>
      <c r="D783" s="3" t="s">
        <v>170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3">
        <v>2018</v>
      </c>
    </row>
    <row r="784" spans="1:8" x14ac:dyDescent="0.3">
      <c r="A784" s="1" t="s">
        <v>37</v>
      </c>
      <c r="B784" s="2" t="s">
        <v>38</v>
      </c>
      <c r="C784" s="3" t="s">
        <v>39</v>
      </c>
      <c r="D784" s="3" t="s">
        <v>170</v>
      </c>
      <c r="E784" s="4">
        <v>340299.11025000003</v>
      </c>
      <c r="F784" s="5">
        <v>203477.81849999999</v>
      </c>
      <c r="G784" s="6">
        <f t="shared" si="12"/>
        <v>1.6724137931034484</v>
      </c>
      <c r="H784" s="3">
        <v>2018</v>
      </c>
    </row>
    <row r="785" spans="1:8" x14ac:dyDescent="0.3">
      <c r="A785" s="1" t="s">
        <v>40</v>
      </c>
      <c r="B785" s="2" t="s">
        <v>41</v>
      </c>
      <c r="C785" s="3" t="s">
        <v>42</v>
      </c>
      <c r="D785" s="3" t="s">
        <v>170</v>
      </c>
      <c r="E785" s="4">
        <v>34959.681000000004</v>
      </c>
      <c r="F785" s="5">
        <v>96139.12275000001</v>
      </c>
      <c r="G785" s="6">
        <f t="shared" si="12"/>
        <v>0.36363636363636365</v>
      </c>
      <c r="H785" s="3">
        <v>2018</v>
      </c>
    </row>
    <row r="786" spans="1:8" x14ac:dyDescent="0.3">
      <c r="A786" s="1" t="s">
        <v>43</v>
      </c>
      <c r="B786" s="2" t="s">
        <v>44</v>
      </c>
      <c r="C786" s="3" t="s">
        <v>45</v>
      </c>
      <c r="D786" s="3" t="s">
        <v>170</v>
      </c>
      <c r="E786" s="4">
        <v>239463</v>
      </c>
      <c r="F786" s="5">
        <v>263898</v>
      </c>
      <c r="G786" s="6">
        <f t="shared" si="12"/>
        <v>0.90740740740740744</v>
      </c>
      <c r="H786" s="3">
        <v>2018</v>
      </c>
    </row>
    <row r="787" spans="1:8" x14ac:dyDescent="0.3">
      <c r="A787" s="1" t="s">
        <v>43</v>
      </c>
      <c r="B787" s="2" t="s">
        <v>44</v>
      </c>
      <c r="C787" s="3" t="s">
        <v>46</v>
      </c>
      <c r="D787" s="3" t="s">
        <v>170</v>
      </c>
      <c r="E787" s="4">
        <v>33547.452750000004</v>
      </c>
      <c r="F787" s="5">
        <v>15021.247500000001</v>
      </c>
      <c r="G787" s="6">
        <f t="shared" si="12"/>
        <v>2.2333333333333334</v>
      </c>
      <c r="H787" s="3">
        <v>2018</v>
      </c>
    </row>
    <row r="788" spans="1:8" x14ac:dyDescent="0.3">
      <c r="A788" s="1" t="s">
        <v>47</v>
      </c>
      <c r="B788" s="2" t="s">
        <v>48</v>
      </c>
      <c r="C788" s="3" t="s">
        <v>49</v>
      </c>
      <c r="D788" s="3" t="s">
        <v>170</v>
      </c>
      <c r="E788" s="4">
        <v>304975.63799999998</v>
      </c>
      <c r="F788" s="5">
        <v>152487.81899999999</v>
      </c>
      <c r="G788" s="6">
        <f t="shared" si="12"/>
        <v>2</v>
      </c>
      <c r="H788" s="3">
        <v>2018</v>
      </c>
    </row>
    <row r="789" spans="1:8" x14ac:dyDescent="0.3">
      <c r="A789" s="1" t="s">
        <v>50</v>
      </c>
      <c r="B789" s="2" t="s">
        <v>51</v>
      </c>
      <c r="C789" s="3" t="s">
        <v>52</v>
      </c>
      <c r="D789" s="3" t="s">
        <v>170</v>
      </c>
      <c r="E789" s="4">
        <v>23976.702000000005</v>
      </c>
      <c r="F789" s="5">
        <v>17789.166000000005</v>
      </c>
      <c r="G789" s="6">
        <f t="shared" si="12"/>
        <v>1.3478260869565217</v>
      </c>
      <c r="H789" s="3">
        <v>2018</v>
      </c>
    </row>
    <row r="790" spans="1:8" x14ac:dyDescent="0.3">
      <c r="A790" s="1" t="s">
        <v>53</v>
      </c>
      <c r="B790" s="2" t="s">
        <v>54</v>
      </c>
      <c r="C790" s="3" t="s">
        <v>55</v>
      </c>
      <c r="D790" s="3" t="s">
        <v>170</v>
      </c>
      <c r="E790" s="4">
        <v>289806.1335</v>
      </c>
      <c r="F790" s="5">
        <v>248936.03775000002</v>
      </c>
      <c r="G790" s="6">
        <f t="shared" si="12"/>
        <v>1.1641791044776117</v>
      </c>
      <c r="H790" s="3">
        <v>2018</v>
      </c>
    </row>
    <row r="791" spans="1:8" x14ac:dyDescent="0.3">
      <c r="A791" s="1" t="s">
        <v>56</v>
      </c>
      <c r="B791" s="2" t="s">
        <v>57</v>
      </c>
      <c r="C791" s="3" t="s">
        <v>58</v>
      </c>
      <c r="D791" s="3" t="s">
        <v>170</v>
      </c>
      <c r="E791" s="4">
        <v>29429.810999999998</v>
      </c>
      <c r="F791" s="5">
        <v>37107.152999999998</v>
      </c>
      <c r="G791" s="6">
        <f t="shared" si="12"/>
        <v>0.7931034482758621</v>
      </c>
      <c r="H791" s="3">
        <v>2018</v>
      </c>
    </row>
    <row r="792" spans="1:8" x14ac:dyDescent="0.3">
      <c r="A792" s="1" t="s">
        <v>59</v>
      </c>
      <c r="B792" s="2" t="s">
        <v>60</v>
      </c>
      <c r="C792" s="3" t="s">
        <v>61</v>
      </c>
      <c r="D792" s="3" t="s">
        <v>170</v>
      </c>
      <c r="E792" s="4">
        <v>317900.97000000003</v>
      </c>
      <c r="F792" s="5">
        <v>146401.76249999998</v>
      </c>
      <c r="G792" s="6">
        <f t="shared" si="12"/>
        <v>2.1714285714285717</v>
      </c>
      <c r="H792" s="3">
        <v>2018</v>
      </c>
    </row>
    <row r="793" spans="1:8" x14ac:dyDescent="0.3">
      <c r="A793" s="1" t="s">
        <v>62</v>
      </c>
      <c r="B793" s="2" t="s">
        <v>63</v>
      </c>
      <c r="C793" s="3" t="s">
        <v>64</v>
      </c>
      <c r="D793" s="3" t="s">
        <v>170</v>
      </c>
      <c r="E793" s="4">
        <v>60869.778749999998</v>
      </c>
      <c r="F793" s="5">
        <v>158544.54</v>
      </c>
      <c r="G793" s="6">
        <f t="shared" si="12"/>
        <v>0.3839285714285714</v>
      </c>
      <c r="H793" s="3">
        <v>2018</v>
      </c>
    </row>
    <row r="794" spans="1:8" x14ac:dyDescent="0.3">
      <c r="A794" s="1" t="s">
        <v>62</v>
      </c>
      <c r="B794" s="2" t="s">
        <v>63</v>
      </c>
      <c r="C794" s="3" t="s">
        <v>65</v>
      </c>
      <c r="D794" s="3" t="s">
        <v>170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3">
        <v>2018</v>
      </c>
    </row>
    <row r="795" spans="1:8" x14ac:dyDescent="0.3">
      <c r="A795" s="1" t="s">
        <v>66</v>
      </c>
      <c r="B795" s="2" t="s">
        <v>67</v>
      </c>
      <c r="C795" s="3" t="s">
        <v>68</v>
      </c>
      <c r="D795" s="3" t="s">
        <v>170</v>
      </c>
      <c r="E795" s="4">
        <v>57544.587</v>
      </c>
      <c r="F795" s="5">
        <v>148656.84975000002</v>
      </c>
      <c r="G795" s="6">
        <f t="shared" si="12"/>
        <v>0.38709677419354832</v>
      </c>
      <c r="H795" s="3">
        <v>2018</v>
      </c>
    </row>
    <row r="796" spans="1:8" x14ac:dyDescent="0.3">
      <c r="A796" s="1" t="s">
        <v>69</v>
      </c>
      <c r="B796" s="2" t="s">
        <v>70</v>
      </c>
      <c r="C796" s="3" t="s">
        <v>71</v>
      </c>
      <c r="D796" s="3" t="s">
        <v>170</v>
      </c>
      <c r="E796" s="4">
        <v>62228.547000000006</v>
      </c>
      <c r="F796" s="5">
        <v>45995.013000000006</v>
      </c>
      <c r="G796" s="6">
        <f t="shared" si="12"/>
        <v>1.3529411764705881</v>
      </c>
      <c r="H796" s="3">
        <v>2018</v>
      </c>
    </row>
    <row r="797" spans="1:8" x14ac:dyDescent="0.3">
      <c r="A797" s="1" t="s">
        <v>72</v>
      </c>
      <c r="B797" s="2" t="s">
        <v>73</v>
      </c>
      <c r="C797" s="3" t="s">
        <v>74</v>
      </c>
      <c r="D797" s="3" t="s">
        <v>170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3">
        <v>2018</v>
      </c>
    </row>
    <row r="798" spans="1:8" x14ac:dyDescent="0.3">
      <c r="A798" s="1" t="s">
        <v>75</v>
      </c>
      <c r="B798" s="2" t="s">
        <v>76</v>
      </c>
      <c r="C798" s="3" t="s">
        <v>77</v>
      </c>
      <c r="D798" s="3" t="s">
        <v>170</v>
      </c>
      <c r="E798" s="4">
        <v>317884.45950000006</v>
      </c>
      <c r="F798" s="5">
        <v>114295.53600000002</v>
      </c>
      <c r="G798" s="6">
        <f t="shared" si="12"/>
        <v>2.78125</v>
      </c>
      <c r="H798" s="3">
        <v>2018</v>
      </c>
    </row>
    <row r="799" spans="1:8" x14ac:dyDescent="0.3">
      <c r="A799" s="1" t="s">
        <v>78</v>
      </c>
      <c r="B799" s="2" t="s">
        <v>79</v>
      </c>
      <c r="C799" s="3" t="s">
        <v>80</v>
      </c>
      <c r="D799" s="3" t="s">
        <v>170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3">
        <v>2018</v>
      </c>
    </row>
    <row r="800" spans="1:8" x14ac:dyDescent="0.3">
      <c r="A800" s="1" t="s">
        <v>81</v>
      </c>
      <c r="B800" s="2" t="s">
        <v>82</v>
      </c>
      <c r="C800" s="3" t="s">
        <v>83</v>
      </c>
      <c r="D800" s="3" t="s">
        <v>170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3">
        <v>2018</v>
      </c>
    </row>
    <row r="801" spans="1:8" x14ac:dyDescent="0.3">
      <c r="A801" s="1" t="s">
        <v>84</v>
      </c>
      <c r="B801" s="2" t="s">
        <v>85</v>
      </c>
      <c r="C801" s="3" t="s">
        <v>86</v>
      </c>
      <c r="D801" s="3" t="s">
        <v>170</v>
      </c>
      <c r="E801" s="4">
        <v>382042.75725000002</v>
      </c>
      <c r="F801" s="5">
        <v>352273.19175</v>
      </c>
      <c r="G801" s="6">
        <f t="shared" si="12"/>
        <v>1.0845070422535212</v>
      </c>
      <c r="H801" s="3">
        <v>2018</v>
      </c>
    </row>
    <row r="802" spans="1:8" x14ac:dyDescent="0.3">
      <c r="A802" s="1" t="s">
        <v>87</v>
      </c>
      <c r="B802" s="2" t="s">
        <v>88</v>
      </c>
      <c r="C802" s="3" t="s">
        <v>89</v>
      </c>
      <c r="D802" s="3" t="s">
        <v>170</v>
      </c>
      <c r="E802" s="4">
        <v>61529.328000000009</v>
      </c>
      <c r="F802" s="5">
        <v>30764.664000000004</v>
      </c>
      <c r="G802" s="6">
        <f t="shared" si="12"/>
        <v>2</v>
      </c>
      <c r="H802" s="3">
        <v>2018</v>
      </c>
    </row>
    <row r="803" spans="1:8" x14ac:dyDescent="0.3">
      <c r="A803" s="1" t="s">
        <v>90</v>
      </c>
      <c r="B803" s="2" t="s">
        <v>91</v>
      </c>
      <c r="C803" s="3" t="s">
        <v>92</v>
      </c>
      <c r="D803" s="3" t="s">
        <v>170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3">
        <v>2018</v>
      </c>
    </row>
    <row r="804" spans="1:8" x14ac:dyDescent="0.3">
      <c r="A804" s="1" t="s">
        <v>93</v>
      </c>
      <c r="B804" s="2" t="s">
        <v>94</v>
      </c>
      <c r="C804" s="3" t="s">
        <v>95</v>
      </c>
      <c r="D804" s="3" t="s">
        <v>170</v>
      </c>
      <c r="E804" s="4">
        <v>261745.03349999999</v>
      </c>
      <c r="F804" s="5">
        <v>434762.93700000003</v>
      </c>
      <c r="G804" s="6">
        <f t="shared" si="12"/>
        <v>0.6020408163265305</v>
      </c>
      <c r="H804" s="3">
        <v>2018</v>
      </c>
    </row>
    <row r="805" spans="1:8" x14ac:dyDescent="0.3">
      <c r="A805" s="1" t="s">
        <v>96</v>
      </c>
      <c r="B805" s="2" t="s">
        <v>97</v>
      </c>
      <c r="C805" s="3" t="s">
        <v>98</v>
      </c>
      <c r="D805" s="3" t="s">
        <v>170</v>
      </c>
      <c r="E805" s="4">
        <v>52748.698499999999</v>
      </c>
      <c r="F805" s="5">
        <v>41343.574499999995</v>
      </c>
      <c r="G805" s="6">
        <f t="shared" si="12"/>
        <v>1.2758620689655173</v>
      </c>
      <c r="H805" s="3">
        <v>2018</v>
      </c>
    </row>
    <row r="806" spans="1:8" x14ac:dyDescent="0.3">
      <c r="A806" s="1" t="s">
        <v>99</v>
      </c>
      <c r="B806" s="2" t="s">
        <v>100</v>
      </c>
      <c r="C806" s="3" t="s">
        <v>101</v>
      </c>
      <c r="D806" s="3" t="s">
        <v>170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3">
        <v>2018</v>
      </c>
    </row>
    <row r="807" spans="1:8" x14ac:dyDescent="0.3">
      <c r="A807" s="1" t="s">
        <v>102</v>
      </c>
      <c r="B807" s="2" t="s">
        <v>103</v>
      </c>
      <c r="C807" s="3" t="s">
        <v>104</v>
      </c>
      <c r="D807" s="3" t="s">
        <v>170</v>
      </c>
      <c r="E807" s="4">
        <v>84711.075749999989</v>
      </c>
      <c r="F807" s="5">
        <v>103126.52699999999</v>
      </c>
      <c r="G807" s="6">
        <f t="shared" si="12"/>
        <v>0.8214285714285714</v>
      </c>
      <c r="H807" s="3">
        <v>2018</v>
      </c>
    </row>
    <row r="808" spans="1:8" x14ac:dyDescent="0.3">
      <c r="A808" s="1" t="s">
        <v>105</v>
      </c>
      <c r="B808" s="2" t="s">
        <v>106</v>
      </c>
      <c r="C808" s="3" t="s">
        <v>107</v>
      </c>
      <c r="D808" s="3" t="s">
        <v>170</v>
      </c>
      <c r="E808" s="4">
        <v>178974.73124999998</v>
      </c>
      <c r="F808" s="5">
        <v>240337.49625</v>
      </c>
      <c r="G808" s="6">
        <f t="shared" si="12"/>
        <v>0.74468085106382975</v>
      </c>
      <c r="H808" s="3">
        <v>2018</v>
      </c>
    </row>
    <row r="809" spans="1:8" x14ac:dyDescent="0.3">
      <c r="A809" s="1" t="s">
        <v>105</v>
      </c>
      <c r="B809" s="2" t="s">
        <v>106</v>
      </c>
      <c r="C809" s="3" t="s">
        <v>108</v>
      </c>
      <c r="D809" s="3" t="s">
        <v>170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3">
        <v>2018</v>
      </c>
    </row>
    <row r="810" spans="1:8" x14ac:dyDescent="0.3">
      <c r="A810" s="1" t="s">
        <v>105</v>
      </c>
      <c r="B810" s="2" t="s">
        <v>106</v>
      </c>
      <c r="C810" s="3" t="s">
        <v>109</v>
      </c>
      <c r="D810" s="3" t="s">
        <v>170</v>
      </c>
      <c r="E810" s="4">
        <v>124293.77100000002</v>
      </c>
      <c r="F810" s="5">
        <v>62146.885500000011</v>
      </c>
      <c r="G810" s="6">
        <f t="shared" si="12"/>
        <v>2</v>
      </c>
      <c r="H810" s="3">
        <v>2018</v>
      </c>
    </row>
    <row r="811" spans="1:8" x14ac:dyDescent="0.3">
      <c r="A811" s="1" t="s">
        <v>110</v>
      </c>
      <c r="B811" s="2" t="s">
        <v>111</v>
      </c>
      <c r="C811" s="3" t="s">
        <v>112</v>
      </c>
      <c r="D811" s="3" t="s">
        <v>170</v>
      </c>
      <c r="E811" s="4">
        <v>154077.78824999998</v>
      </c>
      <c r="F811" s="5">
        <v>54609.849000000002</v>
      </c>
      <c r="G811" s="6">
        <f t="shared" si="12"/>
        <v>2.8214285714285712</v>
      </c>
      <c r="H811" s="3">
        <v>2018</v>
      </c>
    </row>
    <row r="812" spans="1:8" x14ac:dyDescent="0.3">
      <c r="A812" s="1" t="s">
        <v>113</v>
      </c>
      <c r="B812" s="2" t="s">
        <v>114</v>
      </c>
      <c r="C812" s="3" t="s">
        <v>115</v>
      </c>
      <c r="D812" s="3" t="s">
        <v>170</v>
      </c>
      <c r="E812" s="4">
        <v>186743.07</v>
      </c>
      <c r="F812" s="5">
        <v>189266.625</v>
      </c>
      <c r="G812" s="6">
        <f t="shared" si="12"/>
        <v>0.98666666666666669</v>
      </c>
      <c r="H812" s="3">
        <v>2018</v>
      </c>
    </row>
    <row r="813" spans="1:8" x14ac:dyDescent="0.3">
      <c r="A813" s="1" t="s">
        <v>116</v>
      </c>
      <c r="B813" s="2" t="s">
        <v>117</v>
      </c>
      <c r="C813" s="3" t="s">
        <v>118</v>
      </c>
      <c r="D813" s="3" t="s">
        <v>170</v>
      </c>
      <c r="E813" s="4">
        <v>20611.732500000002</v>
      </c>
      <c r="F813" s="5">
        <v>8337.33</v>
      </c>
      <c r="G813" s="6">
        <f t="shared" si="12"/>
        <v>2.4722222222222223</v>
      </c>
      <c r="H813" s="3">
        <v>2018</v>
      </c>
    </row>
    <row r="814" spans="1:8" x14ac:dyDescent="0.3">
      <c r="A814" s="1" t="s">
        <v>119</v>
      </c>
      <c r="B814" s="2" t="s">
        <v>120</v>
      </c>
      <c r="C814" s="3" t="s">
        <v>121</v>
      </c>
      <c r="D814" s="3" t="s">
        <v>170</v>
      </c>
      <c r="E814" s="4">
        <v>406252.74600000004</v>
      </c>
      <c r="F814" s="5">
        <v>677087.91</v>
      </c>
      <c r="G814" s="6">
        <f t="shared" si="12"/>
        <v>0.60000000000000009</v>
      </c>
      <c r="H814" s="3">
        <v>2018</v>
      </c>
    </row>
    <row r="815" spans="1:8" x14ac:dyDescent="0.3">
      <c r="A815" s="1" t="s">
        <v>122</v>
      </c>
      <c r="B815" s="2" t="s">
        <v>123</v>
      </c>
      <c r="C815" s="3" t="s">
        <v>124</v>
      </c>
      <c r="D815" s="3" t="s">
        <v>170</v>
      </c>
      <c r="E815" s="4">
        <v>84973.05</v>
      </c>
      <c r="F815" s="5">
        <v>38521.116000000009</v>
      </c>
      <c r="G815" s="6">
        <f t="shared" si="12"/>
        <v>2.2058823529411762</v>
      </c>
      <c r="H815" s="3">
        <v>2018</v>
      </c>
    </row>
    <row r="816" spans="1:8" x14ac:dyDescent="0.3">
      <c r="A816" s="1" t="s">
        <v>125</v>
      </c>
      <c r="B816" s="2" t="s">
        <v>126</v>
      </c>
      <c r="C816" s="3" t="s">
        <v>127</v>
      </c>
      <c r="D816" s="3" t="s">
        <v>170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3">
        <v>2018</v>
      </c>
    </row>
    <row r="817" spans="1:8" x14ac:dyDescent="0.3">
      <c r="A817" s="1" t="s">
        <v>128</v>
      </c>
      <c r="B817" s="2" t="s">
        <v>129</v>
      </c>
      <c r="C817" s="3" t="s">
        <v>130</v>
      </c>
      <c r="D817" s="3" t="s">
        <v>170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3">
        <v>2018</v>
      </c>
    </row>
    <row r="818" spans="1:8" x14ac:dyDescent="0.3">
      <c r="A818" s="1" t="s">
        <v>131</v>
      </c>
      <c r="B818" s="2" t="s">
        <v>132</v>
      </c>
      <c r="C818" s="3" t="s">
        <v>133</v>
      </c>
      <c r="D818" s="3" t="s">
        <v>170</v>
      </c>
      <c r="E818" s="4">
        <v>26829.494999999999</v>
      </c>
      <c r="F818" s="5">
        <v>25904.340000000004</v>
      </c>
      <c r="G818" s="6">
        <f t="shared" si="12"/>
        <v>1.0357142857142856</v>
      </c>
      <c r="H818" s="3">
        <v>2018</v>
      </c>
    </row>
    <row r="819" spans="1:8" x14ac:dyDescent="0.3">
      <c r="A819" s="1" t="s">
        <v>134</v>
      </c>
      <c r="B819" s="2" t="s">
        <v>135</v>
      </c>
      <c r="C819" s="3" t="s">
        <v>136</v>
      </c>
      <c r="D819" s="3" t="s">
        <v>170</v>
      </c>
      <c r="E819" s="4">
        <v>113794.76024999999</v>
      </c>
      <c r="F819" s="5">
        <v>77148.990000000005</v>
      </c>
      <c r="G819" s="6">
        <f t="shared" si="12"/>
        <v>1.4749999999999999</v>
      </c>
      <c r="H819" s="3">
        <v>2018</v>
      </c>
    </row>
    <row r="820" spans="1:8" x14ac:dyDescent="0.3">
      <c r="A820" s="1" t="s">
        <v>134</v>
      </c>
      <c r="B820" s="2" t="s">
        <v>135</v>
      </c>
      <c r="C820" s="3" t="s">
        <v>137</v>
      </c>
      <c r="D820" s="3" t="s">
        <v>170</v>
      </c>
      <c r="E820" s="4">
        <v>17425.125</v>
      </c>
      <c r="F820" s="5">
        <v>19516.140000000003</v>
      </c>
      <c r="G820" s="6">
        <f t="shared" si="12"/>
        <v>0.89285714285714268</v>
      </c>
      <c r="H820" s="3">
        <v>2018</v>
      </c>
    </row>
    <row r="821" spans="1:8" x14ac:dyDescent="0.3">
      <c r="A821" s="1" t="s">
        <v>138</v>
      </c>
      <c r="B821" s="2" t="s">
        <v>139</v>
      </c>
      <c r="C821" s="3" t="s">
        <v>140</v>
      </c>
      <c r="D821" s="3" t="s">
        <v>170</v>
      </c>
      <c r="E821" s="4">
        <v>193920.64874999999</v>
      </c>
      <c r="F821" s="5">
        <v>226928.41875000001</v>
      </c>
      <c r="G821" s="6">
        <f t="shared" si="12"/>
        <v>0.8545454545454545</v>
      </c>
      <c r="H821" s="3">
        <v>2018</v>
      </c>
    </row>
    <row r="822" spans="1:8" x14ac:dyDescent="0.3">
      <c r="A822" s="1" t="s">
        <v>141</v>
      </c>
      <c r="B822" s="2" t="s">
        <v>142</v>
      </c>
      <c r="C822" s="3" t="s">
        <v>143</v>
      </c>
      <c r="D822" s="3" t="s">
        <v>170</v>
      </c>
      <c r="E822" s="4">
        <v>328588.97400000005</v>
      </c>
      <c r="F822" s="5">
        <v>135608.14800000002</v>
      </c>
      <c r="G822" s="6">
        <f t="shared" si="12"/>
        <v>2.4230769230769234</v>
      </c>
      <c r="H822" s="3">
        <v>2018</v>
      </c>
    </row>
    <row r="823" spans="1:8" x14ac:dyDescent="0.3">
      <c r="A823" s="1" t="s">
        <v>144</v>
      </c>
      <c r="B823" s="2" t="s">
        <v>145</v>
      </c>
      <c r="C823" s="3" t="s">
        <v>146</v>
      </c>
      <c r="D823" s="3" t="s">
        <v>170</v>
      </c>
      <c r="E823" s="4">
        <v>241529.29650000003</v>
      </c>
      <c r="F823" s="5">
        <v>234912.05550000002</v>
      </c>
      <c r="G823" s="6">
        <f t="shared" si="12"/>
        <v>1.028169014084507</v>
      </c>
      <c r="H823" s="3">
        <v>2018</v>
      </c>
    </row>
    <row r="824" spans="1:8" x14ac:dyDescent="0.3">
      <c r="A824" s="1" t="s">
        <v>147</v>
      </c>
      <c r="B824" s="2" t="s">
        <v>148</v>
      </c>
      <c r="C824" s="3" t="s">
        <v>149</v>
      </c>
      <c r="D824" s="3" t="s">
        <v>170</v>
      </c>
      <c r="E824" s="4">
        <v>277004.88</v>
      </c>
      <c r="F824" s="5">
        <v>110801.95199999999</v>
      </c>
      <c r="G824" s="6">
        <f t="shared" si="12"/>
        <v>2.5000000000000004</v>
      </c>
      <c r="H824" s="3">
        <v>2018</v>
      </c>
    </row>
    <row r="825" spans="1:8" x14ac:dyDescent="0.3">
      <c r="A825" s="1" t="s">
        <v>150</v>
      </c>
      <c r="B825" s="2" t="s">
        <v>151</v>
      </c>
      <c r="C825" s="3" t="s">
        <v>152</v>
      </c>
      <c r="D825" s="3" t="s">
        <v>170</v>
      </c>
      <c r="E825" s="4">
        <v>223812.92250000002</v>
      </c>
      <c r="F825" s="5">
        <v>270931.4325</v>
      </c>
      <c r="G825" s="6">
        <f t="shared" si="12"/>
        <v>0.82608695652173925</v>
      </c>
      <c r="H825" s="3">
        <v>2018</v>
      </c>
    </row>
    <row r="826" spans="1:8" x14ac:dyDescent="0.3">
      <c r="A826" s="1" t="s">
        <v>153</v>
      </c>
      <c r="B826" s="2" t="s">
        <v>154</v>
      </c>
      <c r="C826" s="3" t="s">
        <v>155</v>
      </c>
      <c r="D826" s="3" t="s">
        <v>170</v>
      </c>
      <c r="E826" s="4">
        <v>221617.08</v>
      </c>
      <c r="F826" s="5">
        <v>157902.16949999996</v>
      </c>
      <c r="G826" s="6">
        <f t="shared" si="12"/>
        <v>1.4035087719298249</v>
      </c>
      <c r="H826" s="3">
        <v>2018</v>
      </c>
    </row>
    <row r="827" spans="1:8" x14ac:dyDescent="0.3">
      <c r="A827" s="1" t="s">
        <v>156</v>
      </c>
      <c r="B827" s="2" t="s">
        <v>157</v>
      </c>
      <c r="C827" s="3" t="s">
        <v>158</v>
      </c>
      <c r="D827" s="3" t="s">
        <v>170</v>
      </c>
      <c r="E827" s="4">
        <v>158536.872</v>
      </c>
      <c r="F827" s="5">
        <v>203125.36725000001</v>
      </c>
      <c r="G827" s="6">
        <f t="shared" si="12"/>
        <v>0.78048780487804881</v>
      </c>
      <c r="H827" s="3">
        <v>2018</v>
      </c>
    </row>
    <row r="828" spans="1:8" x14ac:dyDescent="0.3">
      <c r="A828" s="1" t="s">
        <v>0</v>
      </c>
      <c r="B828" s="2" t="s">
        <v>1</v>
      </c>
      <c r="C828" s="3" t="s">
        <v>2</v>
      </c>
      <c r="D828" s="3" t="s">
        <v>171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3">
        <v>2018</v>
      </c>
    </row>
    <row r="829" spans="1:8" x14ac:dyDescent="0.3">
      <c r="A829" s="1" t="s">
        <v>3</v>
      </c>
      <c r="B829" s="2" t="s">
        <v>4</v>
      </c>
      <c r="C829" s="3" t="s">
        <v>5</v>
      </c>
      <c r="D829" s="3" t="s">
        <v>171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3">
        <v>2018</v>
      </c>
    </row>
    <row r="830" spans="1:8" x14ac:dyDescent="0.3">
      <c r="A830" s="1" t="s">
        <v>6</v>
      </c>
      <c r="B830" s="2" t="s">
        <v>7</v>
      </c>
      <c r="C830" s="3" t="s">
        <v>8</v>
      </c>
      <c r="D830" s="3" t="s">
        <v>171</v>
      </c>
      <c r="E830" s="4">
        <v>82722.674250000011</v>
      </c>
      <c r="F830" s="5">
        <v>76216.396500000003</v>
      </c>
      <c r="G830" s="6">
        <f t="shared" si="12"/>
        <v>1.0853658536585367</v>
      </c>
      <c r="H830" s="3">
        <v>2018</v>
      </c>
    </row>
    <row r="831" spans="1:8" x14ac:dyDescent="0.3">
      <c r="A831" s="1" t="s">
        <v>9</v>
      </c>
      <c r="B831" s="2" t="s">
        <v>10</v>
      </c>
      <c r="C831" s="3" t="s">
        <v>11</v>
      </c>
      <c r="D831" s="3" t="s">
        <v>171</v>
      </c>
      <c r="E831" s="4">
        <v>388081.15200000006</v>
      </c>
      <c r="F831" s="5">
        <v>242550.72000000003</v>
      </c>
      <c r="G831" s="6">
        <f t="shared" si="12"/>
        <v>1.6</v>
      </c>
      <c r="H831" s="3">
        <v>2018</v>
      </c>
    </row>
    <row r="832" spans="1:8" x14ac:dyDescent="0.3">
      <c r="A832" s="1" t="s">
        <v>12</v>
      </c>
      <c r="B832" s="2" t="s">
        <v>13</v>
      </c>
      <c r="C832" s="3" t="s">
        <v>14</v>
      </c>
      <c r="D832" s="3" t="s">
        <v>171</v>
      </c>
      <c r="E832" s="4">
        <v>580679.17874999996</v>
      </c>
      <c r="F832" s="5">
        <v>222886.95749999999</v>
      </c>
      <c r="G832" s="6">
        <f t="shared" si="12"/>
        <v>2.6052631578947367</v>
      </c>
      <c r="H832" s="3">
        <v>2018</v>
      </c>
    </row>
    <row r="833" spans="1:8" x14ac:dyDescent="0.3">
      <c r="A833" s="1" t="s">
        <v>12</v>
      </c>
      <c r="B833" s="2" t="s">
        <v>13</v>
      </c>
      <c r="C833" s="3" t="s">
        <v>15</v>
      </c>
      <c r="D833" s="3" t="s">
        <v>171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3">
        <v>2018</v>
      </c>
    </row>
    <row r="834" spans="1:8" x14ac:dyDescent="0.3">
      <c r="A834" s="1" t="s">
        <v>12</v>
      </c>
      <c r="B834" s="2" t="s">
        <v>13</v>
      </c>
      <c r="C834" s="3" t="s">
        <v>16</v>
      </c>
      <c r="D834" s="3" t="s">
        <v>171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3">
        <v>2018</v>
      </c>
    </row>
    <row r="835" spans="1:8" x14ac:dyDescent="0.3">
      <c r="A835" s="1" t="s">
        <v>12</v>
      </c>
      <c r="B835" s="2" t="s">
        <v>13</v>
      </c>
      <c r="C835" s="3" t="s">
        <v>17</v>
      </c>
      <c r="D835" s="3" t="s">
        <v>171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3">
        <v>2018</v>
      </c>
    </row>
    <row r="836" spans="1:8" x14ac:dyDescent="0.3">
      <c r="A836" s="1" t="s">
        <v>18</v>
      </c>
      <c r="B836" s="2" t="s">
        <v>19</v>
      </c>
      <c r="C836" s="3" t="s">
        <v>20</v>
      </c>
      <c r="D836" s="3" t="s">
        <v>171</v>
      </c>
      <c r="E836" s="4">
        <v>110955.63600000001</v>
      </c>
      <c r="F836" s="5">
        <v>70608.132000000012</v>
      </c>
      <c r="G836" s="6">
        <f t="shared" si="13"/>
        <v>1.5714285714285714</v>
      </c>
      <c r="H836" s="3">
        <v>2018</v>
      </c>
    </row>
    <row r="837" spans="1:8" x14ac:dyDescent="0.3">
      <c r="A837" s="1" t="s">
        <v>21</v>
      </c>
      <c r="B837" s="2" t="s">
        <v>22</v>
      </c>
      <c r="C837" s="3" t="s">
        <v>23</v>
      </c>
      <c r="D837" s="3" t="s">
        <v>171</v>
      </c>
      <c r="E837" s="4">
        <v>182858.25600000002</v>
      </c>
      <c r="F837" s="5">
        <v>263531.016</v>
      </c>
      <c r="G837" s="6">
        <f t="shared" si="13"/>
        <v>0.69387755102040827</v>
      </c>
      <c r="H837" s="3">
        <v>2018</v>
      </c>
    </row>
    <row r="838" spans="1:8" x14ac:dyDescent="0.3">
      <c r="A838" s="1" t="s">
        <v>24</v>
      </c>
      <c r="B838" s="2" t="s">
        <v>25</v>
      </c>
      <c r="C838" s="3" t="s">
        <v>26</v>
      </c>
      <c r="D838" s="3" t="s">
        <v>171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3">
        <v>2018</v>
      </c>
    </row>
    <row r="839" spans="1:8" x14ac:dyDescent="0.3">
      <c r="A839" s="1" t="s">
        <v>27</v>
      </c>
      <c r="B839" s="2" t="s">
        <v>28</v>
      </c>
      <c r="C839" s="3" t="s">
        <v>29</v>
      </c>
      <c r="D839" s="3" t="s">
        <v>171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3">
        <v>2018</v>
      </c>
    </row>
    <row r="840" spans="1:8" x14ac:dyDescent="0.3">
      <c r="A840" s="1" t="s">
        <v>27</v>
      </c>
      <c r="B840" s="2" t="s">
        <v>28</v>
      </c>
      <c r="C840" s="3" t="s">
        <v>30</v>
      </c>
      <c r="D840" s="3" t="s">
        <v>171</v>
      </c>
      <c r="E840" s="4">
        <v>488068.47000000003</v>
      </c>
      <c r="F840" s="5">
        <v>344518.92</v>
      </c>
      <c r="G840" s="6">
        <f t="shared" si="13"/>
        <v>1.4166666666666667</v>
      </c>
      <c r="H840" s="3">
        <v>2018</v>
      </c>
    </row>
    <row r="841" spans="1:8" x14ac:dyDescent="0.3">
      <c r="A841" s="1" t="s">
        <v>31</v>
      </c>
      <c r="B841" s="2" t="s">
        <v>32</v>
      </c>
      <c r="C841" s="3" t="s">
        <v>33</v>
      </c>
      <c r="D841" s="3" t="s">
        <v>171</v>
      </c>
      <c r="E841" s="4">
        <v>281016.73574999999</v>
      </c>
      <c r="F841" s="5">
        <v>110089.03049999999</v>
      </c>
      <c r="G841" s="6">
        <f t="shared" si="13"/>
        <v>2.5526315789473686</v>
      </c>
      <c r="H841" s="3">
        <v>2018</v>
      </c>
    </row>
    <row r="842" spans="1:8" x14ac:dyDescent="0.3">
      <c r="A842" s="1" t="s">
        <v>34</v>
      </c>
      <c r="B842" s="2" t="s">
        <v>35</v>
      </c>
      <c r="C842" s="3" t="s">
        <v>36</v>
      </c>
      <c r="D842" s="3" t="s">
        <v>171</v>
      </c>
      <c r="E842" s="4">
        <v>466748.56800000003</v>
      </c>
      <c r="F842" s="5">
        <v>300509.35200000001</v>
      </c>
      <c r="G842" s="6">
        <f t="shared" si="13"/>
        <v>1.5531914893617023</v>
      </c>
      <c r="H842" s="3">
        <v>2018</v>
      </c>
    </row>
    <row r="843" spans="1:8" x14ac:dyDescent="0.3">
      <c r="A843" s="1" t="s">
        <v>37</v>
      </c>
      <c r="B843" s="2" t="s">
        <v>38</v>
      </c>
      <c r="C843" s="3" t="s">
        <v>39</v>
      </c>
      <c r="D843" s="3" t="s">
        <v>171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3">
        <v>2018</v>
      </c>
    </row>
    <row r="844" spans="1:8" x14ac:dyDescent="0.3">
      <c r="A844" s="1" t="s">
        <v>40</v>
      </c>
      <c r="B844" s="2" t="s">
        <v>41</v>
      </c>
      <c r="C844" s="3" t="s">
        <v>42</v>
      </c>
      <c r="D844" s="3" t="s">
        <v>171</v>
      </c>
      <c r="E844" s="4">
        <v>509405.31450000004</v>
      </c>
      <c r="F844" s="5">
        <v>147891.86550000001</v>
      </c>
      <c r="G844" s="6">
        <f t="shared" si="13"/>
        <v>3.4444444444444442</v>
      </c>
      <c r="H844" s="3">
        <v>2018</v>
      </c>
    </row>
    <row r="845" spans="1:8" x14ac:dyDescent="0.3">
      <c r="A845" s="1" t="s">
        <v>43</v>
      </c>
      <c r="B845" s="2" t="s">
        <v>44</v>
      </c>
      <c r="C845" s="3" t="s">
        <v>45</v>
      </c>
      <c r="D845" s="3" t="s">
        <v>171</v>
      </c>
      <c r="E845" s="4">
        <v>188392.66875000001</v>
      </c>
      <c r="F845" s="5">
        <v>493894.29375000001</v>
      </c>
      <c r="G845" s="6">
        <f t="shared" si="13"/>
        <v>0.3814432989690722</v>
      </c>
      <c r="H845" s="3">
        <v>2018</v>
      </c>
    </row>
    <row r="846" spans="1:8" x14ac:dyDescent="0.3">
      <c r="A846" s="1" t="s">
        <v>43</v>
      </c>
      <c r="B846" s="2" t="s">
        <v>44</v>
      </c>
      <c r="C846" s="3" t="s">
        <v>46</v>
      </c>
      <c r="D846" s="3" t="s">
        <v>171</v>
      </c>
      <c r="E846" s="4">
        <v>437757.18975000002</v>
      </c>
      <c r="F846" s="5">
        <v>437757.18975000002</v>
      </c>
      <c r="G846" s="6">
        <f t="shared" si="13"/>
        <v>1</v>
      </c>
      <c r="H846" s="3">
        <v>2018</v>
      </c>
    </row>
    <row r="847" spans="1:8" x14ac:dyDescent="0.3">
      <c r="A847" s="1" t="s">
        <v>47</v>
      </c>
      <c r="B847" s="2" t="s">
        <v>48</v>
      </c>
      <c r="C847" s="3" t="s">
        <v>49</v>
      </c>
      <c r="D847" s="3" t="s">
        <v>171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3">
        <v>2018</v>
      </c>
    </row>
    <row r="848" spans="1:8" x14ac:dyDescent="0.3">
      <c r="A848" s="1" t="s">
        <v>50</v>
      </c>
      <c r="B848" s="2" t="s">
        <v>51</v>
      </c>
      <c r="C848" s="3" t="s">
        <v>52</v>
      </c>
      <c r="D848" s="3" t="s">
        <v>171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3">
        <v>2018</v>
      </c>
    </row>
    <row r="849" spans="1:8" x14ac:dyDescent="0.3">
      <c r="A849" s="1" t="s">
        <v>53</v>
      </c>
      <c r="B849" s="2" t="s">
        <v>54</v>
      </c>
      <c r="C849" s="3" t="s">
        <v>55</v>
      </c>
      <c r="D849" s="3" t="s">
        <v>171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3">
        <v>2018</v>
      </c>
    </row>
    <row r="850" spans="1:8" x14ac:dyDescent="0.3">
      <c r="A850" s="1" t="s">
        <v>56</v>
      </c>
      <c r="B850" s="2" t="s">
        <v>57</v>
      </c>
      <c r="C850" s="3" t="s">
        <v>58</v>
      </c>
      <c r="D850" s="3" t="s">
        <v>171</v>
      </c>
      <c r="E850" s="4">
        <v>51346.183499999999</v>
      </c>
      <c r="F850" s="5">
        <v>90269.903250000003</v>
      </c>
      <c r="G850" s="6">
        <f t="shared" si="13"/>
        <v>0.5688073394495412</v>
      </c>
      <c r="H850" s="3">
        <v>2018</v>
      </c>
    </row>
    <row r="851" spans="1:8" x14ac:dyDescent="0.3">
      <c r="A851" s="1" t="s">
        <v>59</v>
      </c>
      <c r="B851" s="2" t="s">
        <v>60</v>
      </c>
      <c r="C851" s="3" t="s">
        <v>61</v>
      </c>
      <c r="D851" s="3" t="s">
        <v>171</v>
      </c>
      <c r="E851" s="4">
        <v>280263.39525</v>
      </c>
      <c r="F851" s="5">
        <v>200785.71599999996</v>
      </c>
      <c r="G851" s="6">
        <f t="shared" si="13"/>
        <v>1.3958333333333337</v>
      </c>
      <c r="H851" s="3">
        <v>2018</v>
      </c>
    </row>
    <row r="852" spans="1:8" x14ac:dyDescent="0.3">
      <c r="A852" s="1" t="s">
        <v>62</v>
      </c>
      <c r="B852" s="2" t="s">
        <v>63</v>
      </c>
      <c r="C852" s="3" t="s">
        <v>64</v>
      </c>
      <c r="D852" s="3" t="s">
        <v>171</v>
      </c>
      <c r="E852" s="4">
        <v>337876.13025000005</v>
      </c>
      <c r="F852" s="5">
        <v>150619.47975000003</v>
      </c>
      <c r="G852" s="6">
        <f t="shared" si="13"/>
        <v>2.243243243243243</v>
      </c>
      <c r="H852" s="3">
        <v>2018</v>
      </c>
    </row>
    <row r="853" spans="1:8" x14ac:dyDescent="0.3">
      <c r="A853" s="1" t="s">
        <v>62</v>
      </c>
      <c r="B853" s="2" t="s">
        <v>63</v>
      </c>
      <c r="C853" s="3" t="s">
        <v>65</v>
      </c>
      <c r="D853" s="3" t="s">
        <v>171</v>
      </c>
      <c r="E853" s="4">
        <v>229525.65000000002</v>
      </c>
      <c r="F853" s="5">
        <v>157267.57500000001</v>
      </c>
      <c r="G853" s="6">
        <f t="shared" si="13"/>
        <v>1.4594594594594594</v>
      </c>
      <c r="H853" s="3">
        <v>2018</v>
      </c>
    </row>
    <row r="854" spans="1:8" x14ac:dyDescent="0.3">
      <c r="A854" s="1" t="s">
        <v>66</v>
      </c>
      <c r="B854" s="2" t="s">
        <v>67</v>
      </c>
      <c r="C854" s="3" t="s">
        <v>68</v>
      </c>
      <c r="D854" s="3" t="s">
        <v>171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3">
        <v>2018</v>
      </c>
    </row>
    <row r="855" spans="1:8" x14ac:dyDescent="0.3">
      <c r="A855" s="1" t="s">
        <v>69</v>
      </c>
      <c r="B855" s="2" t="s">
        <v>70</v>
      </c>
      <c r="C855" s="3" t="s">
        <v>71</v>
      </c>
      <c r="D855" s="3" t="s">
        <v>171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3">
        <v>2018</v>
      </c>
    </row>
    <row r="856" spans="1:8" x14ac:dyDescent="0.3">
      <c r="A856" s="1" t="s">
        <v>72</v>
      </c>
      <c r="B856" s="2" t="s">
        <v>73</v>
      </c>
      <c r="C856" s="3" t="s">
        <v>74</v>
      </c>
      <c r="D856" s="3" t="s">
        <v>171</v>
      </c>
      <c r="E856" s="4">
        <v>38176.218000000008</v>
      </c>
      <c r="F856" s="5">
        <v>23770.098000000002</v>
      </c>
      <c r="G856" s="6">
        <f t="shared" si="13"/>
        <v>1.6060606060606062</v>
      </c>
      <c r="H856" s="3">
        <v>2018</v>
      </c>
    </row>
    <row r="857" spans="1:8" x14ac:dyDescent="0.3">
      <c r="A857" s="1" t="s">
        <v>75</v>
      </c>
      <c r="B857" s="2" t="s">
        <v>76</v>
      </c>
      <c r="C857" s="3" t="s">
        <v>77</v>
      </c>
      <c r="D857" s="3" t="s">
        <v>171</v>
      </c>
      <c r="E857" s="4">
        <v>81246.09825000001</v>
      </c>
      <c r="F857" s="5">
        <v>71229.456000000006</v>
      </c>
      <c r="G857" s="6">
        <f t="shared" si="13"/>
        <v>1.140625</v>
      </c>
      <c r="H857" s="3">
        <v>2018</v>
      </c>
    </row>
    <row r="858" spans="1:8" x14ac:dyDescent="0.3">
      <c r="A858" s="1" t="s">
        <v>78</v>
      </c>
      <c r="B858" s="2" t="s">
        <v>79</v>
      </c>
      <c r="C858" s="3" t="s">
        <v>80</v>
      </c>
      <c r="D858" s="3" t="s">
        <v>171</v>
      </c>
      <c r="E858" s="4">
        <v>680361.12</v>
      </c>
      <c r="F858" s="5">
        <v>715796.59499999997</v>
      </c>
      <c r="G858" s="6">
        <f t="shared" si="13"/>
        <v>0.95049504950495056</v>
      </c>
      <c r="H858" s="3">
        <v>2018</v>
      </c>
    </row>
    <row r="859" spans="1:8" x14ac:dyDescent="0.3">
      <c r="A859" s="1" t="s">
        <v>81</v>
      </c>
      <c r="B859" s="2" t="s">
        <v>82</v>
      </c>
      <c r="C859" s="3" t="s">
        <v>83</v>
      </c>
      <c r="D859" s="3" t="s">
        <v>171</v>
      </c>
      <c r="E859" s="4">
        <v>80930.178</v>
      </c>
      <c r="F859" s="5">
        <v>234119.44349999999</v>
      </c>
      <c r="G859" s="6">
        <f t="shared" si="13"/>
        <v>0.34567901234567899</v>
      </c>
      <c r="H859" s="3">
        <v>2018</v>
      </c>
    </row>
    <row r="860" spans="1:8" x14ac:dyDescent="0.3">
      <c r="A860" s="1" t="s">
        <v>84</v>
      </c>
      <c r="B860" s="2" t="s">
        <v>85</v>
      </c>
      <c r="C860" s="3" t="s">
        <v>86</v>
      </c>
      <c r="D860" s="3" t="s">
        <v>171</v>
      </c>
      <c r="E860" s="4">
        <v>79479.886500000008</v>
      </c>
      <c r="F860" s="5">
        <v>60015.424500000001</v>
      </c>
      <c r="G860" s="6">
        <f t="shared" si="13"/>
        <v>1.3243243243243243</v>
      </c>
      <c r="H860" s="3">
        <v>2018</v>
      </c>
    </row>
    <row r="861" spans="1:8" x14ac:dyDescent="0.3">
      <c r="A861" s="1" t="s">
        <v>87</v>
      </c>
      <c r="B861" s="2" t="s">
        <v>88</v>
      </c>
      <c r="C861" s="3" t="s">
        <v>89</v>
      </c>
      <c r="D861" s="3" t="s">
        <v>171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3">
        <v>2018</v>
      </c>
    </row>
    <row r="862" spans="1:8" x14ac:dyDescent="0.3">
      <c r="A862" s="1" t="s">
        <v>90</v>
      </c>
      <c r="B862" s="2" t="s">
        <v>91</v>
      </c>
      <c r="C862" s="3" t="s">
        <v>92</v>
      </c>
      <c r="D862" s="3" t="s">
        <v>171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3">
        <v>2018</v>
      </c>
    </row>
    <row r="863" spans="1:8" x14ac:dyDescent="0.3">
      <c r="A863" s="1" t="s">
        <v>93</v>
      </c>
      <c r="B863" s="2" t="s">
        <v>94</v>
      </c>
      <c r="C863" s="3" t="s">
        <v>95</v>
      </c>
      <c r="D863" s="3" t="s">
        <v>171</v>
      </c>
      <c r="E863" s="4">
        <v>316355.24700000003</v>
      </c>
      <c r="F863" s="5">
        <v>243350.19000000006</v>
      </c>
      <c r="G863" s="6">
        <f t="shared" si="13"/>
        <v>1.2999999999999998</v>
      </c>
      <c r="H863" s="3">
        <v>2018</v>
      </c>
    </row>
    <row r="864" spans="1:8" x14ac:dyDescent="0.3">
      <c r="A864" s="1" t="s">
        <v>96</v>
      </c>
      <c r="B864" s="2" t="s">
        <v>97</v>
      </c>
      <c r="C864" s="3" t="s">
        <v>98</v>
      </c>
      <c r="D864" s="3" t="s">
        <v>171</v>
      </c>
      <c r="E864" s="4">
        <v>551778.77700000012</v>
      </c>
      <c r="F864" s="5">
        <v>563155.6590000001</v>
      </c>
      <c r="G864" s="6">
        <f t="shared" si="13"/>
        <v>0.97979797979797978</v>
      </c>
      <c r="H864" s="3">
        <v>2018</v>
      </c>
    </row>
    <row r="865" spans="1:8" x14ac:dyDescent="0.3">
      <c r="A865" s="1" t="s">
        <v>99</v>
      </c>
      <c r="B865" s="2" t="s">
        <v>100</v>
      </c>
      <c r="C865" s="3" t="s">
        <v>101</v>
      </c>
      <c r="D865" s="3" t="s">
        <v>171</v>
      </c>
      <c r="E865" s="4">
        <v>129307.7925</v>
      </c>
      <c r="F865" s="5">
        <v>87666.3</v>
      </c>
      <c r="G865" s="6">
        <f t="shared" si="13"/>
        <v>1.4749999999999999</v>
      </c>
      <c r="H865" s="3">
        <v>2018</v>
      </c>
    </row>
    <row r="866" spans="1:8" x14ac:dyDescent="0.3">
      <c r="A866" s="1" t="s">
        <v>102</v>
      </c>
      <c r="B866" s="2" t="s">
        <v>103</v>
      </c>
      <c r="C866" s="3" t="s">
        <v>104</v>
      </c>
      <c r="D866" s="3" t="s">
        <v>171</v>
      </c>
      <c r="E866" s="4">
        <v>472743.47250000003</v>
      </c>
      <c r="F866" s="5">
        <v>349102.87199999997</v>
      </c>
      <c r="G866" s="6">
        <f t="shared" si="13"/>
        <v>1.354166666666667</v>
      </c>
      <c r="H866" s="3">
        <v>2018</v>
      </c>
    </row>
    <row r="867" spans="1:8" x14ac:dyDescent="0.3">
      <c r="A867" s="1" t="s">
        <v>105</v>
      </c>
      <c r="B867" s="2" t="s">
        <v>106</v>
      </c>
      <c r="C867" s="3" t="s">
        <v>107</v>
      </c>
      <c r="D867" s="3" t="s">
        <v>171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3">
        <v>2018</v>
      </c>
    </row>
    <row r="868" spans="1:8" x14ac:dyDescent="0.3">
      <c r="A868" s="1" t="s">
        <v>105</v>
      </c>
      <c r="B868" s="2" t="s">
        <v>106</v>
      </c>
      <c r="C868" s="3" t="s">
        <v>108</v>
      </c>
      <c r="D868" s="3" t="s">
        <v>171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3">
        <v>2018</v>
      </c>
    </row>
    <row r="869" spans="1:8" x14ac:dyDescent="0.3">
      <c r="A869" s="1" t="s">
        <v>105</v>
      </c>
      <c r="B869" s="2" t="s">
        <v>106</v>
      </c>
      <c r="C869" s="3" t="s">
        <v>109</v>
      </c>
      <c r="D869" s="3" t="s">
        <v>171</v>
      </c>
      <c r="E869" s="4">
        <v>360916.21575000003</v>
      </c>
      <c r="F869" s="5">
        <v>242258.82975</v>
      </c>
      <c r="G869" s="6">
        <f t="shared" si="13"/>
        <v>1.489795918367347</v>
      </c>
      <c r="H869" s="3">
        <v>2018</v>
      </c>
    </row>
    <row r="870" spans="1:8" x14ac:dyDescent="0.3">
      <c r="A870" s="1" t="s">
        <v>110</v>
      </c>
      <c r="B870" s="2" t="s">
        <v>111</v>
      </c>
      <c r="C870" s="3" t="s">
        <v>112</v>
      </c>
      <c r="D870" s="3" t="s">
        <v>171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3">
        <v>2018</v>
      </c>
    </row>
    <row r="871" spans="1:8" x14ac:dyDescent="0.3">
      <c r="A871" s="1" t="s">
        <v>113</v>
      </c>
      <c r="B871" s="2" t="s">
        <v>114</v>
      </c>
      <c r="C871" s="3" t="s">
        <v>115</v>
      </c>
      <c r="D871" s="3" t="s">
        <v>171</v>
      </c>
      <c r="E871" s="4">
        <v>72066.266999999993</v>
      </c>
      <c r="F871" s="5">
        <v>125258.0355</v>
      </c>
      <c r="G871" s="6">
        <f t="shared" si="13"/>
        <v>0.57534246575342463</v>
      </c>
      <c r="H871" s="3">
        <v>2018</v>
      </c>
    </row>
    <row r="872" spans="1:8" x14ac:dyDescent="0.3">
      <c r="A872" s="1" t="s">
        <v>116</v>
      </c>
      <c r="B872" s="2" t="s">
        <v>117</v>
      </c>
      <c r="C872" s="3" t="s">
        <v>118</v>
      </c>
      <c r="D872" s="3" t="s">
        <v>171</v>
      </c>
      <c r="E872" s="4">
        <v>270042.33599999995</v>
      </c>
      <c r="F872" s="5">
        <v>151898.81399999998</v>
      </c>
      <c r="G872" s="6">
        <f t="shared" si="13"/>
        <v>1.7777777777777777</v>
      </c>
      <c r="H872" s="3">
        <v>2018</v>
      </c>
    </row>
    <row r="873" spans="1:8" x14ac:dyDescent="0.3">
      <c r="A873" s="1" t="s">
        <v>119</v>
      </c>
      <c r="B873" s="2" t="s">
        <v>120</v>
      </c>
      <c r="C873" s="3" t="s">
        <v>121</v>
      </c>
      <c r="D873" s="3" t="s">
        <v>171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3">
        <v>2018</v>
      </c>
    </row>
    <row r="874" spans="1:8" x14ac:dyDescent="0.3">
      <c r="A874" s="1" t="s">
        <v>122</v>
      </c>
      <c r="B874" s="2" t="s">
        <v>123</v>
      </c>
      <c r="C874" s="3" t="s">
        <v>124</v>
      </c>
      <c r="D874" s="3" t="s">
        <v>171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3">
        <v>2018</v>
      </c>
    </row>
    <row r="875" spans="1:8" x14ac:dyDescent="0.3">
      <c r="A875" s="1" t="s">
        <v>125</v>
      </c>
      <c r="B875" s="2" t="s">
        <v>126</v>
      </c>
      <c r="C875" s="3" t="s">
        <v>127</v>
      </c>
      <c r="D875" s="3" t="s">
        <v>171</v>
      </c>
      <c r="E875" s="4">
        <v>185486.96250000002</v>
      </c>
      <c r="F875" s="5">
        <v>107582.43825000001</v>
      </c>
      <c r="G875" s="6">
        <f t="shared" si="13"/>
        <v>1.7241379310344829</v>
      </c>
      <c r="H875" s="3">
        <v>2018</v>
      </c>
    </row>
    <row r="876" spans="1:8" x14ac:dyDescent="0.3">
      <c r="A876" s="1" t="s">
        <v>128</v>
      </c>
      <c r="B876" s="2" t="s">
        <v>129</v>
      </c>
      <c r="C876" s="3" t="s">
        <v>130</v>
      </c>
      <c r="D876" s="3" t="s">
        <v>171</v>
      </c>
      <c r="E876" s="4">
        <v>215017.52400000003</v>
      </c>
      <c r="F876" s="5">
        <v>98160.173999999999</v>
      </c>
      <c r="G876" s="6">
        <f t="shared" si="13"/>
        <v>2.1904761904761907</v>
      </c>
      <c r="H876" s="3">
        <v>2018</v>
      </c>
    </row>
    <row r="877" spans="1:8" x14ac:dyDescent="0.3">
      <c r="A877" s="1" t="s">
        <v>131</v>
      </c>
      <c r="B877" s="2" t="s">
        <v>132</v>
      </c>
      <c r="C877" s="3" t="s">
        <v>133</v>
      </c>
      <c r="D877" s="3" t="s">
        <v>171</v>
      </c>
      <c r="E877" s="4">
        <v>541695.67424999992</v>
      </c>
      <c r="F877" s="5">
        <v>170421.111</v>
      </c>
      <c r="G877" s="6">
        <f t="shared" si="13"/>
        <v>3.1785714285714279</v>
      </c>
      <c r="H877" s="3">
        <v>2018</v>
      </c>
    </row>
    <row r="878" spans="1:8" x14ac:dyDescent="0.3">
      <c r="A878" s="1" t="s">
        <v>134</v>
      </c>
      <c r="B878" s="2" t="s">
        <v>135</v>
      </c>
      <c r="C878" s="3" t="s">
        <v>136</v>
      </c>
      <c r="D878" s="3" t="s">
        <v>171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3">
        <v>2018</v>
      </c>
    </row>
    <row r="879" spans="1:8" x14ac:dyDescent="0.3">
      <c r="A879" s="1" t="s">
        <v>134</v>
      </c>
      <c r="B879" s="2" t="s">
        <v>135</v>
      </c>
      <c r="C879" s="3" t="s">
        <v>137</v>
      </c>
      <c r="D879" s="3" t="s">
        <v>171</v>
      </c>
      <c r="E879" s="4">
        <v>127415.28150000001</v>
      </c>
      <c r="F879" s="5">
        <v>186222.3345</v>
      </c>
      <c r="G879" s="6">
        <f t="shared" si="13"/>
        <v>0.6842105263157896</v>
      </c>
      <c r="H879" s="3">
        <v>2018</v>
      </c>
    </row>
    <row r="880" spans="1:8" x14ac:dyDescent="0.3">
      <c r="A880" s="1" t="s">
        <v>138</v>
      </c>
      <c r="B880" s="2" t="s">
        <v>139</v>
      </c>
      <c r="C880" s="3" t="s">
        <v>140</v>
      </c>
      <c r="D880" s="3" t="s">
        <v>171</v>
      </c>
      <c r="E880" s="4">
        <v>119961.37125</v>
      </c>
      <c r="F880" s="5">
        <v>215930.46825000001</v>
      </c>
      <c r="G880" s="6">
        <f t="shared" si="13"/>
        <v>0.55555555555555558</v>
      </c>
      <c r="H880" s="3">
        <v>2018</v>
      </c>
    </row>
    <row r="881" spans="1:8" x14ac:dyDescent="0.3">
      <c r="A881" s="1" t="s">
        <v>141</v>
      </c>
      <c r="B881" s="2" t="s">
        <v>142</v>
      </c>
      <c r="C881" s="3" t="s">
        <v>143</v>
      </c>
      <c r="D881" s="3" t="s">
        <v>171</v>
      </c>
      <c r="E881" s="4">
        <v>215687.48850000001</v>
      </c>
      <c r="F881" s="5">
        <v>213392.94075000004</v>
      </c>
      <c r="G881" s="6">
        <f t="shared" si="13"/>
        <v>1.0107526881720428</v>
      </c>
      <c r="H881" s="3">
        <v>2018</v>
      </c>
    </row>
    <row r="882" spans="1:8" x14ac:dyDescent="0.3">
      <c r="A882" s="1" t="s">
        <v>144</v>
      </c>
      <c r="B882" s="2" t="s">
        <v>145</v>
      </c>
      <c r="C882" s="3" t="s">
        <v>146</v>
      </c>
      <c r="D882" s="3" t="s">
        <v>171</v>
      </c>
      <c r="E882" s="4">
        <v>93685.599000000017</v>
      </c>
      <c r="F882" s="5">
        <v>337937.33925000008</v>
      </c>
      <c r="G882" s="6">
        <f t="shared" si="13"/>
        <v>0.2772277227722772</v>
      </c>
      <c r="H882" s="3">
        <v>2018</v>
      </c>
    </row>
    <row r="883" spans="1:8" x14ac:dyDescent="0.3">
      <c r="A883" s="1" t="s">
        <v>147</v>
      </c>
      <c r="B883" s="2" t="s">
        <v>148</v>
      </c>
      <c r="C883" s="3" t="s">
        <v>149</v>
      </c>
      <c r="D883" s="3" t="s">
        <v>171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3">
        <v>2018</v>
      </c>
    </row>
    <row r="884" spans="1:8" x14ac:dyDescent="0.3">
      <c r="A884" s="1" t="s">
        <v>150</v>
      </c>
      <c r="B884" s="2" t="s">
        <v>151</v>
      </c>
      <c r="C884" s="3" t="s">
        <v>152</v>
      </c>
      <c r="D884" s="3" t="s">
        <v>171</v>
      </c>
      <c r="E884" s="4">
        <v>380488.48200000002</v>
      </c>
      <c r="F884" s="5">
        <v>181596.77549999999</v>
      </c>
      <c r="G884" s="6">
        <f t="shared" si="13"/>
        <v>2.0952380952380953</v>
      </c>
      <c r="H884" s="3">
        <v>2018</v>
      </c>
    </row>
    <row r="885" spans="1:8" x14ac:dyDescent="0.3">
      <c r="A885" s="1" t="s">
        <v>153</v>
      </c>
      <c r="B885" s="2" t="s">
        <v>154</v>
      </c>
      <c r="C885" s="3" t="s">
        <v>155</v>
      </c>
      <c r="D885" s="3" t="s">
        <v>171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3">
        <v>2018</v>
      </c>
    </row>
    <row r="886" spans="1:8" x14ac:dyDescent="0.3">
      <c r="A886" s="1" t="s">
        <v>156</v>
      </c>
      <c r="B886" s="2" t="s">
        <v>157</v>
      </c>
      <c r="C886" s="3" t="s">
        <v>158</v>
      </c>
      <c r="D886" s="3" t="s">
        <v>171</v>
      </c>
      <c r="E886" s="4">
        <v>553415.53050000011</v>
      </c>
      <c r="F886" s="5">
        <v>180707.11200000002</v>
      </c>
      <c r="G886" s="6">
        <f t="shared" si="13"/>
        <v>3.0625</v>
      </c>
      <c r="H886" s="3">
        <v>2018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5288A-9055-44A6-847A-5369852BDFBF}">
  <sheetPr codeName="Sayfa3"/>
  <dimension ref="A1:R50"/>
  <sheetViews>
    <sheetView workbookViewId="0">
      <selection activeCell="U4" sqref="U4"/>
    </sheetView>
  </sheetViews>
  <sheetFormatPr defaultRowHeight="14.4" x14ac:dyDescent="0.3"/>
  <cols>
    <col min="2" max="2" width="14" bestFit="1" customWidth="1"/>
    <col min="6" max="6" width="12.44140625" bestFit="1" customWidth="1"/>
    <col min="7" max="7" width="15" bestFit="1" customWidth="1"/>
    <col min="9" max="9" width="10.77734375" bestFit="1" customWidth="1"/>
    <col min="10" max="12" width="12.88671875" bestFit="1" customWidth="1"/>
    <col min="13" max="13" width="14" bestFit="1" customWidth="1"/>
    <col min="14" max="14" width="11.44140625" bestFit="1" customWidth="1"/>
    <col min="18" max="18" width="10.77734375" bestFit="1" customWidth="1"/>
    <col min="21" max="21" width="10.77734375" bestFit="1" customWidth="1"/>
  </cols>
  <sheetData>
    <row r="1" spans="1:18" x14ac:dyDescent="0.3">
      <c r="A1" t="str" cm="1">
        <f t="array" ref="A1:A50">_xlfn.UNIQUE(Tablo1[STATE])</f>
        <v>Alaska</v>
      </c>
      <c r="B1" s="7">
        <f>SUMIFS(DATA!$E:$E,DATA!$B:$B,A1,DATA!$H:$H,$D$1)</f>
        <v>2899136</v>
      </c>
      <c r="C1" cm="1">
        <f t="array" ref="C1:C3">_xlfn.UNIQUE(Tablo1[YEAR])</f>
        <v>2020</v>
      </c>
      <c r="D1">
        <f>Dashboard!A1</f>
        <v>2020</v>
      </c>
      <c r="F1" t="str" cm="1">
        <f t="array" ref="F1:F5">_xlfn.UNIQUE(Tablo1[PRODUCTS])</f>
        <v>MERCEDES</v>
      </c>
      <c r="G1" s="7">
        <f>SUMIFS(DATA!$E:$E,DATA!$D:$D,$F1,DATA!$H:$H,$D$1)</f>
        <v>30171771</v>
      </c>
      <c r="K1" cm="1">
        <f t="array" ref="K1:M1">TRANSPOSE(_xlfn._xlws.SORT(_xlfn.UNIQUE(Tablo1[YEAR])))</f>
        <v>2018</v>
      </c>
      <c r="L1">
        <v>2019</v>
      </c>
      <c r="M1">
        <v>2020</v>
      </c>
      <c r="N1" t="s">
        <v>175</v>
      </c>
      <c r="R1" t="str">
        <f>Dashboard!Y1</f>
        <v>Arkansas</v>
      </c>
    </row>
    <row r="2" spans="1:18" x14ac:dyDescent="0.3">
      <c r="A2" t="str">
        <v>Alabama</v>
      </c>
      <c r="B2" s="7">
        <f>SUMIFS(DATA!$E:$E,DATA!$B:$B,A2,DATA!$H:$H,$D$1)</f>
        <v>2636273</v>
      </c>
      <c r="C2">
        <v>2019</v>
      </c>
      <c r="F2" t="str">
        <v>BMW</v>
      </c>
      <c r="G2" s="7">
        <f>SUMIFS(DATA!$E:$E,DATA!$D:$D,$F2,DATA!$H:$H,$D$1)</f>
        <v>17788458</v>
      </c>
      <c r="J2" t="str" cm="1">
        <f t="array" ref="J2:J6">_xlfn.UNIQUE(Tablo1[PRODUCTS])</f>
        <v>MERCEDES</v>
      </c>
      <c r="K2" s="7">
        <f>SUMIFS(DATA!$E:$E,DATA!$D:$D,$J2,DATA!$H:$H,K$1)</f>
        <v>11651494.895999998</v>
      </c>
      <c r="L2" s="7">
        <f>SUMIFS(DATA!$E:$E,DATA!$D:$D,$J2,DATA!$H:$H,L$1)</f>
        <v>17119042.839000005</v>
      </c>
      <c r="M2" s="7">
        <f>SUMIFS(DATA!$E:$E,DATA!$D:$D,$J2,DATA!$H:$H,M$1)</f>
        <v>30171771</v>
      </c>
      <c r="N2" s="21">
        <f>SUM(K2:M2)</f>
        <v>58942308.734999999</v>
      </c>
    </row>
    <row r="3" spans="1:18" x14ac:dyDescent="0.3">
      <c r="A3" t="str">
        <v>Arkansas</v>
      </c>
      <c r="B3" s="7">
        <f>SUMIFS(DATA!$E:$E,DATA!$B:$B,A3,DATA!$H:$H,$D$1)</f>
        <v>1831950</v>
      </c>
      <c r="C3">
        <v>2018</v>
      </c>
      <c r="F3" t="str">
        <v>FORD</v>
      </c>
      <c r="G3" s="7">
        <f>SUMIFS(DATA!$E:$E,DATA!$D:$D,$F3,DATA!$H:$H,$D$1)</f>
        <v>38563077</v>
      </c>
      <c r="J3" t="str">
        <v>BMW</v>
      </c>
      <c r="K3" s="7">
        <f>SUMIFS(DATA!$E:$E,DATA!$D:$D,$J3,DATA!$H:$H,K$1)</f>
        <v>7830346.9702500002</v>
      </c>
      <c r="L3" s="7">
        <f>SUMIFS(DATA!$E:$E,DATA!$D:$D,$J3,DATA!$H:$H,L$1)</f>
        <v>9696997.8989999983</v>
      </c>
      <c r="M3" s="7">
        <f>SUMIFS(DATA!$E:$E,DATA!$D:$D,$J3,DATA!$H:$H,M$1)</f>
        <v>17788458</v>
      </c>
      <c r="N3" s="21">
        <f t="shared" ref="N3:N6" si="0">SUM(K3:M3)</f>
        <v>35315802.86925</v>
      </c>
      <c r="R3" t="str" cm="1">
        <f t="array" ref="R3">_xlfn.UNIQUE(_xlfn._xlws.FILTER(Tablo1[SALERS],Tablo1[STATE]=R1))</f>
        <v>Alex Funning</v>
      </c>
    </row>
    <row r="4" spans="1:18" x14ac:dyDescent="0.3">
      <c r="A4" t="str">
        <v>Arizona</v>
      </c>
      <c r="B4" s="7">
        <f>SUMIFS(DATA!$E:$E,DATA!$B:$B,A4,DATA!$H:$H,$D$1)</f>
        <v>2526149</v>
      </c>
      <c r="F4" t="str">
        <v>MAZDA</v>
      </c>
      <c r="G4" s="7">
        <f>SUMIFS(DATA!$E:$E,DATA!$D:$D,$F4,DATA!$H:$H,$D$1)</f>
        <v>22939296</v>
      </c>
      <c r="J4" t="str">
        <v>FORD</v>
      </c>
      <c r="K4" s="7">
        <f>SUMIFS(DATA!$E:$E,DATA!$D:$D,$J4,DATA!$H:$H,K$1)</f>
        <v>16905078.695250001</v>
      </c>
      <c r="L4" s="7">
        <f>SUMIFS(DATA!$E:$E,DATA!$D:$D,$J4,DATA!$H:$H,L$1)</f>
        <v>21034718.774999991</v>
      </c>
      <c r="M4" s="7">
        <f>SUMIFS(DATA!$E:$E,DATA!$D:$D,$J4,DATA!$H:$H,M$1)</f>
        <v>38563077</v>
      </c>
      <c r="N4" s="21">
        <f t="shared" si="0"/>
        <v>76502874.470249996</v>
      </c>
    </row>
    <row r="5" spans="1:18" x14ac:dyDescent="0.3">
      <c r="A5" t="str">
        <v>California</v>
      </c>
      <c r="B5" s="7">
        <f>SUMIFS(DATA!$E:$E,DATA!$B:$B,A5,DATA!$H:$H,$D$1)</f>
        <v>10972323</v>
      </c>
      <c r="F5" t="str">
        <v>CHEVROLET</v>
      </c>
      <c r="G5" s="7">
        <f>SUMIFS(DATA!$E:$E,DATA!$D:$D,$F5,DATA!$H:$H,$D$1)</f>
        <v>35219513</v>
      </c>
      <c r="J5" t="str">
        <v>MAZDA</v>
      </c>
      <c r="K5" s="7">
        <f>SUMIFS(DATA!$E:$E,DATA!$D:$D,$J5,DATA!$H:$H,K$1)</f>
        <v>10361173.481999997</v>
      </c>
      <c r="L5" s="7">
        <f>SUMIFS(DATA!$E:$E,DATA!$D:$D,$J5,DATA!$H:$H,L$1)</f>
        <v>12920499.387000004</v>
      </c>
      <c r="M5" s="7">
        <f>SUMIFS(DATA!$E:$E,DATA!$D:$D,$J5,DATA!$H:$H,M$1)</f>
        <v>22939296</v>
      </c>
      <c r="N5" s="21">
        <f t="shared" si="0"/>
        <v>46220968.869000003</v>
      </c>
    </row>
    <row r="6" spans="1:18" x14ac:dyDescent="0.3">
      <c r="A6" t="str">
        <v>Colorado</v>
      </c>
      <c r="B6" s="7">
        <f>SUMIFS(DATA!$E:$E,DATA!$B:$B,A6,DATA!$H:$H,$D$1)</f>
        <v>888256</v>
      </c>
      <c r="J6" t="str">
        <v>CHEVROLET</v>
      </c>
      <c r="K6" s="7">
        <f>SUMIFS(DATA!$E:$E,DATA!$D:$D,$J6,DATA!$H:$H,K$1)</f>
        <v>15846811.008750001</v>
      </c>
      <c r="L6" s="7">
        <f>SUMIFS(DATA!$E:$E,DATA!$D:$D,$J6,DATA!$H:$H,L$1)</f>
        <v>20032255.052999999</v>
      </c>
      <c r="M6" s="7">
        <f>SUMIFS(DATA!$E:$E,DATA!$D:$D,$J6,DATA!$H:$H,M$1)</f>
        <v>35219513</v>
      </c>
      <c r="N6" s="21">
        <f t="shared" si="0"/>
        <v>71098579.061749995</v>
      </c>
    </row>
    <row r="7" spans="1:18" x14ac:dyDescent="0.3">
      <c r="A7" t="str">
        <v>Connecticut</v>
      </c>
      <c r="B7" s="7">
        <f>SUMIFS(DATA!$E:$E,DATA!$B:$B,A7,DATA!$H:$H,$D$1)</f>
        <v>3035829</v>
      </c>
    </row>
    <row r="8" spans="1:18" x14ac:dyDescent="0.3">
      <c r="A8" t="str">
        <v>Delaware</v>
      </c>
      <c r="B8" s="7">
        <f>SUMIFS(DATA!$E:$E,DATA!$B:$B,A8,DATA!$H:$H,$D$1)</f>
        <v>2206928</v>
      </c>
      <c r="J8" t="str">
        <f>Dashboard!W1</f>
        <v>Arizona</v>
      </c>
    </row>
    <row r="9" spans="1:18" x14ac:dyDescent="0.3">
      <c r="A9" t="str">
        <v>Florida</v>
      </c>
      <c r="B9" s="7">
        <f>SUMIFS(DATA!$E:$E,DATA!$B:$B,A9,DATA!$H:$H,$D$1)</f>
        <v>4542661</v>
      </c>
      <c r="J9" t="str">
        <f>Dashboard!W2</f>
        <v>2018</v>
      </c>
    </row>
    <row r="10" spans="1:18" x14ac:dyDescent="0.3">
      <c r="A10" t="str">
        <v>Georgia</v>
      </c>
      <c r="B10" s="7">
        <f>SUMIFS(DATA!$E:$E,DATA!$B:$B,A10,DATA!$H:$H,$D$1)</f>
        <v>3258445</v>
      </c>
      <c r="F10" t="s">
        <v>172</v>
      </c>
      <c r="G10" s="7">
        <f>SUMIFS(DATA!E:E,DATA!H:H,D1)</f>
        <v>144682115</v>
      </c>
      <c r="I10" s="8"/>
      <c r="J10" s="25" t="s">
        <v>177</v>
      </c>
      <c r="K10" s="25" t="s">
        <v>176</v>
      </c>
      <c r="L10" s="25" t="s">
        <v>174</v>
      </c>
    </row>
    <row r="11" spans="1:18" x14ac:dyDescent="0.3">
      <c r="A11" t="str">
        <v>Hawaii</v>
      </c>
      <c r="B11" s="7">
        <f>SUMIFS(DATA!$E:$E,DATA!$B:$B,A11,DATA!$H:$H,$D$1)</f>
        <v>3871160</v>
      </c>
      <c r="F11" t="s">
        <v>173</v>
      </c>
      <c r="G11" s="7">
        <f>SUMIFS(DATA!F:F,DATA!H:H,D1)</f>
        <v>110504039.55000001</v>
      </c>
      <c r="I11" s="22" t="str" cm="1">
        <f t="array" ref="I11:I15">_xlfn.UNIQUE(Tablo1[PRODUCTS])</f>
        <v>MERCEDES</v>
      </c>
      <c r="J11" s="23">
        <f>SUMIFS(DATA!$E:$E,DATA!$B:$B,$J$8,DATA!$H:$H,$J$9,DATA!$D:$D,Parametreler!$I11)</f>
        <v>256430.98799999998</v>
      </c>
      <c r="K11" s="23">
        <f>SUMIFS(DATA!$F:$F,DATA!$B:$B,$J$8,DATA!$H:$H,$J$9,DATA!$D:$D,$I11)</f>
        <v>308882.78100000002</v>
      </c>
      <c r="L11" s="27">
        <f>K11/J11</f>
        <v>1.2045454545454546</v>
      </c>
    </row>
    <row r="12" spans="1:18" x14ac:dyDescent="0.3">
      <c r="A12" t="str">
        <v>Iowa</v>
      </c>
      <c r="B12" s="7">
        <f>SUMIFS(DATA!$E:$E,DATA!$B:$B,A12,DATA!$H:$H,$D$1)</f>
        <v>1994189</v>
      </c>
      <c r="G12" s="19">
        <f>G10/G11</f>
        <v>1.3092925434145362</v>
      </c>
      <c r="I12" s="24" t="str">
        <v>BMW</v>
      </c>
      <c r="J12" s="26">
        <f>SUMIFS(DATA!$E:$E,DATA!$B:$B,$J$8,DATA!$H:$H,$J$9,DATA!$D:$D,Parametreler!$I12)</f>
        <v>10202.76</v>
      </c>
      <c r="K12" s="26">
        <f>SUMIFS(DATA!$F:$F,DATA!$B:$B,$J$8,DATA!$H:$H,$J$9,DATA!$D:$D,$I12)</f>
        <v>7226.9550000000008</v>
      </c>
      <c r="L12" s="28">
        <f t="shared" ref="L12:L15" si="1">K12/J12</f>
        <v>0.70833333333333337</v>
      </c>
    </row>
    <row r="13" spans="1:18" x14ac:dyDescent="0.3">
      <c r="A13" t="str">
        <v>Idaho</v>
      </c>
      <c r="B13" s="7">
        <f>SUMIFS(DATA!$E:$E,DATA!$B:$B,A13,DATA!$H:$H,$D$1)</f>
        <v>2706888</v>
      </c>
      <c r="G13" s="19"/>
      <c r="I13" s="22" t="str">
        <v>FORD</v>
      </c>
      <c r="J13" s="23">
        <f>SUMIFS(DATA!$E:$E,DATA!$B:$B,$J$8,DATA!$H:$H,$J$9,DATA!$D:$D,Parametreler!$I13)</f>
        <v>44193.107250000001</v>
      </c>
      <c r="K13" s="23">
        <f>SUMIFS(DATA!$F:$F,DATA!$B:$B,$J$8,DATA!$H:$H,$J$9,DATA!$D:$D,$I13)</f>
        <v>114292.51875000002</v>
      </c>
      <c r="L13" s="27">
        <f t="shared" si="1"/>
        <v>2.5862068965517246</v>
      </c>
    </row>
    <row r="14" spans="1:18" x14ac:dyDescent="0.3">
      <c r="A14" t="str">
        <v>Illinois</v>
      </c>
      <c r="B14" s="7">
        <f>SUMIFS(DATA!$E:$E,DATA!$B:$B,A14,DATA!$H:$H,$D$1)</f>
        <v>4966333</v>
      </c>
      <c r="F14" t="s">
        <v>174</v>
      </c>
      <c r="G14" s="19">
        <f>IF(G12&gt;1,1,G12)</f>
        <v>1</v>
      </c>
      <c r="I14" s="24" t="str">
        <v>MAZDA</v>
      </c>
      <c r="J14" s="26">
        <f>SUMIFS(DATA!$E:$E,DATA!$B:$B,$J$8,DATA!$H:$H,$J$9,DATA!$D:$D,Parametreler!$I14)</f>
        <v>335483.69400000002</v>
      </c>
      <c r="K14" s="26">
        <f>SUMIFS(DATA!$F:$F,DATA!$B:$B,$J$8,DATA!$H:$H,$J$9,DATA!$D:$D,$I14)</f>
        <v>338906.99700000003</v>
      </c>
      <c r="L14" s="28">
        <f t="shared" si="1"/>
        <v>1.0102040816326532</v>
      </c>
    </row>
    <row r="15" spans="1:18" x14ac:dyDescent="0.3">
      <c r="A15" t="str">
        <v>Indiana</v>
      </c>
      <c r="B15" s="7">
        <f>SUMIFS(DATA!$E:$E,DATA!$B:$B,A15,DATA!$H:$H,$D$1)</f>
        <v>2837341</v>
      </c>
      <c r="I15" s="22" t="str">
        <v>CHEVROLET</v>
      </c>
      <c r="J15" s="23">
        <f>SUMIFS(DATA!$E:$E,DATA!$B:$B,$J$8,DATA!$H:$H,$J$9,DATA!$D:$D,Parametreler!$I15)</f>
        <v>388081.15200000006</v>
      </c>
      <c r="K15" s="23">
        <f>SUMIFS(DATA!$F:$F,DATA!$B:$B,$J$8,DATA!$H:$H,$J$9,DATA!$D:$D,$I15)</f>
        <v>242550.72000000003</v>
      </c>
      <c r="L15" s="27">
        <f t="shared" si="1"/>
        <v>0.625</v>
      </c>
    </row>
    <row r="16" spans="1:18" x14ac:dyDescent="0.3">
      <c r="A16" t="str">
        <v>Kansas</v>
      </c>
      <c r="B16" s="7">
        <f>SUMIFS(DATA!$E:$E,DATA!$B:$B,A16,DATA!$H:$H,$D$1)</f>
        <v>1791519</v>
      </c>
    </row>
    <row r="17" spans="1:2" x14ac:dyDescent="0.3">
      <c r="A17" t="str">
        <v>Kentucky</v>
      </c>
      <c r="B17" s="7">
        <f>SUMIFS(DATA!$E:$E,DATA!$B:$B,A17,DATA!$H:$H,$D$1)</f>
        <v>2677176</v>
      </c>
    </row>
    <row r="18" spans="1:2" x14ac:dyDescent="0.3">
      <c r="A18" t="str">
        <v>Louisiana</v>
      </c>
      <c r="B18" s="7">
        <f>SUMIFS(DATA!$E:$E,DATA!$B:$B,A18,DATA!$H:$H,$D$1)</f>
        <v>1935469</v>
      </c>
    </row>
    <row r="19" spans="1:2" x14ac:dyDescent="0.3">
      <c r="A19" t="str">
        <v>Massachusetts</v>
      </c>
      <c r="B19" s="7">
        <f>SUMIFS(DATA!$E:$E,DATA!$B:$B,A19,DATA!$H:$H,$D$1)</f>
        <v>2301207</v>
      </c>
    </row>
    <row r="20" spans="1:2" x14ac:dyDescent="0.3">
      <c r="A20" t="str">
        <v>Maryland</v>
      </c>
      <c r="B20" s="7">
        <f>SUMIFS(DATA!$E:$E,DATA!$B:$B,A20,DATA!$H:$H,$D$1)</f>
        <v>6207221</v>
      </c>
    </row>
    <row r="21" spans="1:2" x14ac:dyDescent="0.3">
      <c r="A21" t="str">
        <v>Maine</v>
      </c>
      <c r="B21" s="7">
        <f>SUMIFS(DATA!$E:$E,DATA!$B:$B,A21,DATA!$H:$H,$D$1)</f>
        <v>3021391</v>
      </c>
    </row>
    <row r="22" spans="1:2" x14ac:dyDescent="0.3">
      <c r="A22" t="str">
        <v>Michigan</v>
      </c>
      <c r="B22" s="7">
        <f>SUMIFS(DATA!$E:$E,DATA!$B:$B,A22,DATA!$H:$H,$D$1)</f>
        <v>1754451</v>
      </c>
    </row>
    <row r="23" spans="1:2" x14ac:dyDescent="0.3">
      <c r="A23" t="str">
        <v>Minnesota</v>
      </c>
      <c r="B23" s="7">
        <f>SUMIFS(DATA!$E:$E,DATA!$B:$B,A23,DATA!$H:$H,$D$1)</f>
        <v>1134946</v>
      </c>
    </row>
    <row r="24" spans="1:2" x14ac:dyDescent="0.3">
      <c r="A24" t="str">
        <v>Missouri</v>
      </c>
      <c r="B24" s="7">
        <f>SUMIFS(DATA!$E:$E,DATA!$B:$B,A24,DATA!$H:$H,$D$1)</f>
        <v>1790127</v>
      </c>
    </row>
    <row r="25" spans="1:2" x14ac:dyDescent="0.3">
      <c r="A25" t="str">
        <v>Mississippi</v>
      </c>
      <c r="B25" s="7">
        <f>SUMIFS(DATA!$E:$E,DATA!$B:$B,A25,DATA!$H:$H,$D$1)</f>
        <v>3334251</v>
      </c>
    </row>
    <row r="26" spans="1:2" x14ac:dyDescent="0.3">
      <c r="A26" t="str">
        <v>Montana</v>
      </c>
      <c r="B26" s="7">
        <f>SUMIFS(DATA!$E:$E,DATA!$B:$B,A26,DATA!$H:$H,$D$1)</f>
        <v>2960507</v>
      </c>
    </row>
    <row r="27" spans="1:2" x14ac:dyDescent="0.3">
      <c r="A27" t="str">
        <v>North Carolina</v>
      </c>
      <c r="B27" s="7">
        <f>SUMIFS(DATA!$E:$E,DATA!$B:$B,A27,DATA!$H:$H,$D$1)</f>
        <v>1904021</v>
      </c>
    </row>
    <row r="28" spans="1:2" x14ac:dyDescent="0.3">
      <c r="A28" t="str">
        <v>North Dakota</v>
      </c>
      <c r="B28" s="7">
        <f>SUMIFS(DATA!$E:$E,DATA!$B:$B,A28,DATA!$H:$H,$D$1)</f>
        <v>1655540</v>
      </c>
    </row>
    <row r="29" spans="1:2" x14ac:dyDescent="0.3">
      <c r="A29" t="str">
        <v>Nebraska</v>
      </c>
      <c r="B29" s="7">
        <f>SUMIFS(DATA!$E:$E,DATA!$B:$B,A29,DATA!$H:$H,$D$1)</f>
        <v>1974259</v>
      </c>
    </row>
    <row r="30" spans="1:2" x14ac:dyDescent="0.3">
      <c r="A30" t="str">
        <v>New Hampshire</v>
      </c>
      <c r="B30" s="7">
        <f>SUMIFS(DATA!$E:$E,DATA!$B:$B,A30,DATA!$H:$H,$D$1)</f>
        <v>2672686</v>
      </c>
    </row>
    <row r="31" spans="1:2" x14ac:dyDescent="0.3">
      <c r="A31" t="str">
        <v>New Jersey</v>
      </c>
      <c r="B31" s="7">
        <f>SUMIFS(DATA!$E:$E,DATA!$B:$B,A31,DATA!$H:$H,$D$1)</f>
        <v>1909473</v>
      </c>
    </row>
    <row r="32" spans="1:2" x14ac:dyDescent="0.3">
      <c r="A32" t="str">
        <v>New Mexico</v>
      </c>
      <c r="B32" s="7">
        <f>SUMIFS(DATA!$E:$E,DATA!$B:$B,A32,DATA!$H:$H,$D$1)</f>
        <v>2318516</v>
      </c>
    </row>
    <row r="33" spans="1:2" x14ac:dyDescent="0.3">
      <c r="A33" t="str">
        <v>Nevada</v>
      </c>
      <c r="B33" s="7">
        <f>SUMIFS(DATA!$E:$E,DATA!$B:$B,A33,DATA!$H:$H,$D$1)</f>
        <v>3541121</v>
      </c>
    </row>
    <row r="34" spans="1:2" x14ac:dyDescent="0.3">
      <c r="A34" t="str">
        <v>New York</v>
      </c>
      <c r="B34" s="7">
        <f>SUMIFS(DATA!$E:$E,DATA!$B:$B,A34,DATA!$H:$H,$D$1)</f>
        <v>8179059</v>
      </c>
    </row>
    <row r="35" spans="1:2" x14ac:dyDescent="0.3">
      <c r="A35" t="str">
        <v>Ohio</v>
      </c>
      <c r="B35" s="7">
        <f>SUMIFS(DATA!$E:$E,DATA!$B:$B,A35,DATA!$H:$H,$D$1)</f>
        <v>2472853</v>
      </c>
    </row>
    <row r="36" spans="1:2" x14ac:dyDescent="0.3">
      <c r="A36" t="str">
        <v>Oklahoma</v>
      </c>
      <c r="B36" s="7">
        <f>SUMIFS(DATA!$E:$E,DATA!$B:$B,A36,DATA!$H:$H,$D$1)</f>
        <v>2081464</v>
      </c>
    </row>
    <row r="37" spans="1:2" x14ac:dyDescent="0.3">
      <c r="A37" t="str">
        <v>Oregon</v>
      </c>
      <c r="B37" s="7">
        <f>SUMIFS(DATA!$E:$E,DATA!$B:$B,A37,DATA!$H:$H,$D$1)</f>
        <v>1838693</v>
      </c>
    </row>
    <row r="38" spans="1:2" x14ac:dyDescent="0.3">
      <c r="A38" t="str">
        <v>Pennsylvania</v>
      </c>
      <c r="B38" s="7">
        <f>SUMIFS(DATA!$E:$E,DATA!$B:$B,A38,DATA!$H:$H,$D$1)</f>
        <v>3747920</v>
      </c>
    </row>
    <row r="39" spans="1:2" x14ac:dyDescent="0.3">
      <c r="A39" t="str">
        <v>Rhode Island</v>
      </c>
      <c r="B39" s="7">
        <f>SUMIFS(DATA!$E:$E,DATA!$B:$B,A39,DATA!$H:$H,$D$1)</f>
        <v>1827276</v>
      </c>
    </row>
    <row r="40" spans="1:2" x14ac:dyDescent="0.3">
      <c r="A40" t="str">
        <v>South Carolina</v>
      </c>
      <c r="B40" s="7">
        <f>SUMIFS(DATA!$E:$E,DATA!$B:$B,A40,DATA!$H:$H,$D$1)</f>
        <v>2804853</v>
      </c>
    </row>
    <row r="41" spans="1:2" x14ac:dyDescent="0.3">
      <c r="A41" t="str">
        <v>South Dakota</v>
      </c>
      <c r="B41" s="7">
        <f>SUMIFS(DATA!$E:$E,DATA!$B:$B,A41,DATA!$H:$H,$D$1)</f>
        <v>2289533</v>
      </c>
    </row>
    <row r="42" spans="1:2" x14ac:dyDescent="0.3">
      <c r="A42" t="str">
        <v>Tennessee</v>
      </c>
      <c r="B42" s="7">
        <f>SUMIFS(DATA!$E:$E,DATA!$B:$B,A42,DATA!$H:$H,$D$1)</f>
        <v>3533810</v>
      </c>
    </row>
    <row r="43" spans="1:2" x14ac:dyDescent="0.3">
      <c r="A43" t="str">
        <v>Texas</v>
      </c>
      <c r="B43" s="7">
        <f>SUMIFS(DATA!$E:$E,DATA!$B:$B,A43,DATA!$H:$H,$D$1)</f>
        <v>5379781</v>
      </c>
    </row>
    <row r="44" spans="1:2" x14ac:dyDescent="0.3">
      <c r="A44" t="str">
        <v>Utah</v>
      </c>
      <c r="B44" s="7">
        <f>SUMIFS(DATA!$E:$E,DATA!$B:$B,A44,DATA!$H:$H,$D$1)</f>
        <v>2192215</v>
      </c>
    </row>
    <row r="45" spans="1:2" x14ac:dyDescent="0.3">
      <c r="A45" t="str">
        <v>Virginia</v>
      </c>
      <c r="B45" s="7">
        <f>SUMIFS(DATA!$E:$E,DATA!$B:$B,A45,DATA!$H:$H,$D$1)</f>
        <v>1948100</v>
      </c>
    </row>
    <row r="46" spans="1:2" x14ac:dyDescent="0.3">
      <c r="A46" t="str">
        <v>Vermont</v>
      </c>
      <c r="B46" s="7">
        <f>SUMIFS(DATA!$E:$E,DATA!$B:$B,A46,DATA!$H:$H,$D$1)</f>
        <v>2059510</v>
      </c>
    </row>
    <row r="47" spans="1:2" x14ac:dyDescent="0.3">
      <c r="A47" t="str">
        <v>Washington</v>
      </c>
      <c r="B47" s="7">
        <f>SUMIFS(DATA!$E:$E,DATA!$B:$B,A47,DATA!$H:$H,$D$1)</f>
        <v>1858701</v>
      </c>
    </row>
    <row r="48" spans="1:2" x14ac:dyDescent="0.3">
      <c r="A48" t="str">
        <v>Wisconsin</v>
      </c>
      <c r="B48" s="7">
        <f>SUMIFS(DATA!$E:$E,DATA!$B:$B,A48,DATA!$H:$H,$D$1)</f>
        <v>2226269</v>
      </c>
    </row>
    <row r="49" spans="1:2" x14ac:dyDescent="0.3">
      <c r="A49" t="str">
        <v>West Virginia</v>
      </c>
      <c r="B49" s="7">
        <f>SUMIFS(DATA!$E:$E,DATA!$B:$B,A49,DATA!$H:$H,$D$1)</f>
        <v>1731385</v>
      </c>
    </row>
    <row r="50" spans="1:2" x14ac:dyDescent="0.3">
      <c r="A50" t="str">
        <v>Wyoming</v>
      </c>
      <c r="B50" s="7">
        <f>SUMIFS(DATA!$E:$E,DATA!$B:$B,A50,DATA!$H:$H,$D$1)</f>
        <v>2452951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A902-BFF5-4833-A952-5573B968302D}">
  <sheetPr codeName="Sayfa1"/>
  <dimension ref="A1:Y28"/>
  <sheetViews>
    <sheetView tabSelected="1" zoomScale="85" zoomScaleNormal="85" workbookViewId="0">
      <selection activeCell="Y1" sqref="Y1"/>
    </sheetView>
  </sheetViews>
  <sheetFormatPr defaultRowHeight="14.4" x14ac:dyDescent="0.3"/>
  <cols>
    <col min="1" max="16384" width="8.88671875" style="13"/>
  </cols>
  <sheetData>
    <row r="1" spans="1:25" x14ac:dyDescent="0.3">
      <c r="A1" s="10">
        <v>2020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2" t="s">
        <v>10</v>
      </c>
      <c r="Y1" s="13" t="s">
        <v>7</v>
      </c>
    </row>
    <row r="2" spans="1:25" x14ac:dyDescent="0.3">
      <c r="A2" s="14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15" t="s">
        <v>178</v>
      </c>
    </row>
    <row r="3" spans="1:25" x14ac:dyDescent="0.3">
      <c r="A3" s="14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15"/>
    </row>
    <row r="4" spans="1:25" x14ac:dyDescent="0.3">
      <c r="A4" s="14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15"/>
    </row>
    <row r="5" spans="1:25" x14ac:dyDescent="0.3">
      <c r="A5" s="14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15"/>
    </row>
    <row r="6" spans="1:25" x14ac:dyDescent="0.3">
      <c r="A6" s="14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15"/>
    </row>
    <row r="7" spans="1:25" x14ac:dyDescent="0.3">
      <c r="A7" s="14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15"/>
    </row>
    <row r="8" spans="1:25" x14ac:dyDescent="0.3">
      <c r="A8" s="14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15"/>
    </row>
    <row r="9" spans="1:25" x14ac:dyDescent="0.3">
      <c r="A9" s="14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15"/>
    </row>
    <row r="10" spans="1:25" x14ac:dyDescent="0.3">
      <c r="A10" s="14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15"/>
    </row>
    <row r="11" spans="1:25" x14ac:dyDescent="0.3">
      <c r="A11" s="14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15"/>
    </row>
    <row r="12" spans="1:25" x14ac:dyDescent="0.3">
      <c r="A12" s="14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15"/>
    </row>
    <row r="13" spans="1:25" x14ac:dyDescent="0.3">
      <c r="A13" s="1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15"/>
    </row>
    <row r="14" spans="1:25" x14ac:dyDescent="0.3">
      <c r="A14" s="1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15"/>
    </row>
    <row r="15" spans="1:25" x14ac:dyDescent="0.3">
      <c r="A15" s="1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15"/>
    </row>
    <row r="16" spans="1:25" x14ac:dyDescent="0.3">
      <c r="A16" s="1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15"/>
    </row>
    <row r="17" spans="1:23" x14ac:dyDescent="0.3">
      <c r="A17" s="1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15"/>
    </row>
    <row r="18" spans="1:23" x14ac:dyDescent="0.3">
      <c r="A18" s="1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20">
        <f>Parametreler!G12</f>
        <v>1.3092925434145362</v>
      </c>
      <c r="O18" s="9"/>
      <c r="P18" s="9"/>
      <c r="Q18" s="9"/>
      <c r="R18" s="9"/>
      <c r="S18" s="9"/>
      <c r="T18" s="9"/>
      <c r="U18" s="9"/>
      <c r="V18" s="9"/>
      <c r="W18" s="15"/>
    </row>
    <row r="19" spans="1:23" x14ac:dyDescent="0.3">
      <c r="A19" s="1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20">
        <f>Parametreler!G14</f>
        <v>1</v>
      </c>
      <c r="O19" s="9"/>
      <c r="P19" s="9"/>
      <c r="Q19" s="9"/>
      <c r="R19" s="9"/>
      <c r="S19" s="9"/>
      <c r="T19" s="9"/>
      <c r="U19" s="9"/>
      <c r="V19" s="9"/>
      <c r="W19" s="15"/>
    </row>
    <row r="20" spans="1:23" x14ac:dyDescent="0.3">
      <c r="A20" s="1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15"/>
    </row>
    <row r="21" spans="1:23" x14ac:dyDescent="0.3">
      <c r="A21" s="1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15"/>
    </row>
    <row r="22" spans="1:23" x14ac:dyDescent="0.3">
      <c r="A22" s="1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15"/>
    </row>
    <row r="23" spans="1:23" x14ac:dyDescent="0.3">
      <c r="A23" s="1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15"/>
    </row>
    <row r="24" spans="1:23" x14ac:dyDescent="0.3">
      <c r="A24" s="1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15"/>
    </row>
    <row r="25" spans="1:23" x14ac:dyDescent="0.3">
      <c r="A25" s="1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15"/>
    </row>
    <row r="26" spans="1:23" x14ac:dyDescent="0.3">
      <c r="A26" s="1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15"/>
    </row>
    <row r="27" spans="1:23" x14ac:dyDescent="0.3">
      <c r="A27" s="1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15"/>
    </row>
    <row r="28" spans="1:23" ht="15" thickBot="1" x14ac:dyDescent="0.35">
      <c r="A28" s="16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boBox2">
          <controlPr defaultSize="0" autoLine="0" linkedCell="W2" listFillRange="dönemler" r:id="rId4">
            <anchor moveWithCells="1">
              <from>
                <xdr:col>12</xdr:col>
                <xdr:colOff>167640</xdr:colOff>
                <xdr:row>4</xdr:row>
                <xdr:rowOff>137160</xdr:rowOff>
              </from>
              <to>
                <xdr:col>15</xdr:col>
                <xdr:colOff>167640</xdr:colOff>
                <xdr:row>6</xdr:row>
                <xdr:rowOff>91440</xdr:rowOff>
              </to>
            </anchor>
          </controlPr>
        </control>
      </mc:Choice>
      <mc:Fallback>
        <control shapeId="3075" r:id="rId3" name="ComboBox2"/>
      </mc:Fallback>
    </mc:AlternateContent>
    <mc:AlternateContent xmlns:mc="http://schemas.openxmlformats.org/markup-compatibility/2006">
      <mc:Choice Requires="x14">
        <control shapeId="3074" r:id="rId5" name="ComboBox1">
          <controlPr defaultSize="0" autoLine="0" linkedCell="W1" listFillRange="Bölgeler" r:id="rId6">
            <anchor moveWithCells="1">
              <from>
                <xdr:col>12</xdr:col>
                <xdr:colOff>167640</xdr:colOff>
                <xdr:row>2</xdr:row>
                <xdr:rowOff>167640</xdr:rowOff>
              </from>
              <to>
                <xdr:col>15</xdr:col>
                <xdr:colOff>167640</xdr:colOff>
                <xdr:row>4</xdr:row>
                <xdr:rowOff>121920</xdr:rowOff>
              </to>
            </anchor>
          </controlPr>
        </control>
      </mc:Choice>
      <mc:Fallback>
        <control shapeId="3074" r:id="rId5" name="ComboBox1"/>
      </mc:Fallback>
    </mc:AlternateContent>
    <mc:AlternateContent xmlns:mc="http://schemas.openxmlformats.org/markup-compatibility/2006">
      <mc:Choice Requires="x14">
        <control shapeId="3073" r:id="rId7" name="ListBox1">
          <controlPr defaultSize="0" autoLine="0" linkedCell="A1" listFillRange="dönemler" r:id="rId8">
            <anchor moveWithCells="1">
              <from>
                <xdr:col>0</xdr:col>
                <xdr:colOff>22860</xdr:colOff>
                <xdr:row>1</xdr:row>
                <xdr:rowOff>167640</xdr:rowOff>
              </from>
              <to>
                <xdr:col>1</xdr:col>
                <xdr:colOff>396240</xdr:colOff>
                <xdr:row>5</xdr:row>
                <xdr:rowOff>15240</xdr:rowOff>
              </to>
            </anchor>
          </controlPr>
        </control>
      </mc:Choice>
      <mc:Fallback>
        <control shapeId="3073" r:id="rId7" name="Lis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AA3-862A-452C-8CE1-1F94E2815067}">
  <sheetPr codeName="Sayfa4"/>
  <dimension ref="A1:C61"/>
  <sheetViews>
    <sheetView workbookViewId="0">
      <selection activeCell="B4" sqref="B4"/>
    </sheetView>
  </sheetViews>
  <sheetFormatPr defaultColWidth="9.109375" defaultRowHeight="99.9" customHeight="1" x14ac:dyDescent="0.3"/>
  <cols>
    <col min="1" max="1" width="4.109375" style="1" bestFit="1" customWidth="1"/>
    <col min="2" max="2" width="15.33203125" style="2" bestFit="1" customWidth="1"/>
    <col min="3" max="3" width="21" style="2" bestFit="1" customWidth="1"/>
    <col min="4" max="4" width="22.88671875" style="1" customWidth="1"/>
    <col min="5" max="16384" width="9.109375" style="1"/>
  </cols>
  <sheetData>
    <row r="1" spans="1:3" ht="15" customHeight="1" x14ac:dyDescent="0.3"/>
    <row r="2" spans="1:3" ht="15" customHeight="1" x14ac:dyDescent="0.3"/>
    <row r="3" spans="1:3" ht="99.9" customHeight="1" x14ac:dyDescent="0.3">
      <c r="A3" s="1" t="s">
        <v>0</v>
      </c>
      <c r="B3" s="2" t="s">
        <v>1</v>
      </c>
      <c r="C3" s="2" t="s">
        <v>2</v>
      </c>
    </row>
    <row r="4" spans="1:3" ht="99.9" customHeight="1" x14ac:dyDescent="0.3">
      <c r="A4" s="1" t="s">
        <v>3</v>
      </c>
      <c r="B4" s="2" t="s">
        <v>4</v>
      </c>
      <c r="C4" s="2" t="s">
        <v>5</v>
      </c>
    </row>
    <row r="5" spans="1:3" ht="99.9" customHeight="1" x14ac:dyDescent="0.3">
      <c r="A5" s="1" t="s">
        <v>6</v>
      </c>
      <c r="B5" s="2" t="s">
        <v>7</v>
      </c>
      <c r="C5" s="2" t="s">
        <v>8</v>
      </c>
    </row>
    <row r="6" spans="1:3" ht="99.9" customHeight="1" x14ac:dyDescent="0.3">
      <c r="A6" s="1" t="s">
        <v>9</v>
      </c>
      <c r="B6" s="2" t="s">
        <v>10</v>
      </c>
      <c r="C6" s="2" t="s">
        <v>11</v>
      </c>
    </row>
    <row r="7" spans="1:3" ht="99.9" customHeight="1" x14ac:dyDescent="0.3">
      <c r="A7" s="1" t="s">
        <v>12</v>
      </c>
      <c r="B7" s="2" t="s">
        <v>13</v>
      </c>
      <c r="C7" s="2" t="s">
        <v>14</v>
      </c>
    </row>
    <row r="8" spans="1:3" ht="99.9" customHeight="1" x14ac:dyDescent="0.3">
      <c r="A8" s="1" t="s">
        <v>12</v>
      </c>
      <c r="B8" s="2" t="s">
        <v>13</v>
      </c>
      <c r="C8" s="2" t="s">
        <v>15</v>
      </c>
    </row>
    <row r="9" spans="1:3" ht="99.9" customHeight="1" x14ac:dyDescent="0.3">
      <c r="A9" s="1" t="s">
        <v>12</v>
      </c>
      <c r="B9" s="2" t="s">
        <v>13</v>
      </c>
      <c r="C9" s="2" t="s">
        <v>16</v>
      </c>
    </row>
    <row r="10" spans="1:3" ht="99.9" customHeight="1" x14ac:dyDescent="0.3">
      <c r="A10" s="1" t="s">
        <v>12</v>
      </c>
      <c r="B10" s="2" t="s">
        <v>13</v>
      </c>
      <c r="C10" s="2" t="s">
        <v>17</v>
      </c>
    </row>
    <row r="11" spans="1:3" ht="99.9" customHeight="1" x14ac:dyDescent="0.3">
      <c r="A11" s="1" t="s">
        <v>18</v>
      </c>
      <c r="B11" s="2" t="s">
        <v>19</v>
      </c>
      <c r="C11" s="2" t="s">
        <v>20</v>
      </c>
    </row>
    <row r="12" spans="1:3" ht="99.9" customHeight="1" x14ac:dyDescent="0.3">
      <c r="A12" s="1" t="s">
        <v>21</v>
      </c>
      <c r="B12" s="2" t="s">
        <v>22</v>
      </c>
      <c r="C12" s="2" t="s">
        <v>23</v>
      </c>
    </row>
    <row r="13" spans="1:3" ht="99.9" customHeight="1" x14ac:dyDescent="0.3">
      <c r="A13" s="1" t="s">
        <v>24</v>
      </c>
      <c r="B13" s="2" t="s">
        <v>25</v>
      </c>
      <c r="C13" s="2" t="s">
        <v>26</v>
      </c>
    </row>
    <row r="14" spans="1:3" ht="99.9" customHeight="1" x14ac:dyDescent="0.3">
      <c r="A14" s="1" t="s">
        <v>27</v>
      </c>
      <c r="B14" s="2" t="s">
        <v>28</v>
      </c>
      <c r="C14" s="2" t="s">
        <v>29</v>
      </c>
    </row>
    <row r="15" spans="1:3" ht="99.9" customHeight="1" x14ac:dyDescent="0.3">
      <c r="A15" s="1" t="s">
        <v>27</v>
      </c>
      <c r="B15" s="2" t="s">
        <v>28</v>
      </c>
      <c r="C15" s="2" t="s">
        <v>30</v>
      </c>
    </row>
    <row r="16" spans="1:3" ht="99.9" customHeight="1" x14ac:dyDescent="0.3">
      <c r="A16" s="1" t="s">
        <v>31</v>
      </c>
      <c r="B16" s="2" t="s">
        <v>32</v>
      </c>
      <c r="C16" s="2" t="s">
        <v>33</v>
      </c>
    </row>
    <row r="17" spans="1:3" ht="99.9" customHeight="1" x14ac:dyDescent="0.3">
      <c r="A17" s="1" t="s">
        <v>34</v>
      </c>
      <c r="B17" s="2" t="s">
        <v>35</v>
      </c>
      <c r="C17" s="2" t="s">
        <v>36</v>
      </c>
    </row>
    <row r="18" spans="1:3" ht="99.9" customHeight="1" x14ac:dyDescent="0.3">
      <c r="A18" s="1" t="s">
        <v>37</v>
      </c>
      <c r="B18" s="2" t="s">
        <v>38</v>
      </c>
      <c r="C18" s="2" t="s">
        <v>39</v>
      </c>
    </row>
    <row r="19" spans="1:3" ht="99.9" customHeight="1" x14ac:dyDescent="0.3">
      <c r="A19" s="1" t="s">
        <v>40</v>
      </c>
      <c r="B19" s="2" t="s">
        <v>41</v>
      </c>
      <c r="C19" s="2" t="s">
        <v>42</v>
      </c>
    </row>
    <row r="20" spans="1:3" ht="99.9" customHeight="1" x14ac:dyDescent="0.3">
      <c r="A20" s="1" t="s">
        <v>43</v>
      </c>
      <c r="B20" s="2" t="s">
        <v>44</v>
      </c>
      <c r="C20" s="2" t="s">
        <v>45</v>
      </c>
    </row>
    <row r="21" spans="1:3" ht="99.9" customHeight="1" x14ac:dyDescent="0.3">
      <c r="A21" s="1" t="s">
        <v>43</v>
      </c>
      <c r="B21" s="2" t="s">
        <v>44</v>
      </c>
      <c r="C21" s="2" t="s">
        <v>46</v>
      </c>
    </row>
    <row r="22" spans="1:3" ht="99.9" customHeight="1" x14ac:dyDescent="0.3">
      <c r="A22" s="1" t="s">
        <v>47</v>
      </c>
      <c r="B22" s="2" t="s">
        <v>48</v>
      </c>
      <c r="C22" s="2" t="s">
        <v>49</v>
      </c>
    </row>
    <row r="23" spans="1:3" ht="99.9" customHeight="1" x14ac:dyDescent="0.3">
      <c r="A23" s="1" t="s">
        <v>50</v>
      </c>
      <c r="B23" s="2" t="s">
        <v>51</v>
      </c>
      <c r="C23" s="2" t="s">
        <v>52</v>
      </c>
    </row>
    <row r="24" spans="1:3" ht="99.9" customHeight="1" x14ac:dyDescent="0.3">
      <c r="A24" s="1" t="s">
        <v>53</v>
      </c>
      <c r="B24" s="2" t="s">
        <v>54</v>
      </c>
      <c r="C24" s="2" t="s">
        <v>55</v>
      </c>
    </row>
    <row r="25" spans="1:3" ht="99.9" customHeight="1" x14ac:dyDescent="0.3">
      <c r="A25" s="1" t="s">
        <v>56</v>
      </c>
      <c r="B25" s="2" t="s">
        <v>57</v>
      </c>
      <c r="C25" s="2" t="s">
        <v>58</v>
      </c>
    </row>
    <row r="26" spans="1:3" ht="99.9" customHeight="1" x14ac:dyDescent="0.3">
      <c r="A26" s="1" t="s">
        <v>59</v>
      </c>
      <c r="B26" s="2" t="s">
        <v>60</v>
      </c>
      <c r="C26" s="2" t="s">
        <v>61</v>
      </c>
    </row>
    <row r="27" spans="1:3" ht="99.9" customHeight="1" x14ac:dyDescent="0.3">
      <c r="A27" s="1" t="s">
        <v>62</v>
      </c>
      <c r="B27" s="2" t="s">
        <v>63</v>
      </c>
      <c r="C27" s="2" t="s">
        <v>64</v>
      </c>
    </row>
    <row r="28" spans="1:3" ht="99.9" customHeight="1" x14ac:dyDescent="0.3">
      <c r="A28" s="1" t="s">
        <v>62</v>
      </c>
      <c r="B28" s="2" t="s">
        <v>63</v>
      </c>
      <c r="C28" s="2" t="s">
        <v>65</v>
      </c>
    </row>
    <row r="29" spans="1:3" ht="99.9" customHeight="1" x14ac:dyDescent="0.3">
      <c r="A29" s="1" t="s">
        <v>66</v>
      </c>
      <c r="B29" s="2" t="s">
        <v>67</v>
      </c>
      <c r="C29" s="2" t="s">
        <v>68</v>
      </c>
    </row>
    <row r="30" spans="1:3" ht="99.9" customHeight="1" x14ac:dyDescent="0.3">
      <c r="A30" s="1" t="s">
        <v>69</v>
      </c>
      <c r="B30" s="2" t="s">
        <v>70</v>
      </c>
      <c r="C30" s="2" t="s">
        <v>71</v>
      </c>
    </row>
    <row r="31" spans="1:3" ht="99.9" customHeight="1" x14ac:dyDescent="0.3">
      <c r="A31" s="1" t="s">
        <v>72</v>
      </c>
      <c r="B31" s="2" t="s">
        <v>73</v>
      </c>
      <c r="C31" s="2" t="s">
        <v>74</v>
      </c>
    </row>
    <row r="32" spans="1:3" ht="99.9" customHeight="1" x14ac:dyDescent="0.3">
      <c r="A32" s="1" t="s">
        <v>75</v>
      </c>
      <c r="B32" s="2" t="s">
        <v>76</v>
      </c>
      <c r="C32" s="2" t="s">
        <v>77</v>
      </c>
    </row>
    <row r="33" spans="1:3" ht="99.9" customHeight="1" x14ac:dyDescent="0.3">
      <c r="A33" s="1" t="s">
        <v>78</v>
      </c>
      <c r="B33" s="2" t="s">
        <v>79</v>
      </c>
      <c r="C33" s="2" t="s">
        <v>80</v>
      </c>
    </row>
    <row r="34" spans="1:3" ht="99.9" customHeight="1" x14ac:dyDescent="0.3">
      <c r="A34" s="1" t="s">
        <v>81</v>
      </c>
      <c r="B34" s="2" t="s">
        <v>82</v>
      </c>
      <c r="C34" s="2" t="s">
        <v>83</v>
      </c>
    </row>
    <row r="35" spans="1:3" ht="99.9" customHeight="1" x14ac:dyDescent="0.3">
      <c r="A35" s="1" t="s">
        <v>84</v>
      </c>
      <c r="B35" s="2" t="s">
        <v>85</v>
      </c>
      <c r="C35" s="2" t="s">
        <v>86</v>
      </c>
    </row>
    <row r="36" spans="1:3" ht="99.9" customHeight="1" x14ac:dyDescent="0.3">
      <c r="A36" s="1" t="s">
        <v>87</v>
      </c>
      <c r="B36" s="2" t="s">
        <v>88</v>
      </c>
      <c r="C36" s="2" t="s">
        <v>89</v>
      </c>
    </row>
    <row r="37" spans="1:3" ht="99.9" customHeight="1" x14ac:dyDescent="0.3">
      <c r="A37" s="1" t="s">
        <v>90</v>
      </c>
      <c r="B37" s="2" t="s">
        <v>91</v>
      </c>
      <c r="C37" s="2" t="s">
        <v>92</v>
      </c>
    </row>
    <row r="38" spans="1:3" ht="99.9" customHeight="1" x14ac:dyDescent="0.3">
      <c r="A38" s="1" t="s">
        <v>93</v>
      </c>
      <c r="B38" s="2" t="s">
        <v>94</v>
      </c>
      <c r="C38" s="2" t="s">
        <v>95</v>
      </c>
    </row>
    <row r="39" spans="1:3" ht="99.9" customHeight="1" x14ac:dyDescent="0.3">
      <c r="A39" s="1" t="s">
        <v>96</v>
      </c>
      <c r="B39" s="2" t="s">
        <v>97</v>
      </c>
      <c r="C39" s="2" t="s">
        <v>98</v>
      </c>
    </row>
    <row r="40" spans="1:3" ht="99.9" customHeight="1" x14ac:dyDescent="0.3">
      <c r="A40" s="1" t="s">
        <v>99</v>
      </c>
      <c r="B40" s="2" t="s">
        <v>100</v>
      </c>
      <c r="C40" s="2" t="s">
        <v>101</v>
      </c>
    </row>
    <row r="41" spans="1:3" ht="99.9" customHeight="1" x14ac:dyDescent="0.3">
      <c r="A41" s="1" t="s">
        <v>102</v>
      </c>
      <c r="B41" s="2" t="s">
        <v>103</v>
      </c>
      <c r="C41" s="2" t="s">
        <v>104</v>
      </c>
    </row>
    <row r="42" spans="1:3" ht="99.9" customHeight="1" x14ac:dyDescent="0.3">
      <c r="A42" s="1" t="s">
        <v>105</v>
      </c>
      <c r="B42" s="2" t="s">
        <v>106</v>
      </c>
      <c r="C42" s="2" t="s">
        <v>107</v>
      </c>
    </row>
    <row r="43" spans="1:3" ht="99.9" customHeight="1" x14ac:dyDescent="0.3">
      <c r="A43" s="1" t="s">
        <v>105</v>
      </c>
      <c r="B43" s="2" t="s">
        <v>106</v>
      </c>
      <c r="C43" s="2" t="s">
        <v>108</v>
      </c>
    </row>
    <row r="44" spans="1:3" ht="99.9" customHeight="1" x14ac:dyDescent="0.3">
      <c r="A44" s="1" t="s">
        <v>105</v>
      </c>
      <c r="B44" s="2" t="s">
        <v>106</v>
      </c>
      <c r="C44" s="2" t="s">
        <v>109</v>
      </c>
    </row>
    <row r="45" spans="1:3" ht="99.9" customHeight="1" x14ac:dyDescent="0.3">
      <c r="A45" s="1" t="s">
        <v>110</v>
      </c>
      <c r="B45" s="2" t="s">
        <v>111</v>
      </c>
      <c r="C45" s="2" t="s">
        <v>112</v>
      </c>
    </row>
    <row r="46" spans="1:3" ht="99.9" customHeight="1" x14ac:dyDescent="0.3">
      <c r="A46" s="1" t="s">
        <v>113</v>
      </c>
      <c r="B46" s="2" t="s">
        <v>114</v>
      </c>
      <c r="C46" s="2" t="s">
        <v>115</v>
      </c>
    </row>
    <row r="47" spans="1:3" ht="99.9" customHeight="1" x14ac:dyDescent="0.3">
      <c r="A47" s="1" t="s">
        <v>116</v>
      </c>
      <c r="B47" s="2" t="s">
        <v>117</v>
      </c>
      <c r="C47" s="2" t="s">
        <v>118</v>
      </c>
    </row>
    <row r="48" spans="1:3" ht="99.9" customHeight="1" x14ac:dyDescent="0.3">
      <c r="A48" s="1" t="s">
        <v>119</v>
      </c>
      <c r="B48" s="2" t="s">
        <v>120</v>
      </c>
      <c r="C48" s="2" t="s">
        <v>121</v>
      </c>
    </row>
    <row r="49" spans="1:3" ht="99.9" customHeight="1" x14ac:dyDescent="0.3">
      <c r="A49" s="1" t="s">
        <v>122</v>
      </c>
      <c r="B49" s="2" t="s">
        <v>123</v>
      </c>
      <c r="C49" s="2" t="s">
        <v>124</v>
      </c>
    </row>
    <row r="50" spans="1:3" ht="99.9" customHeight="1" x14ac:dyDescent="0.3">
      <c r="A50" s="1" t="s">
        <v>125</v>
      </c>
      <c r="B50" s="2" t="s">
        <v>126</v>
      </c>
      <c r="C50" s="2" t="s">
        <v>127</v>
      </c>
    </row>
    <row r="51" spans="1:3" ht="99.9" customHeight="1" x14ac:dyDescent="0.3">
      <c r="A51" s="1" t="s">
        <v>128</v>
      </c>
      <c r="B51" s="2" t="s">
        <v>129</v>
      </c>
      <c r="C51" s="2" t="s">
        <v>130</v>
      </c>
    </row>
    <row r="52" spans="1:3" ht="99.9" customHeight="1" x14ac:dyDescent="0.3">
      <c r="A52" s="1" t="s">
        <v>131</v>
      </c>
      <c r="B52" s="2" t="s">
        <v>132</v>
      </c>
      <c r="C52" s="2" t="s">
        <v>133</v>
      </c>
    </row>
    <row r="53" spans="1:3" ht="99.9" customHeight="1" x14ac:dyDescent="0.3">
      <c r="A53" s="1" t="s">
        <v>134</v>
      </c>
      <c r="B53" s="2" t="s">
        <v>135</v>
      </c>
      <c r="C53" s="2" t="s">
        <v>136</v>
      </c>
    </row>
    <row r="54" spans="1:3" ht="99.9" customHeight="1" x14ac:dyDescent="0.3">
      <c r="A54" s="1" t="s">
        <v>134</v>
      </c>
      <c r="B54" s="2" t="s">
        <v>135</v>
      </c>
      <c r="C54" s="2" t="s">
        <v>137</v>
      </c>
    </row>
    <row r="55" spans="1:3" ht="99.9" customHeight="1" x14ac:dyDescent="0.3">
      <c r="A55" s="1" t="s">
        <v>138</v>
      </c>
      <c r="B55" s="2" t="s">
        <v>139</v>
      </c>
      <c r="C55" s="2" t="s">
        <v>140</v>
      </c>
    </row>
    <row r="56" spans="1:3" ht="99.9" customHeight="1" x14ac:dyDescent="0.3">
      <c r="A56" s="1" t="s">
        <v>141</v>
      </c>
      <c r="B56" s="2" t="s">
        <v>142</v>
      </c>
      <c r="C56" s="2" t="s">
        <v>143</v>
      </c>
    </row>
    <row r="57" spans="1:3" ht="99.9" customHeight="1" x14ac:dyDescent="0.3">
      <c r="A57" s="1" t="s">
        <v>144</v>
      </c>
      <c r="B57" s="2" t="s">
        <v>145</v>
      </c>
      <c r="C57" s="2" t="s">
        <v>146</v>
      </c>
    </row>
    <row r="58" spans="1:3" ht="99.9" customHeight="1" x14ac:dyDescent="0.3">
      <c r="A58" s="1" t="s">
        <v>147</v>
      </c>
      <c r="B58" s="2" t="s">
        <v>148</v>
      </c>
      <c r="C58" s="2" t="s">
        <v>149</v>
      </c>
    </row>
    <row r="59" spans="1:3" ht="99.9" customHeight="1" x14ac:dyDescent="0.3">
      <c r="A59" s="1" t="s">
        <v>150</v>
      </c>
      <c r="B59" s="2" t="s">
        <v>151</v>
      </c>
      <c r="C59" s="2" t="s">
        <v>152</v>
      </c>
    </row>
    <row r="60" spans="1:3" ht="99.9" customHeight="1" x14ac:dyDescent="0.3">
      <c r="A60" s="1" t="s">
        <v>153</v>
      </c>
      <c r="B60" s="2" t="s">
        <v>154</v>
      </c>
      <c r="C60" s="2" t="s">
        <v>155</v>
      </c>
    </row>
    <row r="61" spans="1:3" ht="99.9" customHeight="1" x14ac:dyDescent="0.3">
      <c r="A61" s="1" t="s">
        <v>156</v>
      </c>
      <c r="B61" s="2" t="s">
        <v>157</v>
      </c>
      <c r="C61" s="2" t="s">
        <v>158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8B19D-AF8D-4545-B6D8-F17E6B3ADBBB}">
  <sheetPr codeName="Sayfa5"/>
  <dimension ref="A1"/>
  <sheetViews>
    <sheetView workbookViewId="0">
      <selection activeCell="B4" sqref="B4"/>
    </sheetView>
  </sheetViews>
  <sheetFormatPr defaultColWidth="9.109375" defaultRowHeight="14.4" x14ac:dyDescent="0.3"/>
  <cols>
    <col min="1" max="16384" width="9.109375" style="3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2</vt:i4>
      </vt:variant>
    </vt:vector>
  </HeadingPairs>
  <TitlesOfParts>
    <vt:vector size="7" baseType="lpstr">
      <vt:lpstr>DATA</vt:lpstr>
      <vt:lpstr>Parametreler</vt:lpstr>
      <vt:lpstr>Dashboard</vt:lpstr>
      <vt:lpstr>Sellers</vt:lpstr>
      <vt:lpstr>images</vt:lpstr>
      <vt:lpstr>Bölgeler</vt:lpstr>
      <vt:lpstr>dönemler</vt:lpstr>
    </vt:vector>
  </TitlesOfParts>
  <Company>NouS/TncTR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2022-10-03T16:19:19Z</dcterms:created>
  <dcterms:modified xsi:type="dcterms:W3CDTF">2022-10-04T11:35:58Z</dcterms:modified>
</cp:coreProperties>
</file>