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user/Dropbox (SureWash)/SureWash Team Folder/Development/Studies/2018 YALE/Paper/BMC Medical Education/"/>
    </mc:Choice>
  </mc:AlternateContent>
  <bookViews>
    <workbookView xWindow="-1320" yWindow="-20260" windowWidth="30200" windowHeight="20260"/>
  </bookViews>
  <sheets>
    <sheet name="summary" sheetId="1" r:id="rId1"/>
    <sheet name="Survey" sheetId="16" r:id="rId2"/>
    <sheet name="all_departments" sheetId="2" r:id="rId3"/>
    <sheet name="all_users" sheetId="3" r:id="rId4"/>
    <sheet name="regress - training time" sheetId="27" r:id="rId5"/>
    <sheet name="regress - num sessions" sheetId="24" r:id="rId6"/>
    <sheet name="calculations" sheetId="5" r:id="rId7"/>
    <sheet name="Sheet8" sheetId="13" r:id="rId8"/>
    <sheet name="all_sessions" sheetId="7" r:id="rId9"/>
  </sheets>
  <calcPr calcId="150001" concurrentCalc="0"/>
  <pivotCaches>
    <pivotCache cacheId="4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7" i="3" l="1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10" i="3"/>
  <c r="M12" i="3"/>
  <c r="M13" i="3"/>
  <c r="M9" i="3"/>
  <c r="M18" i="3"/>
  <c r="M3" i="3"/>
  <c r="M5" i="3"/>
  <c r="M6" i="3"/>
  <c r="M8" i="3"/>
  <c r="M2" i="3"/>
  <c r="M7" i="3"/>
  <c r="M20" i="3"/>
  <c r="M14" i="3"/>
  <c r="M24" i="3"/>
  <c r="M25" i="3"/>
  <c r="M19" i="3"/>
  <c r="M23" i="3"/>
  <c r="M22" i="3"/>
  <c r="M4" i="3"/>
  <c r="M16" i="3"/>
  <c r="M26" i="3"/>
  <c r="M21" i="3"/>
  <c r="M15" i="3"/>
  <c r="M17" i="3"/>
  <c r="M11" i="3"/>
  <c r="L14" i="3"/>
  <c r="L27" i="3"/>
  <c r="L28" i="3"/>
  <c r="L29" i="3"/>
  <c r="L30" i="3"/>
  <c r="L2" i="3"/>
  <c r="L10" i="3"/>
  <c r="L21" i="3"/>
  <c r="L31" i="3"/>
  <c r="L11" i="3"/>
  <c r="L32" i="3"/>
  <c r="L22" i="3"/>
  <c r="L3" i="3"/>
  <c r="L16" i="3"/>
  <c r="L33" i="3"/>
  <c r="L15" i="3"/>
  <c r="L23" i="3"/>
  <c r="L4" i="3"/>
  <c r="L34" i="3"/>
  <c r="L5" i="3"/>
  <c r="L24" i="3"/>
  <c r="L35" i="3"/>
  <c r="L6" i="3"/>
  <c r="L25" i="3"/>
  <c r="L17" i="3"/>
  <c r="L36" i="3"/>
  <c r="L37" i="3"/>
  <c r="L18" i="3"/>
  <c r="L38" i="3"/>
  <c r="L19" i="3"/>
  <c r="L12" i="3"/>
  <c r="L7" i="3"/>
  <c r="L8" i="3"/>
  <c r="L13" i="3"/>
  <c r="L9" i="3"/>
  <c r="L39" i="3"/>
  <c r="L20" i="3"/>
  <c r="L40" i="3"/>
  <c r="L41" i="3"/>
  <c r="L42" i="3"/>
  <c r="L26" i="3"/>
  <c r="L43" i="3"/>
  <c r="F49" i="3"/>
  <c r="F52" i="3"/>
  <c r="G49" i="3"/>
  <c r="G52" i="3"/>
  <c r="H49" i="3"/>
  <c r="H52" i="3"/>
  <c r="I49" i="3"/>
  <c r="I52" i="3"/>
  <c r="J49" i="3"/>
  <c r="J52" i="3"/>
  <c r="E49" i="3"/>
  <c r="E52" i="3"/>
  <c r="I385" i="7"/>
  <c r="I377" i="7"/>
  <c r="I376" i="7"/>
  <c r="I784" i="7"/>
  <c r="I583" i="7"/>
  <c r="I582" i="7"/>
  <c r="I581" i="7"/>
  <c r="I580" i="7"/>
  <c r="I579" i="7"/>
  <c r="I552" i="7"/>
  <c r="I538" i="7"/>
  <c r="I537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457" i="7"/>
  <c r="I456" i="7"/>
  <c r="I455" i="7"/>
  <c r="I454" i="7"/>
  <c r="I349" i="7"/>
  <c r="I348" i="7"/>
  <c r="I347" i="7"/>
  <c r="I346" i="7"/>
  <c r="I290" i="7"/>
  <c r="I289" i="7"/>
  <c r="I288" i="7"/>
  <c r="I287" i="7"/>
  <c r="I286" i="7"/>
  <c r="I532" i="7"/>
  <c r="I531" i="7"/>
  <c r="I530" i="7"/>
  <c r="I151" i="7"/>
  <c r="I150" i="7"/>
  <c r="I149" i="7"/>
  <c r="I148" i="7"/>
  <c r="I147" i="7"/>
  <c r="I146" i="7"/>
  <c r="I145" i="7"/>
  <c r="I144" i="7"/>
  <c r="I143" i="7"/>
  <c r="I142" i="7"/>
  <c r="I141" i="7"/>
  <c r="I19" i="7"/>
  <c r="I18" i="7"/>
  <c r="I17" i="7"/>
  <c r="I16" i="7"/>
  <c r="I557" i="7"/>
  <c r="I556" i="7"/>
  <c r="I133" i="7"/>
  <c r="I132" i="7"/>
  <c r="I131" i="7"/>
  <c r="I130" i="7"/>
  <c r="I129" i="7"/>
  <c r="I128" i="7"/>
  <c r="I127" i="7"/>
  <c r="I126" i="7"/>
  <c r="I466" i="7"/>
  <c r="I465" i="7"/>
  <c r="I464" i="7"/>
  <c r="I463" i="7"/>
  <c r="I462" i="7"/>
  <c r="I461" i="7"/>
  <c r="I460" i="7"/>
  <c r="I430" i="7"/>
  <c r="I429" i="7"/>
  <c r="I428" i="7"/>
  <c r="I220" i="7"/>
  <c r="I219" i="7"/>
  <c r="I218" i="7"/>
  <c r="I217" i="7"/>
  <c r="I190" i="7"/>
  <c r="I189" i="7"/>
  <c r="I188" i="7"/>
  <c r="I187" i="7"/>
  <c r="I186" i="7"/>
  <c r="I119" i="7"/>
  <c r="I118" i="7"/>
  <c r="I117" i="7"/>
  <c r="I116" i="7"/>
  <c r="I115" i="7"/>
  <c r="I114" i="7"/>
  <c r="I113" i="7"/>
  <c r="I112" i="7"/>
  <c r="I160" i="7"/>
  <c r="I159" i="7"/>
  <c r="I158" i="7"/>
  <c r="I216" i="7"/>
  <c r="I215" i="7"/>
  <c r="I214" i="7"/>
  <c r="I213" i="7"/>
  <c r="I212" i="7"/>
  <c r="I111" i="7"/>
  <c r="I110" i="7"/>
  <c r="I109" i="7"/>
  <c r="I108" i="7"/>
  <c r="I107" i="7"/>
  <c r="I106" i="7"/>
  <c r="I47" i="7"/>
  <c r="I46" i="7"/>
  <c r="I45" i="7"/>
  <c r="I44" i="7"/>
  <c r="I28" i="7"/>
  <c r="I27" i="7"/>
  <c r="I26" i="7"/>
  <c r="I25" i="7"/>
  <c r="I24" i="7"/>
  <c r="I23" i="7"/>
  <c r="I427" i="7"/>
  <c r="I426" i="7"/>
  <c r="I425" i="7"/>
  <c r="I424" i="7"/>
  <c r="I423" i="7"/>
  <c r="I422" i="7"/>
  <c r="I421" i="7"/>
  <c r="I420" i="7"/>
  <c r="I185" i="7"/>
  <c r="I184" i="7"/>
  <c r="I167" i="7"/>
  <c r="I166" i="7"/>
  <c r="I165" i="7"/>
  <c r="I164" i="7"/>
  <c r="I163" i="7"/>
  <c r="I671" i="7"/>
  <c r="I670" i="7"/>
  <c r="I669" i="7"/>
  <c r="I668" i="7"/>
  <c r="I667" i="7"/>
  <c r="I666" i="7"/>
  <c r="I665" i="7"/>
  <c r="I643" i="7"/>
  <c r="I642" i="7"/>
  <c r="I369" i="7"/>
  <c r="I368" i="7"/>
  <c r="I459" i="7"/>
  <c r="I458" i="7"/>
  <c r="I31" i="7"/>
  <c r="I30" i="7"/>
  <c r="I29" i="7"/>
  <c r="I296" i="7"/>
  <c r="I295" i="7"/>
  <c r="I294" i="7"/>
  <c r="I293" i="7"/>
  <c r="I292" i="7"/>
  <c r="I291" i="7"/>
  <c r="I534" i="7"/>
  <c r="I533" i="7"/>
  <c r="I283" i="7"/>
  <c r="I282" i="7"/>
  <c r="I281" i="7"/>
  <c r="I181" i="7"/>
  <c r="I180" i="7"/>
  <c r="I179" i="7"/>
  <c r="I178" i="7"/>
  <c r="I177" i="7"/>
  <c r="I176" i="7"/>
  <c r="I175" i="7"/>
  <c r="I174" i="7"/>
  <c r="I173" i="7"/>
  <c r="I172" i="7"/>
  <c r="I434" i="7"/>
  <c r="I433" i="7"/>
  <c r="I432" i="7"/>
  <c r="I431" i="7"/>
  <c r="I157" i="7"/>
  <c r="I156" i="7"/>
  <c r="I155" i="7"/>
  <c r="I154" i="7"/>
  <c r="I153" i="7"/>
  <c r="I152" i="7"/>
  <c r="I305" i="7"/>
  <c r="I303" i="7"/>
  <c r="I302" i="7"/>
  <c r="I301" i="7"/>
  <c r="I61" i="7"/>
  <c r="I60" i="7"/>
  <c r="I59" i="7"/>
  <c r="I58" i="7"/>
  <c r="I57" i="7"/>
  <c r="I56" i="7"/>
  <c r="I22" i="7"/>
  <c r="I21" i="7"/>
  <c r="I20" i="7"/>
  <c r="I576" i="7"/>
  <c r="I575" i="7"/>
  <c r="I400" i="7"/>
  <c r="I399" i="7"/>
  <c r="I398" i="7"/>
  <c r="I397" i="7"/>
  <c r="I396" i="7"/>
  <c r="I135" i="7"/>
  <c r="I134" i="7"/>
  <c r="I55" i="7"/>
  <c r="I54" i="7"/>
  <c r="I53" i="7"/>
  <c r="I52" i="7"/>
  <c r="I13" i="7"/>
  <c r="I12" i="7"/>
  <c r="I11" i="7"/>
  <c r="I10" i="7"/>
  <c r="I468" i="7"/>
  <c r="I467" i="7"/>
  <c r="I246" i="7"/>
  <c r="I233" i="7"/>
  <c r="I232" i="7"/>
  <c r="I231" i="7"/>
  <c r="I230" i="7"/>
  <c r="I229" i="7"/>
  <c r="I228" i="7"/>
  <c r="I5" i="7"/>
  <c r="I4" i="7"/>
  <c r="I3" i="7"/>
  <c r="I2" i="7"/>
  <c r="I122" i="7"/>
  <c r="I121" i="7"/>
  <c r="I120" i="7"/>
  <c r="I162" i="7"/>
  <c r="I161" i="7"/>
  <c r="I280" i="7"/>
  <c r="I279" i="7"/>
  <c r="I278" i="7"/>
  <c r="I50" i="7"/>
  <c r="I49" i="7"/>
  <c r="I48" i="7"/>
  <c r="I453" i="7"/>
  <c r="I452" i="7"/>
  <c r="I451" i="7"/>
  <c r="I269" i="7"/>
  <c r="I268" i="7"/>
  <c r="I267" i="7"/>
  <c r="I266" i="7"/>
  <c r="I241" i="7"/>
  <c r="I240" i="7"/>
  <c r="I239" i="7"/>
  <c r="I238" i="7"/>
  <c r="I171" i="7"/>
  <c r="I170" i="7"/>
  <c r="I169" i="7"/>
  <c r="I168" i="7"/>
  <c r="I682" i="7"/>
  <c r="I681" i="7"/>
  <c r="I680" i="7"/>
  <c r="I371" i="7"/>
  <c r="I370" i="7"/>
  <c r="I470" i="7"/>
  <c r="I469" i="7"/>
  <c r="I197" i="7"/>
  <c r="I196" i="7"/>
  <c r="I195" i="7"/>
  <c r="I34" i="7"/>
  <c r="I33" i="7"/>
  <c r="I32" i="7"/>
  <c r="I473" i="7"/>
  <c r="I472" i="7"/>
  <c r="I471" i="7"/>
  <c r="I536" i="7"/>
  <c r="I535" i="7"/>
  <c r="I450" i="7"/>
  <c r="I419" i="7"/>
  <c r="I418" i="7"/>
  <c r="I417" i="7"/>
  <c r="I416" i="7"/>
  <c r="I415" i="7"/>
  <c r="I414" i="7"/>
  <c r="I413" i="7"/>
  <c r="I412" i="7"/>
  <c r="I285" i="7"/>
  <c r="I284" i="7"/>
  <c r="I98" i="7"/>
  <c r="I623" i="7"/>
  <c r="I449" i="7"/>
  <c r="I448" i="7"/>
  <c r="I521" i="7"/>
  <c r="I520" i="7"/>
  <c r="I506" i="7"/>
  <c r="I505" i="7"/>
  <c r="I311" i="7"/>
  <c r="I310" i="7"/>
  <c r="I307" i="7"/>
  <c r="I306" i="7"/>
  <c r="I716" i="7"/>
  <c r="I650" i="7"/>
  <c r="I649" i="7"/>
  <c r="I638" i="7"/>
  <c r="I637" i="7"/>
  <c r="I636" i="7"/>
  <c r="I635" i="7"/>
  <c r="I634" i="7"/>
  <c r="I633" i="7"/>
  <c r="I578" i="7"/>
  <c r="I577" i="7"/>
  <c r="I513" i="7"/>
  <c r="I512" i="7"/>
  <c r="I511" i="7"/>
  <c r="I510" i="7"/>
  <c r="I509" i="7"/>
  <c r="I508" i="7"/>
  <c r="I507" i="7"/>
  <c r="I265" i="7"/>
  <c r="I140" i="7"/>
  <c r="I139" i="7"/>
  <c r="I138" i="7"/>
  <c r="I137" i="7"/>
  <c r="I136" i="7"/>
  <c r="I77" i="7"/>
  <c r="I76" i="7"/>
  <c r="I207" i="7"/>
  <c r="I194" i="7"/>
  <c r="I193" i="7"/>
  <c r="I192" i="7"/>
  <c r="I191" i="7"/>
  <c r="I489" i="7"/>
  <c r="I488" i="7"/>
  <c r="I615" i="7"/>
  <c r="I614" i="7"/>
  <c r="I613" i="7"/>
  <c r="I612" i="7"/>
  <c r="I611" i="7"/>
  <c r="I411" i="7"/>
  <c r="I410" i="7"/>
  <c r="I409" i="7"/>
  <c r="I260" i="7"/>
  <c r="I259" i="7"/>
  <c r="I249" i="7"/>
  <c r="I248" i="7"/>
  <c r="I247" i="7"/>
  <c r="I304" i="7"/>
  <c r="I297" i="7"/>
  <c r="I124" i="7"/>
  <c r="I123" i="7"/>
  <c r="I404" i="7"/>
  <c r="I403" i="7"/>
  <c r="I402" i="7"/>
  <c r="I401" i="7"/>
  <c r="I339" i="7"/>
  <c r="I338" i="7"/>
  <c r="I337" i="7"/>
  <c r="I237" i="7"/>
  <c r="I236" i="7"/>
  <c r="I235" i="7"/>
  <c r="I234" i="7"/>
  <c r="I183" i="7"/>
  <c r="I182" i="7"/>
  <c r="I309" i="7"/>
  <c r="I308" i="7"/>
  <c r="I300" i="7"/>
  <c r="I299" i="7"/>
  <c r="I298" i="7"/>
  <c r="I441" i="7"/>
  <c r="I440" i="7"/>
  <c r="I439" i="7"/>
  <c r="I438" i="7"/>
  <c r="I437" i="7"/>
  <c r="I436" i="7"/>
  <c r="I435" i="7"/>
  <c r="I64" i="7"/>
  <c r="I63" i="7"/>
  <c r="I62" i="7"/>
  <c r="I51" i="7"/>
  <c r="I494" i="7"/>
  <c r="I493" i="7"/>
  <c r="I492" i="7"/>
  <c r="I491" i="7"/>
  <c r="I490" i="7"/>
  <c r="I313" i="7"/>
  <c r="I312" i="7"/>
  <c r="I245" i="7"/>
  <c r="I244" i="7"/>
  <c r="I318" i="7"/>
  <c r="I317" i="7"/>
  <c r="I316" i="7"/>
  <c r="I315" i="7"/>
  <c r="I314" i="7"/>
  <c r="I71" i="7"/>
  <c r="I70" i="7"/>
  <c r="I69" i="7"/>
  <c r="I43" i="7"/>
  <c r="I42" i="7"/>
  <c r="I41" i="7"/>
  <c r="I40" i="7"/>
  <c r="I39" i="7"/>
  <c r="I38" i="7"/>
  <c r="I37" i="7"/>
  <c r="I36" i="7"/>
  <c r="I35" i="7"/>
  <c r="I705" i="7"/>
  <c r="I704" i="7"/>
  <c r="I703" i="7"/>
  <c r="I515" i="7"/>
  <c r="I514" i="7"/>
  <c r="I372" i="7"/>
  <c r="I479" i="7"/>
  <c r="I478" i="7"/>
  <c r="I477" i="7"/>
  <c r="I343" i="7"/>
  <c r="I342" i="7"/>
  <c r="I341" i="7"/>
  <c r="I340" i="7"/>
  <c r="I261" i="7"/>
  <c r="I206" i="7"/>
  <c r="I205" i="7"/>
  <c r="I204" i="7"/>
  <c r="I203" i="7"/>
  <c r="I202" i="7"/>
  <c r="I201" i="7"/>
  <c r="I200" i="7"/>
  <c r="I199" i="7"/>
  <c r="I198" i="7"/>
  <c r="I476" i="7"/>
  <c r="I475" i="7"/>
  <c r="I474" i="7"/>
  <c r="I540" i="7"/>
  <c r="I539" i="7"/>
  <c r="I555" i="7"/>
  <c r="I554" i="7"/>
  <c r="I553" i="7"/>
  <c r="I603" i="7"/>
  <c r="I602" i="7"/>
  <c r="I601" i="7"/>
  <c r="I600" i="7"/>
  <c r="I599" i="7"/>
  <c r="I598" i="7"/>
  <c r="I105" i="7"/>
  <c r="I104" i="7"/>
  <c r="I103" i="7"/>
  <c r="I102" i="7"/>
  <c r="I101" i="7"/>
  <c r="I100" i="7"/>
  <c r="I99" i="7"/>
  <c r="I632" i="7"/>
  <c r="I631" i="7"/>
  <c r="I630" i="7"/>
  <c r="I629" i="7"/>
  <c r="I628" i="7"/>
  <c r="I627" i="7"/>
  <c r="I626" i="7"/>
  <c r="I625" i="7"/>
  <c r="I624" i="7"/>
  <c r="I243" i="7"/>
  <c r="I242" i="7"/>
  <c r="I574" i="7"/>
  <c r="I573" i="7"/>
  <c r="I718" i="7"/>
  <c r="I717" i="7"/>
  <c r="I523" i="7"/>
  <c r="I522" i="7"/>
  <c r="I392" i="7"/>
  <c r="I391" i="7"/>
  <c r="I664" i="7"/>
  <c r="I663" i="7"/>
  <c r="I662" i="7"/>
  <c r="I210" i="7"/>
  <c r="I209" i="7"/>
  <c r="I208" i="7"/>
  <c r="I504" i="7"/>
  <c r="I503" i="7"/>
  <c r="I502" i="7"/>
  <c r="I648" i="7"/>
  <c r="I647" i="7"/>
  <c r="I646" i="7"/>
  <c r="I645" i="7"/>
  <c r="I644" i="7"/>
  <c r="I384" i="7"/>
  <c r="I383" i="7"/>
  <c r="I564" i="7"/>
  <c r="I563" i="7"/>
  <c r="I562" i="7"/>
  <c r="I561" i="7"/>
  <c r="I560" i="7"/>
  <c r="I559" i="7"/>
  <c r="I558" i="7"/>
  <c r="I125" i="7"/>
  <c r="I485" i="7"/>
  <c r="I484" i="7"/>
  <c r="I483" i="7"/>
  <c r="I482" i="7"/>
  <c r="I222" i="7"/>
  <c r="I221" i="7"/>
  <c r="I487" i="7"/>
  <c r="I486" i="7"/>
  <c r="I481" i="7"/>
  <c r="I480" i="7"/>
  <c r="I443" i="7"/>
  <c r="I442" i="7"/>
  <c r="I408" i="7"/>
  <c r="I407" i="7"/>
  <c r="I406" i="7"/>
  <c r="I405" i="7"/>
  <c r="I375" i="7"/>
  <c r="I374" i="7"/>
  <c r="I373" i="7"/>
  <c r="I68" i="7"/>
  <c r="I67" i="7"/>
  <c r="I66" i="7"/>
  <c r="I65" i="7"/>
  <c r="I661" i="7"/>
  <c r="I660" i="7"/>
  <c r="I659" i="7"/>
  <c r="I658" i="7"/>
  <c r="I519" i="7"/>
  <c r="I518" i="7"/>
  <c r="I517" i="7"/>
  <c r="I516" i="7"/>
  <c r="I320" i="7"/>
  <c r="I319" i="7"/>
  <c r="I331" i="7"/>
  <c r="I330" i="7"/>
  <c r="I336" i="7"/>
  <c r="I335" i="7"/>
  <c r="I334" i="7"/>
  <c r="I333" i="7"/>
  <c r="I332" i="7"/>
  <c r="I325" i="7"/>
  <c r="I324" i="7"/>
  <c r="I323" i="7"/>
  <c r="I322" i="7"/>
  <c r="I321" i="7"/>
  <c r="I277" i="7"/>
  <c r="I276" i="7"/>
  <c r="I275" i="7"/>
  <c r="I274" i="7"/>
  <c r="I273" i="7"/>
  <c r="I272" i="7"/>
  <c r="I271" i="7"/>
  <c r="I270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5" i="7"/>
  <c r="I74" i="7"/>
  <c r="I73" i="7"/>
  <c r="I72" i="7"/>
  <c r="I768" i="7"/>
  <c r="I706" i="7"/>
  <c r="I525" i="7"/>
  <c r="I524" i="7"/>
  <c r="I730" i="7"/>
  <c r="I729" i="7"/>
  <c r="I345" i="7"/>
  <c r="I344" i="7"/>
  <c r="I500" i="7"/>
  <c r="I499" i="7"/>
  <c r="I498" i="7"/>
  <c r="I497" i="7"/>
  <c r="I496" i="7"/>
  <c r="I495" i="7"/>
  <c r="I264" i="7"/>
  <c r="I263" i="7"/>
  <c r="I262" i="7"/>
  <c r="I753" i="7"/>
  <c r="I752" i="7"/>
  <c r="I751" i="7"/>
  <c r="I750" i="7"/>
  <c r="I8" i="7"/>
  <c r="I7" i="7"/>
  <c r="I6" i="7"/>
  <c r="I597" i="7"/>
  <c r="I596" i="7"/>
  <c r="I595" i="7"/>
  <c r="I542" i="7"/>
  <c r="I541" i="7"/>
  <c r="I684" i="7"/>
  <c r="I683" i="7"/>
  <c r="I606" i="7"/>
  <c r="I605" i="7"/>
  <c r="I604" i="7"/>
  <c r="I714" i="7"/>
  <c r="I713" i="7"/>
  <c r="I712" i="7"/>
  <c r="I711" i="7"/>
  <c r="I710" i="7"/>
  <c r="I328" i="7"/>
  <c r="I327" i="7"/>
  <c r="I326" i="7"/>
  <c r="I697" i="7"/>
  <c r="I696" i="7"/>
  <c r="I695" i="7"/>
  <c r="I775" i="7"/>
  <c r="I766" i="7"/>
  <c r="I765" i="7"/>
  <c r="I764" i="7"/>
  <c r="I763" i="7"/>
  <c r="I762" i="7"/>
  <c r="I722" i="7"/>
  <c r="I721" i="7"/>
  <c r="I720" i="7"/>
  <c r="I719" i="7"/>
  <c r="I673" i="7"/>
  <c r="I672" i="7"/>
  <c r="I382" i="7"/>
  <c r="I381" i="7"/>
  <c r="I380" i="7"/>
  <c r="I379" i="7"/>
  <c r="I378" i="7"/>
  <c r="I97" i="7"/>
  <c r="I96" i="7"/>
  <c r="I95" i="7"/>
  <c r="I94" i="7"/>
  <c r="I93" i="7"/>
  <c r="I92" i="7"/>
  <c r="I15" i="7"/>
  <c r="I14" i="7"/>
  <c r="I759" i="7"/>
  <c r="I758" i="7"/>
  <c r="I757" i="7"/>
  <c r="I756" i="7"/>
  <c r="I755" i="7"/>
  <c r="I749" i="7"/>
  <c r="I748" i="7"/>
  <c r="I747" i="7"/>
  <c r="I746" i="7"/>
  <c r="I745" i="7"/>
  <c r="I744" i="7"/>
  <c r="I743" i="7"/>
  <c r="I742" i="7"/>
  <c r="I741" i="7"/>
  <c r="I740" i="7"/>
  <c r="I394" i="7"/>
  <c r="I393" i="7"/>
  <c r="I708" i="7"/>
  <c r="I707" i="7"/>
  <c r="I224" i="7"/>
  <c r="I223" i="7"/>
  <c r="I211" i="7"/>
  <c r="I727" i="7"/>
  <c r="I726" i="7"/>
  <c r="I656" i="7"/>
  <c r="I655" i="7"/>
  <c r="I654" i="7"/>
  <c r="I739" i="7"/>
  <c r="I738" i="7"/>
  <c r="I737" i="7"/>
  <c r="I736" i="7"/>
  <c r="I767" i="7"/>
  <c r="I572" i="7"/>
  <c r="I571" i="7"/>
  <c r="I570" i="7"/>
  <c r="I569" i="7"/>
  <c r="I568" i="7"/>
  <c r="I567" i="7"/>
  <c r="I566" i="7"/>
  <c r="I565" i="7"/>
  <c r="I701" i="7"/>
  <c r="I700" i="7"/>
  <c r="I699" i="7"/>
  <c r="I724" i="7"/>
  <c r="I723" i="7"/>
  <c r="I622" i="7"/>
  <c r="I621" i="7"/>
  <c r="I620" i="7"/>
  <c r="I619" i="7"/>
  <c r="I618" i="7"/>
  <c r="I617" i="7"/>
  <c r="I616" i="7"/>
  <c r="I227" i="7"/>
  <c r="I226" i="7"/>
  <c r="I593" i="7"/>
  <c r="I592" i="7"/>
  <c r="I591" i="7"/>
  <c r="I590" i="7"/>
  <c r="I258" i="7"/>
  <c r="I257" i="7"/>
  <c r="I256" i="7"/>
  <c r="I255" i="7"/>
  <c r="I254" i="7"/>
  <c r="I253" i="7"/>
  <c r="I252" i="7"/>
  <c r="I251" i="7"/>
  <c r="I250" i="7"/>
  <c r="I389" i="7"/>
  <c r="I388" i="7"/>
  <c r="I387" i="7"/>
  <c r="I386" i="7"/>
  <c r="I652" i="7"/>
  <c r="I651" i="7"/>
  <c r="I551" i="7"/>
  <c r="I447" i="7"/>
  <c r="I446" i="7"/>
  <c r="I445" i="7"/>
  <c r="I444" i="7"/>
  <c r="I678" i="7"/>
  <c r="I677" i="7"/>
  <c r="I676" i="7"/>
  <c r="I693" i="7"/>
  <c r="I692" i="7"/>
  <c r="I691" i="7"/>
  <c r="I690" i="7"/>
  <c r="I689" i="7"/>
  <c r="I688" i="7"/>
  <c r="I547" i="7"/>
  <c r="I546" i="7"/>
  <c r="I545" i="7"/>
  <c r="I544" i="7"/>
  <c r="I543" i="7"/>
  <c r="I528" i="7"/>
  <c r="I527" i="7"/>
  <c r="I526" i="7"/>
  <c r="I772" i="7"/>
  <c r="I771" i="7"/>
  <c r="I550" i="7"/>
  <c r="I549" i="7"/>
  <c r="I353" i="7"/>
  <c r="I352" i="7"/>
  <c r="I351" i="7"/>
  <c r="I350" i="7"/>
  <c r="I761" i="7"/>
  <c r="I769" i="7"/>
  <c r="I774" i="7"/>
  <c r="I735" i="7"/>
  <c r="I734" i="7"/>
  <c r="I733" i="7"/>
  <c r="I732" i="7"/>
  <c r="I731" i="7"/>
  <c r="I783" i="7"/>
  <c r="I788" i="7"/>
  <c r="I501" i="7"/>
  <c r="I754" i="7"/>
  <c r="I9" i="7"/>
  <c r="I790" i="7"/>
  <c r="I687" i="7"/>
  <c r="I686" i="7"/>
  <c r="I685" i="7"/>
  <c r="I789" i="7"/>
  <c r="I610" i="7"/>
  <c r="I609" i="7"/>
  <c r="I608" i="7"/>
  <c r="I607" i="7"/>
  <c r="I715" i="7"/>
  <c r="I329" i="7"/>
  <c r="I698" i="7"/>
  <c r="I781" i="7"/>
  <c r="I780" i="7"/>
  <c r="I776" i="7"/>
  <c r="I675" i="7"/>
  <c r="I674" i="7"/>
  <c r="I787" i="7"/>
  <c r="I760" i="7"/>
  <c r="I395" i="7"/>
  <c r="I786" i="7"/>
  <c r="I709" i="7"/>
  <c r="I225" i="7"/>
  <c r="I728" i="7"/>
  <c r="I657" i="7"/>
  <c r="I791" i="7"/>
  <c r="I773" i="7"/>
  <c r="I702" i="7"/>
  <c r="I725" i="7"/>
  <c r="I782" i="7"/>
  <c r="I594" i="7"/>
  <c r="I785" i="7"/>
  <c r="I390" i="7"/>
  <c r="I792" i="7"/>
  <c r="I653" i="7"/>
  <c r="I770" i="7"/>
  <c r="I679" i="7"/>
  <c r="I694" i="7"/>
  <c r="I548" i="7"/>
  <c r="I529" i="7"/>
  <c r="I793" i="7"/>
  <c r="I779" i="7"/>
  <c r="I778" i="7"/>
  <c r="I777" i="7"/>
  <c r="K2" i="3"/>
  <c r="K3" i="3"/>
  <c r="K4" i="3"/>
  <c r="K5" i="3"/>
  <c r="K14" i="3"/>
  <c r="I641" i="7"/>
  <c r="I640" i="7"/>
  <c r="I639" i="7"/>
  <c r="I589" i="7"/>
  <c r="I588" i="7"/>
  <c r="I587" i="7"/>
  <c r="I586" i="7"/>
  <c r="I585" i="7"/>
  <c r="I584" i="7"/>
  <c r="K27" i="3"/>
  <c r="K28" i="3"/>
  <c r="K29" i="3"/>
  <c r="K30" i="3"/>
  <c r="K10" i="3"/>
  <c r="K21" i="3"/>
  <c r="K31" i="3"/>
  <c r="K11" i="3"/>
  <c r="K32" i="3"/>
  <c r="K22" i="3"/>
  <c r="K16" i="3"/>
  <c r="K33" i="3"/>
  <c r="K15" i="3"/>
  <c r="K23" i="3"/>
  <c r="K34" i="3"/>
  <c r="K24" i="3"/>
  <c r="K35" i="3"/>
  <c r="K6" i="3"/>
  <c r="K25" i="3"/>
  <c r="K17" i="3"/>
  <c r="K36" i="3"/>
  <c r="K37" i="3"/>
  <c r="K18" i="3"/>
  <c r="K38" i="3"/>
  <c r="K19" i="3"/>
  <c r="K12" i="3"/>
  <c r="K7" i="3"/>
  <c r="K8" i="3"/>
  <c r="K13" i="3"/>
  <c r="K9" i="3"/>
  <c r="K39" i="3"/>
  <c r="K20" i="3"/>
  <c r="K40" i="3"/>
  <c r="K41" i="3"/>
  <c r="K42" i="3"/>
  <c r="K26" i="3"/>
  <c r="K43" i="3"/>
  <c r="E51" i="3"/>
  <c r="H55" i="3"/>
  <c r="J51" i="3"/>
  <c r="I51" i="3"/>
  <c r="H51" i="3"/>
  <c r="G51" i="3"/>
  <c r="F51" i="3"/>
  <c r="F50" i="3"/>
  <c r="G50" i="3"/>
  <c r="H50" i="3"/>
  <c r="I50" i="3"/>
  <c r="J50" i="3"/>
  <c r="E50" i="3"/>
  <c r="F46" i="3"/>
  <c r="F47" i="3"/>
  <c r="G46" i="3"/>
  <c r="G47" i="3"/>
  <c r="H46" i="3"/>
  <c r="H47" i="3"/>
  <c r="I46" i="3"/>
  <c r="I47" i="3"/>
  <c r="J46" i="3"/>
  <c r="J47" i="3"/>
  <c r="E46" i="3"/>
  <c r="E47" i="3"/>
  <c r="D53" i="13"/>
  <c r="C54" i="13"/>
  <c r="D52" i="13"/>
  <c r="D51" i="13"/>
  <c r="C52" i="13"/>
  <c r="C51" i="13"/>
  <c r="H54" i="3"/>
</calcChain>
</file>

<file path=xl/sharedStrings.xml><?xml version="1.0" encoding="utf-8"?>
<sst xmlns="http://schemas.openxmlformats.org/spreadsheetml/2006/main" count="5925" uniqueCount="1210">
  <si>
    <t>Hand Hygiene Assessment Report</t>
  </si>
  <si>
    <t>Yale University</t>
  </si>
  <si>
    <t>Unit ID:</t>
  </si>
  <si>
    <t>400006</t>
  </si>
  <si>
    <t>Report created:</t>
  </si>
  <si>
    <t>15/05/2018</t>
  </si>
  <si>
    <t>Report start date:</t>
  </si>
  <si>
    <t>15/11/2017</t>
  </si>
  <si>
    <t>Report end date:</t>
  </si>
  <si>
    <t>Summary</t>
  </si>
  <si>
    <t>Assessments</t>
  </si>
  <si>
    <t>sessions</t>
  </si>
  <si>
    <t>unique staff</t>
  </si>
  <si>
    <t>staff passed</t>
  </si>
  <si>
    <t>Quizzes</t>
  </si>
  <si>
    <t>Summary by role</t>
  </si>
  <si>
    <t>Role</t>
  </si>
  <si>
    <t># users who used</t>
  </si>
  <si>
    <t># assessments</t>
  </si>
  <si>
    <t># quizzes</t>
  </si>
  <si>
    <t>interactions</t>
  </si>
  <si>
    <t>Student</t>
  </si>
  <si>
    <t>Summary by difficulty level</t>
  </si>
  <si>
    <t>Tutorial</t>
  </si>
  <si>
    <t>Level 1</t>
  </si>
  <si>
    <t>Level 2</t>
  </si>
  <si>
    <t>Level 3</t>
  </si>
  <si>
    <t>Level 4</t>
  </si>
  <si>
    <t>Level 5</t>
  </si>
  <si>
    <t>45</t>
  </si>
  <si>
    <t>69</t>
  </si>
  <si>
    <t>59</t>
  </si>
  <si>
    <t>53</t>
  </si>
  <si>
    <t>43</t>
  </si>
  <si>
    <t>34</t>
  </si>
  <si>
    <t>Start of normal training hours:</t>
  </si>
  <si>
    <t>8:00</t>
  </si>
  <si>
    <t>End of normal training hours:</t>
  </si>
  <si>
    <t>20:00</t>
  </si>
  <si>
    <t xml:space="preserve"># sessions inside normal training hours: </t>
  </si>
  <si>
    <t xml:space="preserve"># sessions outside normal training hours: </t>
  </si>
  <si>
    <t>Department</t>
  </si>
  <si>
    <t>Average score</t>
  </si>
  <si>
    <t>% of assessments passed</t>
  </si>
  <si>
    <t># of sessions</t>
  </si>
  <si>
    <t>Average time to pass (seconds)</t>
  </si>
  <si>
    <t># users passed Tutorial</t>
  </si>
  <si>
    <t># users passed Level 1</t>
  </si>
  <si>
    <t># users passed Level 2</t>
  </si>
  <si>
    <t># users passed Level 3</t>
  </si>
  <si>
    <t># users passed Level 4</t>
  </si>
  <si>
    <t># users passed Level 5</t>
  </si>
  <si>
    <t>Yale Physician Assistant Online Program</t>
  </si>
  <si>
    <t>67%</t>
  </si>
  <si>
    <t>37%</t>
  </si>
  <si>
    <t>810</t>
  </si>
  <si>
    <t>59 sec|</t>
  </si>
  <si>
    <t>Card number</t>
  </si>
  <si>
    <t>Hand hygiene passed</t>
  </si>
  <si>
    <t>Date passed</t>
  </si>
  <si>
    <t>Tutorial passed</t>
  </si>
  <si>
    <t>Level 1 passed</t>
  </si>
  <si>
    <t>Level 2 passed</t>
  </si>
  <si>
    <t>Level 3 passed</t>
  </si>
  <si>
    <t>Level 4 passed</t>
  </si>
  <si>
    <t>Level 5 passed</t>
  </si>
  <si>
    <t>TRUE</t>
  </si>
  <si>
    <t>FALSE</t>
  </si>
  <si>
    <t>yls24</t>
  </si>
  <si>
    <t>2018-03-16 09:06:16</t>
  </si>
  <si>
    <t>scl58</t>
  </si>
  <si>
    <t>2018-03-13 11:18:25</t>
  </si>
  <si>
    <t>mss227</t>
  </si>
  <si>
    <t>2018-03-15 18:01:36</t>
  </si>
  <si>
    <t>dy226</t>
  </si>
  <si>
    <t>2018-03-14 18:41:11</t>
  </si>
  <si>
    <t>dv294</t>
  </si>
  <si>
    <t>2018-03-13 11:27:21</t>
  </si>
  <si>
    <t>car225</t>
  </si>
  <si>
    <t>2018-03-15 16:59:25</t>
  </si>
  <si>
    <t>jab389</t>
  </si>
  <si>
    <t>2018-03-13 11:33:59</t>
  </si>
  <si>
    <t>klg53</t>
  </si>
  <si>
    <t>2018-03-13 11:38:12</t>
  </si>
  <si>
    <t>rmp73</t>
  </si>
  <si>
    <t>2018-03-13 11:40:51</t>
  </si>
  <si>
    <t>bs855</t>
  </si>
  <si>
    <t>2018-03-13 11:46:56</t>
  </si>
  <si>
    <t>rm2344</t>
  </si>
  <si>
    <t>2018-03-13 11:50:34</t>
  </si>
  <si>
    <t>jea55</t>
  </si>
  <si>
    <t>2018-03-14 18:03:07</t>
  </si>
  <si>
    <t>aw788</t>
  </si>
  <si>
    <t>2018-03-15 12:06:35</t>
  </si>
  <si>
    <t>sn494</t>
  </si>
  <si>
    <t>mek68</t>
  </si>
  <si>
    <t>2018-03-16 09:48:58</t>
  </si>
  <si>
    <t>spy4</t>
  </si>
  <si>
    <t>2018-03-15 10:09:48</t>
  </si>
  <si>
    <t>ajg95</t>
  </si>
  <si>
    <t>2018-03-14 18:34:45</t>
  </si>
  <si>
    <t>aa2379</t>
  </si>
  <si>
    <t>2018-03-16 11:27:50</t>
  </si>
  <si>
    <t>jab392</t>
  </si>
  <si>
    <t>2018-03-15 11:12:12</t>
  </si>
  <si>
    <t>dd772</t>
  </si>
  <si>
    <t>2018-03-15 18:15:42</t>
  </si>
  <si>
    <t>aa2383</t>
  </si>
  <si>
    <t>2018-03-15 09:38:59</t>
  </si>
  <si>
    <t>mbb45</t>
  </si>
  <si>
    <t>2018-03-15 10:27:34</t>
  </si>
  <si>
    <t>paw39</t>
  </si>
  <si>
    <t>2018-03-14 16:27:50</t>
  </si>
  <si>
    <t>jkw43</t>
  </si>
  <si>
    <t>2018-03-16 09:24:58</t>
  </si>
  <si>
    <t>mcb88</t>
  </si>
  <si>
    <t>2018-03-16 11:19:49</t>
  </si>
  <si>
    <t>na424</t>
  </si>
  <si>
    <t>2018-03-16 07:54:53</t>
  </si>
  <si>
    <t>jmm388</t>
  </si>
  <si>
    <t>2018-03-16 11:46:47</t>
  </si>
  <si>
    <t>sk2599</t>
  </si>
  <si>
    <t>2018-03-15 10:34:15</t>
  </si>
  <si>
    <t>dn325</t>
  </si>
  <si>
    <t>2018-03-16 08:51:19</t>
  </si>
  <si>
    <t>sry2</t>
  </si>
  <si>
    <t>2018-03-16 11:43:25</t>
  </si>
  <si>
    <t>jw2476</t>
  </si>
  <si>
    <t>2018-03-14 11:32:47</t>
  </si>
  <si>
    <t>meg99</t>
  </si>
  <si>
    <t>2018-03-16 08:44:58</t>
  </si>
  <si>
    <t>sdk48</t>
  </si>
  <si>
    <t>2018-03-16 09:54:23</t>
  </si>
  <si>
    <t>ecw36</t>
  </si>
  <si>
    <t>2018-03-16 10:08:59</t>
  </si>
  <si>
    <t>rd743</t>
  </si>
  <si>
    <t>2018-03-16 09:10:46</t>
  </si>
  <si>
    <t>sm2799</t>
  </si>
  <si>
    <t>2018-03-16 08:47:04</t>
  </si>
  <si>
    <t>ts845</t>
  </si>
  <si>
    <t>2018-03-16 07:49:52</t>
  </si>
  <si>
    <t>cmk78</t>
  </si>
  <si>
    <t>2018-03-16 11:35:44</t>
  </si>
  <si>
    <t>kag78</t>
  </si>
  <si>
    <t>2018-03-16 09:38:52</t>
  </si>
  <si>
    <t>rk723</t>
  </si>
  <si>
    <t>2018-03-15 11:28:30</t>
  </si>
  <si>
    <t>jaw229</t>
  </si>
  <si>
    <t>2018-03-15 19:10:25</t>
  </si>
  <si>
    <t>mlc233</t>
  </si>
  <si>
    <t>2018-03-16 08:41:01</t>
  </si>
  <si>
    <t>dc2223</t>
  </si>
  <si>
    <t>2018-03-16 12:03:43</t>
  </si>
  <si>
    <t>UserID</t>
  </si>
  <si>
    <t>UserRole</t>
  </si>
  <si>
    <t>UserDepartment</t>
  </si>
  <si>
    <t>Passed</t>
  </si>
  <si>
    <t>EventID</t>
  </si>
  <si>
    <t>EventType</t>
  </si>
  <si>
    <t>StartTime</t>
  </si>
  <si>
    <t>StartHour</t>
  </si>
  <si>
    <t>EndTime</t>
  </si>
  <si>
    <t>P1_passed</t>
  </si>
  <si>
    <t>P1_difficult</t>
  </si>
  <si>
    <t>P2_passed</t>
  </si>
  <si>
    <t>P2_difficult</t>
  </si>
  <si>
    <t>P3_passed</t>
  </si>
  <si>
    <t>P3_difficult</t>
  </si>
  <si>
    <t>P4_passed</t>
  </si>
  <si>
    <t>P4_difficult</t>
  </si>
  <si>
    <t>P5_passed</t>
  </si>
  <si>
    <t>P5_difficult</t>
  </si>
  <si>
    <t>P6_passed</t>
  </si>
  <si>
    <t>P6_difficult</t>
  </si>
  <si>
    <t>P7_passed</t>
  </si>
  <si>
    <t>P7_difficult</t>
  </si>
  <si>
    <t>Washtime</t>
  </si>
  <si>
    <t>DifficultyLevel</t>
  </si>
  <si>
    <t>Event_Sequential</t>
  </si>
  <si>
    <t>Level0</t>
  </si>
  <si>
    <t>131654264414355200</t>
  </si>
  <si>
    <t>131654279053334416</t>
  </si>
  <si>
    <t>131654280877044832</t>
  </si>
  <si>
    <t>131654282919678272</t>
  </si>
  <si>
    <t>131654284415560672</t>
  </si>
  <si>
    <t>131654286932103136</t>
  </si>
  <si>
    <t>131654288386936576</t>
  </si>
  <si>
    <t>131654290919606624</t>
  </si>
  <si>
    <t>131654292508210064</t>
  </si>
  <si>
    <t>131654295076930080</t>
  </si>
  <si>
    <t>131654296165727568</t>
  </si>
  <si>
    <t>131654298337884000</t>
  </si>
  <si>
    <t>131654308639631744</t>
  </si>
  <si>
    <t>131654309181518336</t>
  </si>
  <si>
    <t>131654310712473392</t>
  </si>
  <si>
    <t>131654311895592432</t>
  </si>
  <si>
    <t>131654312875531744</t>
  </si>
  <si>
    <t>Level1</t>
  </si>
  <si>
    <t>131654468592324240</t>
  </si>
  <si>
    <t>131654469759831440</t>
  </si>
  <si>
    <t>131654503771007168</t>
  </si>
  <si>
    <t>131655016333448224</t>
  </si>
  <si>
    <t>131655022008890656</t>
  </si>
  <si>
    <t>131655023252863632</t>
  </si>
  <si>
    <t>131655038070219104</t>
  </si>
  <si>
    <t>131655040626469616</t>
  </si>
  <si>
    <t>131655041484192880</t>
  </si>
  <si>
    <t>131655044135497312</t>
  </si>
  <si>
    <t>131655051674092544</t>
  </si>
  <si>
    <t>131655052735604832</t>
  </si>
  <si>
    <t>131655053893486576</t>
  </si>
  <si>
    <t>131655054499634560</t>
  </si>
  <si>
    <t>131655055648156240</t>
  </si>
  <si>
    <t>131655056287360928</t>
  </si>
  <si>
    <t>131655058226994080</t>
  </si>
  <si>
    <t>131655059739321872</t>
  </si>
  <si>
    <t>131655061152386576</t>
  </si>
  <si>
    <t>131655062242451072</t>
  </si>
  <si>
    <t>131655062627045296</t>
  </si>
  <si>
    <t>131655063021446208</t>
  </si>
  <si>
    <t>131655067515721088</t>
  </si>
  <si>
    <t>131655069035882576</t>
  </si>
  <si>
    <t>131655069606898288</t>
  </si>
  <si>
    <t>131655070606036560</t>
  </si>
  <si>
    <t>131655071555314592</t>
  </si>
  <si>
    <t>131655074353061248</t>
  </si>
  <si>
    <t>131655074750462896</t>
  </si>
  <si>
    <t>131655075087153536</t>
  </si>
  <si>
    <t>131655076080705936</t>
  </si>
  <si>
    <t>131655076419905856</t>
  </si>
  <si>
    <t>131655077635425776</t>
  </si>
  <si>
    <t>131655078649928784</t>
  </si>
  <si>
    <t>131655079768703408</t>
  </si>
  <si>
    <t>131655081228273136</t>
  </si>
  <si>
    <t>131655082180215568</t>
  </si>
  <si>
    <t>131655083551467552</t>
  </si>
  <si>
    <t>131655084697762080</t>
  </si>
  <si>
    <t>131655085603638304</t>
  </si>
  <si>
    <t>131655086396588624</t>
  </si>
  <si>
    <t>131655087529627904</t>
  </si>
  <si>
    <t>131655088143520944</t>
  </si>
  <si>
    <t>131655088488175920</t>
  </si>
  <si>
    <t>131655088851638688</t>
  </si>
  <si>
    <t>131655090444122832</t>
  </si>
  <si>
    <t>131655091419967792</t>
  </si>
  <si>
    <t>131655092485731584</t>
  </si>
  <si>
    <t>131655093488819984</t>
  </si>
  <si>
    <t>131655094751008848</t>
  </si>
  <si>
    <t>131655095630528688</t>
  </si>
  <si>
    <t>131655096789702080</t>
  </si>
  <si>
    <t>131655098259242432</t>
  </si>
  <si>
    <t>131655098701352032</t>
  </si>
  <si>
    <t>131655099539541200</t>
  </si>
  <si>
    <t>131655100464744672</t>
  </si>
  <si>
    <t>131655100869753312</t>
  </si>
  <si>
    <t>131655101725344448</t>
  </si>
  <si>
    <t>131655102499708160</t>
  </si>
  <si>
    <t>Level2</t>
  </si>
  <si>
    <t>131655103230487952</t>
  </si>
  <si>
    <t>131655103729891008</t>
  </si>
  <si>
    <t>Level3</t>
  </si>
  <si>
    <t>131655104695979216</t>
  </si>
  <si>
    <t>131655105922974832</t>
  </si>
  <si>
    <t>131655106758893936</t>
  </si>
  <si>
    <t>131655107577232960</t>
  </si>
  <si>
    <t>131655107752679712</t>
  </si>
  <si>
    <t>131655108921985984</t>
  </si>
  <si>
    <t>131655110540392704</t>
  </si>
  <si>
    <t>131655111444169264</t>
  </si>
  <si>
    <t>131655112298000288</t>
  </si>
  <si>
    <t>131655113375199952</t>
  </si>
  <si>
    <t>131655114334529072</t>
  </si>
  <si>
    <t>131655115065716896</t>
  </si>
  <si>
    <t>131655115878435120</t>
  </si>
  <si>
    <t>131655117190562512</t>
  </si>
  <si>
    <t>131655118459362480</t>
  </si>
  <si>
    <t>131655119439258096</t>
  </si>
  <si>
    <t>131655120366507040</t>
  </si>
  <si>
    <t>131655121694117008</t>
  </si>
  <si>
    <t>131655123034569136</t>
  </si>
  <si>
    <t>131655124054871744</t>
  </si>
  <si>
    <t>131655125020666672</t>
  </si>
  <si>
    <t>131655126453420512</t>
  </si>
  <si>
    <t>131655127868352032</t>
  </si>
  <si>
    <t>131655129241197696</t>
  </si>
  <si>
    <t>131655130144441536</t>
  </si>
  <si>
    <t>131655130996973968</t>
  </si>
  <si>
    <t>131655132048819904</t>
  </si>
  <si>
    <t>131655132614688224</t>
  </si>
  <si>
    <t>131655133986609568</t>
  </si>
  <si>
    <t>131655134103976080</t>
  </si>
  <si>
    <t>131655135273963776</t>
  </si>
  <si>
    <t>131655136962523456</t>
  </si>
  <si>
    <t>131655137994039072</t>
  </si>
  <si>
    <t>131655142606249920</t>
  </si>
  <si>
    <t>131655143282590560</t>
  </si>
  <si>
    <t>131655143953332304</t>
  </si>
  <si>
    <t>131655145093223136</t>
  </si>
  <si>
    <t>131655146356310176</t>
  </si>
  <si>
    <t>131655147346634928</t>
  </si>
  <si>
    <t>131655148256035248</t>
  </si>
  <si>
    <t>131655149566210576</t>
  </si>
  <si>
    <t>131655151673632928</t>
  </si>
  <si>
    <t>131655153495815648</t>
  </si>
  <si>
    <t>131655154243377808</t>
  </si>
  <si>
    <t>131655155583735088</t>
  </si>
  <si>
    <t>Level4</t>
  </si>
  <si>
    <t>131655156194916448</t>
  </si>
  <si>
    <t>131655157640782816</t>
  </si>
  <si>
    <t>131655158180426400</t>
  </si>
  <si>
    <t>131655158939086864</t>
  </si>
  <si>
    <t>131655159541838880</t>
  </si>
  <si>
    <t>131655159891806848</t>
  </si>
  <si>
    <t>131655160849990240</t>
  </si>
  <si>
    <t>131655161586865472</t>
  </si>
  <si>
    <t>131655162234001728</t>
  </si>
  <si>
    <t>131655163056639488</t>
  </si>
  <si>
    <t>131655163788361344</t>
  </si>
  <si>
    <t>131655164616624880</t>
  </si>
  <si>
    <t>131655165027178112</t>
  </si>
  <si>
    <t>131655166038063200</t>
  </si>
  <si>
    <t>131655167498790208</t>
  </si>
  <si>
    <t>131655168281470288</t>
  </si>
  <si>
    <t>131655168947191120</t>
  </si>
  <si>
    <t>131655170166476112</t>
  </si>
  <si>
    <t>131655171206386320</t>
  </si>
  <si>
    <t>131655171934689168</t>
  </si>
  <si>
    <t>131655173124310272</t>
  </si>
  <si>
    <t>131655173392591984</t>
  </si>
  <si>
    <t>131655307874975456</t>
  </si>
  <si>
    <t>131655308616677728</t>
  </si>
  <si>
    <t>131655309304907168</t>
  </si>
  <si>
    <t>131655309976836160</t>
  </si>
  <si>
    <t>131655310577252304</t>
  </si>
  <si>
    <t>131655311343720928</t>
  </si>
  <si>
    <t>131655311730092688</t>
  </si>
  <si>
    <t>131655312403496160</t>
  </si>
  <si>
    <t>Level5</t>
  </si>
  <si>
    <t>131655312879294512</t>
  </si>
  <si>
    <t>131655313282636672</t>
  </si>
  <si>
    <t>131655314101841648</t>
  </si>
  <si>
    <t>131655314365617472</t>
  </si>
  <si>
    <t>131655314646315312</t>
  </si>
  <si>
    <t>131655315418380384</t>
  </si>
  <si>
    <t>131655315670795680</t>
  </si>
  <si>
    <t>131655316448588192</t>
  </si>
  <si>
    <t>131655317014147360</t>
  </si>
  <si>
    <t>131655317710550240</t>
  </si>
  <si>
    <t>131655318443506272</t>
  </si>
  <si>
    <t>131655320325513376</t>
  </si>
  <si>
    <t>131655320989288816</t>
  </si>
  <si>
    <t>131655321695672272</t>
  </si>
  <si>
    <t>131655322385285440</t>
  </si>
  <si>
    <t>131655322916982112</t>
  </si>
  <si>
    <t>131655323566734304</t>
  </si>
  <si>
    <t>131655324178719616</t>
  </si>
  <si>
    <t>131655327829940064</t>
  </si>
  <si>
    <t>131655328211344576</t>
  </si>
  <si>
    <t>131655328702467584</t>
  </si>
  <si>
    <t>131655329611373600</t>
  </si>
  <si>
    <t>131655329881889488</t>
  </si>
  <si>
    <t>131655330801047744</t>
  </si>
  <si>
    <t>131655331648637312</t>
  </si>
  <si>
    <t>131655336158476032</t>
  </si>
  <si>
    <t>131655336705142928</t>
  </si>
  <si>
    <t>131655337300657664</t>
  </si>
  <si>
    <t>131655337999710128</t>
  </si>
  <si>
    <t>131655338693758560</t>
  </si>
  <si>
    <t>131655339674078944</t>
  </si>
  <si>
    <t>131655340126310992</t>
  </si>
  <si>
    <t>131655341270515280</t>
  </si>
  <si>
    <t>131655342436185616</t>
  </si>
  <si>
    <t>131655344436920384</t>
  </si>
  <si>
    <t>131655345764582528</t>
  </si>
  <si>
    <t>131655347784714240</t>
  </si>
  <si>
    <t>131655348990969248</t>
  </si>
  <si>
    <t>131655349787711008</t>
  </si>
  <si>
    <t>131655350462539872</t>
  </si>
  <si>
    <t>131655350976659616</t>
  </si>
  <si>
    <t>131655351643952992</t>
  </si>
  <si>
    <t>131655352686401648</t>
  </si>
  <si>
    <t>131655354587261440</t>
  </si>
  <si>
    <t>131655355690711072</t>
  </si>
  <si>
    <t>131655356957671712</t>
  </si>
  <si>
    <t>131655358465047728</t>
  </si>
  <si>
    <t>131655360638745440</t>
  </si>
  <si>
    <t>131655361752148560</t>
  </si>
  <si>
    <t>131655363672890624</t>
  </si>
  <si>
    <t>131655364879450656</t>
  </si>
  <si>
    <t>131655366316914096</t>
  </si>
  <si>
    <t>131655367156964976</t>
  </si>
  <si>
    <t>131655367720521712</t>
  </si>
  <si>
    <t>131655368036020976</t>
  </si>
  <si>
    <t>131655368348134432</t>
  </si>
  <si>
    <t>131655368724589024</t>
  </si>
  <si>
    <t>131655369028569024</t>
  </si>
  <si>
    <t>131655369423361024</t>
  </si>
  <si>
    <t>131655369848863072</t>
  </si>
  <si>
    <t>131655370147397424</t>
  </si>
  <si>
    <t>131655370826783360</t>
  </si>
  <si>
    <t>131655371290214528</t>
  </si>
  <si>
    <t>131655371851765424</t>
  </si>
  <si>
    <t>131655372338386736</t>
  </si>
  <si>
    <t>131655372943509344</t>
  </si>
  <si>
    <t>131655373646066576</t>
  </si>
  <si>
    <t>131655374267167552</t>
  </si>
  <si>
    <t>131655375370402336</t>
  </si>
  <si>
    <t>131655376193000752</t>
  </si>
  <si>
    <t>131655377105513440</t>
  </si>
  <si>
    <t>131655377984020144</t>
  </si>
  <si>
    <t>131655378515369648</t>
  </si>
  <si>
    <t>131655378886465488</t>
  </si>
  <si>
    <t>131655379425471648</t>
  </si>
  <si>
    <t>131655380704611408</t>
  </si>
  <si>
    <t>131655381610538400</t>
  </si>
  <si>
    <t>131655382461497424</t>
  </si>
  <si>
    <t>131655382799419472</t>
  </si>
  <si>
    <t>131655383460825536</t>
  </si>
  <si>
    <t>131655383740372768</t>
  </si>
  <si>
    <t>131655384365147744</t>
  </si>
  <si>
    <t>131655384654077376</t>
  </si>
  <si>
    <t>131655385379976560</t>
  </si>
  <si>
    <t>131655385873862224</t>
  </si>
  <si>
    <t>131655386752953664</t>
  </si>
  <si>
    <t>131655387470797824</t>
  </si>
  <si>
    <t>131655388127055664</t>
  </si>
  <si>
    <t>131655389057162800</t>
  </si>
  <si>
    <t>131655389966209104</t>
  </si>
  <si>
    <t>131655391041290288</t>
  </si>
  <si>
    <t>131655391988806528</t>
  </si>
  <si>
    <t>131655393229833552</t>
  </si>
  <si>
    <t>131655395233992512</t>
  </si>
  <si>
    <t>131655396279426192</t>
  </si>
  <si>
    <t>131655397244757808</t>
  </si>
  <si>
    <t>131655398108399280</t>
  </si>
  <si>
    <t>131655399759114064</t>
  </si>
  <si>
    <t>131655400790877248</t>
  </si>
  <si>
    <t>131655401694434112</t>
  </si>
  <si>
    <t>131655402493096144</t>
  </si>
  <si>
    <t>131655403189834240</t>
  </si>
  <si>
    <t>131655404385537216</t>
  </si>
  <si>
    <t>131655404850026432</t>
  </si>
  <si>
    <t>131655405497172160</t>
  </si>
  <si>
    <t>131655406220996128</t>
  </si>
  <si>
    <t>131655406750475616</t>
  </si>
  <si>
    <t>131655407237519248</t>
  </si>
  <si>
    <t>131655407718354816</t>
  </si>
  <si>
    <t>131655408229212592</t>
  </si>
  <si>
    <t>131655408710142608</t>
  </si>
  <si>
    <t>131655409676779968</t>
  </si>
  <si>
    <t>131655410882239296</t>
  </si>
  <si>
    <t>131655411871876704</t>
  </si>
  <si>
    <t>131655412776241120</t>
  </si>
  <si>
    <t>131655893437379616</t>
  </si>
  <si>
    <t>131655894306476912</t>
  </si>
  <si>
    <t>131655895820008480</t>
  </si>
  <si>
    <t>131655896523002944</t>
  </si>
  <si>
    <t>131655897457781344</t>
  </si>
  <si>
    <t>131655898541288992</t>
  </si>
  <si>
    <t>131655899507670560</t>
  </si>
  <si>
    <t>131655900151909968</t>
  </si>
  <si>
    <t>131655900899841312</t>
  </si>
  <si>
    <t>131655902377936480</t>
  </si>
  <si>
    <t>131655903421888672</t>
  </si>
  <si>
    <t>131655904068111872</t>
  </si>
  <si>
    <t>131655905329473200</t>
  </si>
  <si>
    <t>131655906045184048</t>
  </si>
  <si>
    <t>131655906884510592</t>
  </si>
  <si>
    <t>131655907578879680</t>
  </si>
  <si>
    <t>131655908256747744</t>
  </si>
  <si>
    <t>131655908873196960</t>
  </si>
  <si>
    <t>131655909487454544</t>
  </si>
  <si>
    <t>131655910384218944</t>
  </si>
  <si>
    <t>131655911182364400</t>
  </si>
  <si>
    <t>131655912182510448</t>
  </si>
  <si>
    <t>131655912729871488</t>
  </si>
  <si>
    <t>131655914250182752</t>
  </si>
  <si>
    <t>131655915036053456</t>
  </si>
  <si>
    <t>131655916081962832</t>
  </si>
  <si>
    <t>131655916429819840</t>
  </si>
  <si>
    <t>131655916911910704</t>
  </si>
  <si>
    <t>131655917796643376</t>
  </si>
  <si>
    <t>131655918269319072</t>
  </si>
  <si>
    <t>131655918592023040</t>
  </si>
  <si>
    <t>131655919852270000</t>
  </si>
  <si>
    <t>131655920561407200</t>
  </si>
  <si>
    <t>131655920971223904</t>
  </si>
  <si>
    <t>131655921521490080</t>
  </si>
  <si>
    <t>131655922038304320</t>
  </si>
  <si>
    <t>131655922846769728</t>
  </si>
  <si>
    <t>131655923342946352</t>
  </si>
  <si>
    <t>131655924083126912</t>
  </si>
  <si>
    <t>131655924846264560</t>
  </si>
  <si>
    <t>131655926455836656</t>
  </si>
  <si>
    <t>131655927340655328</t>
  </si>
  <si>
    <t>131655927936865952</t>
  </si>
  <si>
    <t>131655928673065520</t>
  </si>
  <si>
    <t>131655929536129600</t>
  </si>
  <si>
    <t>131655930182834816</t>
  </si>
  <si>
    <t>131655932292571552</t>
  </si>
  <si>
    <t>131655932921467616</t>
  </si>
  <si>
    <t>131655933512068496</t>
  </si>
  <si>
    <t>131655935422068768</t>
  </si>
  <si>
    <t>131655936462308784</t>
  </si>
  <si>
    <t>131655937095128912</t>
  </si>
  <si>
    <t>131655937682365344</t>
  </si>
  <si>
    <t>131655938377446880</t>
  </si>
  <si>
    <t>131655938986028416</t>
  </si>
  <si>
    <t>131655939601337248</t>
  </si>
  <si>
    <t>131655940112234048</t>
  </si>
  <si>
    <t>131655940857817552</t>
  </si>
  <si>
    <t>131655941387353936</t>
  </si>
  <si>
    <t>131655941864010112</t>
  </si>
  <si>
    <t>131655942252379424</t>
  </si>
  <si>
    <t>131655942785489392</t>
  </si>
  <si>
    <t>131655943389970704</t>
  </si>
  <si>
    <t>131655943988269616</t>
  </si>
  <si>
    <t>131655944788084752</t>
  </si>
  <si>
    <t>131655945490514784</t>
  </si>
  <si>
    <t>131655946354346672</t>
  </si>
  <si>
    <t>131655946898974944</t>
  </si>
  <si>
    <t>131655947387947200</t>
  </si>
  <si>
    <t>131655947801141360</t>
  </si>
  <si>
    <t>131655947961767552</t>
  </si>
  <si>
    <t>131655948845845152</t>
  </si>
  <si>
    <t>131655953471415120</t>
  </si>
  <si>
    <t>131655954108148048</t>
  </si>
  <si>
    <t>131655954531507088</t>
  </si>
  <si>
    <t>131655957030016800</t>
  </si>
  <si>
    <t>131655958448536000</t>
  </si>
  <si>
    <t>131655959026433360</t>
  </si>
  <si>
    <t>131655959967321888</t>
  </si>
  <si>
    <t>131655961123370976</t>
  </si>
  <si>
    <t>131655962034401872</t>
  </si>
  <si>
    <t>131655962947768512</t>
  </si>
  <si>
    <t>131655963842898608</t>
  </si>
  <si>
    <t>131655964530179344</t>
  </si>
  <si>
    <t>131655965157243328</t>
  </si>
  <si>
    <t>131655965877639728</t>
  </si>
  <si>
    <t>131655966463336240</t>
  </si>
  <si>
    <t>131655967115731296</t>
  </si>
  <si>
    <t>131655967657992272</t>
  </si>
  <si>
    <t>131655968454905904</t>
  </si>
  <si>
    <t>131655969050956960</t>
  </si>
  <si>
    <t>131655970008735552</t>
  </si>
  <si>
    <t>131655970550578224</t>
  </si>
  <si>
    <t>131655970828348752</t>
  </si>
  <si>
    <t>131655971072057840</t>
  </si>
  <si>
    <t>131655975367490352</t>
  </si>
  <si>
    <t>131655975928098336</t>
  </si>
  <si>
    <t>131655976537600224</t>
  </si>
  <si>
    <t>131655977337862256</t>
  </si>
  <si>
    <t>131655977641208032</t>
  </si>
  <si>
    <t>131655978149341264</t>
  </si>
  <si>
    <t>131655978374706864</t>
  </si>
  <si>
    <t>131655979051214160</t>
  </si>
  <si>
    <t>131655979475127040</t>
  </si>
  <si>
    <t>131655980235501584</t>
  </si>
  <si>
    <t>131655980552234720</t>
  </si>
  <si>
    <t>131655981411344448</t>
  </si>
  <si>
    <t>131655982037354352</t>
  </si>
  <si>
    <t>131655982450933360</t>
  </si>
  <si>
    <t>131655983098076352</t>
  </si>
  <si>
    <t>131655983354750224</t>
  </si>
  <si>
    <t>131655983943272288</t>
  </si>
  <si>
    <t>131655984723460704</t>
  </si>
  <si>
    <t>131655985079156176</t>
  </si>
  <si>
    <t>131655985545529936</t>
  </si>
  <si>
    <t>131655986271687888</t>
  </si>
  <si>
    <t>131655986948890640</t>
  </si>
  <si>
    <t>131655988032141456</t>
  </si>
  <si>
    <t>131655990513269424</t>
  </si>
  <si>
    <t>131655991107978800</t>
  </si>
  <si>
    <t>131655991718662064</t>
  </si>
  <si>
    <t>131655997752388848</t>
  </si>
  <si>
    <t>131655998679260176</t>
  </si>
  <si>
    <t>131655999382530496</t>
  </si>
  <si>
    <t>131656000030314688</t>
  </si>
  <si>
    <t>131656001166528880</t>
  </si>
  <si>
    <t>131656001781206224</t>
  </si>
  <si>
    <t>131656002392034576</t>
  </si>
  <si>
    <t>131656003003303360</t>
  </si>
  <si>
    <t>131656003322511008</t>
  </si>
  <si>
    <t>131656004468735376</t>
  </si>
  <si>
    <t>131656005355245072</t>
  </si>
  <si>
    <t>131656006071695984</t>
  </si>
  <si>
    <t>131656006820538160</t>
  </si>
  <si>
    <t>131656007564110192</t>
  </si>
  <si>
    <t>131656008905892544</t>
  </si>
  <si>
    <t>131656010088949776</t>
  </si>
  <si>
    <t>131656011038572928</t>
  </si>
  <si>
    <t>131656012085408800</t>
  </si>
  <si>
    <t>131656013103383488</t>
  </si>
  <si>
    <t>131656014485000544</t>
  </si>
  <si>
    <t>131656016885119280</t>
  </si>
  <si>
    <t>131656017466522784</t>
  </si>
  <si>
    <t>131656018716711968</t>
  </si>
  <si>
    <t>131656019938428800</t>
  </si>
  <si>
    <t>131656021035065872</t>
  </si>
  <si>
    <t>131656021309167008</t>
  </si>
  <si>
    <t>131656021626704208</t>
  </si>
  <si>
    <t>131656022968069408</t>
  </si>
  <si>
    <t>131656023681352048</t>
  </si>
  <si>
    <t>131656024650740368</t>
  </si>
  <si>
    <t>131656024974298400</t>
  </si>
  <si>
    <t>131656025315220048</t>
  </si>
  <si>
    <t>131656026245600224</t>
  </si>
  <si>
    <t>131656026793502416</t>
  </si>
  <si>
    <t>131656027341293632</t>
  </si>
  <si>
    <t>131656027874643088</t>
  </si>
  <si>
    <t>131656028412390272</t>
  </si>
  <si>
    <t>131656028906541440</t>
  </si>
  <si>
    <t>131656029422081536</t>
  </si>
  <si>
    <t>131656029661372448</t>
  </si>
  <si>
    <t>131656030081692720</t>
  </si>
  <si>
    <t>131656030626516752</t>
  </si>
  <si>
    <t>131656031166364960</t>
  </si>
  <si>
    <t>131656031724100128</t>
  </si>
  <si>
    <t>131656032238897696</t>
  </si>
  <si>
    <t>131656032781948032</t>
  </si>
  <si>
    <t>131656033304123760</t>
  </si>
  <si>
    <t>131656034820839424</t>
  </si>
  <si>
    <t>131656035443793408</t>
  </si>
  <si>
    <t>131656035947236576</t>
  </si>
  <si>
    <t>131656036501769376</t>
  </si>
  <si>
    <t>131656040075219264</t>
  </si>
  <si>
    <t>131656040979397424</t>
  </si>
  <si>
    <t>131656041948204992</t>
  </si>
  <si>
    <t>131656042920088144</t>
  </si>
  <si>
    <t>131656175338664384</t>
  </si>
  <si>
    <t>131656175943515056</t>
  </si>
  <si>
    <t>131656176102729472</t>
  </si>
  <si>
    <t>131656176398399792</t>
  </si>
  <si>
    <t>131656210118983072</t>
  </si>
  <si>
    <t>131656211651605312</t>
  </si>
  <si>
    <t>131656212546507872</t>
  </si>
  <si>
    <t>131656213293001728</t>
  </si>
  <si>
    <t>131656214362157200</t>
  </si>
  <si>
    <t>131656215087687088</t>
  </si>
  <si>
    <t>131656216616364928</t>
  </si>
  <si>
    <t>131656217457298080</t>
  </si>
  <si>
    <t>131656218212165376</t>
  </si>
  <si>
    <t>131656219042066448</t>
  </si>
  <si>
    <t>131656219308351472</t>
  </si>
  <si>
    <t>131656220675260144</t>
  </si>
  <si>
    <t>131656221453556176</t>
  </si>
  <si>
    <t>131656222218497344</t>
  </si>
  <si>
    <t>131656223399912000</t>
  </si>
  <si>
    <t>131656223987787440</t>
  </si>
  <si>
    <t>131656224824904608</t>
  </si>
  <si>
    <t>131656226059343072</t>
  </si>
  <si>
    <t>131656227327908320</t>
  </si>
  <si>
    <t>131656228223046688</t>
  </si>
  <si>
    <t>131656229342876416</t>
  </si>
  <si>
    <t>131656229648942176</t>
  </si>
  <si>
    <t>131656229942803168</t>
  </si>
  <si>
    <t>131656230536130112</t>
  </si>
  <si>
    <t>131656231261922768</t>
  </si>
  <si>
    <t>131656231972271744</t>
  </si>
  <si>
    <t>131656232623270336</t>
  </si>
  <si>
    <t>131656233416968464</t>
  </si>
  <si>
    <t>131656233865663072</t>
  </si>
  <si>
    <t>131656234298940384</t>
  </si>
  <si>
    <t>131656234870322720</t>
  </si>
  <si>
    <t>131656235394998096</t>
  </si>
  <si>
    <t>131656236092724288</t>
  </si>
  <si>
    <t>131656236678109728</t>
  </si>
  <si>
    <t>131656237748625824</t>
  </si>
  <si>
    <t>131656238079195184</t>
  </si>
  <si>
    <t>131656238598498592</t>
  </si>
  <si>
    <t>131656239051218768</t>
  </si>
  <si>
    <t>131656240726491200</t>
  </si>
  <si>
    <t>131656243243709680</t>
  </si>
  <si>
    <t>131656243789094384</t>
  </si>
  <si>
    <t>131656244583593696</t>
  </si>
  <si>
    <t>131656245490426448</t>
  </si>
  <si>
    <t>131656245945758528</t>
  </si>
  <si>
    <t>131656246597290032</t>
  </si>
  <si>
    <t>131656246829956512</t>
  </si>
  <si>
    <t>131656247533647872</t>
  </si>
  <si>
    <t>131656248140921600</t>
  </si>
  <si>
    <t>131656248965129168</t>
  </si>
  <si>
    <t>131656250739468560</t>
  </si>
  <si>
    <t>131656251514733936</t>
  </si>
  <si>
    <t>131656252135124480</t>
  </si>
  <si>
    <t>131656252783140560</t>
  </si>
  <si>
    <t>131656253535598720</t>
  </si>
  <si>
    <t>131656254322220544</t>
  </si>
  <si>
    <t>131656254987317440</t>
  </si>
  <si>
    <t>131656255523121440</t>
  </si>
  <si>
    <t>131656256136625008</t>
  </si>
  <si>
    <t>131656256752709024</t>
  </si>
  <si>
    <t>131656257424165808</t>
  </si>
  <si>
    <t>131656258887523696</t>
  </si>
  <si>
    <t>131656259169349600</t>
  </si>
  <si>
    <t>131656260029494944</t>
  </si>
  <si>
    <t>131656260403176544</t>
  </si>
  <si>
    <t>131656260849625488</t>
  </si>
  <si>
    <t>131656261781032688</t>
  </si>
  <si>
    <t>131656262375374240</t>
  </si>
  <si>
    <t>131656264204837072</t>
  </si>
  <si>
    <t>131656264942297760</t>
  </si>
  <si>
    <t>131656265341216800</t>
  </si>
  <si>
    <t>131656265778291872</t>
  </si>
  <si>
    <t>131656266154238576</t>
  </si>
  <si>
    <t>131656266494879264</t>
  </si>
  <si>
    <t>131656266875511152</t>
  </si>
  <si>
    <t>131656267349292752</t>
  </si>
  <si>
    <t>131656267836109728</t>
  </si>
  <si>
    <t>131656268861179920</t>
  </si>
  <si>
    <t>131656269522567856</t>
  </si>
  <si>
    <t>131656270068660752</t>
  </si>
  <si>
    <t>131656270598750960</t>
  </si>
  <si>
    <t>131656271488027984</t>
  </si>
  <si>
    <t>131656272394812528</t>
  </si>
  <si>
    <t>131656273359440272</t>
  </si>
  <si>
    <t>131656274313157968</t>
  </si>
  <si>
    <t>131656275172906240</t>
  </si>
  <si>
    <t>131656275885957888</t>
  </si>
  <si>
    <t>131656276555286128</t>
  </si>
  <si>
    <t>131656277747927456</t>
  </si>
  <si>
    <t>131656278833051824</t>
  </si>
  <si>
    <t>131656279719633824</t>
  </si>
  <si>
    <t>131656280108768960</t>
  </si>
  <si>
    <t>131656281075089312</t>
  </si>
  <si>
    <t>131656281231364352</t>
  </si>
  <si>
    <t>131656282298704720</t>
  </si>
  <si>
    <t>131656283223369808</t>
  </si>
  <si>
    <t>131656284307177488</t>
  </si>
  <si>
    <t>131656285280600944</t>
  </si>
  <si>
    <t>131656285887409600</t>
  </si>
  <si>
    <t>131656286571445472</t>
  </si>
  <si>
    <t>131656287290782512</t>
  </si>
  <si>
    <t>131656288393078496</t>
  </si>
  <si>
    <t>131656288933951280</t>
  </si>
  <si>
    <t>131656289608017824</t>
  </si>
  <si>
    <t>131656290251862784</t>
  </si>
  <si>
    <t>131656745918243904</t>
  </si>
  <si>
    <t>131656746462342864</t>
  </si>
  <si>
    <t>131656747093581392</t>
  </si>
  <si>
    <t>131656747694879536</t>
  </si>
  <si>
    <t>131656748197846912</t>
  </si>
  <si>
    <t>131656748929388048</t>
  </si>
  <si>
    <t>131656749539569408</t>
  </si>
  <si>
    <t>131656750374001392</t>
  </si>
  <si>
    <t>131656751211846784</t>
  </si>
  <si>
    <t>131656751662572912</t>
  </si>
  <si>
    <t>131656752253578944</t>
  </si>
  <si>
    <t>131656752431306032</t>
  </si>
  <si>
    <t>131656753676229296</t>
  </si>
  <si>
    <t>131656754113664256</t>
  </si>
  <si>
    <t>131656754826101376</t>
  </si>
  <si>
    <t>131656755436401424</t>
  </si>
  <si>
    <t>131656756555553424</t>
  </si>
  <si>
    <t>131656757547412688</t>
  </si>
  <si>
    <t>131656758504428256</t>
  </si>
  <si>
    <t>131656759334683440</t>
  </si>
  <si>
    <t>131656759975314112</t>
  </si>
  <si>
    <t>131656760770778256</t>
  </si>
  <si>
    <t>131656760987612480</t>
  </si>
  <si>
    <t>131656761529019008</t>
  </si>
  <si>
    <t>131656762048378608</t>
  </si>
  <si>
    <t>131656762807462576</t>
  </si>
  <si>
    <t>131656763278653280</t>
  </si>
  <si>
    <t>131656763740319376</t>
  </si>
  <si>
    <t>131656764423721632</t>
  </si>
  <si>
    <t>131656765014549200</t>
  </si>
  <si>
    <t>131656765396062544</t>
  </si>
  <si>
    <t>131656766295829872</t>
  </si>
  <si>
    <t>131656766711154384</t>
  </si>
  <si>
    <t>131656767386284560</t>
  </si>
  <si>
    <t>131656768023108032</t>
  </si>
  <si>
    <t>131656768558075504</t>
  </si>
  <si>
    <t>131656768878375680</t>
  </si>
  <si>
    <t>131656769518194832</t>
  </si>
  <si>
    <t>131656770069383520</t>
  </si>
  <si>
    <t>131656770197351024</t>
  </si>
  <si>
    <t>131656770252859168</t>
  </si>
  <si>
    <t>131656770443085504</t>
  </si>
  <si>
    <t>131656771767620784</t>
  </si>
  <si>
    <t>131656772302843904</t>
  </si>
  <si>
    <t>131656772900041184</t>
  </si>
  <si>
    <t>131656773305036272</t>
  </si>
  <si>
    <t>131656773904648288</t>
  </si>
  <si>
    <t>131656774839627712</t>
  </si>
  <si>
    <t>131656775545668208</t>
  </si>
  <si>
    <t>131656776111083648</t>
  </si>
  <si>
    <t>131656776613003904</t>
  </si>
  <si>
    <t>131656777389346896</t>
  </si>
  <si>
    <t>131656777687059584</t>
  </si>
  <si>
    <t>131656777977235696</t>
  </si>
  <si>
    <t>131656778441017824</t>
  </si>
  <si>
    <t>131656778976594432</t>
  </si>
  <si>
    <t>131656779720085104</t>
  </si>
  <si>
    <t>131656780241037408</t>
  </si>
  <si>
    <t>131656781085048048</t>
  </si>
  <si>
    <t>131656781825091968</t>
  </si>
  <si>
    <t>131656782791067440</t>
  </si>
  <si>
    <t>131656783374973056</t>
  </si>
  <si>
    <t>131656783787690384</t>
  </si>
  <si>
    <t>131656784820403760</t>
  </si>
  <si>
    <t>131656785152319424</t>
  </si>
  <si>
    <t>131656785347140080</t>
  </si>
  <si>
    <t>131656785575092272</t>
  </si>
  <si>
    <t>131656785918407296</t>
  </si>
  <si>
    <t>131656786516144480</t>
  </si>
  <si>
    <t>131656786864571056</t>
  </si>
  <si>
    <t>131656787466607184</t>
  </si>
  <si>
    <t>131656787894739248</t>
  </si>
  <si>
    <t>131656789034011264</t>
  </si>
  <si>
    <t>131656789471365104</t>
  </si>
  <si>
    <t>131656789974396928</t>
  </si>
  <si>
    <t>131656790529075520</t>
  </si>
  <si>
    <t>131656790957914800</t>
  </si>
  <si>
    <t>131656791276596032</t>
  </si>
  <si>
    <t>131656791764864688</t>
  </si>
  <si>
    <t>131656792606207664</t>
  </si>
  <si>
    <t>131656793165847808</t>
  </si>
  <si>
    <t>131656793721264096</t>
  </si>
  <si>
    <t>131656793959702608</t>
  </si>
  <si>
    <t>131656794465570496</t>
  </si>
  <si>
    <t>131656796879814064</t>
  </si>
  <si>
    <t>131656797415966704</t>
  </si>
  <si>
    <t>131656797837535360</t>
  </si>
  <si>
    <t>131656798070150688</t>
  </si>
  <si>
    <t>131656798592547936</t>
  </si>
  <si>
    <t>131656798814291120</t>
  </si>
  <si>
    <t>131656799299849456</t>
  </si>
  <si>
    <t>131656799907450944</t>
  </si>
  <si>
    <t>131656800311628976</t>
  </si>
  <si>
    <t>131656800704960768</t>
  </si>
  <si>
    <t>131656801109891888</t>
  </si>
  <si>
    <t>131656801542389296</t>
  </si>
  <si>
    <t>131656802120662688</t>
  </si>
  <si>
    <t>131656802349066176</t>
  </si>
  <si>
    <t>131656802558906704</t>
  </si>
  <si>
    <t>131656802770490816</t>
  </si>
  <si>
    <t>131656802981470672</t>
  </si>
  <si>
    <t>131656804075295856</t>
  </si>
  <si>
    <t>131656805442174896</t>
  </si>
  <si>
    <t>131656806002942960</t>
  </si>
  <si>
    <t>131656807054402896</t>
  </si>
  <si>
    <t>131656807635876480</t>
  </si>
  <si>
    <t>131656808162207088</t>
  </si>
  <si>
    <t>131656808725313856</t>
  </si>
  <si>
    <t>131656809256553696</t>
  </si>
  <si>
    <t>131656809605064176</t>
  </si>
  <si>
    <t>131656809800401248</t>
  </si>
  <si>
    <t>131656810055411344</t>
  </si>
  <si>
    <t>131656810521605920</t>
  </si>
  <si>
    <t>131656810737657200</t>
  </si>
  <si>
    <t>131656811090341040</t>
  </si>
  <si>
    <t>131656811321599776</t>
  </si>
  <si>
    <t>131656812138405488</t>
  </si>
  <si>
    <t>131656812740905104</t>
  </si>
  <si>
    <t>131656813339633424</t>
  </si>
  <si>
    <t>131656813914014384</t>
  </si>
  <si>
    <t>131656814445000576</t>
  </si>
  <si>
    <t>131656814591603472</t>
  </si>
  <si>
    <t>131656815134253808</t>
  </si>
  <si>
    <t>131656815651109952</t>
  </si>
  <si>
    <t>131656816208554384</t>
  </si>
  <si>
    <t>131656816434353088</t>
  </si>
  <si>
    <t>131656816679697680</t>
  </si>
  <si>
    <t>131656816914772944</t>
  </si>
  <si>
    <t>131656817137077184</t>
  </si>
  <si>
    <t>131656817382590944</t>
  </si>
  <si>
    <t>131656818172107008</t>
  </si>
  <si>
    <t>131656818388354544</t>
  </si>
  <si>
    <t>131656818646618128</t>
  </si>
  <si>
    <t>131656819730460304</t>
  </si>
  <si>
    <t>131656820042225264</t>
  </si>
  <si>
    <t>131656820629773008</t>
  </si>
  <si>
    <t>131656823440312288</t>
  </si>
  <si>
    <t>131656824309560704</t>
  </si>
  <si>
    <t>131656825097217424</t>
  </si>
  <si>
    <t>131656825865802560</t>
  </si>
  <si>
    <t>131656826451915040</t>
  </si>
  <si>
    <t>131656827435367232</t>
  </si>
  <si>
    <t>131656828237595440</t>
  </si>
  <si>
    <t>131656829392742736</t>
  </si>
  <si>
    <t>131656841428238128</t>
  </si>
  <si>
    <t>131656841845224944</t>
  </si>
  <si>
    <t>131656845500570192</t>
  </si>
  <si>
    <t>131656846628693232</t>
  </si>
  <si>
    <t>131656847175060384</t>
  </si>
  <si>
    <t>131656848032508736</t>
  </si>
  <si>
    <t>131656849281019632</t>
  </si>
  <si>
    <t>131656849813502048</t>
  </si>
  <si>
    <t>131656850180302000</t>
  </si>
  <si>
    <t>131656850520466848</t>
  </si>
  <si>
    <t>131656850829372816</t>
  </si>
  <si>
    <t>131656851207758256</t>
  </si>
  <si>
    <t>131656851622405744</t>
  </si>
  <si>
    <t>131656851953726000</t>
  </si>
  <si>
    <t>131656852310390320</t>
  </si>
  <si>
    <t>131656852445475808</t>
  </si>
  <si>
    <t>131656852545291776</t>
  </si>
  <si>
    <t>131656853484201552</t>
  </si>
  <si>
    <t>131656853915501024</t>
  </si>
  <si>
    <t>131656854280891312</t>
  </si>
  <si>
    <t>131656854933598816</t>
  </si>
  <si>
    <t>131656855810318128</t>
  </si>
  <si>
    <t>131656856661571584</t>
  </si>
  <si>
    <t>131656857425000864</t>
  </si>
  <si>
    <t>131656858242346768</t>
  </si>
  <si>
    <t>131656859021072224</t>
  </si>
  <si>
    <t>131656859765823904</t>
  </si>
  <si>
    <t>131656860445877968</t>
  </si>
  <si>
    <t>131656861213676832</t>
  </si>
  <si>
    <t>131656862489511888</t>
  </si>
  <si>
    <t>131656863202940352</t>
  </si>
  <si>
    <t>131656863716143040</t>
  </si>
  <si>
    <t>131656864438246016</t>
  </si>
  <si>
    <t>131656865052770960</t>
  </si>
  <si>
    <t>131656865622323200</t>
  </si>
  <si>
    <t>131656866294556656</t>
  </si>
  <si>
    <t>131656866930688176</t>
  </si>
  <si>
    <t>131656867301115568</t>
  </si>
  <si>
    <t>131656867558528352</t>
  </si>
  <si>
    <t>131656867799640096</t>
  </si>
  <si>
    <t>131656868257011376</t>
  </si>
  <si>
    <t>131656868791353568</t>
  </si>
  <si>
    <t>131656870238710096</t>
  </si>
  <si>
    <t>131656870801363200</t>
  </si>
  <si>
    <t>131656871345173024</t>
  </si>
  <si>
    <t>131656871892171632</t>
  </si>
  <si>
    <t>131656872685079184</t>
  </si>
  <si>
    <t>131656873236838512</t>
  </si>
  <si>
    <t>131656873770201504</t>
  </si>
  <si>
    <t>131656874281213264</t>
  </si>
  <si>
    <t>131656874795171632</t>
  </si>
  <si>
    <t>131656875435115088</t>
  </si>
  <si>
    <t>131656875656051584</t>
  </si>
  <si>
    <t>131656876280191392</t>
  </si>
  <si>
    <t>131656876701651696</t>
  </si>
  <si>
    <t>131656877329470560</t>
  </si>
  <si>
    <t>131656877740771600</t>
  </si>
  <si>
    <t>131656877832941520</t>
  </si>
  <si>
    <t>131656878100666176</t>
  </si>
  <si>
    <t>131656878377575520</t>
  </si>
  <si>
    <t>131656878669835664</t>
  </si>
  <si>
    <t>131656878979125952</t>
  </si>
  <si>
    <t>131656879282218240</t>
  </si>
  <si>
    <t>131656879773855840</t>
  </si>
  <si>
    <t>131656880386693792</t>
  </si>
  <si>
    <t>131656880654944944</t>
  </si>
  <si>
    <t>131656881437920864</t>
  </si>
  <si>
    <t>131656882096116256</t>
  </si>
  <si>
    <t>131656882336742704</t>
  </si>
  <si>
    <t>131656882983113200</t>
  </si>
  <si>
    <t>131656883198958608</t>
  </si>
  <si>
    <t>131656883544200400</t>
  </si>
  <si>
    <t>131656885139650256</t>
  </si>
  <si>
    <t>131656885630755536</t>
  </si>
  <si>
    <t>131656886050430608</t>
  </si>
  <si>
    <t>131656887050973648</t>
  </si>
  <si>
    <t>131656887503725504</t>
  </si>
  <si>
    <t>131656888072040400</t>
  </si>
  <si>
    <t>131656888595044928</t>
  </si>
  <si>
    <t>131656888893941168</t>
  </si>
  <si>
    <t>131656889113243728</t>
  </si>
  <si>
    <t>131656889574718784</t>
  </si>
  <si>
    <t>131656891094533680</t>
  </si>
  <si>
    <t>131656892463673168</t>
  </si>
  <si>
    <t>131656893880167680</t>
  </si>
  <si>
    <t>131656894256286288</t>
  </si>
  <si>
    <t>131656894608145328</t>
  </si>
  <si>
    <t>131656895432235760</t>
  </si>
  <si>
    <t>131656896131428112</t>
  </si>
  <si>
    <t>131656897367614720</t>
  </si>
  <si>
    <t>131656898235444080</t>
  </si>
  <si>
    <t>131656899156332736</t>
  </si>
  <si>
    <t>131656900473584384</t>
  </si>
  <si>
    <t>131656901066618544</t>
  </si>
  <si>
    <t>131656901774145152</t>
  </si>
  <si>
    <t>131656902511908832</t>
  </si>
  <si>
    <t>Number</t>
  </si>
  <si>
    <t># Sessions attempted</t>
  </si>
  <si>
    <t># Sessions passed</t>
  </si>
  <si>
    <t>0:00</t>
  </si>
  <si>
    <t>1:00</t>
  </si>
  <si>
    <t>2:00</t>
  </si>
  <si>
    <t>3:00</t>
  </si>
  <si>
    <t>4:00</t>
  </si>
  <si>
    <t>5:00</t>
  </si>
  <si>
    <t>6:00</t>
  </si>
  <si>
    <t>7:00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</si>
  <si>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</si>
  <si>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</si>
  <si>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</si>
  <si>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</si>
  <si>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</si>
  <si>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</si>
  <si>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</si>
  <si>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</si>
  <si>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</si>
  <si>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</si>
  <si>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</si>
  <si>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21:00</t>
  </si>
  <si>
    <t>22:00</t>
  </si>
  <si>
    <t>23:00</t>
  </si>
  <si>
    <t>Count of UserID</t>
  </si>
  <si>
    <t>Row Labels</t>
  </si>
  <si>
    <t>(blank)</t>
  </si>
  <si>
    <t>Grand Total</t>
  </si>
  <si>
    <t>TrainingTime</t>
  </si>
  <si>
    <t>Sum of TrainingTime</t>
  </si>
  <si>
    <t>Training sessions</t>
  </si>
  <si>
    <t>Average</t>
  </si>
  <si>
    <t>Median</t>
  </si>
  <si>
    <t>Total training time</t>
  </si>
  <si>
    <t>Total training time on simulator</t>
  </si>
  <si>
    <t>Sum of P1_difficult</t>
  </si>
  <si>
    <t>Sum of P2_difficult</t>
  </si>
  <si>
    <t>Sum of P3_difficult</t>
  </si>
  <si>
    <t>Sum of P4_difficult</t>
  </si>
  <si>
    <t>Sum of P5_difficult</t>
  </si>
  <si>
    <t>Sum of P6_difficult</t>
  </si>
  <si>
    <t>total Traiing time</t>
  </si>
  <si>
    <t>number sessions</t>
  </si>
  <si>
    <t>Avg. Minutes spent training</t>
  </si>
  <si>
    <t>Avg. Number Training sessions</t>
  </si>
  <si>
    <t>% with this competece level</t>
  </si>
  <si>
    <t>Level achieved</t>
  </si>
  <si>
    <t xml:space="preserve">Correlation between Competence and number of sessions </t>
  </si>
  <si>
    <t>Correlation between Competence and total training time</t>
  </si>
  <si>
    <t>Number passed this competence  level</t>
  </si>
  <si>
    <t>% Achieving each competence level</t>
  </si>
  <si>
    <t xml:space="preserve">Number with this competence Level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</si>
  <si>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</si>
  <si>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</si>
  <si>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</si>
  <si>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</si>
  <si>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</si>
  <si>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</si>
  <si>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</si>
  <si>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</si>
  <si>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</si>
  <si>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</si>
  <si>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</si>
  <si>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</si>
  <si>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</si>
  <si>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</si>
  <si>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</si>
  <si>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</si>
  <si>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</si>
  <si>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</si>
  <si>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</si>
  <si>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</si>
  <si>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</si>
  <si>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</si>
  <si>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</si>
  <si>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</si>
  <si>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</si>
  <si>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</si>
  <si>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</si>
  <si>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</si>
  <si>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</si>
  <si>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</si>
  <si>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Level achieved</t>
  </si>
  <si>
    <t>StartDate</t>
  </si>
  <si>
    <t>EndDate</t>
  </si>
  <si>
    <t>Duration (in seconds)</t>
  </si>
  <si>
    <t>Finished</t>
  </si>
  <si>
    <t>RecordedDate</t>
  </si>
  <si>
    <t>ResponseId</t>
  </si>
  <si>
    <t>Q5</t>
  </si>
  <si>
    <t>Q4</t>
  </si>
  <si>
    <t>Q1</t>
  </si>
  <si>
    <t>Q2</t>
  </si>
  <si>
    <t>Q3</t>
  </si>
  <si>
    <t>Start Date</t>
  </si>
  <si>
    <t>End Date</t>
  </si>
  <si>
    <t>Recorded Date</t>
  </si>
  <si>
    <t>Response ID</t>
  </si>
  <si>
    <t>I believe proper hand hygiene helps stop the spread of infections</t>
  </si>
  <si>
    <t>I did not know proper hand-washing techniques prior to using Sure-Wash</t>
  </si>
  <si>
    <t>I feel like I learned proper hand-washing techniques from Sure Wash</t>
  </si>
  <si>
    <t>I will continue to utilize what I have learned with Sure Wash in my practice</t>
  </si>
  <si>
    <t>I found Sure Wash a valuable experience</t>
  </si>
  <si>
    <t>{"ImportId":"startDate","timeZone":"America/Denver"}</t>
  </si>
  <si>
    <t>{"ImportId":"endDate","timeZone":"America/Denver"}</t>
  </si>
  <si>
    <t>{"ImportId":"duration"}</t>
  </si>
  <si>
    <t>{"ImportId":"finished"}</t>
  </si>
  <si>
    <t>{"ImportId":"recordedDate","timeZone":"America/Denver"}</t>
  </si>
  <si>
    <t>{"ImportId":"_recordId"}</t>
  </si>
  <si>
    <t>{"ImportId":"QID5"}</t>
  </si>
  <si>
    <t>{"ImportId":"QID4"}</t>
  </si>
  <si>
    <t>{"ImportId":"QID1"}</t>
  </si>
  <si>
    <t>{"ImportId":"QID2"}</t>
  </si>
  <si>
    <t>{"ImportId":"QID3"}</t>
  </si>
  <si>
    <t>bins</t>
  </si>
  <si>
    <t>3/15/18 20:27</t>
  </si>
  <si>
    <t>3/15/18 20:28</t>
  </si>
  <si>
    <t>R_2E0PwoUWcgvUsPV</t>
  </si>
  <si>
    <t>Strongly agree</t>
  </si>
  <si>
    <t>Agree</t>
  </si>
  <si>
    <t>Strongly Disagree</t>
  </si>
  <si>
    <t>3/15/18 20:29</t>
  </si>
  <si>
    <t>R_0VOHJ9EDRwR3ixz</t>
  </si>
  <si>
    <t>Disagree</t>
  </si>
  <si>
    <t>3/15/18 20:30</t>
  </si>
  <si>
    <t>R_2PiApNq4rQr5qPJ</t>
  </si>
  <si>
    <t>Somewhat agree</t>
  </si>
  <si>
    <t>Somewhat Diagree</t>
  </si>
  <si>
    <t>3/15/18 20:38</t>
  </si>
  <si>
    <t>R_2fDsGNieKDN6tLL</t>
  </si>
  <si>
    <t>Strongly disagree</t>
  </si>
  <si>
    <t>Neither agree nor disagree</t>
  </si>
  <si>
    <t>3/15/18 20:40</t>
  </si>
  <si>
    <t>3/15/18 20:41</t>
  </si>
  <si>
    <t>R_3lso1NeW4SYpf7l</t>
  </si>
  <si>
    <t>Somewhat Agree</t>
  </si>
  <si>
    <t>3/15/18 20:42</t>
  </si>
  <si>
    <t>3/15/18 20:43</t>
  </si>
  <si>
    <t>R_XGT9pCBKK1U2Jwt</t>
  </si>
  <si>
    <t>Somewhat disagree</t>
  </si>
  <si>
    <t>3/15/18 20:53</t>
  </si>
  <si>
    <t>3/15/18 20:54</t>
  </si>
  <si>
    <t>R_cOPTZF6vY9iLrVv</t>
  </si>
  <si>
    <t>Strongly Agree</t>
  </si>
  <si>
    <t>3/15/18 21:44</t>
  </si>
  <si>
    <t>3/15/18 21:45</t>
  </si>
  <si>
    <t>R_wLd3pyViDvsfdsZ</t>
  </si>
  <si>
    <t>3/16/18 6:02</t>
  </si>
  <si>
    <t>R_3QEEpNwPYJ2RDZK</t>
  </si>
  <si>
    <t>3/16/18 7:19</t>
  </si>
  <si>
    <t>3/16/18 7:20</t>
  </si>
  <si>
    <t>R_1eS4a4oxCao8PS8</t>
  </si>
  <si>
    <t>3/16/18 16:15</t>
  </si>
  <si>
    <t>R_1CClJQM7VTgItJv</t>
  </si>
  <si>
    <t>3/16/18 16:25</t>
  </si>
  <si>
    <t>R_2CpilStrSfHOnT3</t>
  </si>
  <si>
    <t>3/16/18 17:41</t>
  </si>
  <si>
    <t>R_31sF4Pr1izS3Hf5</t>
  </si>
  <si>
    <t>3/16/18 18:48</t>
  </si>
  <si>
    <t>3/16/18 18:50</t>
  </si>
  <si>
    <t>R_31ZUhJKipIex7pm</t>
  </si>
  <si>
    <t>3/17/18 5:30</t>
  </si>
  <si>
    <t>3/17/18 5:31</t>
  </si>
  <si>
    <t>R_rr42CxtcU8uHzCp</t>
  </si>
  <si>
    <t>3/17/18 18:06</t>
  </si>
  <si>
    <t>3/17/18 18:07</t>
  </si>
  <si>
    <t>R_xzTcsYgdkCqwdjP</t>
  </si>
  <si>
    <t>3/17/18 19:29</t>
  </si>
  <si>
    <t>R_2QVUrw3tHHAMQSG</t>
  </si>
  <si>
    <t>3/18/18 10:41</t>
  </si>
  <si>
    <t>3/18/18 10:42</t>
  </si>
  <si>
    <t>R_1rkui3yc6WQu8uS</t>
  </si>
  <si>
    <t>3/18/18 10:50</t>
  </si>
  <si>
    <t>3/18/18 10:51</t>
  </si>
  <si>
    <t>R_3CuGCquY1LnQ2pr</t>
  </si>
  <si>
    <t>3/19/18 6:22</t>
  </si>
  <si>
    <t>R_2TLEvwBUmIzofBK</t>
  </si>
  <si>
    <t>3/19/18 8:26</t>
  </si>
  <si>
    <t>R_24CViXZHxWHAVyr</t>
  </si>
  <si>
    <t>3/19/18 9:15</t>
  </si>
  <si>
    <t>3/19/18 9:16</t>
  </si>
  <si>
    <t>R_21HELiKcvraDR9m</t>
  </si>
  <si>
    <t>3/19/18 9:26</t>
  </si>
  <si>
    <t>R_3HU4nxZwXUQwvxA</t>
  </si>
  <si>
    <t>3/19/18 9:31</t>
  </si>
  <si>
    <t>3/19/18 9:32</t>
  </si>
  <si>
    <t>R_31h0bwj0sXCSaOP</t>
  </si>
  <si>
    <t>3/19/18 9:39</t>
  </si>
  <si>
    <t>R_2Ubc4jTdEEDtua5</t>
  </si>
  <si>
    <t>3/19/18 9:49</t>
  </si>
  <si>
    <t>R_D14fbgZdAtePTP3</t>
  </si>
  <si>
    <t>3/19/18 10:16</t>
  </si>
  <si>
    <t>R_3MbPDs5fAnViekU</t>
  </si>
  <si>
    <t>3/19/18 11:03</t>
  </si>
  <si>
    <t>R_12JSi4V7Fi1Ki8B</t>
  </si>
  <si>
    <t>3/19/18 11:09</t>
  </si>
  <si>
    <t>3/19/18 11:10</t>
  </si>
  <si>
    <t>R_2zZpzmOXllnEVMJ</t>
  </si>
  <si>
    <t>3/19/18 12:39</t>
  </si>
  <si>
    <t>R_3hxwDQ9vxSSzhg9</t>
  </si>
  <si>
    <t>3/19/18 13:00</t>
  </si>
  <si>
    <t>R_2zkEGZ4DHI5SzAY</t>
  </si>
  <si>
    <t>3/19/18 13:30</t>
  </si>
  <si>
    <t>R_1QJZeY8lmAU8zKK</t>
  </si>
  <si>
    <t>3/19/18 16:11</t>
  </si>
  <si>
    <t>3/19/18 16:12</t>
  </si>
  <si>
    <t>R_3lDgQtFe98JOdfL</t>
  </si>
  <si>
    <t>3/19/18 17:16</t>
  </si>
  <si>
    <t>3/19/18 17:17</t>
  </si>
  <si>
    <t>R_tSDhiKYFqu3aQCZ</t>
  </si>
  <si>
    <t>3/19/18 19:05</t>
  </si>
  <si>
    <t>R_1eCzPk9uWWUxqxS</t>
  </si>
  <si>
    <t>3/19/18 19:37</t>
  </si>
  <si>
    <t>3/19/18 19:43</t>
  </si>
  <si>
    <t>R_spUbSUWJdsQIvw5</t>
  </si>
  <si>
    <t>3/19/18 20:24</t>
  </si>
  <si>
    <t>3/19/18 20:25</t>
  </si>
  <si>
    <t>R_2wiz5XvLt1TziTR</t>
  </si>
  <si>
    <t>3/20/18 0:15</t>
  </si>
  <si>
    <t>R_1qfI47zu2cUpASg</t>
  </si>
  <si>
    <t>3/20/18 7:25</t>
  </si>
  <si>
    <t>3/20/18 7:47</t>
  </si>
  <si>
    <t>R_A4AcrQeQON9nv6V</t>
  </si>
  <si>
    <t>3/20/18 9:59</t>
  </si>
  <si>
    <t>R_sNnoBtPb9Tx7qWR</t>
  </si>
  <si>
    <t>3/20/18 12:34</t>
  </si>
  <si>
    <t>3/20/18 12:35</t>
  </si>
  <si>
    <t>R_3iCmy9frFahOkUF</t>
  </si>
  <si>
    <t>3/20/18 12:48</t>
  </si>
  <si>
    <t>3/20/18 12:49</t>
  </si>
  <si>
    <t>R_3fNqYLFO4IHXSZs</t>
  </si>
  <si>
    <t>Total Training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</si>
</sst>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\-mm\-dd\ h:mm:ss"/>
  </numFmts>
  <fonts count="6" x14ac:knownFonts="1">
    <font>
      <sz val="11"/>
      <color theme="1"/>
      <name val="Calibri"/>
      <family val="2"/>
      <scheme val="minor"/>
    </font>
    <font>
      <sz val="15"/>
      <name val="Calibri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9" fontId="0" fillId="0" borderId="0" xfId="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22" fontId="0" fillId="0" borderId="0" xfId="0" applyNumberFormat="1"/>
  </cellXfs>
  <cellStyles count="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r>
              <a:rPr lang="en-US"/>
              <a:t>Number of sessions by time of day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calculations!$B$1</c:f>
              <c:strCache>
                <c:ptCount val="1"/>
                <c:pt idx="0">
                  <c:v># Sessions attempted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calculations!$A$2:$A$25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calculations!$B$2:$B$25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13.0</c:v>
                </c:pt>
                <c:pt idx="8">
                  <c:v>116.0</c:v>
                </c:pt>
                <c:pt idx="9">
                  <c:v>140.0</c:v>
                </c:pt>
                <c:pt idx="10">
                  <c:v>114.0</c:v>
                </c:pt>
                <c:pt idx="11">
                  <c:v>150.0</c:v>
                </c:pt>
                <c:pt idx="12">
                  <c:v>33.0</c:v>
                </c:pt>
                <c:pt idx="13">
                  <c:v>2.0</c:v>
                </c:pt>
                <c:pt idx="14">
                  <c:v>1.0</c:v>
                </c:pt>
                <c:pt idx="15">
                  <c:v>13.0</c:v>
                </c:pt>
                <c:pt idx="16">
                  <c:v>44.0</c:v>
                </c:pt>
                <c:pt idx="17">
                  <c:v>90.0</c:v>
                </c:pt>
                <c:pt idx="18">
                  <c:v>83.0</c:v>
                </c:pt>
                <c:pt idx="19">
                  <c:v>11.0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calculations!$C$1</c:f>
              <c:strCache>
                <c:ptCount val="1"/>
                <c:pt idx="0">
                  <c:v># Sessions passed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calculations!$A$2:$A$25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calculations!$C$2:$C$25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3.0</c:v>
                </c:pt>
                <c:pt idx="8">
                  <c:v>41.0</c:v>
                </c:pt>
                <c:pt idx="9">
                  <c:v>61.0</c:v>
                </c:pt>
                <c:pt idx="10">
                  <c:v>40.0</c:v>
                </c:pt>
                <c:pt idx="11">
                  <c:v>62.0</c:v>
                </c:pt>
                <c:pt idx="12">
                  <c:v>9.0</c:v>
                </c:pt>
                <c:pt idx="13">
                  <c:v>0.0</c:v>
                </c:pt>
                <c:pt idx="14">
                  <c:v>0.0</c:v>
                </c:pt>
                <c:pt idx="15">
                  <c:v>5.0</c:v>
                </c:pt>
                <c:pt idx="16">
                  <c:v>9.0</c:v>
                </c:pt>
                <c:pt idx="17">
                  <c:v>28.0</c:v>
                </c:pt>
                <c:pt idx="18">
                  <c:v>37.0</c:v>
                </c:pt>
                <c:pt idx="19">
                  <c:v>8.0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579392"/>
        <c:axId val="865888432"/>
      </c:barChart>
      <c:valAx>
        <c:axId val="86588843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899579392"/>
        <c:crosses val="autoZero"/>
        <c:crossBetween val="between"/>
      </c:valAx>
      <c:catAx>
        <c:axId val="89957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888432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Training time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all_users!$K$2:$K$43</c:f>
              <c:numCache>
                <c:formatCode>0</c:formatCode>
                <c:ptCount val="42"/>
                <c:pt idx="0">
                  <c:v>392.9999994579703</c:v>
                </c:pt>
                <c:pt idx="1">
                  <c:v>117.0000003185123</c:v>
                </c:pt>
                <c:pt idx="2">
                  <c:v>1195.999997318722</c:v>
                </c:pt>
                <c:pt idx="3">
                  <c:v>140.9999996423721</c:v>
                </c:pt>
                <c:pt idx="4">
                  <c:v>100.9999997215346</c:v>
                </c:pt>
                <c:pt idx="5">
                  <c:v>239.000000548549</c:v>
                </c:pt>
                <c:pt idx="6">
                  <c:v>122.0000002300367</c:v>
                </c:pt>
                <c:pt idx="7">
                  <c:v>140.000000037253</c:v>
                </c:pt>
                <c:pt idx="8">
                  <c:v>572.9999969014898</c:v>
                </c:pt>
                <c:pt idx="9">
                  <c:v>0.0</c:v>
                </c:pt>
                <c:pt idx="10">
                  <c:v>801.00000242237</c:v>
                </c:pt>
                <c:pt idx="11">
                  <c:v>439.9999991292134</c:v>
                </c:pt>
                <c:pt idx="12">
                  <c:v>1650.000001606531</c:v>
                </c:pt>
                <c:pt idx="13">
                  <c:v>488.9999992679805</c:v>
                </c:pt>
                <c:pt idx="14">
                  <c:v>1484.000001777895</c:v>
                </c:pt>
                <c:pt idx="15">
                  <c:v>640.0000006193295</c:v>
                </c:pt>
                <c:pt idx="16">
                  <c:v>721.000001952052</c:v>
                </c:pt>
                <c:pt idx="17">
                  <c:v>1280.999997071922</c:v>
                </c:pt>
                <c:pt idx="18">
                  <c:v>984.0000011958182</c:v>
                </c:pt>
                <c:pt idx="19">
                  <c:v>1124.999999580905</c:v>
                </c:pt>
                <c:pt idx="20">
                  <c:v>1481.000001705252</c:v>
                </c:pt>
                <c:pt idx="21">
                  <c:v>1158.999999356456</c:v>
                </c:pt>
                <c:pt idx="22">
                  <c:v>1906.000002357177</c:v>
                </c:pt>
                <c:pt idx="23">
                  <c:v>727.9999979306012</c:v>
                </c:pt>
                <c:pt idx="24">
                  <c:v>706.0000015888363</c:v>
                </c:pt>
                <c:pt idx="25">
                  <c:v>1748.999999603257</c:v>
                </c:pt>
                <c:pt idx="26">
                  <c:v>1229.000003775582</c:v>
                </c:pt>
                <c:pt idx="27">
                  <c:v>958.9999940944836</c:v>
                </c:pt>
                <c:pt idx="28">
                  <c:v>1550.000000232831</c:v>
                </c:pt>
                <c:pt idx="29">
                  <c:v>1206.000000913627</c:v>
                </c:pt>
                <c:pt idx="30">
                  <c:v>940.0000003399327</c:v>
                </c:pt>
                <c:pt idx="31">
                  <c:v>1851.999999792315</c:v>
                </c:pt>
                <c:pt idx="32">
                  <c:v>1512.00000140816</c:v>
                </c:pt>
                <c:pt idx="33">
                  <c:v>986.0000060638412</c:v>
                </c:pt>
                <c:pt idx="34">
                  <c:v>1002.999995579012</c:v>
                </c:pt>
                <c:pt idx="35">
                  <c:v>1960.999994468875</c:v>
                </c:pt>
                <c:pt idx="36">
                  <c:v>1519.999997620471</c:v>
                </c:pt>
                <c:pt idx="37">
                  <c:v>1201.999996835366</c:v>
                </c:pt>
                <c:pt idx="38">
                  <c:v>1437.999998568557</c:v>
                </c:pt>
                <c:pt idx="39">
                  <c:v>1423.000001348555</c:v>
                </c:pt>
                <c:pt idx="40">
                  <c:v>1246.999997296371</c:v>
                </c:pt>
                <c:pt idx="41">
                  <c:v>2021.000000322238</c:v>
                </c:pt>
              </c:numCache>
            </c:numRef>
          </c:xVal>
          <c:yVal>
            <c:numRef>
              <c:f>'regress - training time'!$C$25:$C$66</c:f>
              <c:numCache>
                <c:formatCode>General</c:formatCode>
                <c:ptCount val="42"/>
                <c:pt idx="0">
                  <c:v>-1.516119237974512</c:v>
                </c:pt>
                <c:pt idx="1">
                  <c:v>-0.788297024638907</c:v>
                </c:pt>
                <c:pt idx="2">
                  <c:v>-3.633659953821363</c:v>
                </c:pt>
                <c:pt idx="3">
                  <c:v>-0.851585911169368</c:v>
                </c:pt>
                <c:pt idx="4">
                  <c:v>-0.746104430855675</c:v>
                </c:pt>
                <c:pt idx="5">
                  <c:v>-1.110015540838986</c:v>
                </c:pt>
                <c:pt idx="6">
                  <c:v>-0.801482209470899</c:v>
                </c:pt>
                <c:pt idx="7">
                  <c:v>-0.848948875197623</c:v>
                </c:pt>
                <c:pt idx="8">
                  <c:v>-0.99078589358399</c:v>
                </c:pt>
                <c:pt idx="9">
                  <c:v>0.52023630672918</c:v>
                </c:pt>
                <c:pt idx="10">
                  <c:v>-1.592030347120705</c:v>
                </c:pt>
                <c:pt idx="11">
                  <c:v>-0.640059976721443</c:v>
                </c:pt>
                <c:pt idx="12">
                  <c:v>-2.830874769058251</c:v>
                </c:pt>
                <c:pt idx="13">
                  <c:v>0.230725209272625</c:v>
                </c:pt>
                <c:pt idx="14">
                  <c:v>-1.393126625341987</c:v>
                </c:pt>
                <c:pt idx="15">
                  <c:v>0.832532616736829</c:v>
                </c:pt>
                <c:pt idx="16">
                  <c:v>0.618932615164435</c:v>
                </c:pt>
                <c:pt idx="17">
                  <c:v>-0.857808099280742</c:v>
                </c:pt>
                <c:pt idx="18">
                  <c:v>-0.0746081172764388</c:v>
                </c:pt>
                <c:pt idx="19">
                  <c:v>0.553569668140521</c:v>
                </c:pt>
                <c:pt idx="20">
                  <c:v>-0.38521551411124</c:v>
                </c:pt>
                <c:pt idx="21">
                  <c:v>0.46391041028832</c:v>
                </c:pt>
                <c:pt idx="22">
                  <c:v>-1.505956246381395</c:v>
                </c:pt>
                <c:pt idx="23">
                  <c:v>1.600473366677721</c:v>
                </c:pt>
                <c:pt idx="24">
                  <c:v>1.658488171318166</c:v>
                </c:pt>
                <c:pt idx="25">
                  <c:v>-0.0919414280685977</c:v>
                </c:pt>
                <c:pt idx="26">
                  <c:v>1.27931780772064</c:v>
                </c:pt>
                <c:pt idx="27">
                  <c:v>1.991317826776573</c:v>
                </c:pt>
                <c:pt idx="28">
                  <c:v>0.432828935870367</c:v>
                </c:pt>
                <c:pt idx="29">
                  <c:v>1.339969666568127</c:v>
                </c:pt>
                <c:pt idx="30">
                  <c:v>2.041421513555255</c:v>
                </c:pt>
                <c:pt idx="31">
                  <c:v>-0.363556240912453</c:v>
                </c:pt>
                <c:pt idx="32">
                  <c:v>0.533036339267305</c:v>
                </c:pt>
                <c:pt idx="33">
                  <c:v>1.920117795860282</c:v>
                </c:pt>
                <c:pt idx="34">
                  <c:v>1.875288194287125</c:v>
                </c:pt>
                <c:pt idx="35">
                  <c:v>-0.650993261298014</c:v>
                </c:pt>
                <c:pt idx="36">
                  <c:v>0.511940053151092</c:v>
                </c:pt>
                <c:pt idx="37">
                  <c:v>1.350517825374898</c:v>
                </c:pt>
                <c:pt idx="38">
                  <c:v>0.72817708572197</c:v>
                </c:pt>
                <c:pt idx="39">
                  <c:v>0.76773263358693</c:v>
                </c:pt>
                <c:pt idx="40">
                  <c:v>1.231851158571458</c:v>
                </c:pt>
                <c:pt idx="41">
                  <c:v>-0.809215497517219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101360"/>
        <c:axId val="904877536"/>
      </c:scatterChart>
      <c:valAx>
        <c:axId val="80310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Training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77536"/>
        <c:crosses val="autoZero"/>
        <c:crossBetween val="midCat"/>
      </c:valAx>
      <c:valAx>
        <c:axId val="904877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0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Training time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Level achieved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all_users!$K$2:$K$43</c:f>
              <c:numCache>
                <c:formatCode>0</c:formatCode>
                <c:ptCount val="42"/>
                <c:pt idx="0">
                  <c:v>392.9999994579703</c:v>
                </c:pt>
                <c:pt idx="1">
                  <c:v>117.0000003185123</c:v>
                </c:pt>
                <c:pt idx="2">
                  <c:v>1195.999997318722</c:v>
                </c:pt>
                <c:pt idx="3">
                  <c:v>140.9999996423721</c:v>
                </c:pt>
                <c:pt idx="4">
                  <c:v>100.9999997215346</c:v>
                </c:pt>
                <c:pt idx="5">
                  <c:v>239.000000548549</c:v>
                </c:pt>
                <c:pt idx="6">
                  <c:v>122.0000002300367</c:v>
                </c:pt>
                <c:pt idx="7">
                  <c:v>140.000000037253</c:v>
                </c:pt>
                <c:pt idx="8">
                  <c:v>572.9999969014898</c:v>
                </c:pt>
                <c:pt idx="9">
                  <c:v>0.0</c:v>
                </c:pt>
                <c:pt idx="10">
                  <c:v>801.00000242237</c:v>
                </c:pt>
                <c:pt idx="11">
                  <c:v>439.9999991292134</c:v>
                </c:pt>
                <c:pt idx="12">
                  <c:v>1650.000001606531</c:v>
                </c:pt>
                <c:pt idx="13">
                  <c:v>488.9999992679805</c:v>
                </c:pt>
                <c:pt idx="14">
                  <c:v>1484.000001777895</c:v>
                </c:pt>
                <c:pt idx="15">
                  <c:v>640.0000006193295</c:v>
                </c:pt>
                <c:pt idx="16">
                  <c:v>721.000001952052</c:v>
                </c:pt>
                <c:pt idx="17">
                  <c:v>1280.999997071922</c:v>
                </c:pt>
                <c:pt idx="18">
                  <c:v>984.0000011958182</c:v>
                </c:pt>
                <c:pt idx="19">
                  <c:v>1124.999999580905</c:v>
                </c:pt>
                <c:pt idx="20">
                  <c:v>1481.000001705252</c:v>
                </c:pt>
                <c:pt idx="21">
                  <c:v>1158.999999356456</c:v>
                </c:pt>
                <c:pt idx="22">
                  <c:v>1906.000002357177</c:v>
                </c:pt>
                <c:pt idx="23">
                  <c:v>727.9999979306012</c:v>
                </c:pt>
                <c:pt idx="24">
                  <c:v>706.0000015888363</c:v>
                </c:pt>
                <c:pt idx="25">
                  <c:v>1748.999999603257</c:v>
                </c:pt>
                <c:pt idx="26">
                  <c:v>1229.000003775582</c:v>
                </c:pt>
                <c:pt idx="27">
                  <c:v>958.9999940944836</c:v>
                </c:pt>
                <c:pt idx="28">
                  <c:v>1550.000000232831</c:v>
                </c:pt>
                <c:pt idx="29">
                  <c:v>1206.000000913627</c:v>
                </c:pt>
                <c:pt idx="30">
                  <c:v>940.0000003399327</c:v>
                </c:pt>
                <c:pt idx="31">
                  <c:v>1851.999999792315</c:v>
                </c:pt>
                <c:pt idx="32">
                  <c:v>1512.00000140816</c:v>
                </c:pt>
                <c:pt idx="33">
                  <c:v>986.0000060638412</c:v>
                </c:pt>
                <c:pt idx="34">
                  <c:v>1002.999995579012</c:v>
                </c:pt>
                <c:pt idx="35">
                  <c:v>1960.999994468875</c:v>
                </c:pt>
                <c:pt idx="36">
                  <c:v>1519.999997620471</c:v>
                </c:pt>
                <c:pt idx="37">
                  <c:v>1201.999996835366</c:v>
                </c:pt>
                <c:pt idx="38">
                  <c:v>1437.999998568557</c:v>
                </c:pt>
                <c:pt idx="39">
                  <c:v>1423.000001348555</c:v>
                </c:pt>
                <c:pt idx="40">
                  <c:v>1246.999997296371</c:v>
                </c:pt>
                <c:pt idx="41">
                  <c:v>2021.000000322238</c:v>
                </c:pt>
              </c:numCache>
            </c:numRef>
          </c:xVal>
          <c:yVal>
            <c:numRef>
              <c:f>all_users!$L$2:$L$43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</c:numCache>
            </c:numRef>
          </c:yVal>
          <c:smooth val="0"/>
        </c:ser>
        <c:ser>
          <c:idx val="1"/>
          <c:order val="1"/>
          <c:tx>
            <c:v>Predicted Level achieved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all_users!$K$2:$K$43</c:f>
              <c:numCache>
                <c:formatCode>0</c:formatCode>
                <c:ptCount val="42"/>
                <c:pt idx="0">
                  <c:v>392.9999994579703</c:v>
                </c:pt>
                <c:pt idx="1">
                  <c:v>117.0000003185123</c:v>
                </c:pt>
                <c:pt idx="2">
                  <c:v>1195.999997318722</c:v>
                </c:pt>
                <c:pt idx="3">
                  <c:v>140.9999996423721</c:v>
                </c:pt>
                <c:pt idx="4">
                  <c:v>100.9999997215346</c:v>
                </c:pt>
                <c:pt idx="5">
                  <c:v>239.000000548549</c:v>
                </c:pt>
                <c:pt idx="6">
                  <c:v>122.0000002300367</c:v>
                </c:pt>
                <c:pt idx="7">
                  <c:v>140.000000037253</c:v>
                </c:pt>
                <c:pt idx="8">
                  <c:v>572.9999969014898</c:v>
                </c:pt>
                <c:pt idx="9">
                  <c:v>0.0</c:v>
                </c:pt>
                <c:pt idx="10">
                  <c:v>801.00000242237</c:v>
                </c:pt>
                <c:pt idx="11">
                  <c:v>439.9999991292134</c:v>
                </c:pt>
                <c:pt idx="12">
                  <c:v>1650.000001606531</c:v>
                </c:pt>
                <c:pt idx="13">
                  <c:v>488.9999992679805</c:v>
                </c:pt>
                <c:pt idx="14">
                  <c:v>1484.000001777895</c:v>
                </c:pt>
                <c:pt idx="15">
                  <c:v>640.0000006193295</c:v>
                </c:pt>
                <c:pt idx="16">
                  <c:v>721.000001952052</c:v>
                </c:pt>
                <c:pt idx="17">
                  <c:v>1280.999997071922</c:v>
                </c:pt>
                <c:pt idx="18">
                  <c:v>984.0000011958182</c:v>
                </c:pt>
                <c:pt idx="19">
                  <c:v>1124.999999580905</c:v>
                </c:pt>
                <c:pt idx="20">
                  <c:v>1481.000001705252</c:v>
                </c:pt>
                <c:pt idx="21">
                  <c:v>1158.999999356456</c:v>
                </c:pt>
                <c:pt idx="22">
                  <c:v>1906.000002357177</c:v>
                </c:pt>
                <c:pt idx="23">
                  <c:v>727.9999979306012</c:v>
                </c:pt>
                <c:pt idx="24">
                  <c:v>706.0000015888363</c:v>
                </c:pt>
                <c:pt idx="25">
                  <c:v>1748.999999603257</c:v>
                </c:pt>
                <c:pt idx="26">
                  <c:v>1229.000003775582</c:v>
                </c:pt>
                <c:pt idx="27">
                  <c:v>958.9999940944836</c:v>
                </c:pt>
                <c:pt idx="28">
                  <c:v>1550.000000232831</c:v>
                </c:pt>
                <c:pt idx="29">
                  <c:v>1206.000000913627</c:v>
                </c:pt>
                <c:pt idx="30">
                  <c:v>940.0000003399327</c:v>
                </c:pt>
                <c:pt idx="31">
                  <c:v>1851.999999792315</c:v>
                </c:pt>
                <c:pt idx="32">
                  <c:v>1512.00000140816</c:v>
                </c:pt>
                <c:pt idx="33">
                  <c:v>986.0000060638412</c:v>
                </c:pt>
                <c:pt idx="34">
                  <c:v>1002.999995579012</c:v>
                </c:pt>
                <c:pt idx="35">
                  <c:v>1960.999994468875</c:v>
                </c:pt>
                <c:pt idx="36">
                  <c:v>1519.999997620471</c:v>
                </c:pt>
                <c:pt idx="37">
                  <c:v>1201.999996835366</c:v>
                </c:pt>
                <c:pt idx="38">
                  <c:v>1437.999998568557</c:v>
                </c:pt>
                <c:pt idx="39">
                  <c:v>1423.000001348555</c:v>
                </c:pt>
                <c:pt idx="40">
                  <c:v>1246.999997296371</c:v>
                </c:pt>
                <c:pt idx="41">
                  <c:v>2021.000000322238</c:v>
                </c:pt>
              </c:numCache>
            </c:numRef>
          </c:xVal>
          <c:yVal>
            <c:numRef>
              <c:f>'regress - training time'!$B$25:$B$66</c:f>
              <c:numCache>
                <c:formatCode>General</c:formatCode>
                <c:ptCount val="42"/>
                <c:pt idx="0">
                  <c:v>1.516119237974512</c:v>
                </c:pt>
                <c:pt idx="1">
                  <c:v>0.788297024638907</c:v>
                </c:pt>
                <c:pt idx="2">
                  <c:v>3.633659953821363</c:v>
                </c:pt>
                <c:pt idx="3">
                  <c:v>0.851585911169368</c:v>
                </c:pt>
                <c:pt idx="4">
                  <c:v>0.746104430855675</c:v>
                </c:pt>
                <c:pt idx="5">
                  <c:v>1.110015540838986</c:v>
                </c:pt>
                <c:pt idx="6">
                  <c:v>0.801482209470899</c:v>
                </c:pt>
                <c:pt idx="7">
                  <c:v>0.848948875197623</c:v>
                </c:pt>
                <c:pt idx="8">
                  <c:v>1.99078589358399</c:v>
                </c:pt>
                <c:pt idx="9">
                  <c:v>0.47976369327082</c:v>
                </c:pt>
                <c:pt idx="10">
                  <c:v>2.592030347120705</c:v>
                </c:pt>
                <c:pt idx="11">
                  <c:v>1.640059976721443</c:v>
                </c:pt>
                <c:pt idx="12">
                  <c:v>4.830874769058251</c:v>
                </c:pt>
                <c:pt idx="13">
                  <c:v>1.769274790727375</c:v>
                </c:pt>
                <c:pt idx="14">
                  <c:v>4.393126625341987</c:v>
                </c:pt>
                <c:pt idx="15">
                  <c:v>2.167467383263171</c:v>
                </c:pt>
                <c:pt idx="16">
                  <c:v>2.381067384835565</c:v>
                </c:pt>
                <c:pt idx="17">
                  <c:v>3.857808099280742</c:v>
                </c:pt>
                <c:pt idx="18">
                  <c:v>3.074608117276439</c:v>
                </c:pt>
                <c:pt idx="19">
                  <c:v>3.446430331859479</c:v>
                </c:pt>
                <c:pt idx="20">
                  <c:v>4.38521551411124</c:v>
                </c:pt>
                <c:pt idx="21">
                  <c:v>3.53608958971168</c:v>
                </c:pt>
                <c:pt idx="22">
                  <c:v>5.505956246381395</c:v>
                </c:pt>
                <c:pt idx="23">
                  <c:v>2.399526633322278</c:v>
                </c:pt>
                <c:pt idx="24">
                  <c:v>2.341511828681834</c:v>
                </c:pt>
                <c:pt idx="25">
                  <c:v>5.091941428068598</c:v>
                </c:pt>
                <c:pt idx="26">
                  <c:v>3.72068219227936</c:v>
                </c:pt>
                <c:pt idx="27">
                  <c:v>3.008682173223427</c:v>
                </c:pt>
                <c:pt idx="28">
                  <c:v>4.567171064129633</c:v>
                </c:pt>
                <c:pt idx="29">
                  <c:v>3.660030333431873</c:v>
                </c:pt>
                <c:pt idx="30">
                  <c:v>2.958578486444745</c:v>
                </c:pt>
                <c:pt idx="31">
                  <c:v>5.363556240912453</c:v>
                </c:pt>
                <c:pt idx="32">
                  <c:v>4.466963660732694</c:v>
                </c:pt>
                <c:pt idx="33">
                  <c:v>3.079882204139718</c:v>
                </c:pt>
                <c:pt idx="34">
                  <c:v>3.124711805712874</c:v>
                </c:pt>
                <c:pt idx="35">
                  <c:v>5.650993261298014</c:v>
                </c:pt>
                <c:pt idx="36">
                  <c:v>4.488059946848908</c:v>
                </c:pt>
                <c:pt idx="37">
                  <c:v>3.649482174625102</c:v>
                </c:pt>
                <c:pt idx="38">
                  <c:v>4.27182291427803</c:v>
                </c:pt>
                <c:pt idx="39">
                  <c:v>4.23226736641307</c:v>
                </c:pt>
                <c:pt idx="40">
                  <c:v>3.768148841428541</c:v>
                </c:pt>
                <c:pt idx="41">
                  <c:v>5.809215497517219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065904"/>
        <c:axId val="872083392"/>
      </c:scatterChart>
      <c:valAx>
        <c:axId val="87106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Training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3392"/>
        <c:crosses val="autoZero"/>
        <c:crossBetween val="midCat"/>
      </c:valAx>
      <c:valAx>
        <c:axId val="872083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achieved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6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 - training time'!$F$25:$F$66</c:f>
              <c:numCache>
                <c:formatCode>General</c:formatCode>
                <c:ptCount val="42"/>
                <c:pt idx="0">
                  <c:v>1.19047619047619</c:v>
                </c:pt>
                <c:pt idx="1">
                  <c:v>3.571428571428571</c:v>
                </c:pt>
                <c:pt idx="2">
                  <c:v>5.952380952380953</c:v>
                </c:pt>
                <c:pt idx="3">
                  <c:v>8.333333333333332</c:v>
                </c:pt>
                <c:pt idx="4">
                  <c:v>10.71428571428571</c:v>
                </c:pt>
                <c:pt idx="5">
                  <c:v>13.09523809523809</c:v>
                </c:pt>
                <c:pt idx="6">
                  <c:v>15.47619047619047</c:v>
                </c:pt>
                <c:pt idx="7">
                  <c:v>17.85714285714286</c:v>
                </c:pt>
                <c:pt idx="8">
                  <c:v>20.23809523809524</c:v>
                </c:pt>
                <c:pt idx="9">
                  <c:v>22.61904761904762</c:v>
                </c:pt>
                <c:pt idx="10">
                  <c:v>25.0</c:v>
                </c:pt>
                <c:pt idx="11">
                  <c:v>27.38095238095238</c:v>
                </c:pt>
                <c:pt idx="12">
                  <c:v>29.76190476190476</c:v>
                </c:pt>
                <c:pt idx="13">
                  <c:v>32.14285714285714</c:v>
                </c:pt>
                <c:pt idx="14">
                  <c:v>34.52380952380953</c:v>
                </c:pt>
                <c:pt idx="15">
                  <c:v>36.90476190476191</c:v>
                </c:pt>
                <c:pt idx="16">
                  <c:v>39.28571428571428</c:v>
                </c:pt>
                <c:pt idx="17">
                  <c:v>41.66666666666666</c:v>
                </c:pt>
                <c:pt idx="18">
                  <c:v>44.04761904761904</c:v>
                </c:pt>
                <c:pt idx="19">
                  <c:v>46.42857142857143</c:v>
                </c:pt>
                <c:pt idx="20">
                  <c:v>48.80952380952381</c:v>
                </c:pt>
                <c:pt idx="21">
                  <c:v>51.19047619047619</c:v>
                </c:pt>
                <c:pt idx="22">
                  <c:v>53.57142857142857</c:v>
                </c:pt>
                <c:pt idx="23">
                  <c:v>55.95238095238095</c:v>
                </c:pt>
                <c:pt idx="24">
                  <c:v>58.33333333333333</c:v>
                </c:pt>
                <c:pt idx="25">
                  <c:v>60.71428571428572</c:v>
                </c:pt>
                <c:pt idx="26">
                  <c:v>63.0952380952381</c:v>
                </c:pt>
                <c:pt idx="27">
                  <c:v>65.47619047619048</c:v>
                </c:pt>
                <c:pt idx="28">
                  <c:v>67.85714285714286</c:v>
                </c:pt>
                <c:pt idx="29">
                  <c:v>70.23809523809524</c:v>
                </c:pt>
                <c:pt idx="30">
                  <c:v>72.61904761904762</c:v>
                </c:pt>
                <c:pt idx="31">
                  <c:v>75.0</c:v>
                </c:pt>
                <c:pt idx="32">
                  <c:v>77.38095238095238</c:v>
                </c:pt>
                <c:pt idx="33">
                  <c:v>79.76190476190475</c:v>
                </c:pt>
                <c:pt idx="34">
                  <c:v>82.14285714285714</c:v>
                </c:pt>
                <c:pt idx="35">
                  <c:v>84.52380952380952</c:v>
                </c:pt>
                <c:pt idx="36">
                  <c:v>86.9047619047619</c:v>
                </c:pt>
                <c:pt idx="37">
                  <c:v>89.28571428571427</c:v>
                </c:pt>
                <c:pt idx="38">
                  <c:v>91.66666666666667</c:v>
                </c:pt>
                <c:pt idx="39">
                  <c:v>94.04761904761905</c:v>
                </c:pt>
                <c:pt idx="40">
                  <c:v>96.42857142857143</c:v>
                </c:pt>
                <c:pt idx="41">
                  <c:v>98.80952380952381</c:v>
                </c:pt>
              </c:numCache>
            </c:numRef>
          </c:xVal>
          <c:yVal>
            <c:numRef>
              <c:f>'regress - training time'!$G$25:$G$66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234016"/>
        <c:axId val="957097456"/>
      </c:scatterChart>
      <c:valAx>
        <c:axId val="96023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97456"/>
        <c:crosses val="autoZero"/>
        <c:crossBetween val="midCat"/>
      </c:valAx>
      <c:valAx>
        <c:axId val="95709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achieved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3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sessions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all_users!$M$2:$M$43</c:f>
              <c:numCache>
                <c:formatCode>General</c:formatCode>
                <c:ptCount val="42"/>
                <c:pt idx="0">
                  <c:v>5.0</c:v>
                </c:pt>
                <c:pt idx="1">
                  <c:v>1.0</c:v>
                </c:pt>
                <c:pt idx="2">
                  <c:v>17.0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7.0</c:v>
                </c:pt>
                <c:pt idx="9">
                  <c:v>4.0</c:v>
                </c:pt>
                <c:pt idx="10">
                  <c:v>12.0</c:v>
                </c:pt>
                <c:pt idx="11">
                  <c:v>5.0</c:v>
                </c:pt>
                <c:pt idx="12">
                  <c:v>39.0</c:v>
                </c:pt>
                <c:pt idx="13">
                  <c:v>6.0</c:v>
                </c:pt>
                <c:pt idx="14">
                  <c:v>21.0</c:v>
                </c:pt>
                <c:pt idx="15">
                  <c:v>16.0</c:v>
                </c:pt>
                <c:pt idx="16">
                  <c:v>13.0</c:v>
                </c:pt>
                <c:pt idx="17">
                  <c:v>19.0</c:v>
                </c:pt>
                <c:pt idx="18">
                  <c:v>14.0</c:v>
                </c:pt>
                <c:pt idx="19">
                  <c:v>29.0</c:v>
                </c:pt>
                <c:pt idx="20">
                  <c:v>32.0</c:v>
                </c:pt>
                <c:pt idx="21">
                  <c:v>31.0</c:v>
                </c:pt>
                <c:pt idx="22">
                  <c:v>30.0</c:v>
                </c:pt>
                <c:pt idx="23">
                  <c:v>12.0</c:v>
                </c:pt>
                <c:pt idx="24">
                  <c:v>12.0</c:v>
                </c:pt>
                <c:pt idx="25">
                  <c:v>35.0</c:v>
                </c:pt>
                <c:pt idx="26">
                  <c:v>24.0</c:v>
                </c:pt>
                <c:pt idx="27">
                  <c:v>22.0</c:v>
                </c:pt>
                <c:pt idx="28">
                  <c:v>23.0</c:v>
                </c:pt>
                <c:pt idx="29">
                  <c:v>22.0</c:v>
                </c:pt>
                <c:pt idx="30">
                  <c:v>15.0</c:v>
                </c:pt>
                <c:pt idx="31">
                  <c:v>39.0</c:v>
                </c:pt>
                <c:pt idx="32">
                  <c:v>30.0</c:v>
                </c:pt>
                <c:pt idx="33">
                  <c:v>21.0</c:v>
                </c:pt>
                <c:pt idx="34">
                  <c:v>20.0</c:v>
                </c:pt>
                <c:pt idx="35">
                  <c:v>38.0</c:v>
                </c:pt>
                <c:pt idx="36">
                  <c:v>31.0</c:v>
                </c:pt>
                <c:pt idx="37">
                  <c:v>27.0</c:v>
                </c:pt>
                <c:pt idx="38">
                  <c:v>32.0</c:v>
                </c:pt>
                <c:pt idx="39">
                  <c:v>27.0</c:v>
                </c:pt>
                <c:pt idx="40">
                  <c:v>20.0</c:v>
                </c:pt>
                <c:pt idx="41">
                  <c:v>36.0</c:v>
                </c:pt>
              </c:numCache>
            </c:numRef>
          </c:xVal>
          <c:yVal>
            <c:numRef>
              <c:f>'regress - num sessions'!$C$25:$C$66</c:f>
              <c:numCache>
                <c:formatCode>General</c:formatCode>
                <c:ptCount val="42"/>
                <c:pt idx="0">
                  <c:v>-1.354614502722843</c:v>
                </c:pt>
                <c:pt idx="1">
                  <c:v>-0.838420750931499</c:v>
                </c:pt>
                <c:pt idx="2">
                  <c:v>-2.903195758096876</c:v>
                </c:pt>
                <c:pt idx="3">
                  <c:v>-0.838420750931499</c:v>
                </c:pt>
                <c:pt idx="4">
                  <c:v>-0.838420750931499</c:v>
                </c:pt>
                <c:pt idx="5">
                  <c:v>-0.838420750931499</c:v>
                </c:pt>
                <c:pt idx="6">
                  <c:v>-0.838420750931499</c:v>
                </c:pt>
                <c:pt idx="7">
                  <c:v>-0.838420750931499</c:v>
                </c:pt>
                <c:pt idx="8">
                  <c:v>-0.612711378618515</c:v>
                </c:pt>
                <c:pt idx="9">
                  <c:v>-0.225566064775007</c:v>
                </c:pt>
                <c:pt idx="10">
                  <c:v>-1.257953568357696</c:v>
                </c:pt>
                <c:pt idx="11">
                  <c:v>-0.354614502722843</c:v>
                </c:pt>
                <c:pt idx="12">
                  <c:v>-3.742261392949269</c:v>
                </c:pt>
                <c:pt idx="13">
                  <c:v>0.516337059329321</c:v>
                </c:pt>
                <c:pt idx="14">
                  <c:v>-0.41938950988822</c:v>
                </c:pt>
                <c:pt idx="15">
                  <c:v>0.22585267985096</c:v>
                </c:pt>
                <c:pt idx="16">
                  <c:v>0.612997993694468</c:v>
                </c:pt>
                <c:pt idx="17">
                  <c:v>-0.161292633992548</c:v>
                </c:pt>
                <c:pt idx="18">
                  <c:v>0.483949555746632</c:v>
                </c:pt>
                <c:pt idx="19">
                  <c:v>-0.451777013470909</c:v>
                </c:pt>
                <c:pt idx="20">
                  <c:v>-0.838922327314417</c:v>
                </c:pt>
                <c:pt idx="21">
                  <c:v>-0.70987388936658</c:v>
                </c:pt>
                <c:pt idx="22">
                  <c:v>-0.580825451418745</c:v>
                </c:pt>
                <c:pt idx="23">
                  <c:v>1.742046431642304</c:v>
                </c:pt>
                <c:pt idx="24">
                  <c:v>1.742046431642304</c:v>
                </c:pt>
                <c:pt idx="25">
                  <c:v>-0.226067641157925</c:v>
                </c:pt>
                <c:pt idx="26">
                  <c:v>1.193465176268272</c:v>
                </c:pt>
                <c:pt idx="27">
                  <c:v>1.451562052163944</c:v>
                </c:pt>
                <c:pt idx="28">
                  <c:v>1.322513614216108</c:v>
                </c:pt>
                <c:pt idx="29">
                  <c:v>1.451562052163944</c:v>
                </c:pt>
                <c:pt idx="30">
                  <c:v>2.354901117798796</c:v>
                </c:pt>
                <c:pt idx="31">
                  <c:v>-0.742261392949269</c:v>
                </c:pt>
                <c:pt idx="32">
                  <c:v>0.419174548581255</c:v>
                </c:pt>
                <c:pt idx="33">
                  <c:v>1.58061049011178</c:v>
                </c:pt>
                <c:pt idx="34">
                  <c:v>1.709658928059616</c:v>
                </c:pt>
                <c:pt idx="35">
                  <c:v>-0.613212955001432</c:v>
                </c:pt>
                <c:pt idx="36">
                  <c:v>0.29012611063342</c:v>
                </c:pt>
                <c:pt idx="37">
                  <c:v>0.806319862424764</c:v>
                </c:pt>
                <c:pt idx="38">
                  <c:v>0.161077672685583</c:v>
                </c:pt>
                <c:pt idx="39">
                  <c:v>0.806319862424764</c:v>
                </c:pt>
                <c:pt idx="40">
                  <c:v>1.709658928059616</c:v>
                </c:pt>
                <c:pt idx="41">
                  <c:v>-0.355116079105761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166528"/>
        <c:axId val="478524400"/>
      </c:scatterChart>
      <c:valAx>
        <c:axId val="96316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24400"/>
        <c:crosses val="autoZero"/>
        <c:crossBetween val="midCat"/>
      </c:valAx>
      <c:valAx>
        <c:axId val="478524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6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sessions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Level achieved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all_users!$M$2:$M$43</c:f>
              <c:numCache>
                <c:formatCode>General</c:formatCode>
                <c:ptCount val="42"/>
                <c:pt idx="0">
                  <c:v>5.0</c:v>
                </c:pt>
                <c:pt idx="1">
                  <c:v>1.0</c:v>
                </c:pt>
                <c:pt idx="2">
                  <c:v>17.0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7.0</c:v>
                </c:pt>
                <c:pt idx="9">
                  <c:v>4.0</c:v>
                </c:pt>
                <c:pt idx="10">
                  <c:v>12.0</c:v>
                </c:pt>
                <c:pt idx="11">
                  <c:v>5.0</c:v>
                </c:pt>
                <c:pt idx="12">
                  <c:v>39.0</c:v>
                </c:pt>
                <c:pt idx="13">
                  <c:v>6.0</c:v>
                </c:pt>
                <c:pt idx="14">
                  <c:v>21.0</c:v>
                </c:pt>
                <c:pt idx="15">
                  <c:v>16.0</c:v>
                </c:pt>
                <c:pt idx="16">
                  <c:v>13.0</c:v>
                </c:pt>
                <c:pt idx="17">
                  <c:v>19.0</c:v>
                </c:pt>
                <c:pt idx="18">
                  <c:v>14.0</c:v>
                </c:pt>
                <c:pt idx="19">
                  <c:v>29.0</c:v>
                </c:pt>
                <c:pt idx="20">
                  <c:v>32.0</c:v>
                </c:pt>
                <c:pt idx="21">
                  <c:v>31.0</c:v>
                </c:pt>
                <c:pt idx="22">
                  <c:v>30.0</c:v>
                </c:pt>
                <c:pt idx="23">
                  <c:v>12.0</c:v>
                </c:pt>
                <c:pt idx="24">
                  <c:v>12.0</c:v>
                </c:pt>
                <c:pt idx="25">
                  <c:v>35.0</c:v>
                </c:pt>
                <c:pt idx="26">
                  <c:v>24.0</c:v>
                </c:pt>
                <c:pt idx="27">
                  <c:v>22.0</c:v>
                </c:pt>
                <c:pt idx="28">
                  <c:v>23.0</c:v>
                </c:pt>
                <c:pt idx="29">
                  <c:v>22.0</c:v>
                </c:pt>
                <c:pt idx="30">
                  <c:v>15.0</c:v>
                </c:pt>
                <c:pt idx="31">
                  <c:v>39.0</c:v>
                </c:pt>
                <c:pt idx="32">
                  <c:v>30.0</c:v>
                </c:pt>
                <c:pt idx="33">
                  <c:v>21.0</c:v>
                </c:pt>
                <c:pt idx="34">
                  <c:v>20.0</c:v>
                </c:pt>
                <c:pt idx="35">
                  <c:v>38.0</c:v>
                </c:pt>
                <c:pt idx="36">
                  <c:v>31.0</c:v>
                </c:pt>
                <c:pt idx="37">
                  <c:v>27.0</c:v>
                </c:pt>
                <c:pt idx="38">
                  <c:v>32.0</c:v>
                </c:pt>
                <c:pt idx="39">
                  <c:v>27.0</c:v>
                </c:pt>
                <c:pt idx="40">
                  <c:v>20.0</c:v>
                </c:pt>
                <c:pt idx="41">
                  <c:v>36.0</c:v>
                </c:pt>
              </c:numCache>
            </c:numRef>
          </c:xVal>
          <c:yVal>
            <c:numRef>
              <c:f>all_users!$L$2:$L$43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</c:numCache>
            </c:numRef>
          </c:yVal>
          <c:smooth val="0"/>
        </c:ser>
        <c:ser>
          <c:idx val="1"/>
          <c:order val="1"/>
          <c:tx>
            <c:v>Predicted Level achieved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all_users!$M$2:$M$43</c:f>
              <c:numCache>
                <c:formatCode>General</c:formatCode>
                <c:ptCount val="42"/>
                <c:pt idx="0">
                  <c:v>5.0</c:v>
                </c:pt>
                <c:pt idx="1">
                  <c:v>1.0</c:v>
                </c:pt>
                <c:pt idx="2">
                  <c:v>17.0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7.0</c:v>
                </c:pt>
                <c:pt idx="9">
                  <c:v>4.0</c:v>
                </c:pt>
                <c:pt idx="10">
                  <c:v>12.0</c:v>
                </c:pt>
                <c:pt idx="11">
                  <c:v>5.0</c:v>
                </c:pt>
                <c:pt idx="12">
                  <c:v>39.0</c:v>
                </c:pt>
                <c:pt idx="13">
                  <c:v>6.0</c:v>
                </c:pt>
                <c:pt idx="14">
                  <c:v>21.0</c:v>
                </c:pt>
                <c:pt idx="15">
                  <c:v>16.0</c:v>
                </c:pt>
                <c:pt idx="16">
                  <c:v>13.0</c:v>
                </c:pt>
                <c:pt idx="17">
                  <c:v>19.0</c:v>
                </c:pt>
                <c:pt idx="18">
                  <c:v>14.0</c:v>
                </c:pt>
                <c:pt idx="19">
                  <c:v>29.0</c:v>
                </c:pt>
                <c:pt idx="20">
                  <c:v>32.0</c:v>
                </c:pt>
                <c:pt idx="21">
                  <c:v>31.0</c:v>
                </c:pt>
                <c:pt idx="22">
                  <c:v>30.0</c:v>
                </c:pt>
                <c:pt idx="23">
                  <c:v>12.0</c:v>
                </c:pt>
                <c:pt idx="24">
                  <c:v>12.0</c:v>
                </c:pt>
                <c:pt idx="25">
                  <c:v>35.0</c:v>
                </c:pt>
                <c:pt idx="26">
                  <c:v>24.0</c:v>
                </c:pt>
                <c:pt idx="27">
                  <c:v>22.0</c:v>
                </c:pt>
                <c:pt idx="28">
                  <c:v>23.0</c:v>
                </c:pt>
                <c:pt idx="29">
                  <c:v>22.0</c:v>
                </c:pt>
                <c:pt idx="30">
                  <c:v>15.0</c:v>
                </c:pt>
                <c:pt idx="31">
                  <c:v>39.0</c:v>
                </c:pt>
                <c:pt idx="32">
                  <c:v>30.0</c:v>
                </c:pt>
                <c:pt idx="33">
                  <c:v>21.0</c:v>
                </c:pt>
                <c:pt idx="34">
                  <c:v>20.0</c:v>
                </c:pt>
                <c:pt idx="35">
                  <c:v>38.0</c:v>
                </c:pt>
                <c:pt idx="36">
                  <c:v>31.0</c:v>
                </c:pt>
                <c:pt idx="37">
                  <c:v>27.0</c:v>
                </c:pt>
                <c:pt idx="38">
                  <c:v>32.0</c:v>
                </c:pt>
                <c:pt idx="39">
                  <c:v>27.0</c:v>
                </c:pt>
                <c:pt idx="40">
                  <c:v>20.0</c:v>
                </c:pt>
                <c:pt idx="41">
                  <c:v>36.0</c:v>
                </c:pt>
              </c:numCache>
            </c:numRef>
          </c:xVal>
          <c:yVal>
            <c:numRef>
              <c:f>'regress - num sessions'!$B$25:$B$66</c:f>
              <c:numCache>
                <c:formatCode>General</c:formatCode>
                <c:ptCount val="42"/>
                <c:pt idx="0">
                  <c:v>1.354614502722843</c:v>
                </c:pt>
                <c:pt idx="1">
                  <c:v>0.838420750931499</c:v>
                </c:pt>
                <c:pt idx="2">
                  <c:v>2.903195758096876</c:v>
                </c:pt>
                <c:pt idx="3">
                  <c:v>0.838420750931499</c:v>
                </c:pt>
                <c:pt idx="4">
                  <c:v>0.838420750931499</c:v>
                </c:pt>
                <c:pt idx="5">
                  <c:v>0.838420750931499</c:v>
                </c:pt>
                <c:pt idx="6">
                  <c:v>0.838420750931499</c:v>
                </c:pt>
                <c:pt idx="7">
                  <c:v>0.838420750931499</c:v>
                </c:pt>
                <c:pt idx="8">
                  <c:v>1.612711378618515</c:v>
                </c:pt>
                <c:pt idx="9">
                  <c:v>1.225566064775007</c:v>
                </c:pt>
                <c:pt idx="10">
                  <c:v>2.257953568357695</c:v>
                </c:pt>
                <c:pt idx="11">
                  <c:v>1.354614502722843</c:v>
                </c:pt>
                <c:pt idx="12">
                  <c:v>5.742261392949268</c:v>
                </c:pt>
                <c:pt idx="13">
                  <c:v>1.483662940670679</c:v>
                </c:pt>
                <c:pt idx="14">
                  <c:v>3.41938950988822</c:v>
                </c:pt>
                <c:pt idx="15">
                  <c:v>2.77414732014904</c:v>
                </c:pt>
                <c:pt idx="16">
                  <c:v>2.387002006305532</c:v>
                </c:pt>
                <c:pt idx="17">
                  <c:v>3.161292633992548</c:v>
                </c:pt>
                <c:pt idx="18">
                  <c:v>2.516050444253368</c:v>
                </c:pt>
                <c:pt idx="19">
                  <c:v>4.451777013470908</c:v>
                </c:pt>
                <c:pt idx="20">
                  <c:v>4.838922327314417</c:v>
                </c:pt>
                <c:pt idx="21">
                  <c:v>4.70987388936658</c:v>
                </c:pt>
                <c:pt idx="22">
                  <c:v>4.580825451418745</c:v>
                </c:pt>
                <c:pt idx="23">
                  <c:v>2.257953568357695</c:v>
                </c:pt>
                <c:pt idx="24">
                  <c:v>2.257953568357695</c:v>
                </c:pt>
                <c:pt idx="25">
                  <c:v>5.226067641157924</c:v>
                </c:pt>
                <c:pt idx="26">
                  <c:v>3.806534823731728</c:v>
                </c:pt>
                <c:pt idx="27">
                  <c:v>3.548437947836056</c:v>
                </c:pt>
                <c:pt idx="28">
                  <c:v>3.677486385783892</c:v>
                </c:pt>
                <c:pt idx="29">
                  <c:v>3.548437947836056</c:v>
                </c:pt>
                <c:pt idx="30">
                  <c:v>2.645098882201203</c:v>
                </c:pt>
                <c:pt idx="31">
                  <c:v>5.742261392949268</c:v>
                </c:pt>
                <c:pt idx="32">
                  <c:v>4.580825451418745</c:v>
                </c:pt>
                <c:pt idx="33">
                  <c:v>3.41938950988822</c:v>
                </c:pt>
                <c:pt idx="34">
                  <c:v>3.290341071940384</c:v>
                </c:pt>
                <c:pt idx="35">
                  <c:v>5.613212955001432</c:v>
                </c:pt>
                <c:pt idx="36">
                  <c:v>4.70987388936658</c:v>
                </c:pt>
                <c:pt idx="37">
                  <c:v>4.193680137575236</c:v>
                </c:pt>
                <c:pt idx="38">
                  <c:v>4.838922327314417</c:v>
                </c:pt>
                <c:pt idx="39">
                  <c:v>4.193680137575236</c:v>
                </c:pt>
                <c:pt idx="40">
                  <c:v>3.290341071940384</c:v>
                </c:pt>
                <c:pt idx="41">
                  <c:v>5.355116079105761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00064"/>
        <c:axId val="478552048"/>
      </c:scatterChart>
      <c:valAx>
        <c:axId val="4786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52048"/>
        <c:crosses val="autoZero"/>
        <c:crossBetween val="midCat"/>
      </c:valAx>
      <c:valAx>
        <c:axId val="478552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achieved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0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 - num sessions'!$F$25:$F$66</c:f>
              <c:numCache>
                <c:formatCode>General</c:formatCode>
                <c:ptCount val="42"/>
                <c:pt idx="0">
                  <c:v>1.19047619047619</c:v>
                </c:pt>
                <c:pt idx="1">
                  <c:v>3.571428571428571</c:v>
                </c:pt>
                <c:pt idx="2">
                  <c:v>5.952380952380953</c:v>
                </c:pt>
                <c:pt idx="3">
                  <c:v>8.333333333333332</c:v>
                </c:pt>
                <c:pt idx="4">
                  <c:v>10.71428571428571</c:v>
                </c:pt>
                <c:pt idx="5">
                  <c:v>13.09523809523809</c:v>
                </c:pt>
                <c:pt idx="6">
                  <c:v>15.47619047619047</c:v>
                </c:pt>
                <c:pt idx="7">
                  <c:v>17.85714285714286</c:v>
                </c:pt>
                <c:pt idx="8">
                  <c:v>20.23809523809524</c:v>
                </c:pt>
                <c:pt idx="9">
                  <c:v>22.61904761904762</c:v>
                </c:pt>
                <c:pt idx="10">
                  <c:v>25.0</c:v>
                </c:pt>
                <c:pt idx="11">
                  <c:v>27.38095238095238</c:v>
                </c:pt>
                <c:pt idx="12">
                  <c:v>29.76190476190476</c:v>
                </c:pt>
                <c:pt idx="13">
                  <c:v>32.14285714285714</c:v>
                </c:pt>
                <c:pt idx="14">
                  <c:v>34.52380952380953</c:v>
                </c:pt>
                <c:pt idx="15">
                  <c:v>36.90476190476191</c:v>
                </c:pt>
                <c:pt idx="16">
                  <c:v>39.28571428571428</c:v>
                </c:pt>
                <c:pt idx="17">
                  <c:v>41.66666666666666</c:v>
                </c:pt>
                <c:pt idx="18">
                  <c:v>44.04761904761904</c:v>
                </c:pt>
                <c:pt idx="19">
                  <c:v>46.42857142857143</c:v>
                </c:pt>
                <c:pt idx="20">
                  <c:v>48.80952380952381</c:v>
                </c:pt>
                <c:pt idx="21">
                  <c:v>51.19047619047619</c:v>
                </c:pt>
                <c:pt idx="22">
                  <c:v>53.57142857142857</c:v>
                </c:pt>
                <c:pt idx="23">
                  <c:v>55.95238095238095</c:v>
                </c:pt>
                <c:pt idx="24">
                  <c:v>58.33333333333333</c:v>
                </c:pt>
                <c:pt idx="25">
                  <c:v>60.71428571428572</c:v>
                </c:pt>
                <c:pt idx="26">
                  <c:v>63.0952380952381</c:v>
                </c:pt>
                <c:pt idx="27">
                  <c:v>65.47619047619048</c:v>
                </c:pt>
                <c:pt idx="28">
                  <c:v>67.85714285714286</c:v>
                </c:pt>
                <c:pt idx="29">
                  <c:v>70.23809523809524</c:v>
                </c:pt>
                <c:pt idx="30">
                  <c:v>72.61904761904762</c:v>
                </c:pt>
                <c:pt idx="31">
                  <c:v>75.0</c:v>
                </c:pt>
                <c:pt idx="32">
                  <c:v>77.38095238095238</c:v>
                </c:pt>
                <c:pt idx="33">
                  <c:v>79.76190476190475</c:v>
                </c:pt>
                <c:pt idx="34">
                  <c:v>82.14285714285714</c:v>
                </c:pt>
                <c:pt idx="35">
                  <c:v>84.52380952380952</c:v>
                </c:pt>
                <c:pt idx="36">
                  <c:v>86.9047619047619</c:v>
                </c:pt>
                <c:pt idx="37">
                  <c:v>89.28571428571427</c:v>
                </c:pt>
                <c:pt idx="38">
                  <c:v>91.66666666666667</c:v>
                </c:pt>
                <c:pt idx="39">
                  <c:v>94.04761904761905</c:v>
                </c:pt>
                <c:pt idx="40">
                  <c:v>96.42857142857143</c:v>
                </c:pt>
                <c:pt idx="41">
                  <c:v>98.80952380952381</c:v>
                </c:pt>
              </c:numCache>
            </c:numRef>
          </c:xVal>
          <c:yVal>
            <c:numRef>
              <c:f>'regress - num sessions'!$G$25:$G$66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1952"/>
        <c:axId val="452468240"/>
      </c:scatterChart>
      <c:valAx>
        <c:axId val="45163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68240"/>
        <c:crosses val="autoZero"/>
        <c:crossBetween val="midCat"/>
      </c:valAx>
      <c:valAx>
        <c:axId val="452468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achieved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34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absoluteAnchor>
    <xdr:pos x="0" y="0"/>
    <xdr:ext cx="5895975" cy="981075"/>
    <xdr:pic>
      <xdr:nvPicPr>
        <xdr:cNvPr id="3" name="Image 2" descr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76200</xdr:rowOff>
    </xdr:from>
    <xdr:to>
      <xdr:col>15</xdr:col>
      <xdr:colOff>292100</xdr:colOff>
      <xdr:row>11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12</xdr:row>
      <xdr:rowOff>88900</xdr:rowOff>
    </xdr:from>
    <xdr:to>
      <xdr:col>15</xdr:col>
      <xdr:colOff>254000</xdr:colOff>
      <xdr:row>41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50800</xdr:colOff>
      <xdr:row>41</xdr:row>
      <xdr:rowOff>152400</xdr:rowOff>
    </xdr:from>
    <xdr:to>
      <xdr:col>15</xdr:col>
      <xdr:colOff>50800</xdr:colOff>
      <xdr:row>52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76200</xdr:rowOff>
    </xdr:from>
    <xdr:to>
      <xdr:col>15</xdr:col>
      <xdr:colOff>292100</xdr:colOff>
      <xdr:row>11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12</xdr:row>
      <xdr:rowOff>50800</xdr:rowOff>
    </xdr:from>
    <xdr:to>
      <xdr:col>15</xdr:col>
      <xdr:colOff>254000</xdr:colOff>
      <xdr:row>42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203200</xdr:colOff>
      <xdr:row>43</xdr:row>
      <xdr:rowOff>114300</xdr:rowOff>
    </xdr:from>
    <xdr:to>
      <xdr:col>15</xdr:col>
      <xdr:colOff>203200</xdr:colOff>
      <xdr:row>53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 Lacey" refreshedDate="43235.458407175924" createdVersion="4" refreshedVersion="4" minRefreshableVersion="3" recordCount="796">
  <cacheSource type="worksheet">
    <worksheetSource ref="A1:Y1048576" sheet="all_sessions"/>
  </cacheSource>
  <cacheFields count="29">
    <cacheField name="UserID" numFmtId="0">
      <sharedItems containsBlank="1" count="44">
        <s v="aa2379"/>
        <s v="ajg95"/>
        <s v="aw788"/>
        <s v="aa2383"/>
        <s v="bs855"/>
        <s v="car225"/>
        <s v="cmk78"/>
        <s v="dd772"/>
        <s v="dc2223"/>
        <s v="dy226"/>
        <s v="dn325"/>
        <s v="dv294"/>
        <s v="ecw36"/>
        <s v="jkw43"/>
        <s v="jaw229"/>
        <s v="jmm388"/>
        <s v="jea55"/>
        <s v="jw2476"/>
        <s v="jab389"/>
        <s v="jab392"/>
        <s v="kag78"/>
        <s v="klg53"/>
        <s v="mcb88"/>
        <s v="mlc233"/>
        <s v="mbb45"/>
        <s v="meg99"/>
        <s v="mss227"/>
        <s v="mek68"/>
        <s v="sn494"/>
        <s v="na424"/>
        <s v="paw39"/>
        <s v="rm2344"/>
        <s v="rd743"/>
        <s v="rmp73"/>
        <s v="rk723"/>
        <s v="scl58"/>
        <s v="sdk48"/>
        <s v="spy4"/>
        <s v="sry2"/>
        <s v="sk2599"/>
        <s v="sm2799"/>
        <s v="ts845"/>
        <s v="yls24"/>
        <m/>
      </sharedItems>
    </cacheField>
    <cacheField name="UserFirstName" numFmtId="0">
      <sharedItems containsBlank="1"/>
    </cacheField>
    <cacheField name="UserLastName" numFmtId="0">
      <sharedItems containsBlank="1"/>
    </cacheField>
    <cacheField name="UserRole" numFmtId="0">
      <sharedItems containsBlank="1"/>
    </cacheField>
    <cacheField name="UserDepartment" numFmtId="0">
      <sharedItems containsBlank="1"/>
    </cacheField>
    <cacheField name="Passed" numFmtId="0">
      <sharedItems containsString="0" containsBlank="1" containsNumber="1" containsInteger="1" minValue="0" maxValue="1"/>
    </cacheField>
    <cacheField name="LocationID" numFmtId="0">
      <sharedItems containsNonDate="0" containsString="0" containsBlank="1"/>
    </cacheField>
    <cacheField name="EventID" numFmtId="0">
      <sharedItems containsBlank="1"/>
    </cacheField>
    <cacheField name="EventType" numFmtId="0">
      <sharedItems containsBlank="1"/>
    </cacheField>
    <cacheField name="StartTime" numFmtId="0">
      <sharedItems containsNonDate="0" containsDate="1" containsString="0" containsBlank="1" minDate="2018-03-13T10:54:01" maxDate="2018-03-16T12:10:51"/>
    </cacheField>
    <cacheField name="StartHour" numFmtId="0">
      <sharedItems containsString="0" containsBlank="1" containsNumber="1" containsInteger="1" minValue="7" maxValue="19"/>
    </cacheField>
    <cacheField name="EndTime" numFmtId="0">
      <sharedItems containsNonDate="0" containsDate="1" containsString="0" containsBlank="1" minDate="2018-03-13T10:55:21" maxDate="2018-03-16T12:11:46"/>
    </cacheField>
    <cacheField name="TrainingTime" numFmtId="0">
      <sharedItems containsString="0" containsBlank="1" containsNumber="1" minValue="1.0000002337619662" maxValue="239.000000548549" count="296">
        <n v="116.99999968986958"/>
        <n v="38.000000081956387"/>
        <n v="35.000000637955964"/>
        <n v="36.000000243075192"/>
        <n v="33.000000799074769"/>
        <n v="37.000001105479896"/>
        <n v="45.999998808838427"/>
        <n v="46.999999671243131"/>
        <n v="87.00000022072345"/>
        <n v="52.000000840052962"/>
        <n v="34.000000404193997"/>
        <n v="32.000000565312803"/>
        <n v="30.00000009778887"/>
        <n v="35.999999614432454"/>
        <n v="39.999999292194843"/>
        <n v="31.999999936670065"/>
        <n v="35.000001266598701"/>
        <n v="11.999999661929905"/>
        <n v="3.0000007012858987"/>
        <n v="8.0000006128102541"/>
        <n v="41.9999985024333"/>
        <n v="48.000000533647835"/>
        <n v="74.999999930150807"/>
        <n v="72.999999462626874"/>
        <n v="74.999999301508069"/>
        <n v="70.000000018626451"/>
        <n v="63.99999987334013"/>
        <n v="69.000000413507223"/>
        <n v="57.999999728053808"/>
        <n v="7.9999999841675162"/>
        <n v="25.999999791383743"/>
        <n v="25.999999162741005"/>
        <n v="26.000000420026481"/>
        <n v="29.000000492669642"/>
        <n v="28.999999864026904"/>
        <n v="67.999999551102519"/>
        <n v="78.000000002793968"/>
        <n v="65.000000107102096"/>
        <n v="72.000000486150384"/>
        <n v="72.999998833984137"/>
        <n v="61.99999877717346"/>
        <n v="59.999999566935003"/>
        <n v="55.000000284053385"/>
        <n v="55.999999889172614"/>
        <n v="41.000000783242285"/>
        <n v="47.999999905005097"/>
        <n v="64.999999478459358"/>
        <n v="52.999999816529453"/>
        <n v="33.999999146908522"/>
        <n v="58.999999961815774"/>
        <n v="37.999999453313649"/>
        <n v="56.000001146458089"/>
        <n v="35.000000009313226"/>
        <n v="77.000001026317477"/>
        <n v="47.000000299885869"/>
        <n v="30.000000726431608"/>
        <n v="29.00000112131238"/>
        <n v="41.000000154599547"/>
        <n v="28.000000887550414"/>
        <n v="50.99999934900552"/>
        <n v="33.99999977555126"/>
        <n v="49.999999743886292"/>
        <n v="44.999999832361937"/>
        <n v="38.999999687075615"/>
        <n v="87.999999825842679"/>
        <n v="78.000000631436706"/>
        <n v="85.000000381842256"/>
        <n v="62.000000034458935"/>
        <n v="49.000000138767064"/>
        <n v="52.000000211410224"/>
        <n v="50.999999977648258"/>
        <n v="46.000000694766641"/>
        <n v="22.999999718740582"/>
        <n v="51.000000606290996"/>
        <n v="5.9999995166435838"/>
        <n v="50.000001001171768"/>
        <n v="47.99999927636236"/>
        <n v="32.999999541789293"/>
        <n v="19.999999646097422"/>
        <n v="9.0000002179294825"/>
        <n v="81.000000075437129"/>
        <n v="68.000000179745257"/>
        <n v="70.000000647269189"/>
        <n v="56.000000517815351"/>
        <n v="53.000000445172191"/>
        <n v="54.000000050291419"/>
        <n v="46.999998413957655"/>
        <n v="50.999998720362782"/>
        <n v="44.999999203719199"/>
        <n v="36.99999984819442"/>
        <n v="13.999998872168362"/>
        <n v="24.999999557621777"/>
        <n v="22.999999090097845"/>
        <n v="106.00000026170164"/>
        <n v="93.999999971129"/>
        <n v="96.999999415129423"/>
        <n v="54.999999655410647"/>
        <n v="113.00000001210719"/>
        <n v="95.999999810010195"/>
        <n v="78.999999607913196"/>
        <n v="67.999998922459781"/>
        <n v="63.999998616054654"/>
        <n v="74.000000325031579"/>
        <n v="89.000000059604645"/>
        <n v="33.000000170432031"/>
        <n v="84.000000148080289"/>
        <n v="29.999999469146132"/>
        <n v="90.999999898485839"/>
        <n v="81.999999051913619"/>
        <n v="89.000000688247383"/>
        <n v="81.999999680556357"/>
        <n v="3.9999996777623892"/>
        <n v="4.9999999115243554"/>
        <n v="2.999999444000423"/>
        <n v="49.000001396052539"/>
        <n v="55.999999260529876"/>
        <n v="39.000000944361091"/>
        <n v="25.000000186264515"/>
        <n v="60.999999172054231"/>
        <n v="22.000000113621354"/>
        <n v="120.99999936763197"/>
        <n v="1.0000002337619662"/>
        <n v="75.000000558793545"/>
        <n v="71.999999857507646"/>
        <n v="46.000000066123903"/>
        <n v="43.999998969957232"/>
        <n v="51.999999582767487"/>
        <n v="44.000000227242708"/>
        <n v="47.000000928528607"/>
        <n v="44.000001484528184"/>
        <n v="48.999999510124326"/>
        <n v="79.000000236555934"/>
        <n v="76.999999769032001"/>
        <n v="86.00000124424696"/>
        <n v="109.99999993946403"/>
        <n v="103.00000018905848"/>
        <n v="100.99999972153455"/>
        <n v="43.00000062212348"/>
        <n v="11.000000685453415"/>
        <n v="150.99999946542084"/>
        <n v="94.000000599771738"/>
        <n v="87.000000849366188"/>
        <n v="65.999999712221324"/>
        <n v="55.000000912696123"/>
        <n v="60.000000824220479"/>
        <n v="60.000000195577741"/>
        <n v="23.999999323859811"/>
        <n v="57.00000012293458"/>
        <n v="73.999999696388841"/>
        <n v="18.999999412335455"/>
        <n v="17.999999807216227"/>
        <n v="57.000000751577318"/>
        <n v="16.999999573454261"/>
        <n v="21.000000508502126"/>
        <n v="117.00000031851232"/>
        <n v="155.9999993769452"/>
        <n v="119.99999976251274"/>
        <n v="184.99999986961484"/>
        <n v="42.999999993480742"/>
        <n v="34.000001032836735"/>
        <n v="73.00000071991235"/>
        <n v="66.000000340864062"/>
        <n v="67.000000574626029"/>
        <n v="40.000000549480319"/>
        <n v="61.000000429339707"/>
        <n v="62.000000663101673"/>
        <n v="111.000000173226"/>
        <n v="77.000000397674739"/>
        <n v="15.999999968335032"/>
        <n v="65.999999083578587"/>
        <n v="65.000000735744834"/>
        <n v="63.000000268220901"/>
        <n v="52.999999187886715"/>
        <n v="39.999999920837581"/>
        <n v="48.999998881481588"/>
        <n v="20.999999879859388"/>
        <n v="45.000001089647412"/>
        <n v="46.999999042600393"/>
        <n v="42.000000388361514"/>
        <n v="45.999999437481165"/>
        <n v="21.999999484978616"/>
        <n v="19.000000040978193"/>
        <n v="20.00000027474016"/>
        <n v="102.99999956041574"/>
        <n v="93.000000366009772"/>
        <n v="90.000000293366611"/>
        <n v="68.999999784864485"/>
        <n v="7.9999993555247784"/>
        <n v="41.999999759718776"/>
        <n v="43.99999959859997"/>
        <n v="1.0000008624047041"/>
        <n v="34.999999380670488"/>
        <n v="20.000000903382897"/>
        <n v="24.000000581145287"/>
        <n v="101.99999995529652"/>
        <n v="3.0000000726431608"/>
        <n v="106.99999986682087"/>
        <n v="38.999999058432877"/>
        <n v="37.000000476837158"/>
        <n v="27.00000002514571"/>
        <n v="45.000000461004674"/>
        <n v="197.00000016018748"/>
        <n v="56.999999494291842"/>
        <n v="84.999999753199518"/>
        <n v="25.000000814907253"/>
        <n v="29.999998840503395"/>
        <n v="89.999999664723873"/>
        <n v="85.999999986961484"/>
        <n v="94.999999576248229"/>
        <n v="92.999999737367034"/>
        <n v="140.99999964237213"/>
        <n v="130.00000021420419"/>
        <n v="132.99999902956188"/>
        <n v="98.999999882653356"/>
        <n v="99.000001139938831"/>
        <n v="92.000000760890543"/>
        <n v="85.000001639127731"/>
        <n v="82.000000937841833"/>
        <n v="62.999999639578164"/>
        <n v="61.999999405816197"/>
        <n v="82.999999285675585"/>
        <n v="22.00000137090683"/>
        <n v="82.999999914318323"/>
        <n v="80.999999446794391"/>
        <n v="76.999999140389264"/>
        <n v="58.000000356696546"/>
        <n v="49.999999115243554"/>
        <n v="53.999999421648681"/>
        <n v="28.999999235384166"/>
        <n v="113.99999961722642"/>
        <n v="19.000000669620931"/>
        <n v="124.00000006891787"/>
        <n v="69.999999389983714"/>
        <n v="57.99999909941107"/>
        <n v="54.99999902676791"/>
        <n v="9.9999998230487108"/>
        <n v="26.999998767860234"/>
        <n v="92.000000132247806"/>
        <n v="108.00000010058284"/>
        <n v="120.99999999627471"/>
        <n v="103.00000081770122"/>
        <n v="86.999999592080712"/>
        <n v="10.000000451691449"/>
        <n v="70.99999962374568"/>
        <n v="27.999999630264938"/>
        <n v="14.000000129453838"/>
        <n v="23.00000034738332"/>
        <n v="136.00000035949051"/>
        <n v="75.999999535270035"/>
        <n v="87.999999197199941"/>
        <n v="74.000000953674316"/>
        <n v="78.999998979270458"/>
        <n v="66.999999945983291"/>
        <n v="135.99999973084778"/>
        <n v="40.999998897314072"/>
        <n v="239.000000548549"/>
        <n v="192.99999985378236"/>
        <n v="100.99999846424907"/>
        <n v="93.00000099465251"/>
        <n v="100.00000011641532"/>
        <n v="83.999999519437551"/>
        <n v="71.000000252388418"/>
        <n v="122.00000023003668"/>
        <n v="101.99999932665378"/>
        <n v="79.999999213032424"/>
        <n v="95.000000204890966"/>
        <n v="140.0000000372529"/>
        <n v="66.999999317340553"/>
        <n v="14.999999105930328"/>
        <n v="13.9999995008111"/>
        <n v="143.0000007385388"/>
        <n v="93.999999342486262"/>
        <n v="77.99999937415123"/>
        <n v="88.999999430961907"/>
        <n v="31.000000331550837"/>
        <n v="56.999998865649104"/>
        <n v="20.99999925121665"/>
        <n v="73.999999067746103"/>
        <n v="73.000000091269612"/>
        <n v="64.000000501982868"/>
        <n v="183.00000003073364"/>
        <n v="83.000000542961061"/>
        <n v="18.999998783692718"/>
        <n v="58.999998704530299"/>
        <n v="101.00000035017729"/>
        <n v="8.9999995892867446"/>
        <n v="97.000000043772161"/>
        <n v="108.99999970570207"/>
        <n v="102.00000058393925"/>
        <n v="88.000000454485416"/>
        <n v="11.000000056810677"/>
        <n v="66.0000009695068"/>
        <n v="42.999999364838004"/>
        <n v="16.00000059697777"/>
        <n v="40.99999952595681"/>
        <m/>
      </sharedItems>
    </cacheField>
    <cacheField name="P1_passed" numFmtId="0">
      <sharedItems containsString="0" containsBlank="1" containsNumber="1" containsInteger="1" minValue="0" maxValue="1"/>
    </cacheField>
    <cacheField name="P1_difficult" numFmtId="0">
      <sharedItems containsString="0" containsBlank="1" containsNumber="1" containsInteger="1" minValue="0" maxValue="1"/>
    </cacheField>
    <cacheField name="P2_passed" numFmtId="0">
      <sharedItems containsString="0" containsBlank="1" containsNumber="1" containsInteger="1" minValue="0" maxValue="1"/>
    </cacheField>
    <cacheField name="P2_difficult" numFmtId="0">
      <sharedItems containsString="0" containsBlank="1" containsNumber="1" containsInteger="1" minValue="0" maxValue="1"/>
    </cacheField>
    <cacheField name="P3_passed" numFmtId="0">
      <sharedItems containsString="0" containsBlank="1" containsNumber="1" containsInteger="1" minValue="0" maxValue="1"/>
    </cacheField>
    <cacheField name="P3_difficult" numFmtId="0">
      <sharedItems containsString="0" containsBlank="1" containsNumber="1" containsInteger="1" minValue="0" maxValue="1"/>
    </cacheField>
    <cacheField name="P4_passed" numFmtId="0">
      <sharedItems containsString="0" containsBlank="1" containsNumber="1" containsInteger="1" minValue="0" maxValue="1"/>
    </cacheField>
    <cacheField name="P4_difficult" numFmtId="0">
      <sharedItems containsString="0" containsBlank="1" containsNumber="1" containsInteger="1" minValue="0" maxValue="1"/>
    </cacheField>
    <cacheField name="P5_passed" numFmtId="0">
      <sharedItems containsString="0" containsBlank="1" containsNumber="1" containsInteger="1" minValue="0" maxValue="1"/>
    </cacheField>
    <cacheField name="P5_difficult" numFmtId="0">
      <sharedItems containsString="0" containsBlank="1" containsNumber="1" containsInteger="1" minValue="0" maxValue="1"/>
    </cacheField>
    <cacheField name="P6_passed" numFmtId="0">
      <sharedItems containsString="0" containsBlank="1" containsNumber="1" containsInteger="1" minValue="0" maxValue="1"/>
    </cacheField>
    <cacheField name="P6_difficult" numFmtId="0">
      <sharedItems containsString="0" containsBlank="1" containsNumber="1" containsInteger="1" minValue="0" maxValue="1"/>
    </cacheField>
    <cacheField name="P7_passed" numFmtId="0">
      <sharedItems containsString="0" containsBlank="1" containsNumber="1" containsInteger="1" minValue="0" maxValue="0"/>
    </cacheField>
    <cacheField name="P7_difficult" numFmtId="0">
      <sharedItems containsString="0" containsBlank="1" containsNumber="1" containsInteger="1" minValue="0" maxValue="0"/>
    </cacheField>
    <cacheField name="Washtime" numFmtId="0">
      <sharedItems containsString="0" containsBlank="1" containsNumber="1" containsInteger="1" minValue="0" maxValue="239"/>
    </cacheField>
    <cacheField name="DifficultyLev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6">
  <r>
    <x v="0"/>
    <s v="Amanda"/>
    <s v="Amster"/>
    <s v="Student"/>
    <s v="Yale Physician Assistant Online Program"/>
    <n v="1"/>
    <m/>
    <s v="131655056287360928"/>
    <s v="Event_Sequential"/>
    <d v="2018-03-14T08:53:49"/>
    <n v="8"/>
    <d v="2018-03-14T08:55:46"/>
    <x v="0"/>
    <n v="0"/>
    <n v="1"/>
    <n v="0"/>
    <n v="1"/>
    <n v="1"/>
    <n v="0"/>
    <n v="1"/>
    <n v="0"/>
    <n v="0"/>
    <n v="1"/>
    <n v="0"/>
    <n v="1"/>
    <n v="0"/>
    <n v="0"/>
    <n v="117"/>
    <s v="Level0"/>
  </r>
  <r>
    <x v="0"/>
    <s v="Amanda"/>
    <s v="Amster"/>
    <s v="Student"/>
    <s v="Yale Physician Assistant Online Program"/>
    <n v="0"/>
    <m/>
    <s v="131656264942297760"/>
    <s v="Event_Sequential"/>
    <d v="2018-03-15T18:28:14"/>
    <n v="18"/>
    <d v="2018-03-15T18:28:52"/>
    <x v="1"/>
    <n v="1"/>
    <n v="0"/>
    <n v="0"/>
    <n v="0"/>
    <n v="0"/>
    <n v="0"/>
    <n v="0"/>
    <n v="0"/>
    <n v="0"/>
    <n v="0"/>
    <n v="0"/>
    <n v="0"/>
    <n v="0"/>
    <n v="0"/>
    <n v="0"/>
    <s v="Level1"/>
  </r>
  <r>
    <x v="0"/>
    <s v="Amanda"/>
    <s v="Amster"/>
    <s v="Student"/>
    <s v="Yale Physician Assistant Online Program"/>
    <n v="0"/>
    <m/>
    <s v="131656265341216800"/>
    <s v="Event_Sequential"/>
    <d v="2018-03-15T18:28:54"/>
    <n v="18"/>
    <d v="2018-03-15T18:29:29"/>
    <x v="2"/>
    <n v="1"/>
    <n v="0"/>
    <n v="0"/>
    <n v="0"/>
    <n v="0"/>
    <n v="0"/>
    <n v="0"/>
    <n v="0"/>
    <n v="0"/>
    <n v="0"/>
    <n v="0"/>
    <n v="0"/>
    <n v="0"/>
    <n v="0"/>
    <n v="0"/>
    <s v="Level1"/>
  </r>
  <r>
    <x v="0"/>
    <s v="Amanda"/>
    <s v="Amster"/>
    <s v="Student"/>
    <s v="Yale Physician Assistant Online Program"/>
    <n v="0"/>
    <m/>
    <s v="131656265778291872"/>
    <s v="Event_Sequential"/>
    <d v="2018-03-15T18:29:38"/>
    <n v="18"/>
    <d v="2018-03-15T18:30:14"/>
    <x v="3"/>
    <n v="1"/>
    <n v="0"/>
    <n v="0"/>
    <n v="0"/>
    <n v="0"/>
    <n v="0"/>
    <n v="0"/>
    <n v="0"/>
    <n v="0"/>
    <n v="0"/>
    <n v="0"/>
    <n v="0"/>
    <n v="0"/>
    <n v="0"/>
    <n v="0"/>
    <s v="Level1"/>
  </r>
  <r>
    <x v="0"/>
    <s v="Amanda"/>
    <s v="Amster"/>
    <s v="Student"/>
    <s v="Yale Physician Assistant Online Program"/>
    <n v="0"/>
    <m/>
    <s v="131656266154238576"/>
    <s v="Event_Sequential"/>
    <d v="2018-03-15T18:30:15"/>
    <n v="18"/>
    <d v="2018-03-15T18:30:48"/>
    <x v="4"/>
    <n v="1"/>
    <n v="0"/>
    <n v="0"/>
    <n v="0"/>
    <n v="0"/>
    <n v="0"/>
    <n v="0"/>
    <n v="0"/>
    <n v="0"/>
    <n v="0"/>
    <n v="0"/>
    <n v="0"/>
    <n v="0"/>
    <n v="0"/>
    <n v="0"/>
    <s v="Level1"/>
  </r>
  <r>
    <x v="0"/>
    <s v="Amanda"/>
    <s v="Amster"/>
    <s v="Student"/>
    <s v="Yale Physician Assistant Online Program"/>
    <n v="0"/>
    <m/>
    <s v="131656266494879264"/>
    <s v="Event_Sequential"/>
    <d v="2018-03-15T18:30:49"/>
    <n v="18"/>
    <d v="2018-03-15T18:31:26"/>
    <x v="5"/>
    <n v="1"/>
    <n v="0"/>
    <n v="0"/>
    <n v="0"/>
    <n v="0"/>
    <n v="0"/>
    <n v="0"/>
    <n v="0"/>
    <n v="0"/>
    <n v="0"/>
    <n v="0"/>
    <n v="0"/>
    <n v="0"/>
    <n v="0"/>
    <n v="0"/>
    <s v="Level1"/>
  </r>
  <r>
    <x v="0"/>
    <s v="Amanda"/>
    <s v="Amster"/>
    <s v="Student"/>
    <s v="Yale Physician Assistant Online Program"/>
    <n v="0"/>
    <m/>
    <s v="131656266875511152"/>
    <s v="Event_Sequential"/>
    <d v="2018-03-15T18:31:27"/>
    <n v="18"/>
    <d v="2018-03-15T18:32:13"/>
    <x v="6"/>
    <n v="1"/>
    <n v="0"/>
    <n v="1"/>
    <n v="0"/>
    <n v="0"/>
    <n v="0"/>
    <n v="0"/>
    <n v="0"/>
    <n v="0"/>
    <n v="0"/>
    <n v="0"/>
    <n v="0"/>
    <n v="0"/>
    <n v="0"/>
    <n v="0"/>
    <s v="Level1"/>
  </r>
  <r>
    <x v="0"/>
    <s v="Amanda"/>
    <s v="Amster"/>
    <s v="Student"/>
    <s v="Yale Physician Assistant Online Program"/>
    <n v="0"/>
    <m/>
    <s v="131656267349292752"/>
    <s v="Event_Sequential"/>
    <d v="2018-03-15T18:32:15"/>
    <n v="18"/>
    <d v="2018-03-15T18:33:02"/>
    <x v="7"/>
    <n v="1"/>
    <n v="0"/>
    <n v="1"/>
    <n v="0"/>
    <n v="0"/>
    <n v="0"/>
    <n v="0"/>
    <n v="0"/>
    <n v="0"/>
    <n v="0"/>
    <n v="0"/>
    <n v="0"/>
    <n v="0"/>
    <n v="0"/>
    <n v="0"/>
    <s v="Level1"/>
  </r>
  <r>
    <x v="0"/>
    <s v="Amanda"/>
    <s v="Amster"/>
    <s v="Student"/>
    <s v="Yale Physician Assistant Online Program"/>
    <n v="0"/>
    <m/>
    <s v="131656267836109728"/>
    <s v="Event_Sequential"/>
    <d v="2018-03-15T18:33:04"/>
    <n v="18"/>
    <d v="2018-03-15T18:34:31"/>
    <x v="8"/>
    <n v="1"/>
    <n v="0"/>
    <n v="1"/>
    <n v="0"/>
    <n v="1"/>
    <n v="0"/>
    <n v="1"/>
    <n v="0"/>
    <n v="0"/>
    <n v="0"/>
    <n v="1"/>
    <n v="0"/>
    <n v="0"/>
    <n v="0"/>
    <n v="0"/>
    <s v="Level1"/>
  </r>
  <r>
    <x v="0"/>
    <s v="Amanda"/>
    <s v="Amster"/>
    <s v="Student"/>
    <s v="Yale Physician Assistant Online Program"/>
    <n v="0"/>
    <m/>
    <s v="131656849281019632"/>
    <s v="Event_Sequential"/>
    <d v="2018-03-16T10:42:08"/>
    <n v="10"/>
    <d v="2018-03-16T10:43:00"/>
    <x v="9"/>
    <n v="1"/>
    <n v="0"/>
    <n v="1"/>
    <n v="0"/>
    <n v="0"/>
    <n v="0"/>
    <n v="0"/>
    <n v="0"/>
    <n v="0"/>
    <n v="0"/>
    <n v="0"/>
    <n v="0"/>
    <n v="0"/>
    <n v="0"/>
    <n v="0"/>
    <s v="Level1"/>
  </r>
  <r>
    <x v="0"/>
    <s v="Amanda"/>
    <s v="Amster"/>
    <s v="Student"/>
    <s v="Yale Physician Assistant Online Program"/>
    <n v="0"/>
    <m/>
    <s v="131656849813502048"/>
    <s v="Event_Sequential"/>
    <d v="2018-03-16T10:43:01"/>
    <n v="10"/>
    <d v="2018-03-16T10:43:35"/>
    <x v="10"/>
    <n v="1"/>
    <n v="0"/>
    <n v="0"/>
    <n v="0"/>
    <n v="0"/>
    <n v="0"/>
    <n v="0"/>
    <n v="0"/>
    <n v="0"/>
    <n v="0"/>
    <n v="0"/>
    <n v="0"/>
    <n v="0"/>
    <n v="0"/>
    <n v="0"/>
    <s v="Level1"/>
  </r>
  <r>
    <x v="0"/>
    <s v="Amanda"/>
    <s v="Amster"/>
    <s v="Student"/>
    <s v="Yale Physician Assistant Online Program"/>
    <n v="0"/>
    <m/>
    <s v="131656850180302000"/>
    <s v="Event_Sequential"/>
    <d v="2018-03-16T10:43:38"/>
    <n v="10"/>
    <d v="2018-03-16T10:44:10"/>
    <x v="11"/>
    <n v="1"/>
    <n v="0"/>
    <n v="0"/>
    <n v="0"/>
    <n v="0"/>
    <n v="0"/>
    <n v="0"/>
    <n v="0"/>
    <n v="0"/>
    <n v="0"/>
    <n v="0"/>
    <n v="0"/>
    <n v="0"/>
    <n v="0"/>
    <n v="0"/>
    <s v="Level1"/>
  </r>
  <r>
    <x v="0"/>
    <s v="Amanda"/>
    <s v="Amster"/>
    <s v="Student"/>
    <s v="Yale Physician Assistant Online Program"/>
    <n v="0"/>
    <m/>
    <s v="131656850520466848"/>
    <s v="Event_Sequential"/>
    <d v="2018-03-16T10:44:12"/>
    <n v="10"/>
    <d v="2018-03-16T10:44:42"/>
    <x v="12"/>
    <n v="1"/>
    <n v="0"/>
    <n v="0"/>
    <n v="0"/>
    <n v="0"/>
    <n v="0"/>
    <n v="0"/>
    <n v="0"/>
    <n v="0"/>
    <n v="0"/>
    <n v="0"/>
    <n v="0"/>
    <n v="0"/>
    <n v="0"/>
    <n v="0"/>
    <s v="Level1"/>
  </r>
  <r>
    <x v="0"/>
    <s v="Amanda"/>
    <s v="Amster"/>
    <s v="Student"/>
    <s v="Yale Physician Assistant Online Program"/>
    <n v="0"/>
    <m/>
    <s v="131656850829372816"/>
    <s v="Event_Sequential"/>
    <d v="2018-03-16T10:44:43"/>
    <n v="10"/>
    <d v="2018-03-16T10:45:19"/>
    <x v="13"/>
    <n v="1"/>
    <n v="0"/>
    <n v="0"/>
    <n v="0"/>
    <n v="0"/>
    <n v="0"/>
    <n v="0"/>
    <n v="0"/>
    <n v="0"/>
    <n v="0"/>
    <n v="0"/>
    <n v="0"/>
    <n v="0"/>
    <n v="0"/>
    <n v="0"/>
    <s v="Level1"/>
  </r>
  <r>
    <x v="0"/>
    <s v="Amanda"/>
    <s v="Amster"/>
    <s v="Student"/>
    <s v="Yale Physician Assistant Online Program"/>
    <n v="0"/>
    <m/>
    <s v="131656851207758256"/>
    <s v="Event_Sequential"/>
    <d v="2018-03-16T10:45:21"/>
    <n v="10"/>
    <d v="2018-03-16T10:46:01"/>
    <x v="14"/>
    <n v="1"/>
    <n v="0"/>
    <n v="0"/>
    <n v="0"/>
    <n v="0"/>
    <n v="0"/>
    <n v="0"/>
    <n v="0"/>
    <n v="0"/>
    <n v="0"/>
    <n v="0"/>
    <n v="0"/>
    <n v="0"/>
    <n v="0"/>
    <n v="0"/>
    <s v="Level1"/>
  </r>
  <r>
    <x v="0"/>
    <s v="Amanda"/>
    <s v="Amster"/>
    <s v="Student"/>
    <s v="Yale Physician Assistant Online Program"/>
    <n v="0"/>
    <m/>
    <s v="131656851622405744"/>
    <s v="Event_Sequential"/>
    <d v="2018-03-16T10:46:02"/>
    <n v="10"/>
    <d v="2018-03-16T10:46:34"/>
    <x v="15"/>
    <n v="1"/>
    <n v="0"/>
    <n v="0"/>
    <n v="0"/>
    <n v="0"/>
    <n v="0"/>
    <n v="0"/>
    <n v="0"/>
    <n v="0"/>
    <n v="0"/>
    <n v="0"/>
    <n v="0"/>
    <n v="0"/>
    <n v="0"/>
    <n v="0"/>
    <s v="Level1"/>
  </r>
  <r>
    <x v="0"/>
    <s v="Amanda"/>
    <s v="Amster"/>
    <s v="Student"/>
    <s v="Yale Physician Assistant Online Program"/>
    <n v="0"/>
    <m/>
    <s v="131656851953726000"/>
    <s v="Event_Sequential"/>
    <d v="2018-03-16T10:46:35"/>
    <n v="10"/>
    <d v="2018-03-16T10:47:10"/>
    <x v="16"/>
    <n v="1"/>
    <n v="0"/>
    <n v="0"/>
    <n v="0"/>
    <n v="0"/>
    <n v="0"/>
    <n v="0"/>
    <n v="0"/>
    <n v="0"/>
    <n v="0"/>
    <n v="0"/>
    <n v="0"/>
    <n v="0"/>
    <n v="0"/>
    <n v="0"/>
    <s v="Level1"/>
  </r>
  <r>
    <x v="0"/>
    <s v="Amanda"/>
    <s v="Amster"/>
    <s v="Student"/>
    <s v="Yale Physician Assistant Online Program"/>
    <n v="0"/>
    <m/>
    <s v="131656852310390320"/>
    <s v="Event_Sequential"/>
    <d v="2018-03-16T10:47:11"/>
    <n v="10"/>
    <d v="2018-03-16T10:47:23"/>
    <x v="17"/>
    <n v="0"/>
    <n v="0"/>
    <n v="0"/>
    <n v="0"/>
    <n v="0"/>
    <n v="0"/>
    <n v="0"/>
    <n v="0"/>
    <n v="0"/>
    <n v="0"/>
    <n v="0"/>
    <n v="0"/>
    <n v="0"/>
    <n v="0"/>
    <n v="0"/>
    <s v="Level1"/>
  </r>
  <r>
    <x v="0"/>
    <s v="Amanda"/>
    <s v="Amster"/>
    <s v="Student"/>
    <s v="Yale Physician Assistant Online Program"/>
    <n v="0"/>
    <m/>
    <s v="131656852445475808"/>
    <s v="Event_Sequential"/>
    <d v="2018-03-16T10:47:24"/>
    <n v="10"/>
    <d v="2018-03-16T10:47:27"/>
    <x v="18"/>
    <n v="0"/>
    <n v="0"/>
    <n v="0"/>
    <n v="0"/>
    <n v="0"/>
    <n v="0"/>
    <n v="0"/>
    <n v="0"/>
    <n v="0"/>
    <n v="0"/>
    <n v="0"/>
    <n v="0"/>
    <n v="0"/>
    <n v="0"/>
    <n v="0"/>
    <s v="Level1"/>
  </r>
  <r>
    <x v="0"/>
    <s v="Amanda"/>
    <s v="Amster"/>
    <s v="Student"/>
    <s v="Yale Physician Assistant Online Program"/>
    <n v="0"/>
    <m/>
    <s v="131656852545291776"/>
    <s v="Event_Sequential"/>
    <d v="2018-03-16T10:47:34"/>
    <n v="10"/>
    <d v="2018-03-16T10:47:42"/>
    <x v="19"/>
    <n v="0"/>
    <n v="0"/>
    <n v="0"/>
    <n v="0"/>
    <n v="0"/>
    <n v="0"/>
    <n v="0"/>
    <n v="0"/>
    <n v="0"/>
    <n v="0"/>
    <n v="0"/>
    <n v="0"/>
    <n v="0"/>
    <n v="0"/>
    <n v="0"/>
    <s v="Level1"/>
  </r>
  <r>
    <x v="0"/>
    <s v="Amanda"/>
    <s v="Amster"/>
    <s v="Student"/>
    <s v="Yale Physician Assistant Online Program"/>
    <n v="0"/>
    <m/>
    <s v="131656853484201552"/>
    <s v="Event_Sequential"/>
    <d v="2018-03-16T10:49:08"/>
    <n v="10"/>
    <d v="2018-03-16T10:49:50"/>
    <x v="20"/>
    <n v="1"/>
    <n v="0"/>
    <n v="1"/>
    <n v="0"/>
    <n v="0"/>
    <n v="0"/>
    <n v="0"/>
    <n v="0"/>
    <n v="0"/>
    <n v="0"/>
    <n v="0"/>
    <n v="0"/>
    <n v="0"/>
    <n v="0"/>
    <n v="0"/>
    <s v="Level1"/>
  </r>
  <r>
    <x v="0"/>
    <s v="Amanda"/>
    <s v="Amster"/>
    <s v="Student"/>
    <s v="Yale Physician Assistant Online Program"/>
    <n v="0"/>
    <m/>
    <s v="131656853915501024"/>
    <s v="Event_Sequential"/>
    <d v="2018-03-16T10:49:51"/>
    <n v="10"/>
    <d v="2018-03-16T10:50:27"/>
    <x v="3"/>
    <n v="1"/>
    <n v="0"/>
    <n v="1"/>
    <n v="0"/>
    <n v="0"/>
    <n v="0"/>
    <n v="0"/>
    <n v="0"/>
    <n v="0"/>
    <n v="0"/>
    <n v="0"/>
    <n v="0"/>
    <n v="0"/>
    <n v="0"/>
    <n v="0"/>
    <s v="Level1"/>
  </r>
  <r>
    <x v="0"/>
    <s v="Amanda"/>
    <s v="Amster"/>
    <s v="Student"/>
    <s v="Yale Physician Assistant Online Program"/>
    <n v="0"/>
    <m/>
    <s v="131656854280891312"/>
    <s v="Event_Sequential"/>
    <d v="2018-03-16T10:50:28"/>
    <n v="10"/>
    <d v="2018-03-16T10:51:16"/>
    <x v="21"/>
    <n v="1"/>
    <n v="0"/>
    <n v="1"/>
    <n v="0"/>
    <n v="0"/>
    <n v="0"/>
    <n v="0"/>
    <n v="0"/>
    <n v="0"/>
    <n v="0"/>
    <n v="0"/>
    <n v="0"/>
    <n v="0"/>
    <n v="0"/>
    <n v="0"/>
    <s v="Level1"/>
  </r>
  <r>
    <x v="0"/>
    <s v="Amanda"/>
    <s v="Amster"/>
    <s v="Student"/>
    <s v="Yale Physician Assistant Online Program"/>
    <n v="0"/>
    <m/>
    <s v="131656856661571584"/>
    <s v="Event_Sequential"/>
    <d v="2018-03-16T10:54:26"/>
    <n v="10"/>
    <d v="2018-03-16T10:55:41"/>
    <x v="22"/>
    <n v="1"/>
    <n v="0"/>
    <n v="1"/>
    <n v="0"/>
    <n v="0"/>
    <n v="0"/>
    <n v="0"/>
    <n v="0"/>
    <n v="0"/>
    <n v="0"/>
    <n v="0"/>
    <n v="0"/>
    <n v="0"/>
    <n v="0"/>
    <n v="0"/>
    <s v="Level1"/>
  </r>
  <r>
    <x v="0"/>
    <s v="Amanda"/>
    <s v="Amster"/>
    <s v="Student"/>
    <s v="Yale Physician Assistant Online Program"/>
    <n v="1"/>
    <m/>
    <s v="131656857425000864"/>
    <s v="Event_Sequential"/>
    <d v="2018-03-16T10:55:42"/>
    <n v="10"/>
    <d v="2018-03-16T10:56:55"/>
    <x v="23"/>
    <n v="1"/>
    <n v="0"/>
    <n v="1"/>
    <n v="0"/>
    <n v="1"/>
    <n v="0"/>
    <n v="1"/>
    <n v="0"/>
    <n v="1"/>
    <n v="0"/>
    <n v="1"/>
    <n v="0"/>
    <n v="0"/>
    <n v="0"/>
    <n v="73"/>
    <s v="Level1"/>
  </r>
  <r>
    <x v="0"/>
    <s v="Amanda"/>
    <s v="Amster"/>
    <s v="Student"/>
    <s v="Yale Physician Assistant Online Program"/>
    <n v="0"/>
    <m/>
    <s v="131656858242346768"/>
    <s v="Event_Sequential"/>
    <d v="2018-03-16T10:57:04"/>
    <n v="10"/>
    <d v="2018-03-16T10:58:19"/>
    <x v="24"/>
    <n v="1"/>
    <n v="0"/>
    <n v="1"/>
    <n v="0"/>
    <n v="1"/>
    <n v="0"/>
    <n v="1"/>
    <n v="0"/>
    <n v="0"/>
    <n v="0"/>
    <n v="1"/>
    <n v="0"/>
    <n v="0"/>
    <n v="0"/>
    <n v="0"/>
    <s v="Level1"/>
  </r>
  <r>
    <x v="0"/>
    <s v="Amanda"/>
    <s v="Amster"/>
    <s v="Student"/>
    <s v="Yale Physician Assistant Online Program"/>
    <n v="1"/>
    <m/>
    <s v="131656859021072224"/>
    <s v="Event_Sequential"/>
    <d v="2018-03-16T10:58:22"/>
    <n v="10"/>
    <d v="2018-03-16T10:59:32"/>
    <x v="25"/>
    <n v="1"/>
    <n v="0"/>
    <n v="1"/>
    <n v="0"/>
    <n v="1"/>
    <n v="0"/>
    <n v="1"/>
    <n v="0"/>
    <n v="1"/>
    <n v="0"/>
    <n v="1"/>
    <n v="0"/>
    <n v="0"/>
    <n v="0"/>
    <n v="69"/>
    <s v="Level1"/>
  </r>
  <r>
    <x v="0"/>
    <s v="Amanda"/>
    <s v="Amster"/>
    <s v="Student"/>
    <s v="Yale Physician Assistant Online Program"/>
    <n v="0"/>
    <m/>
    <s v="131656859765823904"/>
    <s v="Event_Sequential"/>
    <d v="2018-03-16T10:59:36"/>
    <n v="10"/>
    <d v="2018-03-16T11:00:40"/>
    <x v="26"/>
    <n v="1"/>
    <n v="0"/>
    <n v="1"/>
    <n v="0"/>
    <n v="1"/>
    <n v="0"/>
    <n v="1"/>
    <n v="0"/>
    <n v="0"/>
    <n v="0"/>
    <n v="1"/>
    <n v="0"/>
    <n v="0"/>
    <n v="0"/>
    <n v="0"/>
    <s v="Level2"/>
  </r>
  <r>
    <x v="0"/>
    <s v="Amanda"/>
    <s v="Amster"/>
    <s v="Student"/>
    <s v="Yale Physician Assistant Online Program"/>
    <n v="0"/>
    <m/>
    <s v="131656860445877968"/>
    <s v="Event_Sequential"/>
    <d v="2018-03-16T11:00:45"/>
    <n v="11"/>
    <d v="2018-03-16T11:01:54"/>
    <x v="27"/>
    <n v="1"/>
    <n v="0"/>
    <n v="1"/>
    <n v="0"/>
    <n v="1"/>
    <n v="0"/>
    <n v="1"/>
    <n v="0"/>
    <n v="1"/>
    <n v="0"/>
    <n v="0"/>
    <n v="0"/>
    <n v="0"/>
    <n v="0"/>
    <n v="0"/>
    <s v="Level2"/>
  </r>
  <r>
    <x v="0"/>
    <s v="Amanda"/>
    <s v="Amster"/>
    <s v="Student"/>
    <s v="Yale Physician Assistant Online Program"/>
    <n v="0"/>
    <m/>
    <s v="131656861213676832"/>
    <s v="Event_Sequential"/>
    <d v="2018-03-16T11:02:01"/>
    <n v="11"/>
    <d v="2018-03-16T11:02:37"/>
    <x v="13"/>
    <n v="1"/>
    <n v="0"/>
    <n v="1"/>
    <n v="0"/>
    <n v="0"/>
    <n v="0"/>
    <n v="0"/>
    <n v="0"/>
    <n v="0"/>
    <n v="0"/>
    <n v="0"/>
    <n v="0"/>
    <n v="0"/>
    <n v="0"/>
    <n v="0"/>
    <s v="Level2"/>
  </r>
  <r>
    <x v="0"/>
    <s v="Amanda"/>
    <s v="Amster"/>
    <s v="Student"/>
    <s v="Yale Physician Assistant Online Program"/>
    <n v="1"/>
    <m/>
    <s v="131656876701651696"/>
    <s v="Event_Sequential"/>
    <d v="2018-03-16T11:27:50"/>
    <n v="11"/>
    <d v="2018-03-16T11:28:48"/>
    <x v="28"/>
    <n v="1"/>
    <n v="0"/>
    <n v="1"/>
    <n v="0"/>
    <n v="1"/>
    <n v="0"/>
    <n v="1"/>
    <n v="0"/>
    <n v="1"/>
    <n v="0"/>
    <n v="1"/>
    <n v="0"/>
    <n v="0"/>
    <n v="0"/>
    <n v="58"/>
    <s v="Level2"/>
  </r>
  <r>
    <x v="0"/>
    <s v="Amanda"/>
    <s v="Amster"/>
    <s v="Student"/>
    <s v="Yale Physician Assistant Online Program"/>
    <n v="0"/>
    <m/>
    <s v="131656877329470560"/>
    <s v="Event_Sequential"/>
    <d v="2018-03-16T11:28:53"/>
    <n v="11"/>
    <d v="2018-03-16T11:29:31"/>
    <x v="1"/>
    <n v="1"/>
    <n v="0"/>
    <n v="1"/>
    <n v="0"/>
    <n v="0"/>
    <n v="0"/>
    <n v="0"/>
    <n v="0"/>
    <n v="0"/>
    <n v="0"/>
    <n v="0"/>
    <n v="0"/>
    <n v="0"/>
    <n v="0"/>
    <n v="0"/>
    <s v="Level2"/>
  </r>
  <r>
    <x v="0"/>
    <s v="Amanda"/>
    <s v="Amster"/>
    <s v="Student"/>
    <s v="Yale Physician Assistant Online Program"/>
    <n v="0"/>
    <m/>
    <s v="131656877740771600"/>
    <s v="Event_Sequential"/>
    <d v="2018-03-16T11:29:34"/>
    <n v="11"/>
    <d v="2018-03-16T11:29:42"/>
    <x v="29"/>
    <n v="0"/>
    <n v="0"/>
    <n v="0"/>
    <n v="0"/>
    <n v="0"/>
    <n v="0"/>
    <n v="0"/>
    <n v="0"/>
    <n v="0"/>
    <n v="0"/>
    <n v="0"/>
    <n v="0"/>
    <n v="0"/>
    <n v="0"/>
    <n v="0"/>
    <s v="Level2"/>
  </r>
  <r>
    <x v="0"/>
    <s v="Amanda"/>
    <s v="Amster"/>
    <s v="Student"/>
    <s v="Yale Physician Assistant Online Program"/>
    <n v="0"/>
    <m/>
    <s v="131656877832941520"/>
    <s v="Event_Sequential"/>
    <d v="2018-03-16T11:29:43"/>
    <n v="11"/>
    <d v="2018-03-16T11:30:09"/>
    <x v="30"/>
    <n v="1"/>
    <n v="0"/>
    <n v="0"/>
    <n v="0"/>
    <n v="0"/>
    <n v="0"/>
    <n v="0"/>
    <n v="0"/>
    <n v="0"/>
    <n v="0"/>
    <n v="0"/>
    <n v="0"/>
    <n v="0"/>
    <n v="0"/>
    <n v="0"/>
    <s v="Level2"/>
  </r>
  <r>
    <x v="0"/>
    <s v="Amanda"/>
    <s v="Amster"/>
    <s v="Student"/>
    <s v="Yale Physician Assistant Online Program"/>
    <n v="0"/>
    <m/>
    <s v="131656878100666176"/>
    <s v="Event_Sequential"/>
    <d v="2018-03-16T11:30:10"/>
    <n v="11"/>
    <d v="2018-03-16T11:30:36"/>
    <x v="31"/>
    <n v="1"/>
    <n v="0"/>
    <n v="0"/>
    <n v="0"/>
    <n v="0"/>
    <n v="0"/>
    <n v="0"/>
    <n v="0"/>
    <n v="0"/>
    <n v="0"/>
    <n v="0"/>
    <n v="0"/>
    <n v="0"/>
    <n v="0"/>
    <n v="0"/>
    <s v="Level2"/>
  </r>
  <r>
    <x v="0"/>
    <s v="Amanda"/>
    <s v="Amster"/>
    <s v="Student"/>
    <s v="Yale Physician Assistant Online Program"/>
    <n v="0"/>
    <m/>
    <s v="131656878377575520"/>
    <s v="Event_Sequential"/>
    <d v="2018-03-16T11:30:38"/>
    <n v="11"/>
    <d v="2018-03-16T11:31:04"/>
    <x v="32"/>
    <n v="1"/>
    <n v="0"/>
    <n v="0"/>
    <n v="0"/>
    <n v="0"/>
    <n v="0"/>
    <n v="0"/>
    <n v="0"/>
    <n v="0"/>
    <n v="0"/>
    <n v="0"/>
    <n v="0"/>
    <n v="0"/>
    <n v="0"/>
    <n v="0"/>
    <s v="Level2"/>
  </r>
  <r>
    <x v="0"/>
    <s v="Amanda"/>
    <s v="Amster"/>
    <s v="Student"/>
    <s v="Yale Physician Assistant Online Program"/>
    <n v="0"/>
    <m/>
    <s v="131656878669835664"/>
    <s v="Event_Sequential"/>
    <d v="2018-03-16T11:31:07"/>
    <n v="11"/>
    <d v="2018-03-16T11:31:36"/>
    <x v="33"/>
    <n v="1"/>
    <n v="0"/>
    <n v="0"/>
    <n v="0"/>
    <n v="0"/>
    <n v="0"/>
    <n v="0"/>
    <n v="0"/>
    <n v="0"/>
    <n v="0"/>
    <n v="0"/>
    <n v="0"/>
    <n v="0"/>
    <n v="0"/>
    <n v="0"/>
    <s v="Level2"/>
  </r>
  <r>
    <x v="0"/>
    <s v="Amanda"/>
    <s v="Amster"/>
    <s v="Student"/>
    <s v="Yale Physician Assistant Online Program"/>
    <n v="0"/>
    <m/>
    <s v="131656878979125952"/>
    <s v="Event_Sequential"/>
    <d v="2018-03-16T11:31:38"/>
    <n v="11"/>
    <d v="2018-03-16T11:32:07"/>
    <x v="34"/>
    <n v="1"/>
    <n v="0"/>
    <n v="0"/>
    <n v="0"/>
    <n v="0"/>
    <n v="0"/>
    <n v="0"/>
    <n v="0"/>
    <n v="0"/>
    <n v="0"/>
    <n v="0"/>
    <n v="0"/>
    <n v="0"/>
    <n v="0"/>
    <n v="0"/>
    <s v="Level2"/>
  </r>
  <r>
    <x v="0"/>
    <s v="Amanda"/>
    <s v="Amster"/>
    <s v="Student"/>
    <s v="Yale Physician Assistant Online Program"/>
    <n v="0"/>
    <m/>
    <s v="131656879282218240"/>
    <s v="Event_Sequential"/>
    <d v="2018-03-16T11:32:08"/>
    <n v="11"/>
    <d v="2018-03-16T11:32:40"/>
    <x v="15"/>
    <n v="1"/>
    <n v="0"/>
    <n v="0"/>
    <n v="0"/>
    <n v="0"/>
    <n v="0"/>
    <n v="0"/>
    <n v="0"/>
    <n v="0"/>
    <n v="0"/>
    <n v="0"/>
    <n v="0"/>
    <n v="0"/>
    <n v="0"/>
    <n v="0"/>
    <s v="Level2"/>
  </r>
  <r>
    <x v="1"/>
    <s v="Andrew"/>
    <s v="Galbraith"/>
    <s v="Student"/>
    <s v="Yale Physician Assistant Online Program"/>
    <n v="1"/>
    <m/>
    <s v="131655040626469616"/>
    <s v="Event_Sequential"/>
    <d v="2018-03-14T08:27:42"/>
    <n v="8"/>
    <d v="2018-03-14T08:28:57"/>
    <x v="22"/>
    <n v="1"/>
    <n v="0"/>
    <n v="1"/>
    <n v="0"/>
    <n v="1"/>
    <n v="0"/>
    <n v="1"/>
    <n v="0"/>
    <n v="1"/>
    <n v="0"/>
    <n v="0"/>
    <n v="1"/>
    <n v="0"/>
    <n v="0"/>
    <n v="74"/>
    <s v="Level0"/>
  </r>
  <r>
    <x v="1"/>
    <s v="Andrew"/>
    <s v="Galbraith"/>
    <s v="Student"/>
    <s v="Yale Physician Assistant Online Program"/>
    <n v="1"/>
    <m/>
    <s v="131655041484192880"/>
    <s v="Event_Sequential"/>
    <d v="2018-03-14T08:29:08"/>
    <n v="8"/>
    <d v="2018-03-14T08:30:16"/>
    <x v="35"/>
    <n v="1"/>
    <n v="0"/>
    <n v="1"/>
    <n v="0"/>
    <n v="1"/>
    <n v="0"/>
    <n v="1"/>
    <n v="0"/>
    <n v="1"/>
    <n v="0"/>
    <n v="1"/>
    <n v="0"/>
    <n v="0"/>
    <n v="0"/>
    <n v="68"/>
    <s v="Level1"/>
  </r>
  <r>
    <x v="1"/>
    <s v="Andrew"/>
    <s v="Galbraith"/>
    <s v="Student"/>
    <s v="Yale Physician Assistant Online Program"/>
    <n v="1"/>
    <m/>
    <s v="131655113375199952"/>
    <s v="Event_Sequential"/>
    <d v="2018-03-14T10:28:57"/>
    <n v="10"/>
    <d v="2018-03-14T10:30:15"/>
    <x v="36"/>
    <n v="1"/>
    <n v="0"/>
    <n v="1"/>
    <n v="0"/>
    <n v="1"/>
    <n v="0"/>
    <n v="1"/>
    <n v="0"/>
    <n v="1"/>
    <n v="0"/>
    <n v="1"/>
    <n v="0"/>
    <n v="0"/>
    <n v="0"/>
    <n v="77"/>
    <s v="Level1"/>
  </r>
  <r>
    <x v="1"/>
    <s v="Andrew"/>
    <s v="Galbraith"/>
    <s v="Student"/>
    <s v="Yale Physician Assistant Online Program"/>
    <n v="0"/>
    <m/>
    <s v="131655114334529072"/>
    <s v="Event_Sequential"/>
    <d v="2018-03-14T10:30:33"/>
    <n v="10"/>
    <d v="2018-03-14T10:31:38"/>
    <x v="37"/>
    <n v="0"/>
    <n v="0"/>
    <n v="1"/>
    <n v="0"/>
    <n v="1"/>
    <n v="0"/>
    <n v="1"/>
    <n v="0"/>
    <n v="1"/>
    <n v="0"/>
    <n v="1"/>
    <n v="0"/>
    <n v="0"/>
    <n v="0"/>
    <n v="0"/>
    <s v="Level2"/>
  </r>
  <r>
    <x v="1"/>
    <s v="Andrew"/>
    <s v="Galbraith"/>
    <s v="Student"/>
    <s v="Yale Physician Assistant Online Program"/>
    <n v="1"/>
    <m/>
    <s v="131655115065716896"/>
    <s v="Event_Sequential"/>
    <d v="2018-03-14T10:31:46"/>
    <n v="10"/>
    <d v="2018-03-14T10:32:58"/>
    <x v="38"/>
    <n v="1"/>
    <n v="0"/>
    <n v="1"/>
    <n v="0"/>
    <n v="1"/>
    <n v="0"/>
    <n v="1"/>
    <n v="0"/>
    <n v="1"/>
    <n v="0"/>
    <n v="1"/>
    <n v="0"/>
    <n v="0"/>
    <n v="0"/>
    <n v="71"/>
    <s v="Level2"/>
  </r>
  <r>
    <x v="1"/>
    <s v="Andrew"/>
    <s v="Galbraith"/>
    <s v="Student"/>
    <s v="Yale Physician Assistant Online Program"/>
    <n v="1"/>
    <m/>
    <s v="131655115878435120"/>
    <s v="Event_Sequential"/>
    <d v="2018-03-14T10:33:08"/>
    <n v="10"/>
    <d v="2018-03-14T10:34:21"/>
    <x v="39"/>
    <n v="1"/>
    <n v="0"/>
    <n v="1"/>
    <n v="0"/>
    <n v="1"/>
    <n v="0"/>
    <n v="1"/>
    <n v="0"/>
    <n v="1"/>
    <n v="0"/>
    <n v="1"/>
    <n v="0"/>
    <n v="0"/>
    <n v="0"/>
    <n v="73"/>
    <s v="Level2"/>
  </r>
  <r>
    <x v="1"/>
    <s v="Andrew"/>
    <s v="Galbraith"/>
    <s v="Student"/>
    <s v="Yale Physician Assistant Online Program"/>
    <n v="0"/>
    <m/>
    <s v="131655142606249920"/>
    <s v="Event_Sequential"/>
    <d v="2018-03-14T11:17:40"/>
    <n v="11"/>
    <d v="2018-03-14T11:18:42"/>
    <x v="40"/>
    <n v="1"/>
    <n v="0"/>
    <n v="1"/>
    <n v="0"/>
    <n v="0"/>
    <n v="0"/>
    <n v="1"/>
    <n v="0"/>
    <n v="1"/>
    <n v="0"/>
    <n v="1"/>
    <n v="0"/>
    <n v="0"/>
    <n v="0"/>
    <n v="0"/>
    <s v="Level3"/>
  </r>
  <r>
    <x v="1"/>
    <s v="Andrew"/>
    <s v="Galbraith"/>
    <s v="Student"/>
    <s v="Yale Physician Assistant Online Program"/>
    <n v="1"/>
    <m/>
    <s v="131655143282590560"/>
    <s v="Event_Sequential"/>
    <d v="2018-03-14T11:18:48"/>
    <n v="11"/>
    <d v="2018-03-14T11:19:48"/>
    <x v="41"/>
    <n v="1"/>
    <n v="0"/>
    <n v="1"/>
    <n v="0"/>
    <n v="1"/>
    <n v="0"/>
    <n v="1"/>
    <n v="0"/>
    <n v="1"/>
    <n v="0"/>
    <n v="1"/>
    <n v="0"/>
    <n v="0"/>
    <n v="0"/>
    <n v="59"/>
    <s v="Level3"/>
  </r>
  <r>
    <x v="1"/>
    <s v="Andrew"/>
    <s v="Galbraith"/>
    <s v="Student"/>
    <s v="Yale Physician Assistant Online Program"/>
    <n v="1"/>
    <m/>
    <s v="131655143953332304"/>
    <s v="Event_Sequential"/>
    <d v="2018-03-14T11:19:55"/>
    <n v="11"/>
    <d v="2018-03-14T11:20:50"/>
    <x v="42"/>
    <n v="1"/>
    <n v="0"/>
    <n v="1"/>
    <n v="0"/>
    <n v="1"/>
    <n v="0"/>
    <n v="1"/>
    <n v="0"/>
    <n v="1"/>
    <n v="0"/>
    <n v="1"/>
    <n v="0"/>
    <n v="0"/>
    <n v="0"/>
    <n v="55"/>
    <s v="Level3"/>
  </r>
  <r>
    <x v="1"/>
    <s v="Andrew"/>
    <s v="Galbraith"/>
    <s v="Student"/>
    <s v="Yale Physician Assistant Online Program"/>
    <n v="0"/>
    <m/>
    <s v="131655155583735088"/>
    <s v="Event_Sequential"/>
    <d v="2018-03-14T11:39:18"/>
    <n v="11"/>
    <d v="2018-03-14T11:40:14"/>
    <x v="43"/>
    <n v="1"/>
    <n v="0"/>
    <n v="1"/>
    <n v="0"/>
    <n v="1"/>
    <n v="0"/>
    <n v="1"/>
    <n v="0"/>
    <n v="0"/>
    <n v="0"/>
    <n v="1"/>
    <n v="0"/>
    <n v="0"/>
    <n v="0"/>
    <n v="0"/>
    <s v="Level4"/>
  </r>
  <r>
    <x v="1"/>
    <s v="Andrew"/>
    <s v="Galbraith"/>
    <s v="Student"/>
    <s v="Yale Physician Assistant Online Program"/>
    <n v="0"/>
    <m/>
    <s v="131655156194916448"/>
    <s v="Event_Sequential"/>
    <d v="2018-03-14T11:40:19"/>
    <n v="11"/>
    <d v="2018-03-14T11:41:00"/>
    <x v="44"/>
    <n v="1"/>
    <n v="0"/>
    <n v="1"/>
    <n v="0"/>
    <n v="0"/>
    <n v="0"/>
    <n v="0"/>
    <n v="0"/>
    <n v="0"/>
    <n v="0"/>
    <n v="0"/>
    <n v="0"/>
    <n v="0"/>
    <n v="0"/>
    <n v="0"/>
    <s v="Level4"/>
  </r>
  <r>
    <x v="1"/>
    <s v="Andrew"/>
    <s v="Galbraith"/>
    <s v="Student"/>
    <s v="Yale Physician Assistant Online Program"/>
    <n v="1"/>
    <m/>
    <s v="131655157640782816"/>
    <s v="Event_Sequential"/>
    <d v="2018-03-14T11:42:44"/>
    <n v="11"/>
    <d v="2018-03-14T11:43:32"/>
    <x v="45"/>
    <n v="1"/>
    <n v="0"/>
    <n v="1"/>
    <n v="0"/>
    <n v="1"/>
    <n v="0"/>
    <n v="1"/>
    <n v="0"/>
    <n v="1"/>
    <n v="0"/>
    <n v="1"/>
    <n v="0"/>
    <n v="0"/>
    <n v="0"/>
    <n v="48"/>
    <s v="Level4"/>
  </r>
  <r>
    <x v="1"/>
    <s v="Andrew"/>
    <s v="Galbraith"/>
    <s v="Student"/>
    <s v="Yale Physician Assistant Online Program"/>
    <n v="0"/>
    <m/>
    <s v="131655158180426400"/>
    <s v="Event_Sequential"/>
    <d v="2018-03-14T11:43:38"/>
    <n v="11"/>
    <d v="2018-03-14T11:44:43"/>
    <x v="46"/>
    <n v="0"/>
    <n v="0"/>
    <n v="1"/>
    <n v="0"/>
    <n v="0"/>
    <n v="0"/>
    <n v="0"/>
    <n v="0"/>
    <n v="1"/>
    <n v="0"/>
    <n v="0"/>
    <n v="0"/>
    <n v="0"/>
    <n v="0"/>
    <n v="0"/>
    <s v="Level4"/>
  </r>
  <r>
    <x v="1"/>
    <s v="Andrew"/>
    <s v="Galbraith"/>
    <s v="Student"/>
    <s v="Yale Physician Assistant Online Program"/>
    <n v="0"/>
    <m/>
    <s v="131655158939086864"/>
    <s v="Event_Sequential"/>
    <d v="2018-03-14T11:44:54"/>
    <n v="11"/>
    <d v="2018-03-14T11:45:47"/>
    <x v="47"/>
    <n v="1"/>
    <n v="0"/>
    <n v="1"/>
    <n v="0"/>
    <n v="1"/>
    <n v="0"/>
    <n v="1"/>
    <n v="0"/>
    <n v="1"/>
    <n v="0"/>
    <n v="0"/>
    <n v="0"/>
    <n v="0"/>
    <n v="0"/>
    <n v="0"/>
    <s v="Level4"/>
  </r>
  <r>
    <x v="1"/>
    <s v="Andrew"/>
    <s v="Galbraith"/>
    <s v="Student"/>
    <s v="Yale Physician Assistant Online Program"/>
    <n v="0"/>
    <m/>
    <s v="131655159541838880"/>
    <s v="Event_Sequential"/>
    <d v="2018-03-14T11:45:54"/>
    <n v="11"/>
    <d v="2018-03-14T11:46:28"/>
    <x v="48"/>
    <n v="1"/>
    <n v="0"/>
    <n v="1"/>
    <n v="0"/>
    <n v="0"/>
    <n v="0"/>
    <n v="0"/>
    <n v="0"/>
    <n v="0"/>
    <n v="0"/>
    <n v="0"/>
    <n v="0"/>
    <n v="0"/>
    <n v="0"/>
    <n v="0"/>
    <s v="Level4"/>
  </r>
  <r>
    <x v="1"/>
    <s v="Andrew"/>
    <s v="Galbraith"/>
    <s v="Student"/>
    <s v="Yale Physician Assistant Online Program"/>
    <n v="0"/>
    <m/>
    <s v="131655159891806848"/>
    <s v="Event_Sequential"/>
    <d v="2018-03-14T11:46:29"/>
    <n v="11"/>
    <d v="2018-03-14T11:47:28"/>
    <x v="49"/>
    <n v="1"/>
    <n v="0"/>
    <n v="1"/>
    <n v="0"/>
    <n v="1"/>
    <n v="0"/>
    <n v="1"/>
    <n v="0"/>
    <n v="1"/>
    <n v="0"/>
    <n v="0"/>
    <n v="0"/>
    <n v="0"/>
    <n v="0"/>
    <n v="0"/>
    <s v="Level4"/>
  </r>
  <r>
    <x v="1"/>
    <s v="Andrew"/>
    <s v="Galbraith"/>
    <s v="Student"/>
    <s v="Yale Physician Assistant Online Program"/>
    <n v="0"/>
    <m/>
    <s v="131655311343720928"/>
    <s v="Event_Sequential"/>
    <d v="2018-03-14T15:58:54"/>
    <n v="15"/>
    <d v="2018-03-14T15:59:32"/>
    <x v="50"/>
    <n v="1"/>
    <n v="0"/>
    <n v="1"/>
    <n v="0"/>
    <n v="0"/>
    <n v="0"/>
    <n v="0"/>
    <n v="0"/>
    <n v="0"/>
    <n v="0"/>
    <n v="0"/>
    <n v="0"/>
    <n v="0"/>
    <n v="0"/>
    <n v="0"/>
    <s v="Level4"/>
  </r>
  <r>
    <x v="1"/>
    <s v="Andrew"/>
    <s v="Galbraith"/>
    <s v="Student"/>
    <s v="Yale Physician Assistant Online Program"/>
    <n v="1"/>
    <m/>
    <s v="131655311730092688"/>
    <s v="Event_Sequential"/>
    <d v="2018-03-14T15:59:33"/>
    <n v="15"/>
    <d v="2018-03-14T16:00:29"/>
    <x v="51"/>
    <n v="1"/>
    <n v="0"/>
    <n v="1"/>
    <n v="0"/>
    <n v="1"/>
    <n v="0"/>
    <n v="1"/>
    <n v="0"/>
    <n v="1"/>
    <n v="0"/>
    <n v="1"/>
    <n v="0"/>
    <n v="0"/>
    <n v="0"/>
    <n v="56"/>
    <s v="Level4"/>
  </r>
  <r>
    <x v="1"/>
    <s v="Andrew"/>
    <s v="Galbraith"/>
    <s v="Student"/>
    <s v="Yale Physician Assistant Online Program"/>
    <n v="0"/>
    <m/>
    <s v="131655312403496160"/>
    <s v="Event_Sequential"/>
    <d v="2018-03-14T16:00:40"/>
    <n v="16"/>
    <d v="2018-03-14T16:01:06"/>
    <x v="30"/>
    <n v="1"/>
    <n v="0"/>
    <n v="0"/>
    <n v="0"/>
    <n v="0"/>
    <n v="0"/>
    <n v="0"/>
    <n v="0"/>
    <n v="0"/>
    <n v="0"/>
    <n v="0"/>
    <n v="0"/>
    <n v="0"/>
    <n v="0"/>
    <n v="0"/>
    <s v="Level5"/>
  </r>
  <r>
    <x v="1"/>
    <s v="Andrew"/>
    <s v="Galbraith"/>
    <s v="Student"/>
    <s v="Yale Physician Assistant Online Program"/>
    <n v="0"/>
    <m/>
    <s v="131655312879294512"/>
    <s v="Event_Sequential"/>
    <d v="2018-03-14T16:01:28"/>
    <n v="16"/>
    <d v="2018-03-14T16:02:03"/>
    <x v="52"/>
    <n v="1"/>
    <n v="0"/>
    <n v="1"/>
    <n v="0"/>
    <n v="0"/>
    <n v="0"/>
    <n v="0"/>
    <n v="0"/>
    <n v="0"/>
    <n v="0"/>
    <n v="0"/>
    <n v="0"/>
    <n v="0"/>
    <n v="0"/>
    <n v="0"/>
    <s v="Level5"/>
  </r>
  <r>
    <x v="1"/>
    <s v="Andrew"/>
    <s v="Galbraith"/>
    <s v="Student"/>
    <s v="Yale Physician Assistant Online Program"/>
    <n v="0"/>
    <m/>
    <s v="131655313282636672"/>
    <s v="Event_Sequential"/>
    <d v="2018-03-14T16:02:08"/>
    <n v="16"/>
    <d v="2018-03-14T16:03:04"/>
    <x v="43"/>
    <n v="1"/>
    <n v="0"/>
    <n v="1"/>
    <n v="0"/>
    <n v="0"/>
    <n v="0"/>
    <n v="0"/>
    <n v="0"/>
    <n v="0"/>
    <n v="0"/>
    <n v="0"/>
    <n v="0"/>
    <n v="0"/>
    <n v="0"/>
    <n v="0"/>
    <s v="Level5"/>
  </r>
  <r>
    <x v="1"/>
    <s v="Andrew"/>
    <s v="Galbraith"/>
    <s v="Student"/>
    <s v="Yale Physician Assistant Online Program"/>
    <n v="0"/>
    <m/>
    <s v="131655366316914096"/>
    <s v="Event_Sequential"/>
    <d v="2018-03-14T17:30:32"/>
    <n v="17"/>
    <d v="2018-03-14T17:31:49"/>
    <x v="53"/>
    <n v="1"/>
    <n v="0"/>
    <n v="1"/>
    <n v="0"/>
    <n v="1"/>
    <n v="0"/>
    <n v="1"/>
    <n v="0"/>
    <n v="0"/>
    <n v="0"/>
    <n v="1"/>
    <n v="0"/>
    <n v="0"/>
    <n v="0"/>
    <n v="0"/>
    <s v="Level5"/>
  </r>
  <r>
    <x v="1"/>
    <s v="Andrew"/>
    <s v="Galbraith"/>
    <s v="Student"/>
    <s v="Yale Physician Assistant Online Program"/>
    <n v="0"/>
    <m/>
    <s v="131655367156964976"/>
    <s v="Event_Sequential"/>
    <d v="2018-03-14T17:31:56"/>
    <n v="17"/>
    <d v="2018-03-14T17:32:43"/>
    <x v="54"/>
    <n v="1"/>
    <n v="0"/>
    <n v="1"/>
    <n v="0"/>
    <n v="1"/>
    <n v="0"/>
    <n v="1"/>
    <n v="0"/>
    <n v="0"/>
    <n v="0"/>
    <n v="1"/>
    <n v="0"/>
    <n v="0"/>
    <n v="0"/>
    <n v="0"/>
    <s v="Level5"/>
  </r>
  <r>
    <x v="1"/>
    <s v="Andrew"/>
    <s v="Galbraith"/>
    <s v="Student"/>
    <s v="Yale Physician Assistant Online Program"/>
    <n v="0"/>
    <m/>
    <s v="131655367720521712"/>
    <s v="Event_Sequential"/>
    <d v="2018-03-14T17:32:52"/>
    <n v="17"/>
    <d v="2018-03-14T17:33:22"/>
    <x v="55"/>
    <n v="1"/>
    <n v="0"/>
    <n v="1"/>
    <n v="0"/>
    <n v="0"/>
    <n v="0"/>
    <n v="0"/>
    <n v="0"/>
    <n v="0"/>
    <n v="0"/>
    <n v="0"/>
    <n v="0"/>
    <n v="0"/>
    <n v="0"/>
    <n v="0"/>
    <s v="Level5"/>
  </r>
  <r>
    <x v="1"/>
    <s v="Andrew"/>
    <s v="Galbraith"/>
    <s v="Student"/>
    <s v="Yale Physician Assistant Online Program"/>
    <n v="0"/>
    <m/>
    <s v="131655368036020976"/>
    <s v="Event_Sequential"/>
    <d v="2018-03-14T17:33:24"/>
    <n v="17"/>
    <d v="2018-03-14T17:33:53"/>
    <x v="56"/>
    <n v="1"/>
    <n v="0"/>
    <n v="1"/>
    <n v="0"/>
    <n v="0"/>
    <n v="0"/>
    <n v="0"/>
    <n v="0"/>
    <n v="0"/>
    <n v="0"/>
    <n v="0"/>
    <n v="0"/>
    <n v="0"/>
    <n v="0"/>
    <n v="0"/>
    <s v="Level5"/>
  </r>
  <r>
    <x v="1"/>
    <s v="Andrew"/>
    <s v="Galbraith"/>
    <s v="Student"/>
    <s v="Yale Physician Assistant Online Program"/>
    <n v="0"/>
    <m/>
    <s v="131655368348134432"/>
    <s v="Event_Sequential"/>
    <d v="2018-03-14T17:33:55"/>
    <n v="17"/>
    <d v="2018-03-14T17:34:31"/>
    <x v="3"/>
    <n v="1"/>
    <n v="0"/>
    <n v="1"/>
    <n v="0"/>
    <n v="0"/>
    <n v="0"/>
    <n v="0"/>
    <n v="0"/>
    <n v="0"/>
    <n v="0"/>
    <n v="0"/>
    <n v="0"/>
    <n v="0"/>
    <n v="0"/>
    <n v="0"/>
    <s v="Level5"/>
  </r>
  <r>
    <x v="1"/>
    <s v="Andrew"/>
    <s v="Galbraith"/>
    <s v="Student"/>
    <s v="Yale Physician Assistant Online Program"/>
    <n v="0"/>
    <m/>
    <s v="131655368724589024"/>
    <s v="Event_Sequential"/>
    <d v="2018-03-14T17:34:32"/>
    <n v="17"/>
    <d v="2018-03-14T17:35:01"/>
    <x v="34"/>
    <n v="1"/>
    <n v="0"/>
    <n v="1"/>
    <n v="0"/>
    <n v="0"/>
    <n v="0"/>
    <n v="0"/>
    <n v="0"/>
    <n v="0"/>
    <n v="0"/>
    <n v="0"/>
    <n v="0"/>
    <n v="0"/>
    <n v="0"/>
    <n v="0"/>
    <s v="Level5"/>
  </r>
  <r>
    <x v="1"/>
    <s v="Andrew"/>
    <s v="Galbraith"/>
    <s v="Student"/>
    <s v="Yale Physician Assistant Online Program"/>
    <n v="0"/>
    <m/>
    <s v="131655369028569024"/>
    <s v="Event_Sequential"/>
    <d v="2018-03-14T17:35:03"/>
    <n v="17"/>
    <d v="2018-03-14T17:35:41"/>
    <x v="1"/>
    <n v="1"/>
    <n v="0"/>
    <n v="1"/>
    <n v="0"/>
    <n v="0"/>
    <n v="0"/>
    <n v="0"/>
    <n v="0"/>
    <n v="0"/>
    <n v="0"/>
    <n v="0"/>
    <n v="0"/>
    <n v="0"/>
    <n v="0"/>
    <n v="0"/>
    <s v="Level5"/>
  </r>
  <r>
    <x v="1"/>
    <s v="Andrew"/>
    <s v="Galbraith"/>
    <s v="Student"/>
    <s v="Yale Physician Assistant Online Program"/>
    <n v="0"/>
    <m/>
    <s v="131655369423361024"/>
    <s v="Event_Sequential"/>
    <d v="2018-03-14T17:35:42"/>
    <n v="17"/>
    <d v="2018-03-14T17:36:23"/>
    <x v="57"/>
    <n v="1"/>
    <n v="0"/>
    <n v="1"/>
    <n v="0"/>
    <n v="0"/>
    <n v="0"/>
    <n v="0"/>
    <n v="0"/>
    <n v="0"/>
    <n v="0"/>
    <n v="0"/>
    <n v="0"/>
    <n v="0"/>
    <n v="0"/>
    <n v="0"/>
    <s v="Level5"/>
  </r>
  <r>
    <x v="1"/>
    <s v="Andrew"/>
    <s v="Galbraith"/>
    <s v="Student"/>
    <s v="Yale Physician Assistant Online Program"/>
    <n v="0"/>
    <m/>
    <s v="131655369848863072"/>
    <s v="Event_Sequential"/>
    <d v="2018-03-14T17:36:25"/>
    <n v="17"/>
    <d v="2018-03-14T17:36:53"/>
    <x v="58"/>
    <n v="1"/>
    <n v="0"/>
    <n v="1"/>
    <n v="0"/>
    <n v="0"/>
    <n v="0"/>
    <n v="0"/>
    <n v="0"/>
    <n v="0"/>
    <n v="0"/>
    <n v="0"/>
    <n v="0"/>
    <n v="0"/>
    <n v="0"/>
    <n v="0"/>
    <s v="Level5"/>
  </r>
  <r>
    <x v="1"/>
    <s v="Andrew"/>
    <s v="Galbraith"/>
    <s v="Student"/>
    <s v="Yale Physician Assistant Online Program"/>
    <n v="1"/>
    <m/>
    <s v="131655370147397424"/>
    <s v="Event_Sequential"/>
    <d v="2018-03-14T17:36:55"/>
    <n v="17"/>
    <d v="2018-03-14T17:37:46"/>
    <x v="59"/>
    <n v="1"/>
    <n v="0"/>
    <n v="1"/>
    <n v="0"/>
    <n v="1"/>
    <n v="0"/>
    <n v="1"/>
    <n v="0"/>
    <n v="1"/>
    <n v="0"/>
    <n v="1"/>
    <n v="0"/>
    <n v="0"/>
    <n v="0"/>
    <n v="51"/>
    <s v="Level5"/>
  </r>
  <r>
    <x v="1"/>
    <s v="Andrew"/>
    <s v="Galbraith"/>
    <s v="Student"/>
    <s v="Yale Physician Assistant Online Program"/>
    <n v="0"/>
    <m/>
    <s v="131655370826783360"/>
    <s v="Event_Sequential"/>
    <d v="2018-03-14T17:38:03"/>
    <n v="17"/>
    <d v="2018-03-14T17:38:37"/>
    <x v="60"/>
    <n v="1"/>
    <n v="0"/>
    <n v="1"/>
    <n v="0"/>
    <n v="0"/>
    <n v="0"/>
    <n v="0"/>
    <n v="0"/>
    <n v="0"/>
    <n v="0"/>
    <n v="0"/>
    <n v="0"/>
    <n v="0"/>
    <n v="0"/>
    <n v="0"/>
    <s v="Level5"/>
  </r>
  <r>
    <x v="1"/>
    <s v="Andrew"/>
    <s v="Galbraith"/>
    <s v="Student"/>
    <s v="Yale Physician Assistant Online Program"/>
    <n v="0"/>
    <m/>
    <s v="131655389057162800"/>
    <s v="Event_Sequential"/>
    <d v="2018-03-14T18:08:26"/>
    <n v="18"/>
    <d v="2018-03-14T18:09:16"/>
    <x v="61"/>
    <n v="1"/>
    <n v="0"/>
    <n v="1"/>
    <n v="0"/>
    <n v="0"/>
    <n v="0"/>
    <n v="1"/>
    <n v="0"/>
    <n v="1"/>
    <n v="0"/>
    <n v="0"/>
    <n v="0"/>
    <n v="0"/>
    <n v="0"/>
    <n v="0"/>
    <s v="Level5"/>
  </r>
  <r>
    <x v="1"/>
    <s v="Andrew"/>
    <s v="Galbraith"/>
    <s v="Student"/>
    <s v="Yale Physician Assistant Online Program"/>
    <n v="0"/>
    <m/>
    <s v="131655404385537216"/>
    <s v="Event_Sequential"/>
    <d v="2018-03-14T18:33:58"/>
    <n v="18"/>
    <d v="2018-03-14T18:34:43"/>
    <x v="62"/>
    <n v="1"/>
    <n v="0"/>
    <n v="1"/>
    <n v="0"/>
    <n v="1"/>
    <n v="0"/>
    <n v="1"/>
    <n v="0"/>
    <n v="0"/>
    <n v="0"/>
    <n v="0"/>
    <n v="0"/>
    <n v="0"/>
    <n v="0"/>
    <n v="0"/>
    <s v="Level5"/>
  </r>
  <r>
    <x v="1"/>
    <s v="Andrew"/>
    <s v="Galbraith"/>
    <s v="Student"/>
    <s v="Yale Physician Assistant Online Program"/>
    <n v="1"/>
    <m/>
    <s v="131655404850026432"/>
    <s v="Event_Sequential"/>
    <d v="2018-03-14T18:34:45"/>
    <n v="18"/>
    <d v="2018-03-14T18:35:24"/>
    <x v="63"/>
    <n v="1"/>
    <n v="0"/>
    <n v="1"/>
    <n v="0"/>
    <n v="1"/>
    <n v="0"/>
    <n v="1"/>
    <n v="0"/>
    <n v="1"/>
    <n v="0"/>
    <n v="1"/>
    <n v="0"/>
    <n v="0"/>
    <n v="0"/>
    <n v="39"/>
    <s v="Level5"/>
  </r>
  <r>
    <x v="2"/>
    <s v="Angela"/>
    <s v="Wei"/>
    <s v="Student"/>
    <s v="Yale Physician Assistant Online Program"/>
    <n v="1"/>
    <m/>
    <s v="131654503771007168"/>
    <s v="Event_Sequential"/>
    <d v="2018-03-13T17:32:57"/>
    <n v="17"/>
    <d v="2018-03-13T17:34:25"/>
    <x v="64"/>
    <n v="1"/>
    <n v="0"/>
    <n v="1"/>
    <n v="0"/>
    <n v="1"/>
    <n v="0"/>
    <n v="1"/>
    <n v="0"/>
    <n v="1"/>
    <n v="0"/>
    <n v="0"/>
    <n v="1"/>
    <n v="0"/>
    <n v="0"/>
    <n v="88"/>
    <s v="Level0"/>
  </r>
  <r>
    <x v="2"/>
    <s v="Angela"/>
    <s v="Wei"/>
    <s v="Student"/>
    <s v="Yale Physician Assistant Online Program"/>
    <n v="1"/>
    <m/>
    <s v="131655893437379616"/>
    <s v="Event_Sequential"/>
    <d v="2018-03-15T08:09:03"/>
    <n v="8"/>
    <d v="2018-03-15T08:10:21"/>
    <x v="65"/>
    <n v="1"/>
    <n v="0"/>
    <n v="1"/>
    <n v="0"/>
    <n v="1"/>
    <n v="0"/>
    <n v="1"/>
    <n v="0"/>
    <n v="1"/>
    <n v="0"/>
    <n v="1"/>
    <n v="0"/>
    <n v="0"/>
    <n v="0"/>
    <n v="77"/>
    <s v="Level1"/>
  </r>
  <r>
    <x v="2"/>
    <s v="Angela"/>
    <s v="Wei"/>
    <s v="Student"/>
    <s v="Yale Physician Assistant Online Program"/>
    <n v="1"/>
    <m/>
    <s v="131655894306476912"/>
    <s v="Event_Sequential"/>
    <d v="2018-03-15T08:10:31"/>
    <n v="8"/>
    <d v="2018-03-15T08:11:56"/>
    <x v="66"/>
    <n v="1"/>
    <n v="0"/>
    <n v="1"/>
    <n v="0"/>
    <n v="1"/>
    <n v="0"/>
    <n v="1"/>
    <n v="0"/>
    <n v="1"/>
    <n v="0"/>
    <n v="1"/>
    <n v="0"/>
    <n v="0"/>
    <n v="0"/>
    <n v="85"/>
    <s v="Level1"/>
  </r>
  <r>
    <x v="2"/>
    <s v="Angela"/>
    <s v="Wei"/>
    <s v="Student"/>
    <s v="Yale Physician Assistant Online Program"/>
    <n v="0"/>
    <m/>
    <s v="131655903421888672"/>
    <s v="Event_Sequential"/>
    <d v="2018-03-15T08:25:42"/>
    <n v="8"/>
    <d v="2018-03-15T08:26:41"/>
    <x v="49"/>
    <n v="1"/>
    <n v="0"/>
    <n v="1"/>
    <n v="0"/>
    <n v="0"/>
    <n v="0"/>
    <n v="1"/>
    <n v="0"/>
    <n v="1"/>
    <n v="0"/>
    <n v="1"/>
    <n v="0"/>
    <n v="0"/>
    <n v="0"/>
    <n v="0"/>
    <s v="Level2"/>
  </r>
  <r>
    <x v="2"/>
    <s v="Angela"/>
    <s v="Wei"/>
    <s v="Student"/>
    <s v="Yale Physician Assistant Online Program"/>
    <n v="1"/>
    <m/>
    <s v="131655904068111872"/>
    <s v="Event_Sequential"/>
    <d v="2018-03-15T08:26:47"/>
    <n v="8"/>
    <d v="2018-03-15T08:27:49"/>
    <x v="67"/>
    <n v="1"/>
    <n v="0"/>
    <n v="1"/>
    <n v="0"/>
    <n v="1"/>
    <n v="0"/>
    <n v="1"/>
    <n v="0"/>
    <n v="1"/>
    <n v="0"/>
    <n v="1"/>
    <n v="0"/>
    <n v="0"/>
    <n v="0"/>
    <n v="62"/>
    <s v="Level2"/>
  </r>
  <r>
    <x v="2"/>
    <s v="Angela"/>
    <s v="Wei"/>
    <s v="Student"/>
    <s v="Yale Physician Assistant Online Program"/>
    <n v="1"/>
    <m/>
    <s v="131656026245600224"/>
    <s v="Event_Sequential"/>
    <d v="2018-03-15T11:50:24"/>
    <n v="11"/>
    <d v="2018-03-15T11:51:13"/>
    <x v="68"/>
    <n v="1"/>
    <n v="0"/>
    <n v="1"/>
    <n v="0"/>
    <n v="1"/>
    <n v="0"/>
    <n v="1"/>
    <n v="0"/>
    <n v="1"/>
    <n v="0"/>
    <n v="1"/>
    <n v="0"/>
    <n v="0"/>
    <n v="0"/>
    <n v="48"/>
    <s v="Level2"/>
  </r>
  <r>
    <x v="2"/>
    <s v="Angela"/>
    <s v="Wei"/>
    <s v="Student"/>
    <s v="Yale Physician Assistant Online Program"/>
    <n v="1"/>
    <m/>
    <s v="131656026793502416"/>
    <s v="Event_Sequential"/>
    <d v="2018-03-15T11:51:19"/>
    <n v="11"/>
    <d v="2018-03-15T11:52:11"/>
    <x v="69"/>
    <n v="1"/>
    <n v="0"/>
    <n v="1"/>
    <n v="0"/>
    <n v="1"/>
    <n v="0"/>
    <n v="1"/>
    <n v="0"/>
    <n v="1"/>
    <n v="0"/>
    <n v="1"/>
    <n v="0"/>
    <n v="0"/>
    <n v="0"/>
    <n v="51"/>
    <s v="Level3"/>
  </r>
  <r>
    <x v="2"/>
    <s v="Angela"/>
    <s v="Wei"/>
    <s v="Student"/>
    <s v="Yale Physician Assistant Online Program"/>
    <n v="1"/>
    <m/>
    <s v="131656027341293632"/>
    <s v="Event_Sequential"/>
    <d v="2018-03-15T11:52:14"/>
    <n v="11"/>
    <d v="2018-03-15T11:53:05"/>
    <x v="70"/>
    <n v="1"/>
    <n v="0"/>
    <n v="1"/>
    <n v="0"/>
    <n v="1"/>
    <n v="0"/>
    <n v="1"/>
    <n v="0"/>
    <n v="1"/>
    <n v="0"/>
    <n v="1"/>
    <n v="0"/>
    <n v="0"/>
    <n v="0"/>
    <n v="50"/>
    <s v="Level3"/>
  </r>
  <r>
    <x v="2"/>
    <s v="Angela"/>
    <s v="Wei"/>
    <s v="Student"/>
    <s v="Yale Physician Assistant Online Program"/>
    <n v="1"/>
    <m/>
    <s v="131656027874643088"/>
    <s v="Event_Sequential"/>
    <d v="2018-03-15T11:53:07"/>
    <n v="11"/>
    <d v="2018-03-15T11:53:57"/>
    <x v="61"/>
    <n v="1"/>
    <n v="0"/>
    <n v="1"/>
    <n v="0"/>
    <n v="1"/>
    <n v="0"/>
    <n v="1"/>
    <n v="0"/>
    <n v="1"/>
    <n v="0"/>
    <n v="1"/>
    <n v="0"/>
    <n v="0"/>
    <n v="0"/>
    <n v="49"/>
    <s v="Level4"/>
  </r>
  <r>
    <x v="2"/>
    <s v="Angela"/>
    <s v="Wei"/>
    <s v="Student"/>
    <s v="Yale Physician Assistant Online Program"/>
    <n v="1"/>
    <m/>
    <s v="131656028412390272"/>
    <s v="Event_Sequential"/>
    <d v="2018-03-15T11:54:01"/>
    <n v="11"/>
    <d v="2018-03-15T11:54:47"/>
    <x v="71"/>
    <n v="1"/>
    <n v="0"/>
    <n v="1"/>
    <n v="0"/>
    <n v="1"/>
    <n v="0"/>
    <n v="1"/>
    <n v="0"/>
    <n v="1"/>
    <n v="0"/>
    <n v="1"/>
    <n v="0"/>
    <n v="0"/>
    <n v="0"/>
    <n v="46"/>
    <s v="Level4"/>
  </r>
  <r>
    <x v="2"/>
    <s v="Angela"/>
    <s v="Wei"/>
    <s v="Student"/>
    <s v="Yale Physician Assistant Online Program"/>
    <n v="1"/>
    <m/>
    <s v="131656028906541440"/>
    <s v="Event_Sequential"/>
    <d v="2018-03-15T11:54:51"/>
    <n v="11"/>
    <d v="2018-03-15T11:55:39"/>
    <x v="21"/>
    <n v="1"/>
    <n v="0"/>
    <n v="1"/>
    <n v="0"/>
    <n v="1"/>
    <n v="0"/>
    <n v="1"/>
    <n v="0"/>
    <n v="1"/>
    <n v="0"/>
    <n v="1"/>
    <n v="0"/>
    <n v="0"/>
    <n v="0"/>
    <n v="48"/>
    <s v="Level5"/>
  </r>
  <r>
    <x v="2"/>
    <s v="Angela"/>
    <s v="Wei"/>
    <s v="Student"/>
    <s v="Yale Physician Assistant Online Program"/>
    <n v="0"/>
    <m/>
    <s v="131656029422081536"/>
    <s v="Event_Sequential"/>
    <d v="2018-03-15T11:55:42"/>
    <n v="11"/>
    <d v="2018-03-15T11:56:05"/>
    <x v="72"/>
    <n v="1"/>
    <n v="0"/>
    <n v="0"/>
    <n v="0"/>
    <n v="0"/>
    <n v="0"/>
    <n v="0"/>
    <n v="0"/>
    <n v="0"/>
    <n v="0"/>
    <n v="0"/>
    <n v="0"/>
    <n v="0"/>
    <n v="0"/>
    <n v="0"/>
    <s v="Level5"/>
  </r>
  <r>
    <x v="2"/>
    <s v="Angela"/>
    <s v="Wei"/>
    <s v="Student"/>
    <s v="Yale Physician Assistant Online Program"/>
    <n v="0"/>
    <m/>
    <s v="131656029661372448"/>
    <s v="Event_Sequential"/>
    <d v="2018-03-15T11:56:06"/>
    <n v="11"/>
    <d v="2018-03-15T11:56:47"/>
    <x v="44"/>
    <n v="1"/>
    <n v="0"/>
    <n v="1"/>
    <n v="0"/>
    <n v="1"/>
    <n v="0"/>
    <n v="0"/>
    <n v="0"/>
    <n v="0"/>
    <n v="0"/>
    <n v="0"/>
    <n v="0"/>
    <n v="0"/>
    <n v="0"/>
    <n v="0"/>
    <s v="Level5"/>
  </r>
  <r>
    <x v="2"/>
    <s v="Angela"/>
    <s v="Wei"/>
    <s v="Student"/>
    <s v="Yale Physician Assistant Online Program"/>
    <n v="0"/>
    <m/>
    <s v="131656030081692720"/>
    <s v="Event_Sequential"/>
    <d v="2018-03-15T11:56:48"/>
    <n v="11"/>
    <d v="2018-03-15T11:57:39"/>
    <x v="73"/>
    <n v="1"/>
    <n v="0"/>
    <n v="1"/>
    <n v="0"/>
    <n v="0"/>
    <n v="0"/>
    <n v="1"/>
    <n v="0"/>
    <n v="0"/>
    <n v="0"/>
    <n v="1"/>
    <n v="0"/>
    <n v="0"/>
    <n v="0"/>
    <n v="0"/>
    <s v="Level5"/>
  </r>
  <r>
    <x v="2"/>
    <s v="Angela"/>
    <s v="Wei"/>
    <s v="Student"/>
    <s v="Yale Physician Assistant Online Program"/>
    <n v="1"/>
    <m/>
    <s v="131656030626516752"/>
    <s v="Event_Sequential"/>
    <d v="2018-03-15T11:57:43"/>
    <n v="11"/>
    <d v="2018-03-15T11:58:31"/>
    <x v="45"/>
    <n v="1"/>
    <n v="0"/>
    <n v="1"/>
    <n v="0"/>
    <n v="1"/>
    <n v="0"/>
    <n v="1"/>
    <n v="0"/>
    <n v="1"/>
    <n v="0"/>
    <n v="1"/>
    <n v="0"/>
    <n v="0"/>
    <n v="0"/>
    <n v="48"/>
    <s v="Level5"/>
  </r>
  <r>
    <x v="2"/>
    <s v="Angela"/>
    <s v="Wei"/>
    <s v="Student"/>
    <s v="Yale Physician Assistant Online Program"/>
    <n v="0"/>
    <m/>
    <s v="131656031166364960"/>
    <s v="Event_Sequential"/>
    <d v="2018-03-15T11:58:37"/>
    <n v="11"/>
    <d v="2018-03-15T11:59:29"/>
    <x v="69"/>
    <n v="1"/>
    <n v="0"/>
    <n v="1"/>
    <n v="0"/>
    <n v="1"/>
    <n v="0"/>
    <n v="1"/>
    <n v="0"/>
    <n v="0"/>
    <n v="0"/>
    <n v="1"/>
    <n v="0"/>
    <n v="0"/>
    <n v="0"/>
    <n v="0"/>
    <s v="Level5"/>
  </r>
  <r>
    <x v="2"/>
    <s v="Angela"/>
    <s v="Wei"/>
    <s v="Student"/>
    <s v="Yale Physician Assistant Online Program"/>
    <n v="0"/>
    <m/>
    <s v="131656031724100128"/>
    <s v="Event_Sequential"/>
    <d v="2018-03-15T11:59:32"/>
    <n v="11"/>
    <d v="2018-03-15T12:00:20"/>
    <x v="45"/>
    <n v="1"/>
    <n v="0"/>
    <n v="0"/>
    <n v="0"/>
    <n v="1"/>
    <n v="0"/>
    <n v="1"/>
    <n v="0"/>
    <n v="1"/>
    <n v="0"/>
    <n v="1"/>
    <n v="0"/>
    <n v="0"/>
    <n v="0"/>
    <n v="0"/>
    <s v="Level5"/>
  </r>
  <r>
    <x v="2"/>
    <s v="Angela"/>
    <s v="Wei"/>
    <s v="Student"/>
    <s v="Yale Physician Assistant Online Program"/>
    <n v="0"/>
    <m/>
    <s v="131656032238897696"/>
    <s v="Event_Sequential"/>
    <d v="2018-03-15T12:00:24"/>
    <n v="12"/>
    <d v="2018-03-15T12:01:14"/>
    <x v="61"/>
    <n v="1"/>
    <n v="0"/>
    <n v="0"/>
    <n v="0"/>
    <n v="1"/>
    <n v="0"/>
    <n v="1"/>
    <n v="0"/>
    <n v="1"/>
    <n v="0"/>
    <n v="1"/>
    <n v="0"/>
    <n v="0"/>
    <n v="0"/>
    <n v="0"/>
    <s v="Level5"/>
  </r>
  <r>
    <x v="2"/>
    <s v="Angela"/>
    <s v="Wei"/>
    <s v="Student"/>
    <s v="Yale Physician Assistant Online Program"/>
    <n v="0"/>
    <m/>
    <s v="131656032781948032"/>
    <s v="Event_Sequential"/>
    <d v="2018-03-15T12:01:18"/>
    <n v="12"/>
    <d v="2018-03-15T12:02:07"/>
    <x v="68"/>
    <n v="1"/>
    <n v="0"/>
    <n v="1"/>
    <n v="0"/>
    <n v="1"/>
    <n v="0"/>
    <n v="1"/>
    <n v="0"/>
    <n v="0"/>
    <n v="0"/>
    <n v="1"/>
    <n v="0"/>
    <n v="0"/>
    <n v="0"/>
    <n v="0"/>
    <s v="Level5"/>
  </r>
  <r>
    <x v="2"/>
    <s v="Angela"/>
    <s v="Wei"/>
    <s v="Student"/>
    <s v="Yale Physician Assistant Online Program"/>
    <n v="0"/>
    <m/>
    <s v="131656033304123760"/>
    <s v="Event_Sequential"/>
    <d v="2018-03-15T12:02:10"/>
    <n v="12"/>
    <d v="2018-03-15T12:02:16"/>
    <x v="74"/>
    <n v="0"/>
    <n v="0"/>
    <n v="0"/>
    <n v="0"/>
    <n v="0"/>
    <n v="0"/>
    <n v="0"/>
    <n v="0"/>
    <n v="0"/>
    <n v="0"/>
    <n v="0"/>
    <n v="0"/>
    <n v="0"/>
    <n v="0"/>
    <n v="0"/>
    <s v="Level5"/>
  </r>
  <r>
    <x v="2"/>
    <s v="Angela"/>
    <s v="Wei"/>
    <s v="Student"/>
    <s v="Yale Physician Assistant Online Program"/>
    <n v="0"/>
    <m/>
    <s v="131656034820839424"/>
    <s v="Event_Sequential"/>
    <d v="2018-03-15T12:04:42"/>
    <n v="12"/>
    <d v="2018-03-15T12:05:32"/>
    <x v="75"/>
    <n v="1"/>
    <n v="0"/>
    <n v="1"/>
    <n v="0"/>
    <n v="1"/>
    <n v="0"/>
    <n v="0"/>
    <n v="0"/>
    <n v="1"/>
    <n v="0"/>
    <n v="0"/>
    <n v="0"/>
    <n v="0"/>
    <n v="0"/>
    <n v="0"/>
    <s v="Level5"/>
  </r>
  <r>
    <x v="2"/>
    <s v="Angela"/>
    <s v="Wei"/>
    <s v="Student"/>
    <s v="Yale Physician Assistant Online Program"/>
    <n v="0"/>
    <m/>
    <s v="131656035443793408"/>
    <s v="Event_Sequential"/>
    <d v="2018-03-15T12:05:44"/>
    <n v="12"/>
    <d v="2018-03-15T12:06:32"/>
    <x v="21"/>
    <n v="1"/>
    <n v="0"/>
    <n v="1"/>
    <n v="0"/>
    <n v="1"/>
    <n v="0"/>
    <n v="1"/>
    <n v="0"/>
    <n v="0"/>
    <n v="0"/>
    <n v="1"/>
    <n v="0"/>
    <n v="0"/>
    <n v="0"/>
    <n v="0"/>
    <s v="Level5"/>
  </r>
  <r>
    <x v="2"/>
    <s v="Angela"/>
    <s v="Wei"/>
    <s v="Student"/>
    <s v="Yale Physician Assistant Online Program"/>
    <n v="1"/>
    <m/>
    <s v="131656035947236576"/>
    <s v="Event_Sequential"/>
    <d v="2018-03-15T12:06:35"/>
    <n v="12"/>
    <d v="2018-03-15T12:07:22"/>
    <x v="54"/>
    <n v="1"/>
    <n v="0"/>
    <n v="1"/>
    <n v="0"/>
    <n v="1"/>
    <n v="0"/>
    <n v="1"/>
    <n v="0"/>
    <n v="1"/>
    <n v="0"/>
    <n v="1"/>
    <n v="0"/>
    <n v="0"/>
    <n v="0"/>
    <n v="47"/>
    <s v="Level5"/>
  </r>
  <r>
    <x v="2"/>
    <s v="Angela"/>
    <s v="Wei"/>
    <s v="Student"/>
    <s v="Yale Physician Assistant Online Program"/>
    <n v="0"/>
    <m/>
    <s v="131656036501769376"/>
    <s v="Event_Sequential"/>
    <d v="2018-03-15T12:07:30"/>
    <n v="12"/>
    <d v="2018-03-15T12:08:18"/>
    <x v="76"/>
    <n v="1"/>
    <n v="0"/>
    <n v="0"/>
    <n v="0"/>
    <n v="1"/>
    <n v="0"/>
    <n v="1"/>
    <n v="0"/>
    <n v="1"/>
    <n v="0"/>
    <n v="1"/>
    <n v="0"/>
    <n v="0"/>
    <n v="0"/>
    <n v="0"/>
    <s v="Level5"/>
  </r>
  <r>
    <x v="3"/>
    <s v="Ayesha"/>
    <s v="Ahmed"/>
    <s v="Student"/>
    <s v="Yale Physician Assistant Online Program"/>
    <n v="0"/>
    <m/>
    <s v="131655087529627904"/>
    <s v="Event_Sequential"/>
    <d v="2018-03-14T09:45:53"/>
    <n v="9"/>
    <d v="2018-03-14T09:46:52"/>
    <x v="49"/>
    <n v="1"/>
    <n v="0"/>
    <n v="0"/>
    <n v="0"/>
    <n v="0"/>
    <n v="0"/>
    <n v="0"/>
    <n v="0"/>
    <n v="0"/>
    <n v="0"/>
    <n v="0"/>
    <n v="0"/>
    <n v="0"/>
    <n v="0"/>
    <n v="0"/>
    <s v="Level0"/>
  </r>
  <r>
    <x v="3"/>
    <s v="Ayesha"/>
    <s v="Ahmed"/>
    <s v="Student"/>
    <s v="Yale Physician Assistant Online Program"/>
    <n v="0"/>
    <m/>
    <s v="131655088143520944"/>
    <s v="Event_Sequential"/>
    <d v="2018-03-14T09:46:54"/>
    <n v="9"/>
    <d v="2018-03-14T09:47:27"/>
    <x v="77"/>
    <n v="0"/>
    <n v="0"/>
    <n v="0"/>
    <n v="0"/>
    <n v="0"/>
    <n v="0"/>
    <n v="0"/>
    <n v="0"/>
    <n v="0"/>
    <n v="0"/>
    <n v="0"/>
    <n v="0"/>
    <n v="0"/>
    <n v="0"/>
    <n v="0"/>
    <s v="Level0"/>
  </r>
  <r>
    <x v="3"/>
    <s v="Ayesha"/>
    <s v="Ahmed"/>
    <s v="Student"/>
    <s v="Yale Physician Assistant Online Program"/>
    <n v="0"/>
    <m/>
    <s v="131655088488175920"/>
    <s v="Event_Sequential"/>
    <d v="2018-03-14T09:47:29"/>
    <n v="9"/>
    <d v="2018-03-14T09:47:49"/>
    <x v="78"/>
    <n v="0"/>
    <n v="0"/>
    <n v="0"/>
    <n v="0"/>
    <n v="0"/>
    <n v="0"/>
    <n v="0"/>
    <n v="0"/>
    <n v="0"/>
    <n v="0"/>
    <n v="0"/>
    <n v="0"/>
    <n v="0"/>
    <n v="0"/>
    <n v="0"/>
    <s v="Level0"/>
  </r>
  <r>
    <x v="3"/>
    <s v="Ayesha"/>
    <s v="Ahmed"/>
    <s v="Student"/>
    <s v="Yale Physician Assistant Online Program"/>
    <n v="0"/>
    <m/>
    <s v="131655088851638688"/>
    <s v="Event_Sequential"/>
    <d v="2018-03-14T09:48:05"/>
    <n v="9"/>
    <d v="2018-03-14T09:48:14"/>
    <x v="79"/>
    <n v="0"/>
    <n v="0"/>
    <n v="0"/>
    <n v="0"/>
    <n v="0"/>
    <n v="0"/>
    <n v="0"/>
    <n v="0"/>
    <n v="0"/>
    <n v="0"/>
    <n v="0"/>
    <n v="0"/>
    <n v="0"/>
    <n v="0"/>
    <n v="0"/>
    <s v="Level0"/>
  </r>
  <r>
    <x v="3"/>
    <s v="Ayesha"/>
    <s v="Ahmed"/>
    <s v="Student"/>
    <s v="Yale Physician Assistant Online Program"/>
    <n v="1"/>
    <m/>
    <s v="131655090444122832"/>
    <s v="Event_Sequential"/>
    <d v="2018-03-14T09:50:44"/>
    <n v="9"/>
    <d v="2018-03-14T09:52:05"/>
    <x v="80"/>
    <n v="1"/>
    <n v="0"/>
    <n v="1"/>
    <n v="0"/>
    <n v="0"/>
    <n v="1"/>
    <n v="1"/>
    <n v="0"/>
    <n v="1"/>
    <n v="0"/>
    <n v="1"/>
    <n v="0"/>
    <n v="0"/>
    <n v="0"/>
    <n v="80"/>
    <s v="Level0"/>
  </r>
  <r>
    <x v="3"/>
    <s v="Ayesha"/>
    <s v="Ahmed"/>
    <s v="Student"/>
    <s v="Yale Physician Assistant Online Program"/>
    <n v="1"/>
    <m/>
    <s v="131655091419967792"/>
    <s v="Event_Sequential"/>
    <d v="2018-03-14T09:52:22"/>
    <n v="9"/>
    <d v="2018-03-14T09:53:30"/>
    <x v="81"/>
    <n v="1"/>
    <n v="0"/>
    <n v="1"/>
    <n v="0"/>
    <n v="1"/>
    <n v="0"/>
    <n v="1"/>
    <n v="0"/>
    <n v="1"/>
    <n v="0"/>
    <n v="1"/>
    <n v="0"/>
    <n v="0"/>
    <n v="0"/>
    <n v="67"/>
    <s v="Level1"/>
  </r>
  <r>
    <x v="3"/>
    <s v="Ayesha"/>
    <s v="Ahmed"/>
    <s v="Student"/>
    <s v="Yale Physician Assistant Online Program"/>
    <n v="1"/>
    <m/>
    <s v="131655092485731584"/>
    <s v="Event_Sequential"/>
    <d v="2018-03-14T09:54:08"/>
    <n v="9"/>
    <d v="2018-03-14T09:55:18"/>
    <x v="82"/>
    <n v="1"/>
    <n v="0"/>
    <n v="1"/>
    <n v="0"/>
    <n v="1"/>
    <n v="0"/>
    <n v="1"/>
    <n v="0"/>
    <n v="1"/>
    <n v="0"/>
    <n v="1"/>
    <n v="0"/>
    <n v="0"/>
    <n v="0"/>
    <n v="69"/>
    <s v="Level1"/>
  </r>
  <r>
    <x v="3"/>
    <s v="Ayesha"/>
    <s v="Ahmed"/>
    <s v="Student"/>
    <s v="Yale Physician Assistant Online Program"/>
    <n v="0"/>
    <m/>
    <s v="131655932292571552"/>
    <s v="Event_Sequential"/>
    <d v="2018-03-15T09:13:49"/>
    <n v="9"/>
    <d v="2018-03-15T09:14:45"/>
    <x v="83"/>
    <n v="0"/>
    <n v="0"/>
    <n v="1"/>
    <n v="0"/>
    <n v="1"/>
    <n v="0"/>
    <n v="1"/>
    <n v="0"/>
    <n v="1"/>
    <n v="0"/>
    <n v="1"/>
    <n v="0"/>
    <n v="0"/>
    <n v="0"/>
    <n v="0"/>
    <s v="Level2"/>
  </r>
  <r>
    <x v="3"/>
    <s v="Ayesha"/>
    <s v="Ahmed"/>
    <s v="Student"/>
    <s v="Yale Physician Assistant Online Program"/>
    <n v="1"/>
    <m/>
    <s v="131655932921467616"/>
    <s v="Event_Sequential"/>
    <d v="2018-03-15T09:14:52"/>
    <n v="9"/>
    <d v="2018-03-15T09:15:45"/>
    <x v="84"/>
    <n v="1"/>
    <n v="0"/>
    <n v="1"/>
    <n v="0"/>
    <n v="1"/>
    <n v="0"/>
    <n v="1"/>
    <n v="0"/>
    <n v="1"/>
    <n v="0"/>
    <n v="1"/>
    <n v="0"/>
    <n v="0"/>
    <n v="0"/>
    <n v="52"/>
    <s v="Level2"/>
  </r>
  <r>
    <x v="3"/>
    <s v="Ayesha"/>
    <s v="Ahmed"/>
    <s v="Student"/>
    <s v="Yale Physician Assistant Online Program"/>
    <n v="1"/>
    <m/>
    <s v="131655933512068496"/>
    <s v="Event_Sequential"/>
    <d v="2018-03-15T09:15:51"/>
    <n v="9"/>
    <d v="2018-03-15T09:16:45"/>
    <x v="85"/>
    <n v="1"/>
    <n v="0"/>
    <n v="1"/>
    <n v="0"/>
    <n v="1"/>
    <n v="0"/>
    <n v="1"/>
    <n v="0"/>
    <n v="1"/>
    <n v="0"/>
    <n v="1"/>
    <n v="0"/>
    <n v="0"/>
    <n v="0"/>
    <n v="53"/>
    <s v="Level2"/>
  </r>
  <r>
    <x v="3"/>
    <s v="Ayesha"/>
    <s v="Ahmed"/>
    <s v="Student"/>
    <s v="Yale Physician Assistant Online Program"/>
    <n v="1"/>
    <m/>
    <s v="131655939601337248"/>
    <s v="Event_Sequential"/>
    <d v="2018-03-15T09:26:00"/>
    <n v="9"/>
    <d v="2018-03-15T09:26:47"/>
    <x v="86"/>
    <n v="1"/>
    <n v="0"/>
    <n v="1"/>
    <n v="0"/>
    <n v="1"/>
    <n v="0"/>
    <n v="1"/>
    <n v="0"/>
    <n v="1"/>
    <n v="0"/>
    <n v="1"/>
    <n v="0"/>
    <n v="0"/>
    <n v="0"/>
    <n v="47"/>
    <s v="Level3"/>
  </r>
  <r>
    <x v="3"/>
    <s v="Ayesha"/>
    <s v="Ahmed"/>
    <s v="Student"/>
    <s v="Yale Physician Assistant Online Program"/>
    <n v="1"/>
    <m/>
    <s v="131655940112234048"/>
    <s v="Event_Sequential"/>
    <d v="2018-03-15T09:26:51"/>
    <n v="9"/>
    <d v="2018-03-15T09:27:38"/>
    <x v="54"/>
    <n v="1"/>
    <n v="0"/>
    <n v="1"/>
    <n v="0"/>
    <n v="1"/>
    <n v="0"/>
    <n v="1"/>
    <n v="0"/>
    <n v="1"/>
    <n v="0"/>
    <n v="1"/>
    <n v="0"/>
    <n v="0"/>
    <n v="0"/>
    <n v="47"/>
    <s v="Level3"/>
  </r>
  <r>
    <x v="3"/>
    <s v="Ayesha"/>
    <s v="Ahmed"/>
    <s v="Student"/>
    <s v="Yale Physician Assistant Online Program"/>
    <n v="1"/>
    <m/>
    <s v="131655946354346672"/>
    <s v="Event_Sequential"/>
    <d v="2018-03-15T09:37:15"/>
    <n v="9"/>
    <d v="2018-03-15T09:38:06"/>
    <x v="87"/>
    <n v="1"/>
    <n v="0"/>
    <n v="1"/>
    <n v="0"/>
    <n v="1"/>
    <n v="0"/>
    <n v="1"/>
    <n v="0"/>
    <n v="1"/>
    <n v="0"/>
    <n v="1"/>
    <n v="0"/>
    <n v="0"/>
    <n v="0"/>
    <n v="50"/>
    <s v="Level4"/>
  </r>
  <r>
    <x v="3"/>
    <s v="Ayesha"/>
    <s v="Ahmed"/>
    <s v="Student"/>
    <s v="Yale Physician Assistant Online Program"/>
    <n v="1"/>
    <m/>
    <s v="131655946898974944"/>
    <s v="Event_Sequential"/>
    <d v="2018-03-15T09:38:10"/>
    <n v="9"/>
    <d v="2018-03-15T09:38:55"/>
    <x v="88"/>
    <n v="1"/>
    <n v="0"/>
    <n v="1"/>
    <n v="0"/>
    <n v="1"/>
    <n v="0"/>
    <n v="1"/>
    <n v="0"/>
    <n v="1"/>
    <n v="0"/>
    <n v="1"/>
    <n v="0"/>
    <n v="0"/>
    <n v="0"/>
    <n v="44"/>
    <s v="Level4"/>
  </r>
  <r>
    <x v="3"/>
    <s v="Ayesha"/>
    <s v="Ahmed"/>
    <s v="Student"/>
    <s v="Yale Physician Assistant Online Program"/>
    <n v="1"/>
    <m/>
    <s v="131655947387947200"/>
    <s v="Event_Sequential"/>
    <d v="2018-03-15T09:38:59"/>
    <n v="9"/>
    <d v="2018-03-15T09:39:36"/>
    <x v="89"/>
    <n v="1"/>
    <n v="0"/>
    <n v="1"/>
    <n v="0"/>
    <n v="1"/>
    <n v="0"/>
    <n v="1"/>
    <n v="0"/>
    <n v="1"/>
    <n v="0"/>
    <n v="1"/>
    <n v="0"/>
    <n v="0"/>
    <n v="0"/>
    <n v="37"/>
    <s v="Level5"/>
  </r>
  <r>
    <x v="3"/>
    <s v="Ayesha"/>
    <s v="Ahmed"/>
    <s v="Student"/>
    <s v="Yale Physician Assistant Online Program"/>
    <n v="0"/>
    <m/>
    <s v="131655947801141360"/>
    <s v="Event_Sequential"/>
    <d v="2018-03-15T09:39:40"/>
    <n v="9"/>
    <d v="2018-03-15T09:39:54"/>
    <x v="90"/>
    <n v="0"/>
    <n v="0"/>
    <n v="0"/>
    <n v="0"/>
    <n v="0"/>
    <n v="0"/>
    <n v="0"/>
    <n v="0"/>
    <n v="0"/>
    <n v="0"/>
    <n v="0"/>
    <n v="0"/>
    <n v="0"/>
    <n v="0"/>
    <n v="0"/>
    <s v="Level5"/>
  </r>
  <r>
    <x v="3"/>
    <s v="Ayesha"/>
    <s v="Ahmed"/>
    <s v="Student"/>
    <s v="Yale Physician Assistant Online Program"/>
    <n v="0"/>
    <m/>
    <s v="131655947961767552"/>
    <s v="Event_Sequential"/>
    <d v="2018-03-15T09:39:56"/>
    <n v="9"/>
    <d v="2018-03-15T09:40:47"/>
    <x v="70"/>
    <n v="1"/>
    <n v="0"/>
    <n v="0"/>
    <n v="0"/>
    <n v="1"/>
    <n v="0"/>
    <n v="1"/>
    <n v="0"/>
    <n v="1"/>
    <n v="0"/>
    <n v="0"/>
    <n v="0"/>
    <n v="0"/>
    <n v="0"/>
    <n v="0"/>
    <s v="Level5"/>
  </r>
  <r>
    <x v="3"/>
    <s v="Ayesha"/>
    <s v="Ahmed"/>
    <s v="Student"/>
    <s v="Yale Physician Assistant Online Program"/>
    <n v="0"/>
    <m/>
    <s v="131655948845845152"/>
    <s v="Event_Sequential"/>
    <d v="2018-03-15T09:41:24"/>
    <n v="9"/>
    <d v="2018-03-15T09:42:12"/>
    <x v="45"/>
    <n v="1"/>
    <n v="0"/>
    <n v="1"/>
    <n v="0"/>
    <n v="1"/>
    <n v="0"/>
    <n v="1"/>
    <n v="0"/>
    <n v="0"/>
    <n v="0"/>
    <n v="1"/>
    <n v="0"/>
    <n v="0"/>
    <n v="0"/>
    <n v="0"/>
    <s v="Level5"/>
  </r>
  <r>
    <x v="3"/>
    <s v="Ayesha"/>
    <s v="Ahmed"/>
    <s v="Student"/>
    <s v="Yale Physician Assistant Online Program"/>
    <n v="0"/>
    <m/>
    <s v="131656175338664384"/>
    <s v="Event_Sequential"/>
    <d v="2018-03-15T15:58:54"/>
    <n v="15"/>
    <d v="2018-03-15T15:59:48"/>
    <x v="85"/>
    <n v="1"/>
    <n v="0"/>
    <n v="0"/>
    <n v="0"/>
    <n v="1"/>
    <n v="0"/>
    <n v="0"/>
    <n v="0"/>
    <n v="0"/>
    <n v="0"/>
    <n v="0"/>
    <n v="0"/>
    <n v="0"/>
    <n v="0"/>
    <n v="0"/>
    <s v="Level5"/>
  </r>
  <r>
    <x v="3"/>
    <s v="Ayesha"/>
    <s v="Ahmed"/>
    <s v="Student"/>
    <s v="Yale Physician Assistant Online Program"/>
    <n v="0"/>
    <m/>
    <s v="131656175943515056"/>
    <s v="Event_Sequential"/>
    <d v="2018-03-15T15:59:54"/>
    <n v="15"/>
    <d v="2018-03-15T16:00:08"/>
    <x v="90"/>
    <n v="1"/>
    <n v="0"/>
    <n v="0"/>
    <n v="0"/>
    <n v="0"/>
    <n v="0"/>
    <n v="0"/>
    <n v="0"/>
    <n v="0"/>
    <n v="0"/>
    <n v="0"/>
    <n v="0"/>
    <n v="0"/>
    <n v="0"/>
    <n v="0"/>
    <s v="Level5"/>
  </r>
  <r>
    <x v="3"/>
    <s v="Ayesha"/>
    <s v="Ahmed"/>
    <s v="Student"/>
    <s v="Yale Physician Assistant Online Program"/>
    <n v="0"/>
    <m/>
    <s v="131656176102729472"/>
    <s v="Event_Sequential"/>
    <d v="2018-03-15T16:00:10"/>
    <n v="16"/>
    <d v="2018-03-15T16:00:35"/>
    <x v="91"/>
    <n v="1"/>
    <n v="0"/>
    <n v="0"/>
    <n v="0"/>
    <n v="0"/>
    <n v="0"/>
    <n v="0"/>
    <n v="0"/>
    <n v="0"/>
    <n v="0"/>
    <n v="0"/>
    <n v="0"/>
    <n v="0"/>
    <n v="0"/>
    <n v="0"/>
    <s v="Level5"/>
  </r>
  <r>
    <x v="3"/>
    <s v="Ayesha"/>
    <s v="Ahmed"/>
    <s v="Student"/>
    <s v="Yale Physician Assistant Online Program"/>
    <n v="0"/>
    <m/>
    <s v="131656176398399792"/>
    <s v="Event_Sequential"/>
    <d v="2018-03-15T16:00:40"/>
    <n v="16"/>
    <d v="2018-03-15T16:01:03"/>
    <x v="92"/>
    <n v="1"/>
    <n v="0"/>
    <n v="0"/>
    <n v="0"/>
    <n v="0"/>
    <n v="0"/>
    <n v="0"/>
    <n v="0"/>
    <n v="0"/>
    <n v="0"/>
    <n v="0"/>
    <n v="0"/>
    <n v="0"/>
    <n v="0"/>
    <n v="0"/>
    <s v="Level5"/>
  </r>
  <r>
    <x v="4"/>
    <s v="Bianca"/>
    <s v="Sayegh"/>
    <s v="Student"/>
    <s v="Yale Physician Assistant Online Program"/>
    <n v="0"/>
    <m/>
    <s v="131654295076930080"/>
    <s v="Event_Sequential"/>
    <d v="2018-03-13T11:45:08"/>
    <n v="11"/>
    <d v="2018-03-13T11:46:54"/>
    <x v="93"/>
    <n v="0"/>
    <n v="0"/>
    <n v="0"/>
    <n v="0"/>
    <n v="0"/>
    <n v="0"/>
    <n v="0"/>
    <n v="0"/>
    <n v="0"/>
    <n v="0"/>
    <n v="0"/>
    <n v="0"/>
    <n v="0"/>
    <n v="0"/>
    <n v="0"/>
    <s v="Level0"/>
  </r>
  <r>
    <x v="4"/>
    <s v="Bianca"/>
    <s v="Sayegh"/>
    <s v="Student"/>
    <s v="Yale Physician Assistant Online Program"/>
    <n v="1"/>
    <m/>
    <s v="131654296165727568"/>
    <s v="Event_Sequential"/>
    <d v="2018-03-13T11:46:56"/>
    <n v="11"/>
    <d v="2018-03-13T11:48:30"/>
    <x v="94"/>
    <n v="0"/>
    <n v="1"/>
    <n v="0"/>
    <n v="1"/>
    <n v="1"/>
    <n v="0"/>
    <n v="1"/>
    <n v="0"/>
    <n v="1"/>
    <n v="0"/>
    <n v="1"/>
    <n v="0"/>
    <n v="0"/>
    <n v="0"/>
    <n v="93"/>
    <s v="Level0"/>
  </r>
  <r>
    <x v="4"/>
    <s v="Bianca"/>
    <s v="Sayegh"/>
    <s v="Student"/>
    <s v="Yale Physician Assistant Online Program"/>
    <n v="0"/>
    <m/>
    <s v="131656014485000544"/>
    <s v="Event_Sequential"/>
    <d v="2018-03-15T11:30:48"/>
    <n v="11"/>
    <d v="2018-03-15T11:32:25"/>
    <x v="95"/>
    <n v="1"/>
    <n v="0"/>
    <n v="1"/>
    <n v="0"/>
    <n v="1"/>
    <n v="0"/>
    <n v="0"/>
    <n v="0"/>
    <n v="1"/>
    <n v="0"/>
    <n v="1"/>
    <n v="0"/>
    <n v="0"/>
    <n v="0"/>
    <n v="0"/>
    <s v="Level1"/>
  </r>
  <r>
    <x v="4"/>
    <s v="Bianca"/>
    <s v="Sayegh"/>
    <s v="Student"/>
    <s v="Yale Physician Assistant Online Program"/>
    <n v="0"/>
    <m/>
    <s v="131656022968069408"/>
    <s v="Event_Sequential"/>
    <d v="2018-03-15T11:44:57"/>
    <n v="11"/>
    <d v="2018-03-15T11:45:38"/>
    <x v="57"/>
    <n v="1"/>
    <n v="0"/>
    <n v="0"/>
    <n v="0"/>
    <n v="0"/>
    <n v="0"/>
    <n v="0"/>
    <n v="0"/>
    <n v="0"/>
    <n v="0"/>
    <n v="0"/>
    <n v="0"/>
    <n v="0"/>
    <n v="0"/>
    <n v="0"/>
    <s v="Level1"/>
  </r>
  <r>
    <x v="4"/>
    <s v="Bianca"/>
    <s v="Sayegh"/>
    <s v="Student"/>
    <s v="Yale Physician Assistant Online Program"/>
    <n v="0"/>
    <m/>
    <s v="131656023681352048"/>
    <s v="Event_Sequential"/>
    <d v="2018-03-15T11:46:08"/>
    <n v="11"/>
    <d v="2018-03-15T11:47:03"/>
    <x v="96"/>
    <n v="1"/>
    <n v="0"/>
    <n v="0"/>
    <n v="0"/>
    <n v="0"/>
    <n v="0"/>
    <n v="0"/>
    <n v="0"/>
    <n v="0"/>
    <n v="0"/>
    <n v="0"/>
    <n v="0"/>
    <n v="0"/>
    <n v="0"/>
    <n v="0"/>
    <s v="Level1"/>
  </r>
  <r>
    <x v="5"/>
    <s v="Caraline"/>
    <s v="Risinger"/>
    <s v="Student"/>
    <s v="Yale Physician Assistant Online Program"/>
    <n v="1"/>
    <m/>
    <s v="131654286932103136"/>
    <s v="Event_Sequential"/>
    <d v="2018-03-13T11:31:33"/>
    <n v="11"/>
    <d v="2018-03-13T11:33:26"/>
    <x v="97"/>
    <n v="0"/>
    <n v="1"/>
    <n v="0"/>
    <n v="1"/>
    <n v="0"/>
    <n v="1"/>
    <n v="0"/>
    <n v="1"/>
    <n v="1"/>
    <n v="0"/>
    <n v="0"/>
    <n v="1"/>
    <n v="0"/>
    <n v="0"/>
    <n v="112"/>
    <s v="Level0"/>
  </r>
  <r>
    <x v="5"/>
    <s v="Caraline"/>
    <s v="Risinger"/>
    <s v="Student"/>
    <s v="Yale Physician Assistant Online Program"/>
    <n v="1"/>
    <m/>
    <s v="131656210118983072"/>
    <s v="Event_Sequential"/>
    <d v="2018-03-15T16:56:52"/>
    <n v="16"/>
    <d v="2018-03-15T16:58:28"/>
    <x v="98"/>
    <n v="1"/>
    <n v="0"/>
    <n v="1"/>
    <n v="0"/>
    <n v="1"/>
    <n v="0"/>
    <n v="1"/>
    <n v="0"/>
    <n v="1"/>
    <n v="0"/>
    <n v="1"/>
    <n v="0"/>
    <n v="0"/>
    <n v="0"/>
    <n v="96"/>
    <s v="Level1"/>
  </r>
  <r>
    <x v="5"/>
    <s v="Caraline"/>
    <s v="Risinger"/>
    <s v="Student"/>
    <s v="Yale Physician Assistant Online Program"/>
    <n v="1"/>
    <m/>
    <s v="131656211651605312"/>
    <s v="Event_Sequential"/>
    <d v="2018-03-15T16:59:25"/>
    <n v="16"/>
    <d v="2018-03-15T17:00:44"/>
    <x v="99"/>
    <n v="1"/>
    <n v="0"/>
    <n v="1"/>
    <n v="0"/>
    <n v="1"/>
    <n v="0"/>
    <n v="1"/>
    <n v="0"/>
    <n v="1"/>
    <n v="0"/>
    <n v="1"/>
    <n v="0"/>
    <n v="0"/>
    <n v="0"/>
    <n v="79"/>
    <s v="Level1"/>
  </r>
  <r>
    <x v="5"/>
    <s v="Caraline"/>
    <s v="Risinger"/>
    <s v="Student"/>
    <s v="Yale Physician Assistant Online Program"/>
    <n v="0"/>
    <m/>
    <s v="131656212546507872"/>
    <s v="Event_Sequential"/>
    <d v="2018-03-15T17:00:55"/>
    <n v="17"/>
    <d v="2018-03-15T17:02:03"/>
    <x v="100"/>
    <n v="1"/>
    <n v="0"/>
    <n v="1"/>
    <n v="0"/>
    <n v="1"/>
    <n v="0"/>
    <n v="1"/>
    <n v="0"/>
    <n v="0"/>
    <n v="0"/>
    <n v="0"/>
    <n v="0"/>
    <n v="0"/>
    <n v="0"/>
    <n v="0"/>
    <s v="Level2"/>
  </r>
  <r>
    <x v="5"/>
    <s v="Caraline"/>
    <s v="Risinger"/>
    <s v="Student"/>
    <s v="Yale Physician Assistant Online Program"/>
    <n v="0"/>
    <m/>
    <s v="131656213293001728"/>
    <s v="Event_Sequential"/>
    <d v="2018-03-15T17:02:09"/>
    <n v="17"/>
    <d v="2018-03-15T17:03:28"/>
    <x v="99"/>
    <n v="1"/>
    <n v="0"/>
    <n v="1"/>
    <n v="0"/>
    <n v="0"/>
    <n v="0"/>
    <n v="0"/>
    <n v="0"/>
    <n v="0"/>
    <n v="0"/>
    <n v="0"/>
    <n v="0"/>
    <n v="0"/>
    <n v="0"/>
    <n v="0"/>
    <s v="Level2"/>
  </r>
  <r>
    <x v="5"/>
    <s v="Caraline"/>
    <s v="Risinger"/>
    <s v="Student"/>
    <s v="Yale Physician Assistant Online Program"/>
    <n v="0"/>
    <m/>
    <s v="131656214362157200"/>
    <s v="Event_Sequential"/>
    <d v="2018-03-15T17:03:56"/>
    <n v="17"/>
    <d v="2018-03-15T17:05:00"/>
    <x v="101"/>
    <n v="1"/>
    <n v="0"/>
    <n v="1"/>
    <n v="0"/>
    <n v="0"/>
    <n v="0"/>
    <n v="1"/>
    <n v="0"/>
    <n v="1"/>
    <n v="0"/>
    <n v="0"/>
    <n v="0"/>
    <n v="0"/>
    <n v="0"/>
    <n v="0"/>
    <s v="Level2"/>
  </r>
  <r>
    <x v="5"/>
    <s v="Caraline"/>
    <s v="Risinger"/>
    <s v="Student"/>
    <s v="Yale Physician Assistant Online Program"/>
    <n v="0"/>
    <m/>
    <s v="131656215087687088"/>
    <s v="Event_Sequential"/>
    <d v="2018-03-15T17:05:09"/>
    <n v="17"/>
    <d v="2018-03-15T17:06:23"/>
    <x v="102"/>
    <n v="1"/>
    <n v="0"/>
    <n v="1"/>
    <n v="0"/>
    <n v="0"/>
    <n v="0"/>
    <n v="1"/>
    <n v="0"/>
    <n v="0"/>
    <n v="0"/>
    <n v="0"/>
    <n v="0"/>
    <n v="0"/>
    <n v="0"/>
    <n v="0"/>
    <s v="Level2"/>
  </r>
  <r>
    <x v="6"/>
    <s v="Christina"/>
    <s v="Kvistad"/>
    <s v="Student"/>
    <s v="Yale Physician Assistant Online Program"/>
    <n v="1"/>
    <m/>
    <s v="131655915036053456"/>
    <s v="Event_Sequential"/>
    <d v="2018-03-15T08:45:04"/>
    <n v="8"/>
    <d v="2018-03-15T08:46:33"/>
    <x v="103"/>
    <n v="1"/>
    <n v="0"/>
    <n v="0"/>
    <n v="1"/>
    <n v="1"/>
    <n v="0"/>
    <n v="1"/>
    <n v="0"/>
    <n v="0"/>
    <n v="1"/>
    <n v="0"/>
    <n v="1"/>
    <n v="0"/>
    <n v="0"/>
    <n v="89"/>
    <s v="Level0"/>
  </r>
  <r>
    <x v="6"/>
    <s v="Christina"/>
    <s v="Kvistad"/>
    <s v="Student"/>
    <s v="Yale Physician Assistant Online Program"/>
    <n v="0"/>
    <m/>
    <s v="131655916081962832"/>
    <s v="Event_Sequential"/>
    <d v="2018-03-15T08:46:48"/>
    <n v="8"/>
    <d v="2018-03-15T08:47:21"/>
    <x v="104"/>
    <n v="1"/>
    <n v="0"/>
    <n v="0"/>
    <n v="0"/>
    <n v="0"/>
    <n v="0"/>
    <n v="0"/>
    <n v="0"/>
    <n v="0"/>
    <n v="0"/>
    <n v="0"/>
    <n v="0"/>
    <n v="0"/>
    <n v="0"/>
    <n v="0"/>
    <s v="Level1"/>
  </r>
  <r>
    <x v="6"/>
    <s v="Christina"/>
    <s v="Kvistad"/>
    <s v="Student"/>
    <s v="Yale Physician Assistant Online Program"/>
    <n v="0"/>
    <m/>
    <s v="131655916429819840"/>
    <s v="Event_Sequential"/>
    <d v="2018-03-15T08:47:23"/>
    <n v="8"/>
    <d v="2018-03-15T08:48:10"/>
    <x v="54"/>
    <n v="1"/>
    <n v="0"/>
    <n v="0"/>
    <n v="0"/>
    <n v="0"/>
    <n v="0"/>
    <n v="0"/>
    <n v="0"/>
    <n v="0"/>
    <n v="0"/>
    <n v="0"/>
    <n v="0"/>
    <n v="0"/>
    <n v="0"/>
    <n v="0"/>
    <s v="Level1"/>
  </r>
  <r>
    <x v="6"/>
    <s v="Christina"/>
    <s v="Kvistad"/>
    <s v="Student"/>
    <s v="Yale Physician Assistant Online Program"/>
    <n v="0"/>
    <m/>
    <s v="131655916911910704"/>
    <s v="Event_Sequential"/>
    <d v="2018-03-15T08:48:11"/>
    <n v="8"/>
    <d v="2018-03-15T08:49:35"/>
    <x v="105"/>
    <n v="1"/>
    <n v="0"/>
    <n v="1"/>
    <n v="0"/>
    <n v="1"/>
    <n v="0"/>
    <n v="1"/>
    <n v="0"/>
    <n v="0"/>
    <n v="0"/>
    <n v="1"/>
    <n v="0"/>
    <n v="0"/>
    <n v="0"/>
    <n v="0"/>
    <s v="Level1"/>
  </r>
  <r>
    <x v="6"/>
    <s v="Christina"/>
    <s v="Kvistad"/>
    <s v="Student"/>
    <s v="Yale Physician Assistant Online Program"/>
    <n v="0"/>
    <m/>
    <s v="131655917796643376"/>
    <s v="Event_Sequential"/>
    <d v="2018-03-15T08:49:40"/>
    <n v="8"/>
    <d v="2018-03-15T08:50:25"/>
    <x v="62"/>
    <n v="1"/>
    <n v="0"/>
    <n v="1"/>
    <n v="0"/>
    <n v="0"/>
    <n v="0"/>
    <n v="0"/>
    <n v="0"/>
    <n v="0"/>
    <n v="0"/>
    <n v="0"/>
    <n v="0"/>
    <n v="0"/>
    <n v="0"/>
    <n v="0"/>
    <s v="Level1"/>
  </r>
  <r>
    <x v="6"/>
    <s v="Christina"/>
    <s v="Kvistad"/>
    <s v="Student"/>
    <s v="Yale Physician Assistant Online Program"/>
    <n v="0"/>
    <m/>
    <s v="131655918269319072"/>
    <s v="Event_Sequential"/>
    <d v="2018-03-15T08:50:27"/>
    <n v="8"/>
    <d v="2018-03-15T08:50:57"/>
    <x v="106"/>
    <n v="1"/>
    <n v="0"/>
    <n v="0"/>
    <n v="0"/>
    <n v="0"/>
    <n v="0"/>
    <n v="0"/>
    <n v="0"/>
    <n v="0"/>
    <n v="0"/>
    <n v="0"/>
    <n v="0"/>
    <n v="0"/>
    <n v="0"/>
    <n v="0"/>
    <s v="Level1"/>
  </r>
  <r>
    <x v="6"/>
    <s v="Christina"/>
    <s v="Kvistad"/>
    <s v="Student"/>
    <s v="Yale Physician Assistant Online Program"/>
    <n v="0"/>
    <m/>
    <s v="131655918592023040"/>
    <s v="Event_Sequential"/>
    <d v="2018-03-15T08:50:59"/>
    <n v="8"/>
    <d v="2018-03-15T08:52:30"/>
    <x v="107"/>
    <n v="1"/>
    <n v="0"/>
    <n v="1"/>
    <n v="0"/>
    <n v="1"/>
    <n v="0"/>
    <n v="1"/>
    <n v="0"/>
    <n v="0"/>
    <n v="0"/>
    <n v="1"/>
    <n v="0"/>
    <n v="0"/>
    <n v="0"/>
    <n v="0"/>
    <s v="Level1"/>
  </r>
  <r>
    <x v="6"/>
    <s v="Christina"/>
    <s v="Kvistad"/>
    <s v="Student"/>
    <s v="Yale Physician Assistant Online Program"/>
    <n v="1"/>
    <m/>
    <s v="131656272394812528"/>
    <s v="Event_Sequential"/>
    <d v="2018-03-15T18:40:39"/>
    <n v="18"/>
    <d v="2018-03-15T18:42:01"/>
    <x v="108"/>
    <n v="1"/>
    <n v="0"/>
    <n v="1"/>
    <n v="0"/>
    <n v="1"/>
    <n v="0"/>
    <n v="1"/>
    <n v="0"/>
    <n v="1"/>
    <n v="0"/>
    <n v="1"/>
    <n v="0"/>
    <n v="0"/>
    <n v="0"/>
    <n v="81"/>
    <s v="Level1"/>
  </r>
  <r>
    <x v="6"/>
    <s v="Christina"/>
    <s v="Kvistad"/>
    <s v="Student"/>
    <s v="Yale Physician Assistant Online Program"/>
    <n v="0"/>
    <m/>
    <s v="131656273359440272"/>
    <s v="Event_Sequential"/>
    <d v="2018-03-15T18:42:16"/>
    <n v="18"/>
    <d v="2018-03-15T18:43:45"/>
    <x v="109"/>
    <n v="1"/>
    <n v="0"/>
    <n v="1"/>
    <n v="0"/>
    <n v="1"/>
    <n v="0"/>
    <n v="1"/>
    <n v="0"/>
    <n v="0"/>
    <n v="0"/>
    <n v="1"/>
    <n v="0"/>
    <n v="0"/>
    <n v="0"/>
    <n v="0"/>
    <s v="Level1"/>
  </r>
  <r>
    <x v="6"/>
    <s v="Christina"/>
    <s v="Kvistad"/>
    <s v="Student"/>
    <s v="Yale Physician Assistant Online Program"/>
    <n v="1"/>
    <m/>
    <s v="131656274313157968"/>
    <s v="Event_Sequential"/>
    <d v="2018-03-15T18:43:51"/>
    <n v="18"/>
    <d v="2018-03-15T18:45:13"/>
    <x v="110"/>
    <n v="1"/>
    <n v="0"/>
    <n v="1"/>
    <n v="0"/>
    <n v="1"/>
    <n v="0"/>
    <n v="1"/>
    <n v="0"/>
    <n v="1"/>
    <n v="0"/>
    <n v="1"/>
    <n v="0"/>
    <n v="0"/>
    <n v="0"/>
    <n v="81"/>
    <s v="Level1"/>
  </r>
  <r>
    <x v="6"/>
    <s v="Christina"/>
    <s v="Kvistad"/>
    <s v="Student"/>
    <s v="Yale Physician Assistant Online Program"/>
    <n v="0"/>
    <m/>
    <s v="131656275172906240"/>
    <s v="Event_Sequential"/>
    <d v="2018-03-15T18:45:17"/>
    <n v="18"/>
    <d v="2018-03-15T18:46:06"/>
    <x v="68"/>
    <n v="1"/>
    <n v="0"/>
    <n v="1"/>
    <n v="0"/>
    <n v="1"/>
    <n v="0"/>
    <n v="0"/>
    <n v="0"/>
    <n v="0"/>
    <n v="0"/>
    <n v="0"/>
    <n v="0"/>
    <n v="0"/>
    <n v="0"/>
    <n v="0"/>
    <s v="Level2"/>
  </r>
  <r>
    <x v="6"/>
    <s v="Christina"/>
    <s v="Kvistad"/>
    <s v="Student"/>
    <s v="Yale Physician Assistant Online Program"/>
    <n v="0"/>
    <m/>
    <s v="131656768558075504"/>
    <s v="Event_Sequential"/>
    <d v="2018-03-16T08:27:36"/>
    <n v="8"/>
    <d v="2018-03-16T08:28:06"/>
    <x v="106"/>
    <n v="0"/>
    <n v="0"/>
    <n v="0"/>
    <n v="0"/>
    <n v="0"/>
    <n v="0"/>
    <n v="0"/>
    <n v="0"/>
    <n v="0"/>
    <n v="0"/>
    <n v="0"/>
    <n v="0"/>
    <n v="0"/>
    <n v="0"/>
    <n v="0"/>
    <s v="Level2"/>
  </r>
  <r>
    <x v="6"/>
    <s v="Christina"/>
    <s v="Kvistad"/>
    <s v="Student"/>
    <s v="Yale Physician Assistant Online Program"/>
    <n v="0"/>
    <m/>
    <s v="131656768878375680"/>
    <s v="Event_Sequential"/>
    <d v="2018-03-16T08:28:08"/>
    <n v="8"/>
    <d v="2018-03-16T08:29:07"/>
    <x v="49"/>
    <n v="1"/>
    <n v="0"/>
    <n v="1"/>
    <n v="0"/>
    <n v="1"/>
    <n v="0"/>
    <n v="1"/>
    <n v="0"/>
    <n v="0"/>
    <n v="0"/>
    <n v="1"/>
    <n v="0"/>
    <n v="0"/>
    <n v="0"/>
    <n v="0"/>
    <s v="Level2"/>
  </r>
  <r>
    <x v="6"/>
    <s v="Christina"/>
    <s v="Kvistad"/>
    <s v="Student"/>
    <s v="Yale Physician Assistant Online Program"/>
    <n v="0"/>
    <m/>
    <s v="131656769518194832"/>
    <s v="Event_Sequential"/>
    <d v="2018-03-16T08:29:12"/>
    <n v="8"/>
    <d v="2018-03-16T08:30:03"/>
    <x v="70"/>
    <n v="1"/>
    <n v="0"/>
    <n v="1"/>
    <n v="0"/>
    <n v="1"/>
    <n v="0"/>
    <n v="1"/>
    <n v="0"/>
    <n v="0"/>
    <n v="0"/>
    <n v="1"/>
    <n v="0"/>
    <n v="0"/>
    <n v="0"/>
    <n v="0"/>
    <s v="Level2"/>
  </r>
  <r>
    <x v="6"/>
    <s v="Christina"/>
    <s v="Kvistad"/>
    <s v="Student"/>
    <s v="Yale Physician Assistant Online Program"/>
    <n v="0"/>
    <m/>
    <s v="131656770069383520"/>
    <s v="Event_Sequential"/>
    <d v="2018-03-16T08:30:07"/>
    <n v="8"/>
    <d v="2018-03-16T08:30:11"/>
    <x v="111"/>
    <n v="0"/>
    <n v="0"/>
    <n v="0"/>
    <n v="0"/>
    <n v="0"/>
    <n v="0"/>
    <n v="0"/>
    <n v="0"/>
    <n v="0"/>
    <n v="0"/>
    <n v="0"/>
    <n v="0"/>
    <n v="0"/>
    <n v="0"/>
    <n v="0"/>
    <s v="Level2"/>
  </r>
  <r>
    <x v="6"/>
    <s v="Christina"/>
    <s v="Kvistad"/>
    <s v="Student"/>
    <s v="Yale Physician Assistant Online Program"/>
    <n v="0"/>
    <m/>
    <s v="131656770197351024"/>
    <s v="Event_Sequential"/>
    <d v="2018-03-16T08:30:20"/>
    <n v="8"/>
    <d v="2018-03-16T08:30:24"/>
    <x v="111"/>
    <n v="0"/>
    <n v="0"/>
    <n v="0"/>
    <n v="0"/>
    <n v="0"/>
    <n v="0"/>
    <n v="0"/>
    <n v="0"/>
    <n v="0"/>
    <n v="0"/>
    <n v="0"/>
    <n v="0"/>
    <n v="0"/>
    <n v="0"/>
    <n v="0"/>
    <s v="Level2"/>
  </r>
  <r>
    <x v="6"/>
    <s v="Christina"/>
    <s v="Kvistad"/>
    <s v="Student"/>
    <s v="Yale Physician Assistant Online Program"/>
    <n v="0"/>
    <m/>
    <s v="131656770252859168"/>
    <s v="Event_Sequential"/>
    <d v="2018-03-16T08:30:25"/>
    <n v="8"/>
    <d v="2018-03-16T08:30:30"/>
    <x v="112"/>
    <n v="0"/>
    <n v="0"/>
    <n v="0"/>
    <n v="0"/>
    <n v="0"/>
    <n v="0"/>
    <n v="0"/>
    <n v="0"/>
    <n v="0"/>
    <n v="0"/>
    <n v="0"/>
    <n v="0"/>
    <n v="0"/>
    <n v="0"/>
    <n v="0"/>
    <s v="Level2"/>
  </r>
  <r>
    <x v="6"/>
    <s v="Christina"/>
    <s v="Kvistad"/>
    <s v="Student"/>
    <s v="Yale Physician Assistant Online Program"/>
    <n v="0"/>
    <m/>
    <s v="131656770443085504"/>
    <s v="Event_Sequential"/>
    <d v="2018-03-16T08:30:44"/>
    <n v="8"/>
    <d v="2018-03-16T08:30:47"/>
    <x v="113"/>
    <n v="0"/>
    <n v="0"/>
    <n v="0"/>
    <n v="0"/>
    <n v="0"/>
    <n v="0"/>
    <n v="0"/>
    <n v="0"/>
    <n v="0"/>
    <n v="0"/>
    <n v="0"/>
    <n v="0"/>
    <n v="0"/>
    <n v="0"/>
    <n v="0"/>
    <s v="Level2"/>
  </r>
  <r>
    <x v="6"/>
    <s v="Christina"/>
    <s v="Kvistad"/>
    <s v="Student"/>
    <s v="Yale Physician Assistant Online Program"/>
    <n v="1"/>
    <m/>
    <s v="131656771767620784"/>
    <s v="Event_Sequential"/>
    <d v="2018-03-16T08:32:56"/>
    <n v="8"/>
    <d v="2018-03-16T08:33:45"/>
    <x v="114"/>
    <n v="1"/>
    <n v="0"/>
    <n v="1"/>
    <n v="0"/>
    <n v="1"/>
    <n v="0"/>
    <n v="1"/>
    <n v="0"/>
    <n v="1"/>
    <n v="0"/>
    <n v="1"/>
    <n v="0"/>
    <n v="0"/>
    <n v="0"/>
    <n v="48"/>
    <s v="Level2"/>
  </r>
  <r>
    <x v="6"/>
    <s v="Christina"/>
    <s v="Kvistad"/>
    <s v="Student"/>
    <s v="Yale Physician Assistant Online Program"/>
    <n v="1"/>
    <m/>
    <s v="131656772302843904"/>
    <s v="Event_Sequential"/>
    <d v="2018-03-16T08:33:50"/>
    <n v="8"/>
    <d v="2018-03-16T08:34:46"/>
    <x v="115"/>
    <n v="1"/>
    <n v="0"/>
    <n v="1"/>
    <n v="0"/>
    <n v="1"/>
    <n v="0"/>
    <n v="1"/>
    <n v="0"/>
    <n v="1"/>
    <n v="0"/>
    <n v="1"/>
    <n v="0"/>
    <n v="0"/>
    <n v="0"/>
    <n v="56"/>
    <s v="Level2"/>
  </r>
  <r>
    <x v="6"/>
    <s v="Christina"/>
    <s v="Kvistad"/>
    <s v="Student"/>
    <s v="Yale Physician Assistant Online Program"/>
    <n v="0"/>
    <m/>
    <s v="131656772900041184"/>
    <s v="Event_Sequential"/>
    <d v="2018-03-16T08:34:50"/>
    <n v="8"/>
    <d v="2018-03-16T08:35:29"/>
    <x v="116"/>
    <n v="1"/>
    <n v="0"/>
    <n v="1"/>
    <n v="0"/>
    <n v="1"/>
    <n v="0"/>
    <n v="0"/>
    <n v="0"/>
    <n v="0"/>
    <n v="0"/>
    <n v="0"/>
    <n v="0"/>
    <n v="0"/>
    <n v="0"/>
    <n v="0"/>
    <s v="Level3"/>
  </r>
  <r>
    <x v="6"/>
    <s v="Christina"/>
    <s v="Kvistad"/>
    <s v="Student"/>
    <s v="Yale Physician Assistant Online Program"/>
    <n v="0"/>
    <m/>
    <s v="131656773305036272"/>
    <s v="Event_Sequential"/>
    <d v="2018-03-16T08:35:30"/>
    <n v="8"/>
    <d v="2018-03-16T08:36:23"/>
    <x v="84"/>
    <n v="1"/>
    <n v="0"/>
    <n v="1"/>
    <n v="0"/>
    <n v="1"/>
    <n v="0"/>
    <n v="1"/>
    <n v="0"/>
    <n v="0"/>
    <n v="0"/>
    <n v="1"/>
    <n v="0"/>
    <n v="0"/>
    <n v="0"/>
    <n v="0"/>
    <s v="Level3"/>
  </r>
  <r>
    <x v="6"/>
    <s v="Christina"/>
    <s v="Kvistad"/>
    <s v="Student"/>
    <s v="Yale Physician Assistant Online Program"/>
    <n v="0"/>
    <m/>
    <s v="131656773904648288"/>
    <s v="Event_Sequential"/>
    <d v="2018-03-16T08:36:30"/>
    <n v="8"/>
    <d v="2018-03-16T08:37:21"/>
    <x v="70"/>
    <n v="1"/>
    <n v="0"/>
    <n v="1"/>
    <n v="0"/>
    <n v="1"/>
    <n v="0"/>
    <n v="1"/>
    <n v="0"/>
    <n v="0"/>
    <n v="0"/>
    <n v="1"/>
    <n v="0"/>
    <n v="0"/>
    <n v="0"/>
    <n v="0"/>
    <s v="Level3"/>
  </r>
  <r>
    <x v="6"/>
    <s v="Christina"/>
    <s v="Kvistad"/>
    <s v="Student"/>
    <s v="Yale Physician Assistant Online Program"/>
    <n v="1"/>
    <m/>
    <s v="131656879773855840"/>
    <s v="Event_Sequential"/>
    <d v="2018-03-16T11:32:57"/>
    <n v="11"/>
    <d v="2018-03-16T11:33:52"/>
    <x v="96"/>
    <n v="1"/>
    <n v="0"/>
    <n v="1"/>
    <n v="0"/>
    <n v="1"/>
    <n v="0"/>
    <n v="1"/>
    <n v="0"/>
    <n v="1"/>
    <n v="0"/>
    <n v="1"/>
    <n v="0"/>
    <n v="0"/>
    <n v="0"/>
    <n v="54"/>
    <s v="Level3"/>
  </r>
  <r>
    <x v="6"/>
    <s v="Christina"/>
    <s v="Kvistad"/>
    <s v="Student"/>
    <s v="Yale Physician Assistant Online Program"/>
    <n v="0"/>
    <m/>
    <s v="131656880386693792"/>
    <s v="Event_Sequential"/>
    <d v="2018-03-16T11:33:59"/>
    <n v="11"/>
    <d v="2018-03-16T11:34:24"/>
    <x v="117"/>
    <n v="1"/>
    <n v="0"/>
    <n v="0"/>
    <n v="0"/>
    <n v="0"/>
    <n v="0"/>
    <n v="0"/>
    <n v="0"/>
    <n v="0"/>
    <n v="0"/>
    <n v="0"/>
    <n v="0"/>
    <n v="0"/>
    <n v="0"/>
    <n v="0"/>
    <s v="Level3"/>
  </r>
  <r>
    <x v="6"/>
    <s v="Christina"/>
    <s v="Kvistad"/>
    <s v="Student"/>
    <s v="Yale Physician Assistant Online Program"/>
    <n v="1"/>
    <m/>
    <s v="131656880654944944"/>
    <s v="Event_Sequential"/>
    <d v="2018-03-16T11:34:25"/>
    <n v="11"/>
    <d v="2018-03-16T11:35:26"/>
    <x v="118"/>
    <n v="1"/>
    <n v="0"/>
    <n v="1"/>
    <n v="0"/>
    <n v="1"/>
    <n v="0"/>
    <n v="1"/>
    <n v="0"/>
    <n v="1"/>
    <n v="0"/>
    <n v="1"/>
    <n v="0"/>
    <n v="0"/>
    <n v="0"/>
    <n v="60"/>
    <s v="Level3"/>
  </r>
  <r>
    <x v="6"/>
    <s v="Christina"/>
    <s v="Kvistad"/>
    <s v="Student"/>
    <s v="Yale Physician Assistant Online Program"/>
    <n v="1"/>
    <m/>
    <s v="131656881437920864"/>
    <s v="Event_Sequential"/>
    <d v="2018-03-16T11:35:44"/>
    <n v="11"/>
    <d v="2018-03-16T11:36:38"/>
    <x v="85"/>
    <n v="1"/>
    <n v="0"/>
    <n v="1"/>
    <n v="0"/>
    <n v="1"/>
    <n v="0"/>
    <n v="1"/>
    <n v="0"/>
    <n v="1"/>
    <n v="0"/>
    <n v="1"/>
    <n v="0"/>
    <n v="0"/>
    <n v="0"/>
    <n v="54"/>
    <s v="Level4"/>
  </r>
  <r>
    <x v="6"/>
    <s v="Christina"/>
    <s v="Kvistad"/>
    <s v="Student"/>
    <s v="Yale Physician Assistant Online Program"/>
    <n v="0"/>
    <m/>
    <s v="131656882096116256"/>
    <s v="Event_Sequential"/>
    <d v="2018-03-16T11:36:50"/>
    <n v="11"/>
    <d v="2018-03-16T11:37:12"/>
    <x v="119"/>
    <n v="1"/>
    <n v="0"/>
    <n v="0"/>
    <n v="0"/>
    <n v="0"/>
    <n v="0"/>
    <n v="0"/>
    <n v="0"/>
    <n v="0"/>
    <n v="0"/>
    <n v="0"/>
    <n v="0"/>
    <n v="0"/>
    <n v="0"/>
    <n v="0"/>
    <s v="Level4"/>
  </r>
  <r>
    <x v="6"/>
    <s v="Christina"/>
    <s v="Kvistad"/>
    <s v="Student"/>
    <s v="Yale Physician Assistant Online Program"/>
    <n v="0"/>
    <m/>
    <s v="131656882336742704"/>
    <s v="Event_Sequential"/>
    <d v="2018-03-16T11:37:14"/>
    <n v="11"/>
    <d v="2018-03-16T11:37:36"/>
    <x v="119"/>
    <n v="1"/>
    <n v="0"/>
    <n v="0"/>
    <n v="0"/>
    <n v="0"/>
    <n v="0"/>
    <n v="0"/>
    <n v="0"/>
    <n v="0"/>
    <n v="0"/>
    <n v="0"/>
    <n v="0"/>
    <n v="0"/>
    <n v="0"/>
    <n v="0"/>
    <s v="Level4"/>
  </r>
  <r>
    <x v="7"/>
    <s v="Danae"/>
    <s v="Davis"/>
    <s v="Student"/>
    <s v="Yale Physician Assistant Online Program"/>
    <n v="1"/>
    <m/>
    <s v="131655067515721088"/>
    <s v="Event_Sequential"/>
    <d v="2018-03-14T09:12:31"/>
    <n v="9"/>
    <d v="2018-03-14T09:14:32"/>
    <x v="120"/>
    <n v="0"/>
    <n v="1"/>
    <n v="0"/>
    <n v="1"/>
    <n v="1"/>
    <n v="0"/>
    <n v="0"/>
    <n v="1"/>
    <n v="0"/>
    <n v="1"/>
    <n v="0"/>
    <n v="1"/>
    <n v="0"/>
    <n v="0"/>
    <n v="120"/>
    <s v="Level0"/>
  </r>
  <r>
    <x v="7"/>
    <s v="Danae"/>
    <s v="Davis"/>
    <s v="Student"/>
    <s v="Yale Physician Assistant Online Program"/>
    <n v="0"/>
    <m/>
    <s v="131655069035882576"/>
    <s v="Event_Sequential"/>
    <d v="2018-03-14T09:15:04"/>
    <n v="9"/>
    <d v="2018-03-14T09:15:05"/>
    <x v="121"/>
    <n v="0"/>
    <n v="0"/>
    <n v="0"/>
    <n v="0"/>
    <n v="0"/>
    <n v="0"/>
    <n v="0"/>
    <n v="0"/>
    <n v="0"/>
    <n v="0"/>
    <n v="0"/>
    <n v="0"/>
    <n v="0"/>
    <n v="0"/>
    <n v="0"/>
    <s v="Level1"/>
  </r>
  <r>
    <x v="7"/>
    <s v="Danae"/>
    <s v="Davis"/>
    <s v="Student"/>
    <s v="Yale Physician Assistant Online Program"/>
    <n v="0"/>
    <m/>
    <s v="131655069606898288"/>
    <s v="Event_Sequential"/>
    <d v="2018-03-14T09:16:01"/>
    <n v="9"/>
    <d v="2018-03-14T09:17:22"/>
    <x v="80"/>
    <n v="1"/>
    <n v="0"/>
    <n v="1"/>
    <n v="0"/>
    <n v="1"/>
    <n v="0"/>
    <n v="1"/>
    <n v="0"/>
    <n v="0"/>
    <n v="0"/>
    <n v="1"/>
    <n v="0"/>
    <n v="0"/>
    <n v="0"/>
    <n v="0"/>
    <s v="Level1"/>
  </r>
  <r>
    <x v="7"/>
    <s v="Danae"/>
    <s v="Davis"/>
    <s v="Student"/>
    <s v="Yale Physician Assistant Online Program"/>
    <n v="1"/>
    <m/>
    <s v="131655070606036560"/>
    <s v="Event_Sequential"/>
    <d v="2018-03-14T09:17:41"/>
    <n v="9"/>
    <d v="2018-03-14T09:18:56"/>
    <x v="122"/>
    <n v="1"/>
    <n v="0"/>
    <n v="1"/>
    <n v="0"/>
    <n v="1"/>
    <n v="0"/>
    <n v="1"/>
    <n v="0"/>
    <n v="1"/>
    <n v="0"/>
    <n v="1"/>
    <n v="0"/>
    <n v="0"/>
    <n v="0"/>
    <n v="75"/>
    <s v="Level1"/>
  </r>
  <r>
    <x v="7"/>
    <s v="Danae"/>
    <s v="Davis"/>
    <s v="Student"/>
    <s v="Yale Physician Assistant Online Program"/>
    <n v="1"/>
    <m/>
    <s v="131655071555314592"/>
    <s v="Event_Sequential"/>
    <d v="2018-03-14T09:19:15"/>
    <n v="9"/>
    <d v="2018-03-14T09:20:27"/>
    <x v="123"/>
    <n v="1"/>
    <n v="0"/>
    <n v="1"/>
    <n v="0"/>
    <n v="1"/>
    <n v="0"/>
    <n v="1"/>
    <n v="0"/>
    <n v="1"/>
    <n v="0"/>
    <n v="1"/>
    <n v="0"/>
    <n v="0"/>
    <n v="0"/>
    <n v="71"/>
    <s v="Level1"/>
  </r>
  <r>
    <x v="7"/>
    <s v="Danae"/>
    <s v="Davis"/>
    <s v="Student"/>
    <s v="Yale Physician Assistant Online Program"/>
    <n v="0"/>
    <m/>
    <s v="131655935422068768"/>
    <s v="Event_Sequential"/>
    <d v="2018-03-15T09:19:02"/>
    <n v="9"/>
    <d v="2018-03-15T09:20:20"/>
    <x v="36"/>
    <n v="1"/>
    <n v="0"/>
    <n v="1"/>
    <n v="0"/>
    <n v="1"/>
    <n v="0"/>
    <n v="0"/>
    <n v="0"/>
    <n v="0"/>
    <n v="0"/>
    <n v="1"/>
    <n v="0"/>
    <n v="0"/>
    <n v="0"/>
    <n v="0"/>
    <s v="Level2"/>
  </r>
  <r>
    <x v="7"/>
    <s v="Danae"/>
    <s v="Davis"/>
    <s v="Student"/>
    <s v="Yale Physician Assistant Online Program"/>
    <n v="1"/>
    <m/>
    <s v="131655936462308784"/>
    <s v="Event_Sequential"/>
    <d v="2018-03-15T09:20:46"/>
    <n v="9"/>
    <d v="2018-03-15T09:21:39"/>
    <x v="47"/>
    <n v="1"/>
    <n v="0"/>
    <n v="1"/>
    <n v="0"/>
    <n v="1"/>
    <n v="0"/>
    <n v="1"/>
    <n v="0"/>
    <n v="1"/>
    <n v="0"/>
    <n v="1"/>
    <n v="0"/>
    <n v="0"/>
    <n v="0"/>
    <n v="52"/>
    <s v="Level2"/>
  </r>
  <r>
    <x v="7"/>
    <s v="Danae"/>
    <s v="Davis"/>
    <s v="Student"/>
    <s v="Yale Physician Assistant Online Program"/>
    <n v="1"/>
    <m/>
    <s v="131655937095128912"/>
    <s v="Event_Sequential"/>
    <d v="2018-03-15T09:21:49"/>
    <n v="9"/>
    <d v="2018-03-15T09:22:35"/>
    <x v="124"/>
    <n v="1"/>
    <n v="0"/>
    <n v="1"/>
    <n v="0"/>
    <n v="1"/>
    <n v="0"/>
    <n v="1"/>
    <n v="0"/>
    <n v="1"/>
    <n v="0"/>
    <n v="1"/>
    <n v="0"/>
    <n v="0"/>
    <n v="0"/>
    <n v="45"/>
    <s v="Level2"/>
  </r>
  <r>
    <x v="7"/>
    <s v="Danae"/>
    <s v="Davis"/>
    <s v="Student"/>
    <s v="Yale Physician Assistant Online Program"/>
    <n v="0"/>
    <m/>
    <s v="131655937682365344"/>
    <s v="Event_Sequential"/>
    <d v="2018-03-15T09:22:48"/>
    <n v="9"/>
    <d v="2018-03-15T09:23:43"/>
    <x v="42"/>
    <n v="1"/>
    <n v="0"/>
    <n v="1"/>
    <n v="0"/>
    <n v="1"/>
    <n v="0"/>
    <n v="1"/>
    <n v="0"/>
    <n v="0"/>
    <n v="0"/>
    <n v="1"/>
    <n v="0"/>
    <n v="0"/>
    <n v="0"/>
    <n v="0"/>
    <s v="Level3"/>
  </r>
  <r>
    <x v="7"/>
    <s v="Danae"/>
    <s v="Davis"/>
    <s v="Student"/>
    <s v="Yale Physician Assistant Online Program"/>
    <n v="1"/>
    <m/>
    <s v="131655938377446880"/>
    <s v="Event_Sequential"/>
    <d v="2018-03-15T09:23:58"/>
    <n v="9"/>
    <d v="2018-03-15T09:24:47"/>
    <x v="68"/>
    <n v="1"/>
    <n v="0"/>
    <n v="1"/>
    <n v="0"/>
    <n v="1"/>
    <n v="0"/>
    <n v="1"/>
    <n v="0"/>
    <n v="1"/>
    <n v="0"/>
    <n v="1"/>
    <n v="0"/>
    <n v="0"/>
    <n v="0"/>
    <n v="49"/>
    <s v="Level3"/>
  </r>
  <r>
    <x v="7"/>
    <s v="Danae"/>
    <s v="Davis"/>
    <s v="Student"/>
    <s v="Yale Physician Assistant Online Program"/>
    <n v="1"/>
    <m/>
    <s v="131655938986028416"/>
    <s v="Event_Sequential"/>
    <d v="2018-03-15T09:24:59"/>
    <n v="9"/>
    <d v="2018-03-15T09:25:43"/>
    <x v="125"/>
    <n v="1"/>
    <n v="0"/>
    <n v="1"/>
    <n v="0"/>
    <n v="1"/>
    <n v="0"/>
    <n v="1"/>
    <n v="0"/>
    <n v="1"/>
    <n v="0"/>
    <n v="1"/>
    <n v="0"/>
    <n v="0"/>
    <n v="0"/>
    <n v="44"/>
    <s v="Level3"/>
  </r>
  <r>
    <x v="7"/>
    <s v="Danae"/>
    <s v="Davis"/>
    <s v="Student"/>
    <s v="Yale Physician Assistant Online Program"/>
    <n v="0"/>
    <m/>
    <s v="131656250739468560"/>
    <s v="Event_Sequential"/>
    <d v="2018-03-15T18:04:34"/>
    <n v="18"/>
    <d v="2018-03-15T18:05:25"/>
    <x v="59"/>
    <n v="1"/>
    <n v="0"/>
    <n v="1"/>
    <n v="0"/>
    <n v="1"/>
    <n v="0"/>
    <n v="1"/>
    <n v="0"/>
    <n v="0"/>
    <n v="0"/>
    <n v="1"/>
    <n v="0"/>
    <n v="0"/>
    <n v="0"/>
    <n v="0"/>
    <s v="Level4"/>
  </r>
  <r>
    <x v="7"/>
    <s v="Danae"/>
    <s v="Davis"/>
    <s v="Student"/>
    <s v="Yale Physician Assistant Online Program"/>
    <n v="1"/>
    <m/>
    <s v="131656251514733936"/>
    <s v="Event_Sequential"/>
    <d v="2018-03-15T18:05:51"/>
    <n v="18"/>
    <d v="2018-03-15T18:06:38"/>
    <x v="54"/>
    <n v="1"/>
    <n v="0"/>
    <n v="1"/>
    <n v="0"/>
    <n v="1"/>
    <n v="0"/>
    <n v="1"/>
    <n v="0"/>
    <n v="1"/>
    <n v="0"/>
    <n v="1"/>
    <n v="0"/>
    <n v="0"/>
    <n v="0"/>
    <n v="47"/>
    <s v="Level4"/>
  </r>
  <r>
    <x v="7"/>
    <s v="Danae"/>
    <s v="Davis"/>
    <s v="Student"/>
    <s v="Yale Physician Assistant Online Program"/>
    <n v="0"/>
    <m/>
    <s v="131656252135124480"/>
    <s v="Event_Sequential"/>
    <d v="2018-03-15T18:06:53"/>
    <n v="18"/>
    <d v="2018-03-15T18:07:45"/>
    <x v="126"/>
    <n v="1"/>
    <n v="0"/>
    <n v="1"/>
    <n v="0"/>
    <n v="1"/>
    <n v="0"/>
    <n v="1"/>
    <n v="0"/>
    <n v="0"/>
    <n v="0"/>
    <n v="1"/>
    <n v="0"/>
    <n v="0"/>
    <n v="0"/>
    <n v="0"/>
    <s v="Level4"/>
  </r>
  <r>
    <x v="7"/>
    <s v="Danae"/>
    <s v="Davis"/>
    <s v="Student"/>
    <s v="Yale Physician Assistant Online Program"/>
    <n v="0"/>
    <m/>
    <s v="131656252783140560"/>
    <s v="Event_Sequential"/>
    <d v="2018-03-15T18:07:58"/>
    <n v="18"/>
    <d v="2018-03-15T18:08:45"/>
    <x v="7"/>
    <n v="1"/>
    <n v="0"/>
    <n v="1"/>
    <n v="0"/>
    <n v="1"/>
    <n v="0"/>
    <n v="1"/>
    <n v="0"/>
    <n v="0"/>
    <n v="0"/>
    <n v="1"/>
    <n v="0"/>
    <n v="0"/>
    <n v="0"/>
    <n v="0"/>
    <s v="Level4"/>
  </r>
  <r>
    <x v="7"/>
    <s v="Danae"/>
    <s v="Davis"/>
    <s v="Student"/>
    <s v="Yale Physician Assistant Online Program"/>
    <n v="0"/>
    <m/>
    <s v="131656253535598720"/>
    <s v="Event_Sequential"/>
    <d v="2018-03-15T18:09:13"/>
    <n v="18"/>
    <d v="2018-03-15T18:10:08"/>
    <x v="42"/>
    <n v="0"/>
    <n v="0"/>
    <n v="1"/>
    <n v="0"/>
    <n v="1"/>
    <n v="0"/>
    <n v="1"/>
    <n v="0"/>
    <n v="0"/>
    <n v="0"/>
    <n v="1"/>
    <n v="0"/>
    <n v="0"/>
    <n v="0"/>
    <n v="0"/>
    <s v="Level4"/>
  </r>
  <r>
    <x v="7"/>
    <s v="Danae"/>
    <s v="Davis"/>
    <s v="Student"/>
    <s v="Yale Physician Assistant Online Program"/>
    <n v="1"/>
    <m/>
    <s v="131656254322220544"/>
    <s v="Event_Sequential"/>
    <d v="2018-03-15T18:10:32"/>
    <n v="18"/>
    <d v="2018-03-15T18:11:20"/>
    <x v="21"/>
    <n v="1"/>
    <n v="0"/>
    <n v="1"/>
    <n v="0"/>
    <n v="1"/>
    <n v="0"/>
    <n v="1"/>
    <n v="0"/>
    <n v="1"/>
    <n v="0"/>
    <n v="1"/>
    <n v="0"/>
    <n v="0"/>
    <n v="0"/>
    <n v="48"/>
    <s v="Level4"/>
  </r>
  <r>
    <x v="7"/>
    <s v="Danae"/>
    <s v="Davis"/>
    <s v="Student"/>
    <s v="Yale Physician Assistant Online Program"/>
    <n v="1"/>
    <m/>
    <s v="131656254987317440"/>
    <s v="Event_Sequential"/>
    <d v="2018-03-15T18:11:39"/>
    <n v="18"/>
    <d v="2018-03-15T18:12:23"/>
    <x v="127"/>
    <n v="1"/>
    <n v="0"/>
    <n v="1"/>
    <n v="0"/>
    <n v="1"/>
    <n v="0"/>
    <n v="1"/>
    <n v="0"/>
    <n v="1"/>
    <n v="0"/>
    <n v="1"/>
    <n v="0"/>
    <n v="0"/>
    <n v="0"/>
    <n v="44"/>
    <s v="Level5"/>
  </r>
  <r>
    <x v="7"/>
    <s v="Danae"/>
    <s v="Davis"/>
    <s v="Student"/>
    <s v="Yale Physician Assistant Online Program"/>
    <n v="0"/>
    <m/>
    <s v="131656255523121440"/>
    <s v="Event_Sequential"/>
    <d v="2018-03-15T18:12:32"/>
    <n v="18"/>
    <d v="2018-03-15T18:13:19"/>
    <x v="128"/>
    <n v="1"/>
    <n v="0"/>
    <n v="1"/>
    <n v="0"/>
    <n v="1"/>
    <n v="0"/>
    <n v="1"/>
    <n v="0"/>
    <n v="0"/>
    <n v="0"/>
    <n v="0"/>
    <n v="0"/>
    <n v="0"/>
    <n v="0"/>
    <n v="0"/>
    <s v="Level5"/>
  </r>
  <r>
    <x v="7"/>
    <s v="Danae"/>
    <s v="Davis"/>
    <s v="Student"/>
    <s v="Yale Physician Assistant Online Program"/>
    <n v="0"/>
    <m/>
    <s v="131656256136625008"/>
    <s v="Event_Sequential"/>
    <d v="2018-03-15T18:13:34"/>
    <n v="18"/>
    <d v="2018-03-15T18:14:18"/>
    <x v="129"/>
    <n v="1"/>
    <n v="0"/>
    <n v="1"/>
    <n v="0"/>
    <n v="1"/>
    <n v="0"/>
    <n v="1"/>
    <n v="0"/>
    <n v="0"/>
    <n v="0"/>
    <n v="1"/>
    <n v="0"/>
    <n v="0"/>
    <n v="0"/>
    <n v="0"/>
    <s v="Level5"/>
  </r>
  <r>
    <x v="7"/>
    <s v="Danae"/>
    <s v="Davis"/>
    <s v="Student"/>
    <s v="Yale Physician Assistant Online Program"/>
    <n v="0"/>
    <m/>
    <s v="131656256752709024"/>
    <s v="Event_Sequential"/>
    <d v="2018-03-15T18:14:35"/>
    <n v="18"/>
    <d v="2018-03-15T18:15:24"/>
    <x v="130"/>
    <n v="1"/>
    <n v="0"/>
    <n v="1"/>
    <n v="0"/>
    <n v="1"/>
    <n v="0"/>
    <n v="1"/>
    <n v="0"/>
    <n v="0"/>
    <n v="0"/>
    <n v="1"/>
    <n v="0"/>
    <n v="0"/>
    <n v="0"/>
    <n v="0"/>
    <s v="Level5"/>
  </r>
  <r>
    <x v="7"/>
    <s v="Danae"/>
    <s v="Davis"/>
    <s v="Student"/>
    <s v="Yale Physician Assistant Online Program"/>
    <n v="1"/>
    <m/>
    <s v="131656257424165808"/>
    <s v="Event_Sequential"/>
    <d v="2018-03-15T18:15:42"/>
    <n v="18"/>
    <d v="2018-03-15T18:16:29"/>
    <x v="7"/>
    <n v="1"/>
    <n v="0"/>
    <n v="1"/>
    <n v="0"/>
    <n v="1"/>
    <n v="0"/>
    <n v="1"/>
    <n v="0"/>
    <n v="1"/>
    <n v="0"/>
    <n v="1"/>
    <n v="0"/>
    <n v="0"/>
    <n v="0"/>
    <n v="46"/>
    <s v="Level5"/>
  </r>
  <r>
    <x v="8"/>
    <s v="Daniel"/>
    <s v="Coronado"/>
    <s v="Student"/>
    <s v="Yale Physician Assistant Online Program"/>
    <n v="1"/>
    <m/>
    <s v="131656896131428112"/>
    <s v="Event_Sequential"/>
    <d v="2018-03-16T12:00:13"/>
    <n v="12"/>
    <d v="2018-03-16T12:01:40"/>
    <x v="8"/>
    <n v="0"/>
    <n v="1"/>
    <n v="0"/>
    <n v="1"/>
    <n v="1"/>
    <n v="0"/>
    <n v="0"/>
    <n v="1"/>
    <n v="1"/>
    <n v="0"/>
    <n v="1"/>
    <n v="0"/>
    <n v="0"/>
    <n v="0"/>
    <n v="86"/>
    <s v="Level0"/>
  </r>
  <r>
    <x v="8"/>
    <s v="Daniel"/>
    <s v="Coronado"/>
    <s v="Student"/>
    <s v="Yale Physician Assistant Online Program"/>
    <n v="0"/>
    <m/>
    <s v="131656897367614720"/>
    <s v="Event_Sequential"/>
    <d v="2018-03-16T12:02:17"/>
    <n v="12"/>
    <d v="2018-03-16T12:03:36"/>
    <x v="131"/>
    <n v="1"/>
    <n v="0"/>
    <n v="1"/>
    <n v="0"/>
    <n v="1"/>
    <n v="0"/>
    <n v="1"/>
    <n v="0"/>
    <n v="0"/>
    <n v="0"/>
    <n v="1"/>
    <n v="0"/>
    <n v="0"/>
    <n v="0"/>
    <n v="0"/>
    <s v="Level1"/>
  </r>
  <r>
    <x v="8"/>
    <s v="Daniel"/>
    <s v="Coronado"/>
    <s v="Student"/>
    <s v="Yale Physician Assistant Online Program"/>
    <n v="1"/>
    <m/>
    <s v="131656898235444080"/>
    <s v="Event_Sequential"/>
    <d v="2018-03-16T12:03:43"/>
    <n v="12"/>
    <d v="2018-03-16T12:05:00"/>
    <x v="132"/>
    <n v="1"/>
    <n v="0"/>
    <n v="1"/>
    <n v="0"/>
    <n v="1"/>
    <n v="0"/>
    <n v="1"/>
    <n v="0"/>
    <n v="1"/>
    <n v="0"/>
    <n v="1"/>
    <n v="0"/>
    <n v="0"/>
    <n v="0"/>
    <n v="76"/>
    <s v="Level1"/>
  </r>
  <r>
    <x v="8"/>
    <s v="Daniel"/>
    <s v="Coronado"/>
    <s v="Student"/>
    <s v="Yale Physician Assistant Online Program"/>
    <n v="0"/>
    <m/>
    <s v="131656899156332736"/>
    <s v="Event_Sequential"/>
    <d v="2018-03-16T12:05:16"/>
    <n v="12"/>
    <d v="2018-03-16T12:06:42"/>
    <x v="133"/>
    <n v="1"/>
    <n v="0"/>
    <n v="1"/>
    <n v="0"/>
    <n v="1"/>
    <n v="0"/>
    <n v="1"/>
    <n v="0"/>
    <n v="0"/>
    <n v="0"/>
    <n v="1"/>
    <n v="0"/>
    <n v="0"/>
    <n v="0"/>
    <n v="0"/>
    <s v="Level1"/>
  </r>
  <r>
    <x v="9"/>
    <s v="David"/>
    <s v="Yeh"/>
    <s v="Student"/>
    <s v="Yale Physician Assistant Online Program"/>
    <n v="1"/>
    <m/>
    <s v="131654282919678272"/>
    <s v="Event_Sequential"/>
    <d v="2018-03-13T11:24:52"/>
    <n v="11"/>
    <d v="2018-03-13T11:26:42"/>
    <x v="134"/>
    <n v="1"/>
    <n v="0"/>
    <n v="0"/>
    <n v="1"/>
    <n v="0"/>
    <n v="1"/>
    <n v="0"/>
    <n v="1"/>
    <n v="1"/>
    <n v="0"/>
    <n v="0"/>
    <n v="1"/>
    <n v="0"/>
    <n v="0"/>
    <n v="109"/>
    <s v="Level0"/>
  </r>
  <r>
    <x v="9"/>
    <s v="David"/>
    <s v="Yeh"/>
    <s v="Student"/>
    <s v="Yale Physician Assistant Online Program"/>
    <n v="0"/>
    <m/>
    <s v="131655354587261440"/>
    <s v="Event_Sequential"/>
    <d v="2018-03-14T17:10:59"/>
    <n v="17"/>
    <d v="2018-03-14T17:12:42"/>
    <x v="135"/>
    <n v="0"/>
    <n v="0"/>
    <n v="0"/>
    <n v="0"/>
    <n v="1"/>
    <n v="0"/>
    <n v="1"/>
    <n v="0"/>
    <n v="1"/>
    <n v="0"/>
    <n v="1"/>
    <n v="0"/>
    <n v="0"/>
    <n v="0"/>
    <n v="0"/>
    <s v="Level1"/>
  </r>
  <r>
    <x v="9"/>
    <s v="David"/>
    <s v="Yeh"/>
    <s v="Student"/>
    <s v="Yale Physician Assistant Online Program"/>
    <n v="0"/>
    <m/>
    <s v="131655355690711072"/>
    <s v="Event_Sequential"/>
    <d v="2018-03-14T17:12:49"/>
    <n v="17"/>
    <d v="2018-03-14T17:14:30"/>
    <x v="136"/>
    <n v="0"/>
    <n v="0"/>
    <n v="1"/>
    <n v="0"/>
    <n v="1"/>
    <n v="0"/>
    <n v="1"/>
    <n v="0"/>
    <n v="1"/>
    <n v="0"/>
    <n v="1"/>
    <n v="0"/>
    <n v="0"/>
    <n v="0"/>
    <n v="0"/>
    <s v="Level1"/>
  </r>
  <r>
    <x v="9"/>
    <s v="David"/>
    <s v="Yeh"/>
    <s v="Student"/>
    <s v="Yale Physician Assistant Online Program"/>
    <n v="0"/>
    <m/>
    <s v="131655356957671712"/>
    <s v="Event_Sequential"/>
    <d v="2018-03-14T17:14:56"/>
    <n v="17"/>
    <d v="2018-03-14T17:15:39"/>
    <x v="137"/>
    <n v="0"/>
    <n v="0"/>
    <n v="0"/>
    <n v="0"/>
    <n v="0"/>
    <n v="0"/>
    <n v="0"/>
    <n v="0"/>
    <n v="0"/>
    <n v="0"/>
    <n v="0"/>
    <n v="0"/>
    <n v="0"/>
    <n v="0"/>
    <n v="0"/>
    <s v="Level1"/>
  </r>
  <r>
    <x v="9"/>
    <s v="David"/>
    <s v="Yeh"/>
    <s v="Student"/>
    <s v="Yale Physician Assistant Online Program"/>
    <n v="1"/>
    <m/>
    <s v="131655400790877248"/>
    <s v="Event_Sequential"/>
    <d v="2018-03-14T18:27:59"/>
    <n v="18"/>
    <d v="2018-03-14T18:29:18"/>
    <x v="99"/>
    <n v="1"/>
    <n v="0"/>
    <n v="1"/>
    <n v="0"/>
    <n v="1"/>
    <n v="0"/>
    <n v="1"/>
    <n v="0"/>
    <n v="1"/>
    <n v="0"/>
    <n v="1"/>
    <n v="0"/>
    <n v="0"/>
    <n v="0"/>
    <n v="78"/>
    <s v="Level1"/>
  </r>
  <r>
    <x v="9"/>
    <s v="David"/>
    <s v="Yeh"/>
    <s v="Student"/>
    <s v="Yale Physician Assistant Online Program"/>
    <n v="1"/>
    <m/>
    <s v="131655401694434112"/>
    <s v="Event_Sequential"/>
    <d v="2018-03-14T18:29:29"/>
    <n v="18"/>
    <d v="2018-03-14T18:30:37"/>
    <x v="100"/>
    <n v="1"/>
    <n v="0"/>
    <n v="1"/>
    <n v="0"/>
    <n v="1"/>
    <n v="0"/>
    <n v="1"/>
    <n v="0"/>
    <n v="1"/>
    <n v="0"/>
    <n v="1"/>
    <n v="0"/>
    <n v="0"/>
    <n v="0"/>
    <n v="67"/>
    <s v="Level1"/>
  </r>
  <r>
    <x v="9"/>
    <s v="David"/>
    <s v="Yeh"/>
    <s v="Student"/>
    <s v="Yale Physician Assistant Online Program"/>
    <n v="1"/>
    <m/>
    <s v="131655402493096144"/>
    <s v="Event_Sequential"/>
    <d v="2018-03-14T18:30:49"/>
    <n v="18"/>
    <d v="2018-03-14T18:31:43"/>
    <x v="85"/>
    <n v="1"/>
    <n v="0"/>
    <n v="1"/>
    <n v="0"/>
    <n v="1"/>
    <n v="0"/>
    <n v="1"/>
    <n v="0"/>
    <n v="1"/>
    <n v="0"/>
    <n v="1"/>
    <n v="0"/>
    <n v="0"/>
    <n v="0"/>
    <n v="53"/>
    <s v="Level2"/>
  </r>
  <r>
    <x v="9"/>
    <s v="David"/>
    <s v="Yeh"/>
    <s v="Student"/>
    <s v="Yale Physician Assistant Online Program"/>
    <n v="1"/>
    <m/>
    <s v="131655403189834240"/>
    <s v="Event_Sequential"/>
    <d v="2018-03-14T18:31:59"/>
    <n v="18"/>
    <d v="2018-03-14T18:32:52"/>
    <x v="84"/>
    <n v="1"/>
    <n v="0"/>
    <n v="1"/>
    <n v="0"/>
    <n v="1"/>
    <n v="0"/>
    <n v="1"/>
    <n v="0"/>
    <n v="1"/>
    <n v="0"/>
    <n v="1"/>
    <n v="0"/>
    <n v="0"/>
    <n v="0"/>
    <n v="53"/>
    <s v="Level2"/>
  </r>
  <r>
    <x v="9"/>
    <s v="David"/>
    <s v="Yeh"/>
    <s v="Student"/>
    <s v="Yale Physician Assistant Online Program"/>
    <n v="1"/>
    <m/>
    <s v="131655405497172160"/>
    <s v="Event_Sequential"/>
    <d v="2018-03-14T18:35:50"/>
    <n v="18"/>
    <d v="2018-03-14T18:36:44"/>
    <x v="85"/>
    <n v="1"/>
    <n v="0"/>
    <n v="1"/>
    <n v="0"/>
    <n v="1"/>
    <n v="0"/>
    <n v="1"/>
    <n v="0"/>
    <n v="1"/>
    <n v="0"/>
    <n v="1"/>
    <n v="0"/>
    <n v="0"/>
    <n v="0"/>
    <n v="54"/>
    <s v="Level3"/>
  </r>
  <r>
    <x v="9"/>
    <s v="David"/>
    <s v="Yeh"/>
    <s v="Student"/>
    <s v="Yale Physician Assistant Online Program"/>
    <n v="1"/>
    <m/>
    <s v="131655406220996128"/>
    <s v="Event_Sequential"/>
    <d v="2018-03-14T18:37:02"/>
    <n v="18"/>
    <d v="2018-03-14T18:37:51"/>
    <x v="114"/>
    <n v="1"/>
    <n v="0"/>
    <n v="1"/>
    <n v="0"/>
    <n v="1"/>
    <n v="0"/>
    <n v="1"/>
    <n v="0"/>
    <n v="1"/>
    <n v="0"/>
    <n v="1"/>
    <n v="0"/>
    <n v="0"/>
    <n v="0"/>
    <n v="49"/>
    <s v="Level3"/>
  </r>
  <r>
    <x v="9"/>
    <s v="David"/>
    <s v="Yeh"/>
    <s v="Student"/>
    <s v="Yale Physician Assistant Online Program"/>
    <n v="1"/>
    <m/>
    <s v="131655406750475616"/>
    <s v="Event_Sequential"/>
    <d v="2018-03-14T18:37:55"/>
    <n v="18"/>
    <d v="2018-03-14T18:38:40"/>
    <x v="62"/>
    <n v="1"/>
    <n v="0"/>
    <n v="1"/>
    <n v="0"/>
    <n v="1"/>
    <n v="0"/>
    <n v="1"/>
    <n v="0"/>
    <n v="1"/>
    <n v="0"/>
    <n v="1"/>
    <n v="0"/>
    <n v="0"/>
    <n v="0"/>
    <n v="45"/>
    <s v="Level4"/>
  </r>
  <r>
    <x v="9"/>
    <s v="David"/>
    <s v="Yeh"/>
    <s v="Student"/>
    <s v="Yale Physician Assistant Online Program"/>
    <n v="1"/>
    <m/>
    <s v="131655407237519248"/>
    <s v="Event_Sequential"/>
    <d v="2018-03-14T18:38:44"/>
    <n v="18"/>
    <d v="2018-03-14T18:39:29"/>
    <x v="62"/>
    <n v="1"/>
    <n v="0"/>
    <n v="1"/>
    <n v="0"/>
    <n v="1"/>
    <n v="0"/>
    <n v="1"/>
    <n v="0"/>
    <n v="1"/>
    <n v="0"/>
    <n v="1"/>
    <n v="0"/>
    <n v="0"/>
    <n v="0"/>
    <n v="45"/>
    <s v="Level4"/>
  </r>
  <r>
    <x v="9"/>
    <s v="David"/>
    <s v="Yeh"/>
    <s v="Student"/>
    <s v="Yale Physician Assistant Online Program"/>
    <n v="0"/>
    <m/>
    <s v="131655407718354816"/>
    <s v="Event_Sequential"/>
    <d v="2018-03-14T18:39:32"/>
    <n v="18"/>
    <d v="2018-03-14T18:40:18"/>
    <x v="71"/>
    <n v="1"/>
    <n v="0"/>
    <n v="1"/>
    <n v="0"/>
    <n v="1"/>
    <n v="0"/>
    <n v="1"/>
    <n v="0"/>
    <n v="0"/>
    <n v="0"/>
    <n v="0"/>
    <n v="0"/>
    <n v="0"/>
    <n v="0"/>
    <n v="0"/>
    <s v="Level5"/>
  </r>
  <r>
    <x v="9"/>
    <s v="David"/>
    <s v="Yeh"/>
    <s v="Student"/>
    <s v="Yale Physician Assistant Online Program"/>
    <n v="1"/>
    <m/>
    <s v="131655408229212592"/>
    <s v="Event_Sequential"/>
    <d v="2018-03-14T18:40:23"/>
    <n v="18"/>
    <d v="2018-03-14T18:41:08"/>
    <x v="62"/>
    <n v="1"/>
    <n v="0"/>
    <n v="1"/>
    <n v="0"/>
    <n v="1"/>
    <n v="0"/>
    <n v="1"/>
    <n v="0"/>
    <n v="1"/>
    <n v="0"/>
    <n v="1"/>
    <n v="0"/>
    <n v="0"/>
    <n v="0"/>
    <n v="44"/>
    <s v="Level5"/>
  </r>
  <r>
    <x v="9"/>
    <s v="David"/>
    <s v="Yeh"/>
    <s v="Student"/>
    <s v="Yale Physician Assistant Online Program"/>
    <n v="1"/>
    <m/>
    <s v="131655408710142608"/>
    <s v="Event_Sequential"/>
    <d v="2018-03-14T18:41:11"/>
    <n v="18"/>
    <d v="2018-03-14T18:41:56"/>
    <x v="88"/>
    <n v="1"/>
    <n v="0"/>
    <n v="1"/>
    <n v="0"/>
    <n v="1"/>
    <n v="0"/>
    <n v="1"/>
    <n v="0"/>
    <n v="1"/>
    <n v="0"/>
    <n v="1"/>
    <n v="0"/>
    <n v="0"/>
    <n v="0"/>
    <n v="44"/>
    <s v="Level5"/>
  </r>
  <r>
    <x v="10"/>
    <s v="Deborah"/>
    <s v="Noghreyan"/>
    <s v="Student"/>
    <s v="Yale Physician Assistant Online Program"/>
    <n v="0"/>
    <m/>
    <s v="131655133986609568"/>
    <s v="Event_Sequential"/>
    <d v="2018-03-14T11:03:18"/>
    <n v="11"/>
    <d v="2018-03-14T11:03:29"/>
    <x v="138"/>
    <n v="0"/>
    <n v="0"/>
    <n v="0"/>
    <n v="0"/>
    <n v="0"/>
    <n v="0"/>
    <n v="0"/>
    <n v="0"/>
    <n v="0"/>
    <n v="0"/>
    <n v="0"/>
    <n v="0"/>
    <n v="0"/>
    <n v="0"/>
    <n v="0"/>
    <s v="Level0"/>
  </r>
  <r>
    <x v="10"/>
    <s v="Deborah"/>
    <s v="Noghreyan"/>
    <s v="Student"/>
    <s v="Yale Physician Assistant Online Program"/>
    <n v="0"/>
    <m/>
    <s v="131655134103976080"/>
    <s v="Event_Sequential"/>
    <d v="2018-03-14T11:03:30"/>
    <n v="11"/>
    <d v="2018-03-14T11:03:35"/>
    <x v="112"/>
    <n v="0"/>
    <n v="0"/>
    <n v="0"/>
    <n v="0"/>
    <n v="0"/>
    <n v="0"/>
    <n v="0"/>
    <n v="0"/>
    <n v="0"/>
    <n v="0"/>
    <n v="0"/>
    <n v="0"/>
    <n v="0"/>
    <n v="0"/>
    <n v="0"/>
    <s v="Level0"/>
  </r>
  <r>
    <x v="10"/>
    <s v="Deborah"/>
    <s v="Noghreyan"/>
    <s v="Student"/>
    <s v="Yale Physician Assistant Online Program"/>
    <n v="1"/>
    <m/>
    <s v="131655135273963776"/>
    <s v="Event_Sequential"/>
    <d v="2018-03-14T11:05:27"/>
    <n v="11"/>
    <d v="2018-03-14T11:07:58"/>
    <x v="139"/>
    <n v="0"/>
    <n v="1"/>
    <n v="0"/>
    <n v="1"/>
    <n v="0"/>
    <n v="1"/>
    <n v="0"/>
    <n v="1"/>
    <n v="0"/>
    <n v="1"/>
    <n v="0"/>
    <n v="1"/>
    <n v="0"/>
    <n v="0"/>
    <n v="151"/>
    <s v="Level0"/>
  </r>
  <r>
    <x v="10"/>
    <s v="Deborah"/>
    <s v="Noghreyan"/>
    <s v="Student"/>
    <s v="Yale Physician Assistant Online Program"/>
    <n v="1"/>
    <m/>
    <s v="131655136962523456"/>
    <s v="Event_Sequential"/>
    <d v="2018-03-14T11:08:16"/>
    <n v="11"/>
    <d v="2018-03-14T11:09:50"/>
    <x v="140"/>
    <n v="1"/>
    <n v="0"/>
    <n v="1"/>
    <n v="0"/>
    <n v="1"/>
    <n v="0"/>
    <n v="1"/>
    <n v="0"/>
    <n v="1"/>
    <n v="0"/>
    <n v="1"/>
    <n v="0"/>
    <n v="0"/>
    <n v="0"/>
    <n v="93"/>
    <s v="Level1"/>
  </r>
  <r>
    <x v="10"/>
    <s v="Deborah"/>
    <s v="Noghreyan"/>
    <s v="Student"/>
    <s v="Yale Physician Assistant Online Program"/>
    <n v="1"/>
    <m/>
    <s v="131655137994039072"/>
    <s v="Event_Sequential"/>
    <d v="2018-03-14T11:09:59"/>
    <n v="11"/>
    <d v="2018-03-14T11:11:26"/>
    <x v="141"/>
    <n v="1"/>
    <n v="0"/>
    <n v="1"/>
    <n v="0"/>
    <n v="1"/>
    <n v="0"/>
    <n v="1"/>
    <n v="0"/>
    <n v="1"/>
    <n v="0"/>
    <n v="1"/>
    <n v="0"/>
    <n v="0"/>
    <n v="0"/>
    <n v="87"/>
    <s v="Level1"/>
  </r>
  <r>
    <x v="10"/>
    <s v="Deborah"/>
    <s v="Noghreyan"/>
    <s v="Student"/>
    <s v="Yale Physician Assistant Online Program"/>
    <n v="0"/>
    <m/>
    <s v="131655386752953664"/>
    <s v="Event_Sequential"/>
    <d v="2018-03-14T18:04:35"/>
    <n v="18"/>
    <d v="2018-03-14T18:05:41"/>
    <x v="142"/>
    <n v="1"/>
    <n v="0"/>
    <n v="1"/>
    <n v="0"/>
    <n v="1"/>
    <n v="0"/>
    <n v="0"/>
    <n v="0"/>
    <n v="1"/>
    <n v="0"/>
    <n v="1"/>
    <n v="0"/>
    <n v="0"/>
    <n v="0"/>
    <n v="0"/>
    <s v="Level2"/>
  </r>
  <r>
    <x v="10"/>
    <s v="Deborah"/>
    <s v="Noghreyan"/>
    <s v="Student"/>
    <s v="Yale Physician Assistant Online Program"/>
    <n v="1"/>
    <m/>
    <s v="131655387470797824"/>
    <s v="Event_Sequential"/>
    <d v="2018-03-14T18:05:47"/>
    <n v="18"/>
    <d v="2018-03-14T18:06:42"/>
    <x v="143"/>
    <n v="1"/>
    <n v="0"/>
    <n v="1"/>
    <n v="0"/>
    <n v="1"/>
    <n v="0"/>
    <n v="1"/>
    <n v="0"/>
    <n v="1"/>
    <n v="0"/>
    <n v="1"/>
    <n v="0"/>
    <n v="0"/>
    <n v="0"/>
    <n v="55"/>
    <s v="Level2"/>
  </r>
  <r>
    <x v="10"/>
    <s v="Deborah"/>
    <s v="Noghreyan"/>
    <s v="Student"/>
    <s v="Yale Physician Assistant Online Program"/>
    <n v="1"/>
    <m/>
    <s v="131655388127055664"/>
    <s v="Event_Sequential"/>
    <d v="2018-03-14T18:06:53"/>
    <n v="18"/>
    <d v="2018-03-14T18:07:53"/>
    <x v="144"/>
    <n v="1"/>
    <n v="0"/>
    <n v="1"/>
    <n v="0"/>
    <n v="1"/>
    <n v="0"/>
    <n v="1"/>
    <n v="0"/>
    <n v="1"/>
    <n v="0"/>
    <n v="1"/>
    <n v="0"/>
    <n v="0"/>
    <n v="0"/>
    <n v="60"/>
    <s v="Level2"/>
  </r>
  <r>
    <x v="10"/>
    <s v="Deborah"/>
    <s v="Noghreyan"/>
    <s v="Student"/>
    <s v="Yale Physician Assistant Online Program"/>
    <n v="0"/>
    <m/>
    <s v="131655957030016800"/>
    <s v="Event_Sequential"/>
    <d v="2018-03-15T09:55:03"/>
    <n v="9"/>
    <d v="2018-03-15T09:56:03"/>
    <x v="41"/>
    <n v="1"/>
    <n v="0"/>
    <n v="1"/>
    <n v="0"/>
    <n v="1"/>
    <n v="0"/>
    <n v="1"/>
    <n v="0"/>
    <n v="0"/>
    <n v="0"/>
    <n v="1"/>
    <n v="0"/>
    <n v="0"/>
    <n v="0"/>
    <n v="0"/>
    <s v="Level3"/>
  </r>
  <r>
    <x v="10"/>
    <s v="Deborah"/>
    <s v="Noghreyan"/>
    <s v="Student"/>
    <s v="Yale Physician Assistant Online Program"/>
    <n v="1"/>
    <m/>
    <s v="131655981411344448"/>
    <s v="Event_Sequential"/>
    <d v="2018-03-15T10:35:41"/>
    <n v="10"/>
    <d v="2018-03-15T10:36:36"/>
    <x v="143"/>
    <n v="1"/>
    <n v="0"/>
    <n v="1"/>
    <n v="0"/>
    <n v="1"/>
    <n v="0"/>
    <n v="1"/>
    <n v="0"/>
    <n v="1"/>
    <n v="0"/>
    <n v="1"/>
    <n v="0"/>
    <n v="0"/>
    <n v="0"/>
    <n v="54"/>
    <s v="Level3"/>
  </r>
  <r>
    <x v="10"/>
    <s v="Deborah"/>
    <s v="Noghreyan"/>
    <s v="Student"/>
    <s v="Yale Physician Assistant Online Program"/>
    <n v="0"/>
    <m/>
    <s v="131655982037354352"/>
    <s v="Event_Sequential"/>
    <d v="2018-03-15T10:36:44"/>
    <n v="10"/>
    <d v="2018-03-15T10:37:22"/>
    <x v="1"/>
    <n v="1"/>
    <n v="0"/>
    <n v="1"/>
    <n v="0"/>
    <n v="0"/>
    <n v="0"/>
    <n v="0"/>
    <n v="0"/>
    <n v="0"/>
    <n v="0"/>
    <n v="0"/>
    <n v="0"/>
    <n v="0"/>
    <n v="0"/>
    <n v="0"/>
    <s v="Level3"/>
  </r>
  <r>
    <x v="10"/>
    <s v="Deborah"/>
    <s v="Noghreyan"/>
    <s v="Student"/>
    <s v="Yale Physician Assistant Online Program"/>
    <n v="0"/>
    <m/>
    <s v="131655982450933360"/>
    <s v="Event_Sequential"/>
    <d v="2018-03-15T10:37:25"/>
    <n v="10"/>
    <d v="2018-03-15T10:38:25"/>
    <x v="145"/>
    <n v="1"/>
    <n v="0"/>
    <n v="1"/>
    <n v="0"/>
    <n v="1"/>
    <n v="0"/>
    <n v="1"/>
    <n v="0"/>
    <n v="0"/>
    <n v="0"/>
    <n v="1"/>
    <n v="0"/>
    <n v="0"/>
    <n v="0"/>
    <n v="0"/>
    <s v="Level3"/>
  </r>
  <r>
    <x v="10"/>
    <s v="Deborah"/>
    <s v="Noghreyan"/>
    <s v="Student"/>
    <s v="Yale Physician Assistant Online Program"/>
    <n v="0"/>
    <m/>
    <s v="131655983098076352"/>
    <s v="Event_Sequential"/>
    <d v="2018-03-15T10:38:30"/>
    <n v="10"/>
    <d v="2018-03-15T10:38:54"/>
    <x v="146"/>
    <n v="1"/>
    <n v="0"/>
    <n v="0"/>
    <n v="0"/>
    <n v="0"/>
    <n v="0"/>
    <n v="0"/>
    <n v="0"/>
    <n v="0"/>
    <n v="0"/>
    <n v="0"/>
    <n v="0"/>
    <n v="0"/>
    <n v="0"/>
    <n v="0"/>
    <s v="Level3"/>
  </r>
  <r>
    <x v="10"/>
    <s v="Deborah"/>
    <s v="Noghreyan"/>
    <s v="Student"/>
    <s v="Yale Physician Assistant Online Program"/>
    <n v="0"/>
    <m/>
    <s v="131655983354750224"/>
    <s v="Event_Sequential"/>
    <d v="2018-03-15T10:38:55"/>
    <n v="10"/>
    <d v="2018-03-15T10:39:52"/>
    <x v="147"/>
    <n v="1"/>
    <n v="0"/>
    <n v="1"/>
    <n v="0"/>
    <n v="1"/>
    <n v="0"/>
    <n v="1"/>
    <n v="0"/>
    <n v="0"/>
    <n v="0"/>
    <n v="0"/>
    <n v="0"/>
    <n v="0"/>
    <n v="0"/>
    <n v="0"/>
    <s v="Level3"/>
  </r>
  <r>
    <x v="10"/>
    <s v="Deborah"/>
    <s v="Noghreyan"/>
    <s v="Student"/>
    <s v="Yale Physician Assistant Online Program"/>
    <n v="0"/>
    <m/>
    <s v="131655983943272288"/>
    <s v="Event_Sequential"/>
    <d v="2018-03-15T10:39:54"/>
    <n v="10"/>
    <d v="2018-03-15T10:41:08"/>
    <x v="148"/>
    <n v="1"/>
    <n v="0"/>
    <n v="1"/>
    <n v="0"/>
    <n v="1"/>
    <n v="0"/>
    <n v="1"/>
    <n v="0"/>
    <n v="0"/>
    <n v="0"/>
    <n v="0"/>
    <n v="0"/>
    <n v="0"/>
    <n v="0"/>
    <n v="0"/>
    <s v="Level3"/>
  </r>
  <r>
    <x v="10"/>
    <s v="Deborah"/>
    <s v="Noghreyan"/>
    <s v="Student"/>
    <s v="Yale Physician Assistant Online Program"/>
    <n v="0"/>
    <m/>
    <s v="131655984723460704"/>
    <s v="Event_Sequential"/>
    <d v="2018-03-15T10:41:12"/>
    <n v="10"/>
    <d v="2018-03-15T10:41:31"/>
    <x v="149"/>
    <n v="0"/>
    <n v="0"/>
    <n v="0"/>
    <n v="0"/>
    <n v="0"/>
    <n v="0"/>
    <n v="0"/>
    <n v="0"/>
    <n v="0"/>
    <n v="0"/>
    <n v="0"/>
    <n v="0"/>
    <n v="0"/>
    <n v="0"/>
    <n v="0"/>
    <s v="Level3"/>
  </r>
  <r>
    <x v="10"/>
    <s v="Deborah"/>
    <s v="Noghreyan"/>
    <s v="Student"/>
    <s v="Yale Physician Assistant Online Program"/>
    <n v="0"/>
    <m/>
    <s v="131655985079156176"/>
    <s v="Event_Sequential"/>
    <d v="2018-03-15T10:41:48"/>
    <n v="10"/>
    <d v="2018-03-15T10:42:06"/>
    <x v="150"/>
    <n v="0"/>
    <n v="0"/>
    <n v="0"/>
    <n v="0"/>
    <n v="0"/>
    <n v="0"/>
    <n v="0"/>
    <n v="0"/>
    <n v="0"/>
    <n v="0"/>
    <n v="0"/>
    <n v="0"/>
    <n v="0"/>
    <n v="0"/>
    <n v="0"/>
    <s v="Level3"/>
  </r>
  <r>
    <x v="10"/>
    <s v="Deborah"/>
    <s v="Noghreyan"/>
    <s v="Student"/>
    <s v="Yale Physician Assistant Online Program"/>
    <n v="0"/>
    <m/>
    <s v="131656258887523696"/>
    <s v="Event_Sequential"/>
    <d v="2018-03-15T18:18:09"/>
    <n v="18"/>
    <d v="2018-03-15T18:18:34"/>
    <x v="91"/>
    <n v="1"/>
    <n v="0"/>
    <n v="0"/>
    <n v="0"/>
    <n v="0"/>
    <n v="0"/>
    <n v="0"/>
    <n v="0"/>
    <n v="0"/>
    <n v="0"/>
    <n v="0"/>
    <n v="0"/>
    <n v="0"/>
    <n v="0"/>
    <n v="0"/>
    <s v="Level3"/>
  </r>
  <r>
    <x v="10"/>
    <s v="Deborah"/>
    <s v="Noghreyan"/>
    <s v="Student"/>
    <s v="Yale Physician Assistant Online Program"/>
    <n v="1"/>
    <m/>
    <s v="131656259169349600"/>
    <s v="Event_Sequential"/>
    <d v="2018-03-15T18:18:37"/>
    <n v="18"/>
    <d v="2018-03-15T18:19:42"/>
    <x v="46"/>
    <n v="1"/>
    <n v="0"/>
    <n v="1"/>
    <n v="0"/>
    <n v="1"/>
    <n v="0"/>
    <n v="1"/>
    <n v="0"/>
    <n v="1"/>
    <n v="0"/>
    <n v="1"/>
    <n v="0"/>
    <n v="0"/>
    <n v="0"/>
    <n v="65"/>
    <s v="Level3"/>
  </r>
  <r>
    <x v="10"/>
    <s v="Deborah"/>
    <s v="Noghreyan"/>
    <s v="Student"/>
    <s v="Yale Physician Assistant Online Program"/>
    <n v="0"/>
    <m/>
    <s v="131656260029494944"/>
    <s v="Event_Sequential"/>
    <d v="2018-03-15T18:20:03"/>
    <n v="18"/>
    <d v="2018-03-15T18:20:39"/>
    <x v="3"/>
    <n v="1"/>
    <n v="0"/>
    <n v="0"/>
    <n v="0"/>
    <n v="0"/>
    <n v="0"/>
    <n v="0"/>
    <n v="0"/>
    <n v="0"/>
    <n v="0"/>
    <n v="0"/>
    <n v="0"/>
    <n v="0"/>
    <n v="0"/>
    <n v="0"/>
    <s v="Level4"/>
  </r>
  <r>
    <x v="10"/>
    <s v="Deborah"/>
    <s v="Noghreyan"/>
    <s v="Student"/>
    <s v="Yale Physician Assistant Online Program"/>
    <n v="0"/>
    <m/>
    <s v="131656260403176544"/>
    <s v="Event_Sequential"/>
    <d v="2018-03-15T18:20:40"/>
    <n v="18"/>
    <d v="2018-03-15T18:21:09"/>
    <x v="34"/>
    <n v="1"/>
    <n v="0"/>
    <n v="0"/>
    <n v="0"/>
    <n v="0"/>
    <n v="0"/>
    <n v="0"/>
    <n v="0"/>
    <n v="0"/>
    <n v="0"/>
    <n v="0"/>
    <n v="0"/>
    <n v="0"/>
    <n v="0"/>
    <n v="0"/>
    <s v="Level4"/>
  </r>
  <r>
    <x v="10"/>
    <s v="Deborah"/>
    <s v="Noghreyan"/>
    <s v="Student"/>
    <s v="Yale Physician Assistant Online Program"/>
    <n v="0"/>
    <m/>
    <s v="131656260849625488"/>
    <s v="Event_Sequential"/>
    <d v="2018-03-15T18:21:25"/>
    <n v="18"/>
    <d v="2018-03-15T18:22:22"/>
    <x v="151"/>
    <n v="0"/>
    <n v="0"/>
    <n v="0"/>
    <n v="0"/>
    <n v="0"/>
    <n v="0"/>
    <n v="1"/>
    <n v="0"/>
    <n v="0"/>
    <n v="0"/>
    <n v="0"/>
    <n v="0"/>
    <n v="0"/>
    <n v="0"/>
    <n v="0"/>
    <s v="Level4"/>
  </r>
  <r>
    <x v="10"/>
    <s v="Deborah"/>
    <s v="Noghreyan"/>
    <s v="Student"/>
    <s v="Yale Physician Assistant Online Program"/>
    <n v="1"/>
    <m/>
    <s v="131656782791067440"/>
    <s v="Event_Sequential"/>
    <d v="2018-03-16T08:51:19"/>
    <n v="8"/>
    <d v="2018-03-16T08:52:12"/>
    <x v="47"/>
    <n v="1"/>
    <n v="0"/>
    <n v="1"/>
    <n v="0"/>
    <n v="1"/>
    <n v="0"/>
    <n v="1"/>
    <n v="0"/>
    <n v="1"/>
    <n v="0"/>
    <n v="1"/>
    <n v="0"/>
    <n v="0"/>
    <n v="0"/>
    <n v="53"/>
    <s v="Level4"/>
  </r>
  <r>
    <x v="10"/>
    <s v="Deborah"/>
    <s v="Noghreyan"/>
    <s v="Student"/>
    <s v="Yale Physician Assistant Online Program"/>
    <n v="0"/>
    <m/>
    <s v="131656783374973056"/>
    <s v="Event_Sequential"/>
    <d v="2018-03-16T08:52:17"/>
    <n v="8"/>
    <d v="2018-03-16T08:52:56"/>
    <x v="116"/>
    <n v="1"/>
    <n v="0"/>
    <n v="1"/>
    <n v="0"/>
    <n v="0"/>
    <n v="0"/>
    <n v="0"/>
    <n v="0"/>
    <n v="0"/>
    <n v="0"/>
    <n v="0"/>
    <n v="0"/>
    <n v="0"/>
    <n v="0"/>
    <n v="0"/>
    <s v="Level4"/>
  </r>
  <r>
    <x v="10"/>
    <s v="Deborah"/>
    <s v="Noghreyan"/>
    <s v="Student"/>
    <s v="Yale Physician Assistant Online Program"/>
    <n v="0"/>
    <m/>
    <s v="131656783787690384"/>
    <s v="Event_Sequential"/>
    <d v="2018-03-16T08:52:59"/>
    <n v="8"/>
    <d v="2018-03-16T08:53:32"/>
    <x v="77"/>
    <n v="1"/>
    <n v="0"/>
    <n v="1"/>
    <n v="0"/>
    <n v="0"/>
    <n v="0"/>
    <n v="0"/>
    <n v="0"/>
    <n v="0"/>
    <n v="0"/>
    <n v="0"/>
    <n v="0"/>
    <n v="0"/>
    <n v="0"/>
    <n v="0"/>
    <s v="Level4"/>
  </r>
  <r>
    <x v="10"/>
    <s v="Deborah"/>
    <s v="Noghreyan"/>
    <s v="Student"/>
    <s v="Yale Physician Assistant Online Program"/>
    <n v="0"/>
    <m/>
    <s v="131656784820403760"/>
    <s v="Event_Sequential"/>
    <d v="2018-03-16T08:54:42"/>
    <n v="8"/>
    <d v="2018-03-16T08:54:59"/>
    <x v="152"/>
    <n v="0"/>
    <n v="0"/>
    <n v="0"/>
    <n v="0"/>
    <n v="0"/>
    <n v="0"/>
    <n v="0"/>
    <n v="0"/>
    <n v="0"/>
    <n v="0"/>
    <n v="0"/>
    <n v="0"/>
    <n v="0"/>
    <n v="0"/>
    <n v="0"/>
    <s v="Level4"/>
  </r>
  <r>
    <x v="10"/>
    <s v="Deborah"/>
    <s v="Noghreyan"/>
    <s v="Student"/>
    <s v="Yale Physician Assistant Online Program"/>
    <n v="0"/>
    <m/>
    <s v="131656785152319424"/>
    <s v="Event_Sequential"/>
    <d v="2018-03-16T08:55:15"/>
    <n v="8"/>
    <d v="2018-03-16T08:55:33"/>
    <x v="150"/>
    <n v="0"/>
    <n v="0"/>
    <n v="0"/>
    <n v="0"/>
    <n v="0"/>
    <n v="0"/>
    <n v="0"/>
    <n v="0"/>
    <n v="0"/>
    <n v="0"/>
    <n v="0"/>
    <n v="0"/>
    <n v="0"/>
    <n v="0"/>
    <n v="0"/>
    <s v="Level4"/>
  </r>
  <r>
    <x v="10"/>
    <s v="Deborah"/>
    <s v="Noghreyan"/>
    <s v="Student"/>
    <s v="Yale Physician Assistant Online Program"/>
    <n v="0"/>
    <m/>
    <s v="131656785347140080"/>
    <s v="Event_Sequential"/>
    <d v="2018-03-16T08:55:35"/>
    <n v="8"/>
    <d v="2018-03-16T08:55:56"/>
    <x v="153"/>
    <n v="0"/>
    <n v="0"/>
    <n v="0"/>
    <n v="0"/>
    <n v="0"/>
    <n v="0"/>
    <n v="0"/>
    <n v="0"/>
    <n v="0"/>
    <n v="0"/>
    <n v="0"/>
    <n v="0"/>
    <n v="0"/>
    <n v="0"/>
    <n v="0"/>
    <s v="Level4"/>
  </r>
  <r>
    <x v="10"/>
    <s v="Deborah"/>
    <s v="Noghreyan"/>
    <s v="Student"/>
    <s v="Yale Physician Assistant Online Program"/>
    <n v="0"/>
    <m/>
    <s v="131656785575092272"/>
    <s v="Event_Sequential"/>
    <d v="2018-03-16T08:55:57"/>
    <n v="8"/>
    <d v="2018-03-16T08:56:30"/>
    <x v="77"/>
    <n v="1"/>
    <n v="0"/>
    <n v="1"/>
    <n v="0"/>
    <n v="0"/>
    <n v="0"/>
    <n v="0"/>
    <n v="0"/>
    <n v="0"/>
    <n v="0"/>
    <n v="0"/>
    <n v="0"/>
    <n v="0"/>
    <n v="0"/>
    <n v="0"/>
    <s v="Level4"/>
  </r>
  <r>
    <x v="10"/>
    <s v="Deborah"/>
    <s v="Noghreyan"/>
    <s v="Student"/>
    <s v="Yale Physician Assistant Online Program"/>
    <n v="0"/>
    <m/>
    <s v="131656785918407296"/>
    <s v="Event_Sequential"/>
    <d v="2018-03-16T08:56:32"/>
    <n v="8"/>
    <d v="2018-03-16T08:57:28"/>
    <x v="43"/>
    <n v="1"/>
    <n v="0"/>
    <n v="1"/>
    <n v="0"/>
    <n v="1"/>
    <n v="0"/>
    <n v="1"/>
    <n v="0"/>
    <n v="0"/>
    <n v="0"/>
    <n v="1"/>
    <n v="0"/>
    <n v="0"/>
    <n v="0"/>
    <n v="0"/>
    <s v="Level4"/>
  </r>
  <r>
    <x v="10"/>
    <s v="Deborah"/>
    <s v="Noghreyan"/>
    <s v="Student"/>
    <s v="Yale Physician Assistant Online Program"/>
    <n v="0"/>
    <m/>
    <s v="131656786516144480"/>
    <s v="Event_Sequential"/>
    <d v="2018-03-16T08:57:32"/>
    <n v="8"/>
    <d v="2018-03-16T08:58:05"/>
    <x v="104"/>
    <n v="1"/>
    <n v="0"/>
    <n v="1"/>
    <n v="0"/>
    <n v="0"/>
    <n v="0"/>
    <n v="0"/>
    <n v="0"/>
    <n v="0"/>
    <n v="0"/>
    <n v="0"/>
    <n v="0"/>
    <n v="0"/>
    <n v="0"/>
    <n v="0"/>
    <s v="Level4"/>
  </r>
  <r>
    <x v="10"/>
    <s v="Deborah"/>
    <s v="Noghreyan"/>
    <s v="Student"/>
    <s v="Yale Physician Assistant Online Program"/>
    <n v="0"/>
    <m/>
    <s v="131656786864571056"/>
    <s v="Event_Sequential"/>
    <d v="2018-03-16T08:58:06"/>
    <n v="8"/>
    <d v="2018-03-16T08:58:38"/>
    <x v="15"/>
    <n v="1"/>
    <n v="0"/>
    <n v="1"/>
    <n v="0"/>
    <n v="0"/>
    <n v="0"/>
    <n v="0"/>
    <n v="0"/>
    <n v="0"/>
    <n v="0"/>
    <n v="0"/>
    <n v="0"/>
    <n v="0"/>
    <n v="0"/>
    <n v="0"/>
    <s v="Level4"/>
  </r>
  <r>
    <x v="11"/>
    <s v="Dustin"/>
    <s v="Vuong"/>
    <s v="Student"/>
    <s v="Yale Physician Assistant Online Program"/>
    <n v="1"/>
    <m/>
    <s v="131654284415560672"/>
    <s v="Event_Sequential"/>
    <d v="2018-03-13T11:27:21"/>
    <n v="11"/>
    <d v="2018-03-13T11:29:18"/>
    <x v="154"/>
    <n v="1"/>
    <n v="0"/>
    <n v="1"/>
    <n v="0"/>
    <n v="0"/>
    <n v="1"/>
    <n v="0"/>
    <n v="1"/>
    <n v="1"/>
    <n v="0"/>
    <n v="0"/>
    <n v="1"/>
    <n v="0"/>
    <n v="0"/>
    <n v="116"/>
    <s v="Level0"/>
  </r>
  <r>
    <x v="12"/>
    <s v="Eugenie"/>
    <s v="Weaver"/>
    <s v="Student"/>
    <s v="Yale Physician Assistant Online Program"/>
    <n v="0"/>
    <m/>
    <s v="131655339674078944"/>
    <s v="Event_Sequential"/>
    <d v="2018-03-14T16:46:07"/>
    <n v="16"/>
    <d v="2018-03-14T16:46:51"/>
    <x v="127"/>
    <n v="0"/>
    <n v="0"/>
    <n v="0"/>
    <n v="0"/>
    <n v="0"/>
    <n v="0"/>
    <n v="0"/>
    <n v="0"/>
    <n v="0"/>
    <n v="0"/>
    <n v="0"/>
    <n v="0"/>
    <n v="0"/>
    <n v="0"/>
    <n v="0"/>
    <s v="Level0"/>
  </r>
  <r>
    <x v="12"/>
    <s v="Eugenie"/>
    <s v="Weaver"/>
    <s v="Student"/>
    <s v="Yale Physician Assistant Online Program"/>
    <n v="0"/>
    <m/>
    <s v="131655340126310992"/>
    <s v="Event_Sequential"/>
    <d v="2018-03-14T16:46:52"/>
    <n v="16"/>
    <d v="2018-03-14T16:48:00"/>
    <x v="100"/>
    <n v="0"/>
    <n v="0"/>
    <n v="0"/>
    <n v="0"/>
    <n v="0"/>
    <n v="0"/>
    <n v="0"/>
    <n v="0"/>
    <n v="0"/>
    <n v="0"/>
    <n v="0"/>
    <n v="0"/>
    <n v="0"/>
    <n v="0"/>
    <n v="0"/>
    <s v="Level0"/>
  </r>
  <r>
    <x v="12"/>
    <s v="Eugenie"/>
    <s v="Weaver"/>
    <s v="Student"/>
    <s v="Yale Physician Assistant Online Program"/>
    <n v="0"/>
    <m/>
    <s v="131655341270515280"/>
    <s v="Event_Sequential"/>
    <d v="2018-03-14T16:48:47"/>
    <n v="16"/>
    <d v="2018-03-14T16:49:24"/>
    <x v="89"/>
    <n v="0"/>
    <n v="0"/>
    <n v="0"/>
    <n v="0"/>
    <n v="0"/>
    <n v="0"/>
    <n v="0"/>
    <n v="0"/>
    <n v="0"/>
    <n v="0"/>
    <n v="0"/>
    <n v="0"/>
    <n v="0"/>
    <n v="0"/>
    <n v="0"/>
    <s v="Level0"/>
  </r>
  <r>
    <x v="12"/>
    <s v="Eugenie"/>
    <s v="Weaver"/>
    <s v="Student"/>
    <s v="Yale Physician Assistant Online Program"/>
    <n v="1"/>
    <m/>
    <s v="131655342436185616"/>
    <s v="Event_Sequential"/>
    <d v="2018-03-14T16:50:43"/>
    <n v="16"/>
    <d v="2018-03-14T16:53:19"/>
    <x v="155"/>
    <n v="0"/>
    <n v="1"/>
    <n v="0"/>
    <n v="1"/>
    <n v="1"/>
    <n v="0"/>
    <n v="1"/>
    <n v="0"/>
    <n v="1"/>
    <n v="0"/>
    <n v="0"/>
    <n v="1"/>
    <n v="0"/>
    <n v="0"/>
    <n v="155"/>
    <s v="Level0"/>
  </r>
  <r>
    <x v="12"/>
    <s v="Eugenie"/>
    <s v="Weaver"/>
    <s v="Student"/>
    <s v="Yale Physician Assistant Online Program"/>
    <n v="0"/>
    <m/>
    <s v="131655344436920384"/>
    <s v="Event_Sequential"/>
    <d v="2018-03-14T16:54:04"/>
    <n v="16"/>
    <d v="2018-03-14T16:56:04"/>
    <x v="156"/>
    <n v="1"/>
    <n v="0"/>
    <n v="0"/>
    <n v="0"/>
    <n v="1"/>
    <n v="0"/>
    <n v="1"/>
    <n v="0"/>
    <n v="1"/>
    <n v="0"/>
    <n v="1"/>
    <n v="0"/>
    <n v="0"/>
    <n v="0"/>
    <n v="0"/>
    <s v="Level1"/>
  </r>
  <r>
    <x v="12"/>
    <s v="Eugenie"/>
    <s v="Weaver"/>
    <s v="Student"/>
    <s v="Yale Physician Assistant Online Program"/>
    <n v="1"/>
    <m/>
    <s v="131655345764582528"/>
    <s v="Event_Sequential"/>
    <d v="2018-03-14T16:56:16"/>
    <n v="16"/>
    <d v="2018-03-14T16:59:21"/>
    <x v="157"/>
    <n v="1"/>
    <n v="0"/>
    <n v="1"/>
    <n v="0"/>
    <n v="1"/>
    <n v="0"/>
    <n v="1"/>
    <n v="0"/>
    <n v="1"/>
    <n v="0"/>
    <n v="1"/>
    <n v="0"/>
    <n v="0"/>
    <n v="0"/>
    <n v="184"/>
    <s v="Level1"/>
  </r>
  <r>
    <x v="12"/>
    <s v="Eugenie"/>
    <s v="Weaver"/>
    <s v="Student"/>
    <s v="Yale Physician Assistant Online Program"/>
    <n v="1"/>
    <m/>
    <s v="131655347784714240"/>
    <s v="Event_Sequential"/>
    <d v="2018-03-14T16:59:38"/>
    <n v="16"/>
    <d v="2018-03-14T17:01:24"/>
    <x v="93"/>
    <n v="1"/>
    <n v="0"/>
    <n v="1"/>
    <n v="0"/>
    <n v="1"/>
    <n v="0"/>
    <n v="1"/>
    <n v="0"/>
    <n v="1"/>
    <n v="0"/>
    <n v="1"/>
    <n v="0"/>
    <n v="0"/>
    <n v="0"/>
    <n v="106"/>
    <s v="Level1"/>
  </r>
  <r>
    <x v="12"/>
    <s v="Eugenie"/>
    <s v="Weaver"/>
    <s v="Student"/>
    <s v="Yale Physician Assistant Online Program"/>
    <n v="0"/>
    <m/>
    <s v="131655348990969248"/>
    <s v="Event_Sequential"/>
    <d v="2018-03-14T17:01:39"/>
    <n v="17"/>
    <d v="2018-03-14T17:02:53"/>
    <x v="102"/>
    <n v="1"/>
    <n v="0"/>
    <n v="1"/>
    <n v="0"/>
    <n v="0"/>
    <n v="0"/>
    <n v="1"/>
    <n v="0"/>
    <n v="1"/>
    <n v="0"/>
    <n v="1"/>
    <n v="0"/>
    <n v="0"/>
    <n v="0"/>
    <n v="0"/>
    <s v="Level2"/>
  </r>
  <r>
    <x v="12"/>
    <s v="Eugenie"/>
    <s v="Weaver"/>
    <s v="Student"/>
    <s v="Yale Physician Assistant Online Program"/>
    <n v="0"/>
    <m/>
    <s v="131655349787711008"/>
    <s v="Event_Sequential"/>
    <d v="2018-03-14T17:02:59"/>
    <n v="17"/>
    <d v="2018-03-14T17:03:42"/>
    <x v="158"/>
    <n v="1"/>
    <n v="0"/>
    <n v="1"/>
    <n v="0"/>
    <n v="0"/>
    <n v="0"/>
    <n v="0"/>
    <n v="0"/>
    <n v="0"/>
    <n v="0"/>
    <n v="0"/>
    <n v="0"/>
    <n v="0"/>
    <n v="0"/>
    <n v="0"/>
    <s v="Level2"/>
  </r>
  <r>
    <x v="12"/>
    <s v="Eugenie"/>
    <s v="Weaver"/>
    <s v="Student"/>
    <s v="Yale Physician Assistant Online Program"/>
    <n v="0"/>
    <m/>
    <s v="131655350462539872"/>
    <s v="Event_Sequential"/>
    <d v="2018-03-14T17:04:06"/>
    <n v="17"/>
    <d v="2018-03-14T17:04:40"/>
    <x v="159"/>
    <n v="1"/>
    <n v="0"/>
    <n v="0"/>
    <n v="0"/>
    <n v="0"/>
    <n v="0"/>
    <n v="0"/>
    <n v="0"/>
    <n v="0"/>
    <n v="0"/>
    <n v="0"/>
    <n v="0"/>
    <n v="0"/>
    <n v="0"/>
    <n v="0"/>
    <s v="Level2"/>
  </r>
  <r>
    <x v="12"/>
    <s v="Eugenie"/>
    <s v="Weaver"/>
    <s v="Student"/>
    <s v="Yale Physician Assistant Online Program"/>
    <n v="0"/>
    <m/>
    <s v="131655350976659616"/>
    <s v="Event_Sequential"/>
    <d v="2018-03-14T17:04:58"/>
    <n v="17"/>
    <d v="2018-03-14T17:05:30"/>
    <x v="15"/>
    <n v="1"/>
    <n v="0"/>
    <n v="0"/>
    <n v="0"/>
    <n v="0"/>
    <n v="0"/>
    <n v="0"/>
    <n v="0"/>
    <n v="0"/>
    <n v="0"/>
    <n v="0"/>
    <n v="0"/>
    <n v="0"/>
    <n v="0"/>
    <n v="0"/>
    <s v="Level2"/>
  </r>
  <r>
    <x v="12"/>
    <s v="Eugenie"/>
    <s v="Weaver"/>
    <s v="Student"/>
    <s v="Yale Physician Assistant Online Program"/>
    <n v="0"/>
    <m/>
    <s v="131655351643952992"/>
    <s v="Event_Sequential"/>
    <d v="2018-03-14T17:06:04"/>
    <n v="17"/>
    <d v="2018-03-14T17:07:17"/>
    <x v="160"/>
    <n v="1"/>
    <n v="0"/>
    <n v="0"/>
    <n v="0"/>
    <n v="1"/>
    <n v="0"/>
    <n v="1"/>
    <n v="0"/>
    <n v="0"/>
    <n v="0"/>
    <n v="1"/>
    <n v="0"/>
    <n v="0"/>
    <n v="0"/>
    <n v="0"/>
    <s v="Level2"/>
  </r>
  <r>
    <x v="12"/>
    <s v="Eugenie"/>
    <s v="Weaver"/>
    <s v="Student"/>
    <s v="Yale Physician Assistant Online Program"/>
    <n v="0"/>
    <m/>
    <s v="131655352686401648"/>
    <s v="Event_Sequential"/>
    <d v="2018-03-14T17:07:49"/>
    <n v="17"/>
    <d v="2018-03-14T17:08:25"/>
    <x v="3"/>
    <n v="1"/>
    <n v="0"/>
    <n v="0"/>
    <n v="0"/>
    <n v="0"/>
    <n v="0"/>
    <n v="0"/>
    <n v="0"/>
    <n v="0"/>
    <n v="0"/>
    <n v="0"/>
    <n v="0"/>
    <n v="0"/>
    <n v="0"/>
    <n v="0"/>
    <s v="Level2"/>
  </r>
  <r>
    <x v="12"/>
    <s v="Eugenie"/>
    <s v="Weaver"/>
    <s v="Student"/>
    <s v="Yale Physician Assistant Online Program"/>
    <n v="0"/>
    <m/>
    <s v="131656823440312288"/>
    <s v="Event_Sequential"/>
    <d v="2018-03-16T09:59:04"/>
    <n v="9"/>
    <d v="2018-03-16T10:00:06"/>
    <x v="67"/>
    <n v="1"/>
    <n v="0"/>
    <n v="1"/>
    <n v="0"/>
    <n v="1"/>
    <n v="0"/>
    <n v="1"/>
    <n v="0"/>
    <n v="0"/>
    <n v="0"/>
    <n v="1"/>
    <n v="0"/>
    <n v="0"/>
    <n v="0"/>
    <n v="0"/>
    <s v="Level2"/>
  </r>
  <r>
    <x v="12"/>
    <s v="Eugenie"/>
    <s v="Weaver"/>
    <s v="Student"/>
    <s v="Yale Physician Assistant Online Program"/>
    <n v="0"/>
    <m/>
    <s v="131656824309560704"/>
    <s v="Event_Sequential"/>
    <d v="2018-03-16T10:00:31"/>
    <n v="10"/>
    <d v="2018-03-16T10:01:37"/>
    <x v="161"/>
    <n v="1"/>
    <n v="0"/>
    <n v="1"/>
    <n v="0"/>
    <n v="1"/>
    <n v="0"/>
    <n v="1"/>
    <n v="0"/>
    <n v="0"/>
    <n v="0"/>
    <n v="1"/>
    <n v="0"/>
    <n v="0"/>
    <n v="0"/>
    <n v="0"/>
    <s v="Level2"/>
  </r>
  <r>
    <x v="12"/>
    <s v="Eugenie"/>
    <s v="Weaver"/>
    <s v="Student"/>
    <s v="Yale Physician Assistant Online Program"/>
    <n v="0"/>
    <m/>
    <s v="131656825097217424"/>
    <s v="Event_Sequential"/>
    <d v="2018-03-16T10:01:50"/>
    <n v="10"/>
    <d v="2018-03-16T10:02:57"/>
    <x v="162"/>
    <n v="1"/>
    <n v="0"/>
    <n v="1"/>
    <n v="0"/>
    <n v="1"/>
    <n v="0"/>
    <n v="1"/>
    <n v="0"/>
    <n v="0"/>
    <n v="0"/>
    <n v="1"/>
    <n v="0"/>
    <n v="0"/>
    <n v="0"/>
    <n v="0"/>
    <s v="Level2"/>
  </r>
  <r>
    <x v="12"/>
    <s v="Eugenie"/>
    <s v="Weaver"/>
    <s v="Student"/>
    <s v="Yale Physician Assistant Online Program"/>
    <n v="0"/>
    <m/>
    <s v="131656825865802560"/>
    <s v="Event_Sequential"/>
    <d v="2018-03-16T10:03:06"/>
    <n v="10"/>
    <d v="2018-03-16T10:03:46"/>
    <x v="163"/>
    <n v="1"/>
    <n v="0"/>
    <n v="1"/>
    <n v="0"/>
    <n v="0"/>
    <n v="0"/>
    <n v="0"/>
    <n v="0"/>
    <n v="0"/>
    <n v="0"/>
    <n v="0"/>
    <n v="0"/>
    <n v="0"/>
    <n v="0"/>
    <n v="0"/>
    <s v="Level2"/>
  </r>
  <r>
    <x v="12"/>
    <s v="Eugenie"/>
    <s v="Weaver"/>
    <s v="Student"/>
    <s v="Yale Physician Assistant Online Program"/>
    <n v="0"/>
    <m/>
    <s v="131656826451915040"/>
    <s v="Event_Sequential"/>
    <d v="2018-03-16T10:04:05"/>
    <n v="10"/>
    <d v="2018-03-16T10:05:06"/>
    <x v="164"/>
    <n v="1"/>
    <n v="0"/>
    <n v="1"/>
    <n v="0"/>
    <n v="1"/>
    <n v="0"/>
    <n v="1"/>
    <n v="0"/>
    <n v="0"/>
    <n v="0"/>
    <n v="1"/>
    <n v="0"/>
    <n v="0"/>
    <n v="0"/>
    <n v="0"/>
    <s v="Level2"/>
  </r>
  <r>
    <x v="12"/>
    <s v="Eugenie"/>
    <s v="Weaver"/>
    <s v="Student"/>
    <s v="Yale Physician Assistant Online Program"/>
    <n v="1"/>
    <m/>
    <s v="131656827435367232"/>
    <s v="Event_Sequential"/>
    <d v="2018-03-16T10:05:43"/>
    <n v="10"/>
    <d v="2018-03-16T10:06:47"/>
    <x v="101"/>
    <n v="1"/>
    <n v="0"/>
    <n v="1"/>
    <n v="0"/>
    <n v="1"/>
    <n v="0"/>
    <n v="1"/>
    <n v="0"/>
    <n v="1"/>
    <n v="0"/>
    <n v="1"/>
    <n v="0"/>
    <n v="0"/>
    <n v="0"/>
    <n v="63"/>
    <s v="Level2"/>
  </r>
  <r>
    <x v="12"/>
    <s v="Eugenie"/>
    <s v="Weaver"/>
    <s v="Student"/>
    <s v="Yale Physician Assistant Online Program"/>
    <n v="1"/>
    <m/>
    <s v="131656828237595440"/>
    <s v="Event_Sequential"/>
    <d v="2018-03-16T10:07:04"/>
    <n v="10"/>
    <d v="2018-03-16T10:07:58"/>
    <x v="85"/>
    <n v="1"/>
    <n v="0"/>
    <n v="1"/>
    <n v="0"/>
    <n v="1"/>
    <n v="0"/>
    <n v="1"/>
    <n v="0"/>
    <n v="1"/>
    <n v="0"/>
    <n v="1"/>
    <n v="0"/>
    <n v="0"/>
    <n v="0"/>
    <n v="53"/>
    <s v="Level2"/>
  </r>
  <r>
    <x v="12"/>
    <s v="Eugenie"/>
    <s v="Weaver"/>
    <s v="Student"/>
    <s v="Yale Physician Assistant Online Program"/>
    <n v="1"/>
    <m/>
    <s v="131656829392742736"/>
    <s v="Event_Sequential"/>
    <d v="2018-03-16T10:08:59"/>
    <n v="10"/>
    <d v="2018-03-16T10:10:01"/>
    <x v="165"/>
    <n v="1"/>
    <n v="0"/>
    <n v="1"/>
    <n v="0"/>
    <n v="1"/>
    <n v="0"/>
    <n v="1"/>
    <n v="0"/>
    <n v="1"/>
    <n v="0"/>
    <n v="1"/>
    <n v="0"/>
    <n v="0"/>
    <n v="0"/>
    <n v="61"/>
    <s v="Level3"/>
  </r>
  <r>
    <x v="13"/>
    <s v="Jeniece"/>
    <s v="Wert"/>
    <s v="Student"/>
    <s v="Yale Physician Assistant Online Program"/>
    <n v="1"/>
    <m/>
    <s v="131655104695979216"/>
    <s v="Event_Sequential"/>
    <d v="2018-03-14T10:14:30"/>
    <n v="10"/>
    <d v="2018-03-14T10:16:21"/>
    <x v="166"/>
    <n v="0"/>
    <n v="1"/>
    <n v="1"/>
    <n v="0"/>
    <n v="0"/>
    <n v="1"/>
    <n v="0"/>
    <n v="1"/>
    <n v="1"/>
    <n v="0"/>
    <n v="0"/>
    <n v="1"/>
    <n v="0"/>
    <n v="0"/>
    <n v="111"/>
    <s v="Level0"/>
  </r>
  <r>
    <x v="13"/>
    <s v="Jeniece"/>
    <s v="Wert"/>
    <s v="Student"/>
    <s v="Yale Physician Assistant Online Program"/>
    <n v="1"/>
    <m/>
    <s v="131655105922974832"/>
    <s v="Event_Sequential"/>
    <d v="2018-03-14T10:16:32"/>
    <n v="10"/>
    <d v="2018-03-14T10:17:49"/>
    <x v="53"/>
    <n v="1"/>
    <n v="0"/>
    <n v="1"/>
    <n v="0"/>
    <n v="1"/>
    <n v="0"/>
    <n v="1"/>
    <n v="0"/>
    <n v="1"/>
    <n v="0"/>
    <n v="1"/>
    <n v="0"/>
    <n v="0"/>
    <n v="0"/>
    <n v="76"/>
    <s v="Level1"/>
  </r>
  <r>
    <x v="13"/>
    <s v="Jeniece"/>
    <s v="Wert"/>
    <s v="Student"/>
    <s v="Yale Physician Assistant Online Program"/>
    <n v="0"/>
    <m/>
    <s v="131655106758893936"/>
    <s v="Event_Sequential"/>
    <d v="2018-03-14T10:17:56"/>
    <n v="10"/>
    <d v="2018-03-14T10:19:13"/>
    <x v="167"/>
    <n v="1"/>
    <n v="0"/>
    <n v="1"/>
    <n v="0"/>
    <n v="1"/>
    <n v="0"/>
    <n v="1"/>
    <n v="0"/>
    <n v="0"/>
    <n v="0"/>
    <n v="1"/>
    <n v="0"/>
    <n v="0"/>
    <n v="0"/>
    <n v="0"/>
    <s v="Level1"/>
  </r>
  <r>
    <x v="13"/>
    <s v="Jeniece"/>
    <s v="Wert"/>
    <s v="Student"/>
    <s v="Yale Physician Assistant Online Program"/>
    <n v="0"/>
    <m/>
    <s v="131655107577232960"/>
    <s v="Event_Sequential"/>
    <d v="2018-03-14T10:19:18"/>
    <n v="10"/>
    <d v="2018-03-14T10:19:34"/>
    <x v="168"/>
    <n v="0"/>
    <n v="0"/>
    <n v="0"/>
    <n v="0"/>
    <n v="0"/>
    <n v="0"/>
    <n v="0"/>
    <n v="0"/>
    <n v="0"/>
    <n v="0"/>
    <n v="0"/>
    <n v="0"/>
    <n v="0"/>
    <n v="0"/>
    <n v="0"/>
    <s v="Level1"/>
  </r>
  <r>
    <x v="13"/>
    <s v="Jeniece"/>
    <s v="Wert"/>
    <s v="Student"/>
    <s v="Yale Physician Assistant Online Program"/>
    <n v="0"/>
    <m/>
    <s v="131655107752679712"/>
    <s v="Event_Sequential"/>
    <d v="2018-03-14T10:19:35"/>
    <n v="10"/>
    <d v="2018-03-14T10:19:57"/>
    <x v="119"/>
    <n v="0"/>
    <n v="0"/>
    <n v="0"/>
    <n v="0"/>
    <n v="0"/>
    <n v="0"/>
    <n v="0"/>
    <n v="0"/>
    <n v="0"/>
    <n v="0"/>
    <n v="0"/>
    <n v="0"/>
    <n v="0"/>
    <n v="0"/>
    <n v="0"/>
    <s v="Level1"/>
  </r>
  <r>
    <x v="13"/>
    <s v="Jeniece"/>
    <s v="Wert"/>
    <s v="Student"/>
    <s v="Yale Physician Assistant Online Program"/>
    <n v="1"/>
    <m/>
    <s v="131655108921985984"/>
    <s v="Event_Sequential"/>
    <d v="2018-03-14T10:21:32"/>
    <n v="10"/>
    <d v="2018-03-14T10:22:38"/>
    <x v="142"/>
    <n v="1"/>
    <n v="0"/>
    <n v="1"/>
    <n v="0"/>
    <n v="1"/>
    <n v="0"/>
    <n v="1"/>
    <n v="0"/>
    <n v="1"/>
    <n v="0"/>
    <n v="1"/>
    <n v="0"/>
    <n v="0"/>
    <n v="0"/>
    <n v="66"/>
    <s v="Level1"/>
  </r>
  <r>
    <x v="13"/>
    <s v="Jeniece"/>
    <s v="Wert"/>
    <s v="Student"/>
    <s v="Yale Physician Assistant Online Program"/>
    <n v="1"/>
    <m/>
    <s v="131655317014147360"/>
    <s v="Event_Sequential"/>
    <d v="2018-03-14T16:08:21"/>
    <n v="16"/>
    <d v="2018-03-14T16:09:26"/>
    <x v="37"/>
    <n v="1"/>
    <n v="0"/>
    <n v="1"/>
    <n v="0"/>
    <n v="1"/>
    <n v="0"/>
    <n v="1"/>
    <n v="0"/>
    <n v="1"/>
    <n v="0"/>
    <n v="1"/>
    <n v="0"/>
    <n v="0"/>
    <n v="0"/>
    <n v="64"/>
    <s v="Level2"/>
  </r>
  <r>
    <x v="13"/>
    <s v="Jeniece"/>
    <s v="Wert"/>
    <s v="Student"/>
    <s v="Yale Physician Assistant Online Program"/>
    <n v="0"/>
    <m/>
    <s v="131655317710550240"/>
    <s v="Event_Sequential"/>
    <d v="2018-03-14T16:09:31"/>
    <n v="16"/>
    <d v="2018-03-14T16:10:39"/>
    <x v="81"/>
    <n v="1"/>
    <n v="0"/>
    <n v="1"/>
    <n v="0"/>
    <n v="1"/>
    <n v="0"/>
    <n v="1"/>
    <n v="0"/>
    <n v="0"/>
    <n v="0"/>
    <n v="1"/>
    <n v="0"/>
    <n v="0"/>
    <n v="0"/>
    <n v="0"/>
    <s v="Level2"/>
  </r>
  <r>
    <x v="13"/>
    <s v="Jeniece"/>
    <s v="Wert"/>
    <s v="Student"/>
    <s v="Yale Physician Assistant Online Program"/>
    <n v="0"/>
    <m/>
    <s v="131655318443506272"/>
    <s v="Event_Sequential"/>
    <d v="2018-03-14T16:10:44"/>
    <n v="16"/>
    <d v="2018-03-14T16:11:50"/>
    <x v="142"/>
    <n v="1"/>
    <n v="0"/>
    <n v="1"/>
    <n v="0"/>
    <n v="1"/>
    <n v="0"/>
    <n v="1"/>
    <n v="0"/>
    <n v="0"/>
    <n v="0"/>
    <n v="1"/>
    <n v="0"/>
    <n v="0"/>
    <n v="0"/>
    <n v="0"/>
    <s v="Level2"/>
  </r>
  <r>
    <x v="13"/>
    <s v="Jeniece"/>
    <s v="Wert"/>
    <s v="Student"/>
    <s v="Yale Physician Assistant Online Program"/>
    <n v="0"/>
    <m/>
    <s v="131655320325513376"/>
    <s v="Event_Sequential"/>
    <d v="2018-03-14T16:13:52"/>
    <n v="16"/>
    <d v="2018-03-14T16:14:52"/>
    <x v="145"/>
    <n v="1"/>
    <n v="0"/>
    <n v="1"/>
    <n v="0"/>
    <n v="1"/>
    <n v="0"/>
    <n v="1"/>
    <n v="0"/>
    <n v="0"/>
    <n v="0"/>
    <n v="1"/>
    <n v="0"/>
    <n v="0"/>
    <n v="0"/>
    <n v="0"/>
    <s v="Level2"/>
  </r>
  <r>
    <x v="13"/>
    <s v="Jeniece"/>
    <s v="Wert"/>
    <s v="Student"/>
    <s v="Yale Physician Assistant Online Program"/>
    <n v="0"/>
    <m/>
    <s v="131655320989288816"/>
    <s v="Event_Sequential"/>
    <d v="2018-03-14T16:14:59"/>
    <n v="16"/>
    <d v="2018-03-14T16:16:05"/>
    <x v="169"/>
    <n v="1"/>
    <n v="0"/>
    <n v="0"/>
    <n v="0"/>
    <n v="1"/>
    <n v="0"/>
    <n v="1"/>
    <n v="0"/>
    <n v="0"/>
    <n v="0"/>
    <n v="1"/>
    <n v="0"/>
    <n v="0"/>
    <n v="0"/>
    <n v="0"/>
    <s v="Level2"/>
  </r>
  <r>
    <x v="13"/>
    <s v="Jeniece"/>
    <s v="Wert"/>
    <s v="Student"/>
    <s v="Yale Physician Assistant Online Program"/>
    <n v="0"/>
    <m/>
    <s v="131655321695672272"/>
    <s v="Event_Sequential"/>
    <d v="2018-03-14T16:16:09"/>
    <n v="16"/>
    <d v="2018-03-14T16:17:14"/>
    <x v="170"/>
    <n v="1"/>
    <n v="0"/>
    <n v="1"/>
    <n v="0"/>
    <n v="1"/>
    <n v="0"/>
    <n v="1"/>
    <n v="0"/>
    <n v="0"/>
    <n v="0"/>
    <n v="1"/>
    <n v="0"/>
    <n v="0"/>
    <n v="0"/>
    <n v="0"/>
    <s v="Level2"/>
  </r>
  <r>
    <x v="13"/>
    <s v="Jeniece"/>
    <s v="Wert"/>
    <s v="Student"/>
    <s v="Yale Physician Assistant Online Program"/>
    <n v="0"/>
    <m/>
    <s v="131655322385285440"/>
    <s v="Event_Sequential"/>
    <d v="2018-03-14T16:17:18"/>
    <n v="16"/>
    <d v="2018-03-14T16:18:09"/>
    <x v="70"/>
    <n v="1"/>
    <n v="0"/>
    <n v="1"/>
    <n v="0"/>
    <n v="1"/>
    <n v="0"/>
    <n v="1"/>
    <n v="0"/>
    <n v="0"/>
    <n v="0"/>
    <n v="1"/>
    <n v="0"/>
    <n v="0"/>
    <n v="0"/>
    <n v="0"/>
    <s v="Level2"/>
  </r>
  <r>
    <x v="13"/>
    <s v="Jeniece"/>
    <s v="Wert"/>
    <s v="Student"/>
    <s v="Yale Physician Assistant Online Program"/>
    <n v="0"/>
    <m/>
    <s v="131655322916982112"/>
    <s v="Event_Sequential"/>
    <d v="2018-03-14T16:18:12"/>
    <n v="16"/>
    <d v="2018-03-14T16:19:13"/>
    <x v="164"/>
    <n v="1"/>
    <n v="0"/>
    <n v="1"/>
    <n v="0"/>
    <n v="1"/>
    <n v="0"/>
    <n v="1"/>
    <n v="0"/>
    <n v="0"/>
    <n v="0"/>
    <n v="1"/>
    <n v="0"/>
    <n v="0"/>
    <n v="0"/>
    <n v="0"/>
    <s v="Level2"/>
  </r>
  <r>
    <x v="13"/>
    <s v="Jeniece"/>
    <s v="Wert"/>
    <s v="Student"/>
    <s v="Yale Physician Assistant Online Program"/>
    <n v="1"/>
    <m/>
    <s v="131655323566734304"/>
    <s v="Event_Sequential"/>
    <d v="2018-03-14T16:19:17"/>
    <n v="16"/>
    <d v="2018-03-14T16:20:10"/>
    <x v="47"/>
    <n v="1"/>
    <n v="0"/>
    <n v="1"/>
    <n v="0"/>
    <n v="1"/>
    <n v="0"/>
    <n v="1"/>
    <n v="0"/>
    <n v="1"/>
    <n v="0"/>
    <n v="1"/>
    <n v="0"/>
    <n v="0"/>
    <n v="0"/>
    <n v="53"/>
    <s v="Level2"/>
  </r>
  <r>
    <x v="13"/>
    <s v="Jeniece"/>
    <s v="Wert"/>
    <s v="Student"/>
    <s v="Yale Physician Assistant Online Program"/>
    <n v="0"/>
    <m/>
    <s v="131655324178719616"/>
    <s v="Event_Sequential"/>
    <d v="2018-03-14T16:20:18"/>
    <n v="16"/>
    <d v="2018-03-14T16:21:21"/>
    <x v="171"/>
    <n v="1"/>
    <n v="0"/>
    <n v="1"/>
    <n v="0"/>
    <n v="1"/>
    <n v="0"/>
    <n v="1"/>
    <n v="0"/>
    <n v="0"/>
    <n v="0"/>
    <n v="0"/>
    <n v="0"/>
    <n v="0"/>
    <n v="0"/>
    <n v="0"/>
    <s v="Level3"/>
  </r>
  <r>
    <x v="13"/>
    <s v="Jeniece"/>
    <s v="Wert"/>
    <s v="Student"/>
    <s v="Yale Physician Assistant Online Program"/>
    <n v="1"/>
    <m/>
    <s v="131655958448536000"/>
    <s v="Event_Sequential"/>
    <d v="2018-03-15T09:57:25"/>
    <n v="9"/>
    <d v="2018-03-15T09:58:18"/>
    <x v="172"/>
    <n v="1"/>
    <n v="0"/>
    <n v="1"/>
    <n v="0"/>
    <n v="1"/>
    <n v="0"/>
    <n v="1"/>
    <n v="0"/>
    <n v="1"/>
    <n v="0"/>
    <n v="1"/>
    <n v="0"/>
    <n v="0"/>
    <n v="0"/>
    <n v="52"/>
    <s v="Level3"/>
  </r>
  <r>
    <x v="13"/>
    <s v="Jeniece"/>
    <s v="Wert"/>
    <s v="Student"/>
    <s v="Yale Physician Assistant Online Program"/>
    <n v="1"/>
    <m/>
    <s v="131655959026433360"/>
    <s v="Event_Sequential"/>
    <d v="2018-03-15T09:58:23"/>
    <n v="9"/>
    <d v="2018-03-15T09:59:19"/>
    <x v="83"/>
    <n v="1"/>
    <n v="0"/>
    <n v="1"/>
    <n v="0"/>
    <n v="1"/>
    <n v="0"/>
    <n v="1"/>
    <n v="0"/>
    <n v="1"/>
    <n v="0"/>
    <n v="1"/>
    <n v="0"/>
    <n v="0"/>
    <n v="0"/>
    <n v="56"/>
    <s v="Level3"/>
  </r>
  <r>
    <x v="13"/>
    <s v="Jeniece"/>
    <s v="Wert"/>
    <s v="Student"/>
    <s v="Yale Physician Assistant Online Program"/>
    <n v="0"/>
    <m/>
    <s v="131655970008735552"/>
    <s v="Event_Sequential"/>
    <d v="2018-03-15T10:16:41"/>
    <n v="10"/>
    <d v="2018-03-15T10:17:31"/>
    <x v="75"/>
    <n v="1"/>
    <n v="0"/>
    <n v="1"/>
    <n v="0"/>
    <n v="1"/>
    <n v="0"/>
    <n v="1"/>
    <n v="0"/>
    <n v="0"/>
    <n v="0"/>
    <n v="1"/>
    <n v="0"/>
    <n v="0"/>
    <n v="0"/>
    <n v="0"/>
    <s v="Level4"/>
  </r>
  <r>
    <x v="13"/>
    <s v="Jeniece"/>
    <s v="Wert"/>
    <s v="Student"/>
    <s v="Yale Physician Assistant Online Program"/>
    <n v="0"/>
    <m/>
    <s v="131655970550578224"/>
    <s v="Event_Sequential"/>
    <d v="2018-03-15T10:17:35"/>
    <n v="10"/>
    <d v="2018-03-15T10:18:01"/>
    <x v="32"/>
    <n v="1"/>
    <n v="0"/>
    <n v="0"/>
    <n v="0"/>
    <n v="0"/>
    <n v="0"/>
    <n v="0"/>
    <n v="0"/>
    <n v="0"/>
    <n v="0"/>
    <n v="0"/>
    <n v="0"/>
    <n v="0"/>
    <n v="0"/>
    <n v="0"/>
    <s v="Level4"/>
  </r>
  <r>
    <x v="13"/>
    <s v="Jeniece"/>
    <s v="Wert"/>
    <s v="Student"/>
    <s v="Yale Physician Assistant Online Program"/>
    <n v="0"/>
    <m/>
    <s v="131655970828348752"/>
    <s v="Event_Sequential"/>
    <d v="2018-03-15T10:18:03"/>
    <n v="10"/>
    <d v="2018-03-15T10:18:26"/>
    <x v="72"/>
    <n v="1"/>
    <n v="0"/>
    <n v="0"/>
    <n v="0"/>
    <n v="0"/>
    <n v="0"/>
    <n v="0"/>
    <n v="0"/>
    <n v="0"/>
    <n v="0"/>
    <n v="0"/>
    <n v="0"/>
    <n v="0"/>
    <n v="0"/>
    <n v="0"/>
    <s v="Level4"/>
  </r>
  <r>
    <x v="13"/>
    <s v="Jeniece"/>
    <s v="Wert"/>
    <s v="Student"/>
    <s v="Yale Physician Assistant Online Program"/>
    <n v="0"/>
    <m/>
    <s v="131655971072057840"/>
    <s v="Event_Sequential"/>
    <d v="2018-03-15T10:18:27"/>
    <n v="10"/>
    <d v="2018-03-15T10:19:18"/>
    <x v="70"/>
    <n v="1"/>
    <n v="0"/>
    <n v="1"/>
    <n v="0"/>
    <n v="1"/>
    <n v="0"/>
    <n v="1"/>
    <n v="0"/>
    <n v="0"/>
    <n v="0"/>
    <n v="1"/>
    <n v="0"/>
    <n v="0"/>
    <n v="0"/>
    <n v="0"/>
    <s v="Level4"/>
  </r>
  <r>
    <x v="13"/>
    <s v="Jeniece"/>
    <s v="Wert"/>
    <s v="Student"/>
    <s v="Yale Physician Assistant Online Program"/>
    <n v="0"/>
    <m/>
    <s v="131656796879814064"/>
    <s v="Event_Sequential"/>
    <d v="2018-03-16T09:14:48"/>
    <n v="9"/>
    <d v="2018-03-16T09:15:38"/>
    <x v="61"/>
    <n v="1"/>
    <n v="0"/>
    <n v="1"/>
    <n v="0"/>
    <n v="1"/>
    <n v="0"/>
    <n v="1"/>
    <n v="0"/>
    <n v="0"/>
    <n v="0"/>
    <n v="1"/>
    <n v="0"/>
    <n v="0"/>
    <n v="0"/>
    <n v="0"/>
    <s v="Level4"/>
  </r>
  <r>
    <x v="13"/>
    <s v="Jeniece"/>
    <s v="Wert"/>
    <s v="Student"/>
    <s v="Yale Physician Assistant Online Program"/>
    <n v="0"/>
    <m/>
    <s v="131656797415966704"/>
    <s v="Event_Sequential"/>
    <d v="2018-03-16T09:15:42"/>
    <n v="9"/>
    <d v="2018-03-16T09:16:22"/>
    <x v="173"/>
    <n v="1"/>
    <n v="0"/>
    <n v="1"/>
    <n v="0"/>
    <n v="1"/>
    <n v="0"/>
    <n v="1"/>
    <n v="0"/>
    <n v="0"/>
    <n v="0"/>
    <n v="0"/>
    <n v="0"/>
    <n v="0"/>
    <n v="0"/>
    <n v="0"/>
    <s v="Level4"/>
  </r>
  <r>
    <x v="13"/>
    <s v="Jeniece"/>
    <s v="Wert"/>
    <s v="Student"/>
    <s v="Yale Physician Assistant Online Program"/>
    <n v="0"/>
    <m/>
    <s v="131656797837535360"/>
    <s v="Event_Sequential"/>
    <d v="2018-03-16T09:16:24"/>
    <n v="9"/>
    <d v="2018-03-16T09:16:46"/>
    <x v="119"/>
    <n v="1"/>
    <n v="0"/>
    <n v="0"/>
    <n v="0"/>
    <n v="0"/>
    <n v="0"/>
    <n v="0"/>
    <n v="0"/>
    <n v="0"/>
    <n v="0"/>
    <n v="0"/>
    <n v="0"/>
    <n v="0"/>
    <n v="0"/>
    <n v="0"/>
    <s v="Level4"/>
  </r>
  <r>
    <x v="13"/>
    <s v="Jeniece"/>
    <s v="Wert"/>
    <s v="Student"/>
    <s v="Yale Physician Assistant Online Program"/>
    <n v="1"/>
    <m/>
    <s v="131656798070150688"/>
    <s v="Event_Sequential"/>
    <d v="2018-03-16T09:16:47"/>
    <n v="9"/>
    <d v="2018-03-16T09:17:36"/>
    <x v="174"/>
    <n v="1"/>
    <n v="0"/>
    <n v="1"/>
    <n v="0"/>
    <n v="1"/>
    <n v="0"/>
    <n v="1"/>
    <n v="0"/>
    <n v="1"/>
    <n v="0"/>
    <n v="1"/>
    <n v="0"/>
    <n v="0"/>
    <n v="0"/>
    <n v="48"/>
    <s v="Level4"/>
  </r>
  <r>
    <x v="13"/>
    <s v="Jeniece"/>
    <s v="Wert"/>
    <s v="Student"/>
    <s v="Yale Physician Assistant Online Program"/>
    <n v="0"/>
    <m/>
    <s v="131656798592547936"/>
    <s v="Event_Sequential"/>
    <d v="2018-03-16T09:17:39"/>
    <n v="9"/>
    <d v="2018-03-16T09:18:00"/>
    <x v="175"/>
    <n v="1"/>
    <n v="0"/>
    <n v="0"/>
    <n v="0"/>
    <n v="0"/>
    <n v="0"/>
    <n v="0"/>
    <n v="0"/>
    <n v="0"/>
    <n v="0"/>
    <n v="0"/>
    <n v="0"/>
    <n v="0"/>
    <n v="0"/>
    <n v="0"/>
    <s v="Level4"/>
  </r>
  <r>
    <x v="13"/>
    <s v="Jeniece"/>
    <s v="Wert"/>
    <s v="Student"/>
    <s v="Yale Physician Assistant Online Program"/>
    <n v="1"/>
    <m/>
    <s v="131656798814291120"/>
    <s v="Event_Sequential"/>
    <d v="2018-03-16T09:18:01"/>
    <n v="9"/>
    <d v="2018-03-16T09:18:46"/>
    <x v="176"/>
    <n v="1"/>
    <n v="0"/>
    <n v="1"/>
    <n v="0"/>
    <n v="1"/>
    <n v="0"/>
    <n v="1"/>
    <n v="0"/>
    <n v="1"/>
    <n v="0"/>
    <n v="1"/>
    <n v="0"/>
    <n v="0"/>
    <n v="0"/>
    <n v="44"/>
    <s v="Level4"/>
  </r>
  <r>
    <x v="13"/>
    <s v="Jeniece"/>
    <s v="Wert"/>
    <s v="Student"/>
    <s v="Yale Physician Assistant Online Program"/>
    <n v="0"/>
    <m/>
    <s v="131656799299849456"/>
    <s v="Event_Sequential"/>
    <d v="2018-03-16T09:18:50"/>
    <n v="9"/>
    <d v="2018-03-16T09:19:37"/>
    <x v="177"/>
    <n v="1"/>
    <n v="0"/>
    <n v="1"/>
    <n v="0"/>
    <n v="1"/>
    <n v="0"/>
    <n v="1"/>
    <n v="0"/>
    <n v="1"/>
    <n v="0"/>
    <n v="0"/>
    <n v="0"/>
    <n v="0"/>
    <n v="0"/>
    <n v="0"/>
    <s v="Level5"/>
  </r>
  <r>
    <x v="13"/>
    <s v="Jeniece"/>
    <s v="Wert"/>
    <s v="Student"/>
    <s v="Yale Physician Assistant Online Program"/>
    <n v="0"/>
    <m/>
    <s v="131656799907450944"/>
    <s v="Event_Sequential"/>
    <d v="2018-03-16T09:19:51"/>
    <n v="9"/>
    <d v="2018-03-16T09:20:30"/>
    <x v="63"/>
    <n v="1"/>
    <n v="0"/>
    <n v="1"/>
    <n v="0"/>
    <n v="1"/>
    <n v="0"/>
    <n v="1"/>
    <n v="0"/>
    <n v="0"/>
    <n v="0"/>
    <n v="0"/>
    <n v="0"/>
    <n v="0"/>
    <n v="0"/>
    <n v="0"/>
    <s v="Level5"/>
  </r>
  <r>
    <x v="13"/>
    <s v="Jeniece"/>
    <s v="Wert"/>
    <s v="Student"/>
    <s v="Yale Physician Assistant Online Program"/>
    <n v="0"/>
    <m/>
    <s v="131656800311628976"/>
    <s v="Event_Sequential"/>
    <d v="2018-03-16T09:20:31"/>
    <n v="9"/>
    <d v="2018-03-16T09:21:09"/>
    <x v="1"/>
    <n v="1"/>
    <n v="0"/>
    <n v="1"/>
    <n v="0"/>
    <n v="1"/>
    <n v="0"/>
    <n v="1"/>
    <n v="0"/>
    <n v="0"/>
    <n v="0"/>
    <n v="0"/>
    <n v="0"/>
    <n v="0"/>
    <n v="0"/>
    <n v="0"/>
    <s v="Level5"/>
  </r>
  <r>
    <x v="13"/>
    <s v="Jeniece"/>
    <s v="Wert"/>
    <s v="Student"/>
    <s v="Yale Physician Assistant Online Program"/>
    <n v="0"/>
    <m/>
    <s v="131656800704960768"/>
    <s v="Event_Sequential"/>
    <d v="2018-03-16T09:21:10"/>
    <n v="9"/>
    <d v="2018-03-16T09:21:50"/>
    <x v="14"/>
    <n v="1"/>
    <n v="0"/>
    <n v="1"/>
    <n v="0"/>
    <n v="1"/>
    <n v="0"/>
    <n v="1"/>
    <n v="0"/>
    <n v="0"/>
    <n v="0"/>
    <n v="0"/>
    <n v="0"/>
    <n v="0"/>
    <n v="0"/>
    <n v="0"/>
    <s v="Level5"/>
  </r>
  <r>
    <x v="13"/>
    <s v="Jeniece"/>
    <s v="Wert"/>
    <s v="Student"/>
    <s v="Yale Physician Assistant Online Program"/>
    <n v="0"/>
    <m/>
    <s v="131656801109891888"/>
    <s v="Event_Sequential"/>
    <d v="2018-03-16T09:21:51"/>
    <n v="9"/>
    <d v="2018-03-16T09:22:33"/>
    <x v="178"/>
    <n v="1"/>
    <n v="0"/>
    <n v="1"/>
    <n v="0"/>
    <n v="1"/>
    <n v="0"/>
    <n v="1"/>
    <n v="0"/>
    <n v="0"/>
    <n v="0"/>
    <n v="0"/>
    <n v="0"/>
    <n v="0"/>
    <n v="0"/>
    <n v="0"/>
    <s v="Level5"/>
  </r>
  <r>
    <x v="13"/>
    <s v="Jeniece"/>
    <s v="Wert"/>
    <s v="Student"/>
    <s v="Yale Physician Assistant Online Program"/>
    <n v="1"/>
    <m/>
    <s v="131656801542389296"/>
    <s v="Event_Sequential"/>
    <d v="2018-03-16T09:22:34"/>
    <n v="9"/>
    <d v="2018-03-16T09:23:20"/>
    <x v="179"/>
    <n v="1"/>
    <n v="0"/>
    <n v="1"/>
    <n v="0"/>
    <n v="1"/>
    <n v="0"/>
    <n v="1"/>
    <n v="0"/>
    <n v="1"/>
    <n v="0"/>
    <n v="1"/>
    <n v="0"/>
    <n v="0"/>
    <n v="0"/>
    <n v="46"/>
    <s v="Level5"/>
  </r>
  <r>
    <x v="13"/>
    <s v="Jeniece"/>
    <s v="Wert"/>
    <s v="Student"/>
    <s v="Yale Physician Assistant Online Program"/>
    <n v="0"/>
    <m/>
    <s v="131656802120662688"/>
    <s v="Event_Sequential"/>
    <d v="2018-03-16T09:23:32"/>
    <n v="9"/>
    <d v="2018-03-16T09:23:54"/>
    <x v="180"/>
    <n v="1"/>
    <n v="0"/>
    <n v="0"/>
    <n v="0"/>
    <n v="0"/>
    <n v="0"/>
    <n v="0"/>
    <n v="0"/>
    <n v="0"/>
    <n v="0"/>
    <n v="0"/>
    <n v="0"/>
    <n v="0"/>
    <n v="0"/>
    <n v="0"/>
    <s v="Level5"/>
  </r>
  <r>
    <x v="13"/>
    <s v="Jeniece"/>
    <s v="Wert"/>
    <s v="Student"/>
    <s v="Yale Physician Assistant Online Program"/>
    <n v="0"/>
    <m/>
    <s v="131656802349066176"/>
    <s v="Event_Sequential"/>
    <d v="2018-03-16T09:23:55"/>
    <n v="9"/>
    <d v="2018-03-16T09:24:14"/>
    <x v="181"/>
    <n v="1"/>
    <n v="0"/>
    <n v="0"/>
    <n v="0"/>
    <n v="0"/>
    <n v="0"/>
    <n v="0"/>
    <n v="0"/>
    <n v="0"/>
    <n v="0"/>
    <n v="0"/>
    <n v="0"/>
    <n v="0"/>
    <n v="0"/>
    <n v="0"/>
    <s v="Level5"/>
  </r>
  <r>
    <x v="13"/>
    <s v="Jeniece"/>
    <s v="Wert"/>
    <s v="Student"/>
    <s v="Yale Physician Assistant Online Program"/>
    <n v="0"/>
    <m/>
    <s v="131656802558906704"/>
    <s v="Event_Sequential"/>
    <d v="2018-03-16T09:24:16"/>
    <n v="9"/>
    <d v="2018-03-16T09:24:36"/>
    <x v="182"/>
    <n v="1"/>
    <n v="0"/>
    <n v="0"/>
    <n v="0"/>
    <n v="0"/>
    <n v="0"/>
    <n v="0"/>
    <n v="0"/>
    <n v="0"/>
    <n v="0"/>
    <n v="0"/>
    <n v="0"/>
    <n v="0"/>
    <n v="0"/>
    <n v="0"/>
    <s v="Level5"/>
  </r>
  <r>
    <x v="13"/>
    <s v="Jeniece"/>
    <s v="Wert"/>
    <s v="Student"/>
    <s v="Yale Physician Assistant Online Program"/>
    <n v="0"/>
    <m/>
    <s v="131656802770490816"/>
    <s v="Event_Sequential"/>
    <d v="2018-03-16T09:24:37"/>
    <n v="9"/>
    <d v="2018-03-16T09:24:57"/>
    <x v="78"/>
    <n v="1"/>
    <n v="0"/>
    <n v="0"/>
    <n v="0"/>
    <n v="0"/>
    <n v="0"/>
    <n v="0"/>
    <n v="0"/>
    <n v="0"/>
    <n v="0"/>
    <n v="0"/>
    <n v="0"/>
    <n v="0"/>
    <n v="0"/>
    <n v="0"/>
    <s v="Level5"/>
  </r>
  <r>
    <x v="13"/>
    <s v="Jeniece"/>
    <s v="Wert"/>
    <s v="Student"/>
    <s v="Yale Physician Assistant Online Program"/>
    <n v="1"/>
    <m/>
    <s v="131656802981470672"/>
    <s v="Event_Sequential"/>
    <d v="2018-03-16T09:24:58"/>
    <n v="9"/>
    <d v="2018-03-16T09:25:44"/>
    <x v="124"/>
    <n v="1"/>
    <n v="0"/>
    <n v="1"/>
    <n v="0"/>
    <n v="1"/>
    <n v="0"/>
    <n v="1"/>
    <n v="0"/>
    <n v="1"/>
    <n v="0"/>
    <n v="1"/>
    <n v="0"/>
    <n v="0"/>
    <n v="0"/>
    <n v="45"/>
    <s v="Level5"/>
  </r>
  <r>
    <x v="14"/>
    <s v="Jennifer"/>
    <s v="Wood"/>
    <s v="Student"/>
    <s v="Yale Physician Assistant Online Program"/>
    <n v="1"/>
    <m/>
    <s v="131656224824904608"/>
    <s v="Event_Sequential"/>
    <d v="2018-03-15T17:21:22"/>
    <n v="17"/>
    <d v="2018-03-15T17:23:13"/>
    <x v="166"/>
    <n v="1"/>
    <n v="0"/>
    <n v="1"/>
    <n v="0"/>
    <n v="1"/>
    <n v="0"/>
    <n v="1"/>
    <n v="0"/>
    <n v="0"/>
    <n v="1"/>
    <n v="0"/>
    <n v="1"/>
    <n v="0"/>
    <n v="0"/>
    <n v="110"/>
    <s v="Level0"/>
  </r>
  <r>
    <x v="14"/>
    <s v="Jennifer"/>
    <s v="Wood"/>
    <s v="Student"/>
    <s v="Yale Physician Assistant Online Program"/>
    <n v="0"/>
    <m/>
    <s v="131656226059343072"/>
    <s v="Event_Sequential"/>
    <d v="2018-03-15T17:23:26"/>
    <n v="17"/>
    <d v="2018-03-15T17:25:09"/>
    <x v="183"/>
    <n v="1"/>
    <n v="0"/>
    <n v="1"/>
    <n v="0"/>
    <n v="0"/>
    <n v="0"/>
    <n v="1"/>
    <n v="0"/>
    <n v="1"/>
    <n v="0"/>
    <n v="1"/>
    <n v="0"/>
    <n v="0"/>
    <n v="0"/>
    <n v="0"/>
    <s v="Level1"/>
  </r>
  <r>
    <x v="14"/>
    <s v="Jennifer"/>
    <s v="Wood"/>
    <s v="Student"/>
    <s v="Yale Physician Assistant Online Program"/>
    <n v="1"/>
    <m/>
    <s v="131656227327908320"/>
    <s v="Event_Sequential"/>
    <d v="2018-03-15T17:25:33"/>
    <n v="17"/>
    <d v="2018-03-15T17:26:52"/>
    <x v="99"/>
    <n v="1"/>
    <n v="0"/>
    <n v="1"/>
    <n v="0"/>
    <n v="1"/>
    <n v="0"/>
    <n v="1"/>
    <n v="0"/>
    <n v="1"/>
    <n v="0"/>
    <n v="1"/>
    <n v="0"/>
    <n v="0"/>
    <n v="0"/>
    <n v="79"/>
    <s v="Level1"/>
  </r>
  <r>
    <x v="14"/>
    <s v="Jennifer"/>
    <s v="Wood"/>
    <s v="Student"/>
    <s v="Yale Physician Assistant Online Program"/>
    <n v="1"/>
    <m/>
    <s v="131656228223046688"/>
    <s v="Event_Sequential"/>
    <d v="2018-03-15T17:27:02"/>
    <n v="17"/>
    <d v="2018-03-15T17:28:26"/>
    <x v="105"/>
    <n v="1"/>
    <n v="0"/>
    <n v="1"/>
    <n v="0"/>
    <n v="1"/>
    <n v="0"/>
    <n v="1"/>
    <n v="0"/>
    <n v="1"/>
    <n v="0"/>
    <n v="1"/>
    <n v="0"/>
    <n v="0"/>
    <n v="0"/>
    <n v="83"/>
    <s v="Level1"/>
  </r>
  <r>
    <x v="14"/>
    <s v="Jennifer"/>
    <s v="Wood"/>
    <s v="Student"/>
    <s v="Yale Physician Assistant Online Program"/>
    <n v="1"/>
    <m/>
    <s v="131656289608017824"/>
    <s v="Event_Sequential"/>
    <d v="2018-03-15T19:09:21"/>
    <n v="19"/>
    <d v="2018-03-15T19:10:21"/>
    <x v="41"/>
    <n v="1"/>
    <n v="0"/>
    <n v="1"/>
    <n v="0"/>
    <n v="1"/>
    <n v="0"/>
    <n v="1"/>
    <n v="0"/>
    <n v="1"/>
    <n v="0"/>
    <n v="1"/>
    <n v="0"/>
    <n v="0"/>
    <n v="0"/>
    <n v="59"/>
    <s v="Level2"/>
  </r>
  <r>
    <x v="14"/>
    <s v="Jennifer"/>
    <s v="Wood"/>
    <s v="Student"/>
    <s v="Yale Physician Assistant Online Program"/>
    <n v="1"/>
    <m/>
    <s v="131656290251862784"/>
    <s v="Event_Sequential"/>
    <d v="2018-03-15T19:10:25"/>
    <n v="19"/>
    <d v="2018-03-15T19:11:17"/>
    <x v="69"/>
    <n v="1"/>
    <n v="0"/>
    <n v="1"/>
    <n v="0"/>
    <n v="1"/>
    <n v="0"/>
    <n v="1"/>
    <n v="0"/>
    <n v="1"/>
    <n v="0"/>
    <n v="1"/>
    <n v="0"/>
    <n v="0"/>
    <n v="0"/>
    <n v="52"/>
    <s v="Level2"/>
  </r>
  <r>
    <x v="15"/>
    <s v="Jordan"/>
    <s v="Morris"/>
    <s v="Student"/>
    <s v="Yale Physician Assistant Online Program"/>
    <n v="1"/>
    <m/>
    <s v="131655121694117008"/>
    <s v="Event_Sequential"/>
    <d v="2018-03-14T10:42:49"/>
    <n v="10"/>
    <d v="2018-03-14T10:44:49"/>
    <x v="156"/>
    <n v="1"/>
    <n v="0"/>
    <n v="0"/>
    <n v="1"/>
    <n v="0"/>
    <n v="1"/>
    <n v="0"/>
    <n v="1"/>
    <n v="1"/>
    <n v="0"/>
    <n v="0"/>
    <n v="1"/>
    <n v="0"/>
    <n v="0"/>
    <n v="119"/>
    <s v="Level0"/>
  </r>
  <r>
    <x v="15"/>
    <s v="Jordan"/>
    <s v="Morris"/>
    <s v="Student"/>
    <s v="Yale Physician Assistant Online Program"/>
    <n v="1"/>
    <m/>
    <s v="131655123034569136"/>
    <s v="Event_Sequential"/>
    <d v="2018-03-14T10:45:03"/>
    <n v="10"/>
    <d v="2018-03-14T10:46:36"/>
    <x v="184"/>
    <n v="1"/>
    <n v="0"/>
    <n v="1"/>
    <n v="0"/>
    <n v="1"/>
    <n v="0"/>
    <n v="1"/>
    <n v="0"/>
    <n v="1"/>
    <n v="0"/>
    <n v="1"/>
    <n v="0"/>
    <n v="0"/>
    <n v="0"/>
    <n v="92"/>
    <s v="Level1"/>
  </r>
  <r>
    <x v="15"/>
    <s v="Jordan"/>
    <s v="Morris"/>
    <s v="Student"/>
    <s v="Yale Physician Assistant Online Program"/>
    <n v="0"/>
    <m/>
    <s v="131655124054871744"/>
    <s v="Event_Sequential"/>
    <d v="2018-03-14T10:46:45"/>
    <n v="10"/>
    <d v="2018-03-14T10:48:15"/>
    <x v="185"/>
    <n v="1"/>
    <n v="0"/>
    <n v="1"/>
    <n v="0"/>
    <n v="1"/>
    <n v="0"/>
    <n v="1"/>
    <n v="0"/>
    <n v="1"/>
    <n v="0"/>
    <n v="0"/>
    <n v="0"/>
    <n v="0"/>
    <n v="0"/>
    <n v="0"/>
    <s v="Level1"/>
  </r>
  <r>
    <x v="15"/>
    <s v="Jordan"/>
    <s v="Morris"/>
    <s v="Student"/>
    <s v="Yale Physician Assistant Online Program"/>
    <n v="1"/>
    <m/>
    <s v="131655125020666672"/>
    <s v="Event_Sequential"/>
    <d v="2018-03-14T10:48:22"/>
    <n v="10"/>
    <d v="2018-03-14T10:49:47"/>
    <x v="66"/>
    <n v="1"/>
    <n v="0"/>
    <n v="1"/>
    <n v="0"/>
    <n v="1"/>
    <n v="0"/>
    <n v="1"/>
    <n v="0"/>
    <n v="1"/>
    <n v="0"/>
    <n v="1"/>
    <n v="0"/>
    <n v="0"/>
    <n v="0"/>
    <n v="84"/>
    <s v="Level1"/>
  </r>
  <r>
    <x v="15"/>
    <s v="Jordan"/>
    <s v="Morris"/>
    <s v="Student"/>
    <s v="Yale Physician Assistant Online Program"/>
    <n v="1"/>
    <m/>
    <s v="131655373646066576"/>
    <s v="Event_Sequential"/>
    <d v="2018-03-14T17:42:44"/>
    <n v="17"/>
    <d v="2018-03-14T17:43:37"/>
    <x v="84"/>
    <n v="1"/>
    <n v="0"/>
    <n v="1"/>
    <n v="0"/>
    <n v="1"/>
    <n v="0"/>
    <n v="1"/>
    <n v="0"/>
    <n v="1"/>
    <n v="0"/>
    <n v="1"/>
    <n v="0"/>
    <n v="0"/>
    <n v="0"/>
    <n v="53"/>
    <s v="Level2"/>
  </r>
  <r>
    <x v="15"/>
    <s v="Jordan"/>
    <s v="Morris"/>
    <s v="Student"/>
    <s v="Yale Physician Assistant Online Program"/>
    <n v="1"/>
    <m/>
    <s v="131655374267167552"/>
    <s v="Event_Sequential"/>
    <d v="2018-03-14T17:43:47"/>
    <n v="17"/>
    <d v="2018-03-14T17:44:45"/>
    <x v="28"/>
    <n v="1"/>
    <n v="0"/>
    <n v="1"/>
    <n v="0"/>
    <n v="1"/>
    <n v="0"/>
    <n v="1"/>
    <n v="0"/>
    <n v="1"/>
    <n v="0"/>
    <n v="1"/>
    <n v="0"/>
    <n v="0"/>
    <n v="0"/>
    <n v="58"/>
    <s v="Level2"/>
  </r>
  <r>
    <x v="15"/>
    <s v="Jordan"/>
    <s v="Morris"/>
    <s v="Student"/>
    <s v="Yale Physician Assistant Online Program"/>
    <n v="0"/>
    <m/>
    <s v="131655897457781344"/>
    <s v="Event_Sequential"/>
    <d v="2018-03-15T08:15:46"/>
    <n v="8"/>
    <d v="2018-03-15T08:16:55"/>
    <x v="186"/>
    <n v="1"/>
    <n v="0"/>
    <n v="1"/>
    <n v="0"/>
    <n v="0"/>
    <n v="0"/>
    <n v="1"/>
    <n v="0"/>
    <n v="1"/>
    <n v="0"/>
    <n v="0"/>
    <n v="0"/>
    <n v="0"/>
    <n v="0"/>
    <n v="0"/>
    <s v="Level3"/>
  </r>
  <r>
    <x v="15"/>
    <s v="Jordan"/>
    <s v="Morris"/>
    <s v="Student"/>
    <s v="Yale Physician Assistant Online Program"/>
    <n v="1"/>
    <m/>
    <s v="131655898541288992"/>
    <s v="Event_Sequential"/>
    <d v="2018-03-15T08:17:34"/>
    <n v="8"/>
    <d v="2018-03-15T08:18:27"/>
    <x v="47"/>
    <n v="1"/>
    <n v="0"/>
    <n v="1"/>
    <n v="0"/>
    <n v="1"/>
    <n v="0"/>
    <n v="1"/>
    <n v="0"/>
    <n v="1"/>
    <n v="0"/>
    <n v="1"/>
    <n v="0"/>
    <n v="0"/>
    <n v="0"/>
    <n v="53"/>
    <s v="Level3"/>
  </r>
  <r>
    <x v="15"/>
    <s v="Jordan"/>
    <s v="Morris"/>
    <s v="Student"/>
    <s v="Yale Physician Assistant Online Program"/>
    <n v="0"/>
    <m/>
    <s v="131655910384218944"/>
    <s v="Event_Sequential"/>
    <d v="2018-03-15T08:37:18"/>
    <n v="8"/>
    <d v="2018-03-15T08:38:15"/>
    <x v="147"/>
    <n v="1"/>
    <n v="0"/>
    <n v="1"/>
    <n v="0"/>
    <n v="1"/>
    <n v="0"/>
    <n v="1"/>
    <n v="0"/>
    <n v="0"/>
    <n v="0"/>
    <n v="0"/>
    <n v="0"/>
    <n v="0"/>
    <n v="0"/>
    <n v="0"/>
    <s v="Level3"/>
  </r>
  <r>
    <x v="15"/>
    <s v="Jordan"/>
    <s v="Morris"/>
    <s v="Student"/>
    <s v="Yale Physician Assistant Online Program"/>
    <n v="0"/>
    <m/>
    <s v="131655911182364400"/>
    <s v="Event_Sequential"/>
    <d v="2018-03-15T08:38:38"/>
    <n v="8"/>
    <d v="2018-03-15T08:39:38"/>
    <x v="41"/>
    <n v="1"/>
    <n v="0"/>
    <n v="1"/>
    <n v="0"/>
    <n v="1"/>
    <n v="0"/>
    <n v="1"/>
    <n v="0"/>
    <n v="0"/>
    <n v="0"/>
    <n v="0"/>
    <n v="0"/>
    <n v="0"/>
    <n v="0"/>
    <n v="0"/>
    <s v="Level3"/>
  </r>
  <r>
    <x v="15"/>
    <s v="Jordan"/>
    <s v="Morris"/>
    <s v="Student"/>
    <s v="Yale Physician Assistant Online Program"/>
    <n v="0"/>
    <m/>
    <s v="131656237748625824"/>
    <s v="Event_Sequential"/>
    <d v="2018-03-15T17:42:55"/>
    <n v="17"/>
    <d v="2018-03-15T17:43:14"/>
    <x v="181"/>
    <n v="0"/>
    <n v="0"/>
    <n v="0"/>
    <n v="0"/>
    <n v="0"/>
    <n v="0"/>
    <n v="0"/>
    <n v="0"/>
    <n v="0"/>
    <n v="0"/>
    <n v="0"/>
    <n v="0"/>
    <n v="0"/>
    <n v="0"/>
    <n v="0"/>
    <s v="Level3"/>
  </r>
  <r>
    <x v="15"/>
    <s v="Jordan"/>
    <s v="Morris"/>
    <s v="Student"/>
    <s v="Yale Physician Assistant Online Program"/>
    <n v="0"/>
    <m/>
    <s v="131656238079195184"/>
    <s v="Event_Sequential"/>
    <d v="2018-03-15T17:43:28"/>
    <n v="17"/>
    <d v="2018-03-15T17:43:50"/>
    <x v="119"/>
    <n v="0"/>
    <n v="0"/>
    <n v="0"/>
    <n v="0"/>
    <n v="0"/>
    <n v="0"/>
    <n v="0"/>
    <n v="0"/>
    <n v="0"/>
    <n v="0"/>
    <n v="0"/>
    <n v="0"/>
    <n v="0"/>
    <n v="0"/>
    <n v="0"/>
    <s v="Level3"/>
  </r>
  <r>
    <x v="15"/>
    <s v="Jordan"/>
    <s v="Morris"/>
    <s v="Student"/>
    <s v="Yale Physician Assistant Online Program"/>
    <n v="0"/>
    <m/>
    <s v="131656240726491200"/>
    <s v="Event_Sequential"/>
    <d v="2018-03-15T17:47:53"/>
    <n v="17"/>
    <d v="2018-03-15T17:48:01"/>
    <x v="187"/>
    <n v="0"/>
    <n v="0"/>
    <n v="0"/>
    <n v="0"/>
    <n v="0"/>
    <n v="0"/>
    <n v="0"/>
    <n v="0"/>
    <n v="0"/>
    <n v="0"/>
    <n v="0"/>
    <n v="0"/>
    <n v="0"/>
    <n v="0"/>
    <n v="0"/>
    <s v="Level3"/>
  </r>
  <r>
    <x v="15"/>
    <s v="Jordan"/>
    <s v="Morris"/>
    <s v="Student"/>
    <s v="Yale Physician Assistant Online Program"/>
    <n v="1"/>
    <m/>
    <s v="131656243243709680"/>
    <s v="Event_Sequential"/>
    <d v="2018-03-15T17:52:04"/>
    <n v="17"/>
    <d v="2018-03-15T17:52:46"/>
    <x v="188"/>
    <n v="1"/>
    <n v="0"/>
    <n v="1"/>
    <n v="0"/>
    <n v="1"/>
    <n v="0"/>
    <n v="1"/>
    <n v="0"/>
    <n v="1"/>
    <n v="0"/>
    <n v="1"/>
    <n v="0"/>
    <n v="0"/>
    <n v="0"/>
    <n v="42"/>
    <s v="Level3"/>
  </r>
  <r>
    <x v="15"/>
    <s v="Jordan"/>
    <s v="Morris"/>
    <s v="Student"/>
    <s v="Yale Physician Assistant Online Program"/>
    <n v="0"/>
    <m/>
    <s v="131656243789094384"/>
    <s v="Event_Sequential"/>
    <d v="2018-03-15T17:52:59"/>
    <n v="17"/>
    <d v="2018-03-15T17:53:43"/>
    <x v="189"/>
    <n v="1"/>
    <n v="0"/>
    <n v="1"/>
    <n v="0"/>
    <n v="1"/>
    <n v="0"/>
    <n v="0"/>
    <n v="0"/>
    <n v="0"/>
    <n v="0"/>
    <n v="0"/>
    <n v="0"/>
    <n v="0"/>
    <n v="0"/>
    <n v="0"/>
    <s v="Level4"/>
  </r>
  <r>
    <x v="15"/>
    <s v="Jordan"/>
    <s v="Morris"/>
    <s v="Student"/>
    <s v="Yale Physician Assistant Online Program"/>
    <n v="0"/>
    <m/>
    <s v="131656245490426448"/>
    <s v="Event_Sequential"/>
    <d v="2018-03-15T17:55:49"/>
    <n v="17"/>
    <d v="2018-03-15T17:56:23"/>
    <x v="159"/>
    <n v="1"/>
    <n v="0"/>
    <n v="1"/>
    <n v="0"/>
    <n v="0"/>
    <n v="0"/>
    <n v="0"/>
    <n v="0"/>
    <n v="0"/>
    <n v="0"/>
    <n v="0"/>
    <n v="0"/>
    <n v="0"/>
    <n v="0"/>
    <n v="0"/>
    <s v="Level4"/>
  </r>
  <r>
    <x v="15"/>
    <s v="Jordan"/>
    <s v="Morris"/>
    <s v="Student"/>
    <s v="Yale Physician Assistant Online Program"/>
    <n v="0"/>
    <m/>
    <s v="131656245945758528"/>
    <s v="Event_Sequential"/>
    <d v="2018-03-15T17:56:34"/>
    <n v="17"/>
    <d v="2018-03-15T17:57:28"/>
    <x v="85"/>
    <n v="1"/>
    <n v="0"/>
    <n v="1"/>
    <n v="0"/>
    <n v="1"/>
    <n v="0"/>
    <n v="1"/>
    <n v="0"/>
    <n v="1"/>
    <n v="0"/>
    <n v="0"/>
    <n v="0"/>
    <n v="0"/>
    <n v="0"/>
    <n v="0"/>
    <s v="Level4"/>
  </r>
  <r>
    <x v="15"/>
    <s v="Jordan"/>
    <s v="Morris"/>
    <s v="Student"/>
    <s v="Yale Physician Assistant Online Program"/>
    <n v="0"/>
    <m/>
    <s v="131656246597290032"/>
    <s v="Event_Sequential"/>
    <d v="2018-03-15T17:57:40"/>
    <n v="17"/>
    <d v="2018-03-15T17:57:41"/>
    <x v="190"/>
    <n v="0"/>
    <n v="0"/>
    <n v="0"/>
    <n v="0"/>
    <n v="0"/>
    <n v="0"/>
    <n v="0"/>
    <n v="0"/>
    <n v="0"/>
    <n v="0"/>
    <n v="0"/>
    <n v="0"/>
    <n v="0"/>
    <n v="0"/>
    <n v="0"/>
    <s v="Level4"/>
  </r>
  <r>
    <x v="15"/>
    <s v="Jordan"/>
    <s v="Morris"/>
    <s v="Student"/>
    <s v="Yale Physician Assistant Online Program"/>
    <n v="0"/>
    <m/>
    <s v="131656866930688176"/>
    <s v="Event_Sequential"/>
    <d v="2018-03-16T11:11:33"/>
    <n v="11"/>
    <d v="2018-03-16T11:11:55"/>
    <x v="119"/>
    <n v="1"/>
    <n v="0"/>
    <n v="0"/>
    <n v="0"/>
    <n v="0"/>
    <n v="0"/>
    <n v="0"/>
    <n v="0"/>
    <n v="0"/>
    <n v="0"/>
    <n v="0"/>
    <n v="0"/>
    <n v="0"/>
    <n v="0"/>
    <n v="0"/>
    <s v="Level4"/>
  </r>
  <r>
    <x v="15"/>
    <s v="Jordan"/>
    <s v="Morris"/>
    <s v="Student"/>
    <s v="Yale Physician Assistant Online Program"/>
    <n v="0"/>
    <m/>
    <s v="131656867301115568"/>
    <s v="Event_Sequential"/>
    <d v="2018-03-16T11:12:10"/>
    <n v="11"/>
    <d v="2018-03-16T11:12:34"/>
    <x v="146"/>
    <n v="1"/>
    <n v="0"/>
    <n v="0"/>
    <n v="0"/>
    <n v="0"/>
    <n v="0"/>
    <n v="0"/>
    <n v="0"/>
    <n v="0"/>
    <n v="0"/>
    <n v="0"/>
    <n v="0"/>
    <n v="0"/>
    <n v="0"/>
    <n v="0"/>
    <s v="Level4"/>
  </r>
  <r>
    <x v="15"/>
    <s v="Jordan"/>
    <s v="Morris"/>
    <s v="Student"/>
    <s v="Yale Physician Assistant Online Program"/>
    <n v="0"/>
    <m/>
    <s v="131656867558528352"/>
    <s v="Event_Sequential"/>
    <d v="2018-03-16T11:12:36"/>
    <n v="11"/>
    <d v="2018-03-16T11:12:58"/>
    <x v="180"/>
    <n v="1"/>
    <n v="0"/>
    <n v="0"/>
    <n v="0"/>
    <n v="0"/>
    <n v="0"/>
    <n v="0"/>
    <n v="0"/>
    <n v="0"/>
    <n v="0"/>
    <n v="0"/>
    <n v="0"/>
    <n v="0"/>
    <n v="0"/>
    <n v="0"/>
    <s v="Level4"/>
  </r>
  <r>
    <x v="15"/>
    <s v="Jordan"/>
    <s v="Morris"/>
    <s v="Student"/>
    <s v="Yale Physician Assistant Online Program"/>
    <n v="0"/>
    <m/>
    <s v="131656867799640096"/>
    <s v="Event_Sequential"/>
    <d v="2018-03-16T11:13:00"/>
    <n v="11"/>
    <d v="2018-03-16T11:13:44"/>
    <x v="127"/>
    <n v="1"/>
    <n v="0"/>
    <n v="1"/>
    <n v="0"/>
    <n v="1"/>
    <n v="0"/>
    <n v="1"/>
    <n v="0"/>
    <n v="0"/>
    <n v="0"/>
    <n v="0"/>
    <n v="0"/>
    <n v="0"/>
    <n v="0"/>
    <n v="0"/>
    <s v="Level4"/>
  </r>
  <r>
    <x v="15"/>
    <s v="Jordan"/>
    <s v="Morris"/>
    <s v="Student"/>
    <s v="Yale Physician Assistant Online Program"/>
    <n v="0"/>
    <m/>
    <s v="131656868257011376"/>
    <s v="Event_Sequential"/>
    <d v="2018-03-16T11:13:46"/>
    <n v="11"/>
    <d v="2018-03-16T11:14:36"/>
    <x v="61"/>
    <n v="1"/>
    <n v="0"/>
    <n v="1"/>
    <n v="0"/>
    <n v="1"/>
    <n v="0"/>
    <n v="1"/>
    <n v="0"/>
    <n v="0"/>
    <n v="0"/>
    <n v="0"/>
    <n v="0"/>
    <n v="0"/>
    <n v="0"/>
    <n v="0"/>
    <s v="Level4"/>
  </r>
  <r>
    <x v="15"/>
    <s v="Jordan"/>
    <s v="Morris"/>
    <s v="Student"/>
    <s v="Yale Physician Assistant Online Program"/>
    <n v="0"/>
    <m/>
    <s v="131656868791353568"/>
    <s v="Event_Sequential"/>
    <d v="2018-03-16T11:14:39"/>
    <n v="11"/>
    <d v="2018-03-16T11:15:14"/>
    <x v="191"/>
    <n v="1"/>
    <n v="0"/>
    <n v="0"/>
    <n v="0"/>
    <n v="0"/>
    <n v="0"/>
    <n v="0"/>
    <n v="0"/>
    <n v="0"/>
    <n v="0"/>
    <n v="0"/>
    <n v="0"/>
    <n v="0"/>
    <n v="0"/>
    <n v="0"/>
    <s v="Level4"/>
  </r>
  <r>
    <x v="15"/>
    <s v="Jordan"/>
    <s v="Morris"/>
    <s v="Student"/>
    <s v="Yale Physician Assistant Online Program"/>
    <n v="0"/>
    <m/>
    <s v="131656887050973648"/>
    <s v="Event_Sequential"/>
    <d v="2018-03-16T11:45:05"/>
    <n v="11"/>
    <d v="2018-03-16T11:45:49"/>
    <x v="125"/>
    <n v="1"/>
    <n v="0"/>
    <n v="1"/>
    <n v="0"/>
    <n v="1"/>
    <n v="0"/>
    <n v="1"/>
    <n v="0"/>
    <n v="0"/>
    <n v="0"/>
    <n v="0"/>
    <n v="0"/>
    <n v="0"/>
    <n v="0"/>
    <n v="0"/>
    <s v="Level4"/>
  </r>
  <r>
    <x v="15"/>
    <s v="Jordan"/>
    <s v="Morris"/>
    <s v="Student"/>
    <s v="Yale Physician Assistant Online Program"/>
    <n v="1"/>
    <m/>
    <s v="131656887503725504"/>
    <s v="Event_Sequential"/>
    <d v="2018-03-16T11:45:50"/>
    <n v="11"/>
    <d v="2018-03-16T11:46:35"/>
    <x v="62"/>
    <n v="1"/>
    <n v="0"/>
    <n v="1"/>
    <n v="0"/>
    <n v="1"/>
    <n v="0"/>
    <n v="1"/>
    <n v="0"/>
    <n v="1"/>
    <n v="0"/>
    <n v="1"/>
    <n v="0"/>
    <n v="0"/>
    <n v="0"/>
    <n v="45"/>
    <s v="Level4"/>
  </r>
  <r>
    <x v="15"/>
    <s v="Jordan"/>
    <s v="Morris"/>
    <s v="Student"/>
    <s v="Yale Physician Assistant Online Program"/>
    <n v="1"/>
    <m/>
    <s v="131656888072040400"/>
    <s v="Event_Sequential"/>
    <d v="2018-03-16T11:46:47"/>
    <n v="11"/>
    <d v="2018-03-16T11:47:31"/>
    <x v="127"/>
    <n v="1"/>
    <n v="0"/>
    <n v="1"/>
    <n v="0"/>
    <n v="1"/>
    <n v="0"/>
    <n v="1"/>
    <n v="0"/>
    <n v="1"/>
    <n v="0"/>
    <n v="1"/>
    <n v="0"/>
    <n v="0"/>
    <n v="0"/>
    <n v="44"/>
    <s v="Level4"/>
  </r>
  <r>
    <x v="15"/>
    <s v="Jordan"/>
    <s v="Morris"/>
    <s v="Student"/>
    <s v="Yale Physician Assistant Online Program"/>
    <n v="0"/>
    <m/>
    <s v="131656888595044928"/>
    <s v="Event_Sequential"/>
    <d v="2018-03-16T11:47:39"/>
    <n v="11"/>
    <d v="2018-03-16T11:48:08"/>
    <x v="33"/>
    <n v="1"/>
    <n v="0"/>
    <n v="1"/>
    <n v="0"/>
    <n v="1"/>
    <n v="0"/>
    <n v="0"/>
    <n v="0"/>
    <n v="0"/>
    <n v="0"/>
    <n v="0"/>
    <n v="0"/>
    <n v="0"/>
    <n v="0"/>
    <n v="0"/>
    <s v="Level5"/>
  </r>
  <r>
    <x v="15"/>
    <s v="Jordan"/>
    <s v="Morris"/>
    <s v="Student"/>
    <s v="Yale Physician Assistant Online Program"/>
    <n v="0"/>
    <m/>
    <s v="131656888893941168"/>
    <s v="Event_Sequential"/>
    <d v="2018-03-16T11:48:09"/>
    <n v="11"/>
    <d v="2018-03-16T11:48:29"/>
    <x v="192"/>
    <n v="1"/>
    <n v="0"/>
    <n v="0"/>
    <n v="0"/>
    <n v="0"/>
    <n v="0"/>
    <n v="0"/>
    <n v="0"/>
    <n v="0"/>
    <n v="0"/>
    <n v="0"/>
    <n v="0"/>
    <n v="0"/>
    <n v="0"/>
    <n v="0"/>
    <s v="Level5"/>
  </r>
  <r>
    <x v="15"/>
    <s v="Jordan"/>
    <s v="Morris"/>
    <s v="Student"/>
    <s v="Yale Physician Assistant Online Program"/>
    <n v="0"/>
    <m/>
    <s v="131656889113243728"/>
    <s v="Event_Sequential"/>
    <d v="2018-03-16T11:48:31"/>
    <n v="11"/>
    <d v="2018-03-16T11:49:07"/>
    <x v="3"/>
    <n v="1"/>
    <n v="0"/>
    <n v="1"/>
    <n v="0"/>
    <n v="1"/>
    <n v="0"/>
    <n v="0"/>
    <n v="0"/>
    <n v="0"/>
    <n v="0"/>
    <n v="0"/>
    <n v="0"/>
    <n v="0"/>
    <n v="0"/>
    <n v="0"/>
    <s v="Level5"/>
  </r>
  <r>
    <x v="15"/>
    <s v="Jordan"/>
    <s v="Morris"/>
    <s v="Student"/>
    <s v="Yale Physician Assistant Online Program"/>
    <n v="0"/>
    <m/>
    <s v="131656889574718784"/>
    <s v="Event_Sequential"/>
    <d v="2018-03-16T11:49:17"/>
    <n v="11"/>
    <d v="2018-03-16T11:49:53"/>
    <x v="3"/>
    <n v="1"/>
    <n v="0"/>
    <n v="1"/>
    <n v="0"/>
    <n v="1"/>
    <n v="0"/>
    <n v="0"/>
    <n v="0"/>
    <n v="0"/>
    <n v="0"/>
    <n v="0"/>
    <n v="0"/>
    <n v="0"/>
    <n v="0"/>
    <n v="0"/>
    <s v="Level5"/>
  </r>
  <r>
    <x v="16"/>
    <s v="Joshua"/>
    <s v="Amano"/>
    <s v="Student"/>
    <s v="Yale Physician Assistant Online Program"/>
    <n v="0"/>
    <m/>
    <s v="131654308639631744"/>
    <s v="Event_Sequential"/>
    <d v="2018-03-13T12:07:44"/>
    <n v="12"/>
    <d v="2018-03-13T12:08:08"/>
    <x v="193"/>
    <n v="0"/>
    <n v="0"/>
    <n v="0"/>
    <n v="0"/>
    <n v="0"/>
    <n v="0"/>
    <n v="0"/>
    <n v="0"/>
    <n v="0"/>
    <n v="0"/>
    <n v="0"/>
    <n v="0"/>
    <n v="0"/>
    <n v="0"/>
    <n v="0"/>
    <s v="Level0"/>
  </r>
  <r>
    <x v="16"/>
    <s v="Joshua"/>
    <s v="Amano"/>
    <s v="Student"/>
    <s v="Yale Physician Assistant Online Program"/>
    <n v="0"/>
    <m/>
    <s v="131654309181518336"/>
    <s v="Event_Sequential"/>
    <d v="2018-03-13T12:08:38"/>
    <n v="12"/>
    <d v="2018-03-13T12:08:59"/>
    <x v="153"/>
    <n v="0"/>
    <n v="0"/>
    <n v="0"/>
    <n v="0"/>
    <n v="0"/>
    <n v="0"/>
    <n v="0"/>
    <n v="0"/>
    <n v="0"/>
    <n v="0"/>
    <n v="0"/>
    <n v="0"/>
    <n v="0"/>
    <n v="0"/>
    <n v="0"/>
    <s v="Level0"/>
  </r>
  <r>
    <x v="16"/>
    <s v="Joshua"/>
    <s v="Amano"/>
    <s v="Student"/>
    <s v="Yale Physician Assistant Online Program"/>
    <n v="1"/>
    <m/>
    <s v="131654468592324240"/>
    <s v="Event_Sequential"/>
    <d v="2018-03-13T16:34:19"/>
    <n v="16"/>
    <d v="2018-03-13T16:36:01"/>
    <x v="194"/>
    <n v="0"/>
    <n v="1"/>
    <n v="1"/>
    <n v="0"/>
    <n v="0"/>
    <n v="1"/>
    <n v="0"/>
    <n v="1"/>
    <n v="0"/>
    <n v="1"/>
    <n v="1"/>
    <n v="0"/>
    <n v="0"/>
    <n v="0"/>
    <n v="102"/>
    <s v="Level0"/>
  </r>
  <r>
    <x v="16"/>
    <s v="Joshua"/>
    <s v="Amano"/>
    <s v="Student"/>
    <s v="Yale Physician Assistant Online Program"/>
    <n v="0"/>
    <m/>
    <s v="131654469759831440"/>
    <s v="Event_Sequential"/>
    <d v="2018-03-13T16:36:16"/>
    <n v="16"/>
    <d v="2018-03-13T16:36:19"/>
    <x v="195"/>
    <n v="0"/>
    <n v="0"/>
    <n v="0"/>
    <n v="0"/>
    <n v="0"/>
    <n v="0"/>
    <n v="0"/>
    <n v="0"/>
    <n v="0"/>
    <n v="0"/>
    <n v="0"/>
    <n v="0"/>
    <n v="0"/>
    <n v="0"/>
    <n v="0"/>
    <s v="Level1"/>
  </r>
  <r>
    <x v="16"/>
    <s v="Joshua"/>
    <s v="Amano"/>
    <s v="Student"/>
    <s v="Yale Physician Assistant Online Program"/>
    <n v="0"/>
    <m/>
    <s v="131655051674092544"/>
    <s v="Event_Sequential"/>
    <d v="2018-03-14T08:46:07"/>
    <n v="8"/>
    <d v="2018-03-14T08:47:43"/>
    <x v="98"/>
    <n v="0"/>
    <n v="0"/>
    <n v="1"/>
    <n v="0"/>
    <n v="1"/>
    <n v="0"/>
    <n v="1"/>
    <n v="0"/>
    <n v="0"/>
    <n v="0"/>
    <n v="1"/>
    <n v="0"/>
    <n v="0"/>
    <n v="0"/>
    <n v="0"/>
    <s v="Level1"/>
  </r>
  <r>
    <x v="16"/>
    <s v="Joshua"/>
    <s v="Amano"/>
    <s v="Student"/>
    <s v="Yale Physician Assistant Online Program"/>
    <n v="0"/>
    <m/>
    <s v="131655052735604832"/>
    <s v="Event_Sequential"/>
    <d v="2018-03-14T08:47:53"/>
    <n v="8"/>
    <d v="2018-03-14T08:49:40"/>
    <x v="196"/>
    <n v="0"/>
    <n v="0"/>
    <n v="1"/>
    <n v="0"/>
    <n v="1"/>
    <n v="0"/>
    <n v="1"/>
    <n v="0"/>
    <n v="1"/>
    <n v="0"/>
    <n v="1"/>
    <n v="0"/>
    <n v="0"/>
    <n v="0"/>
    <n v="0"/>
    <s v="Level1"/>
  </r>
  <r>
    <x v="16"/>
    <s v="Joshua"/>
    <s v="Amano"/>
    <s v="Student"/>
    <s v="Yale Physician Assistant Online Program"/>
    <n v="0"/>
    <m/>
    <s v="131655053893486576"/>
    <s v="Event_Sequential"/>
    <d v="2018-03-14T08:49:49"/>
    <n v="8"/>
    <d v="2018-03-14T08:50:33"/>
    <x v="127"/>
    <n v="0"/>
    <n v="0"/>
    <n v="0"/>
    <n v="0"/>
    <n v="0"/>
    <n v="0"/>
    <n v="0"/>
    <n v="0"/>
    <n v="0"/>
    <n v="0"/>
    <n v="0"/>
    <n v="0"/>
    <n v="0"/>
    <n v="0"/>
    <n v="0"/>
    <s v="Level1"/>
  </r>
  <r>
    <x v="16"/>
    <s v="Joshua"/>
    <s v="Amano"/>
    <s v="Student"/>
    <s v="Yale Physician Assistant Online Program"/>
    <n v="0"/>
    <m/>
    <s v="131655054499634560"/>
    <s v="Event_Sequential"/>
    <d v="2018-03-14T08:50:50"/>
    <n v="8"/>
    <d v="2018-03-14T08:52:20"/>
    <x v="185"/>
    <n v="0"/>
    <n v="0"/>
    <n v="1"/>
    <n v="0"/>
    <n v="1"/>
    <n v="0"/>
    <n v="1"/>
    <n v="0"/>
    <n v="1"/>
    <n v="0"/>
    <n v="1"/>
    <n v="0"/>
    <n v="0"/>
    <n v="0"/>
    <n v="0"/>
    <s v="Level1"/>
  </r>
  <r>
    <x v="16"/>
    <s v="Joshua"/>
    <s v="Amano"/>
    <s v="Student"/>
    <s v="Yale Physician Assistant Online Program"/>
    <n v="0"/>
    <m/>
    <s v="131655055648156240"/>
    <s v="Event_Sequential"/>
    <d v="2018-03-14T08:52:45"/>
    <n v="8"/>
    <d v="2018-03-14T08:53:24"/>
    <x v="197"/>
    <n v="0"/>
    <n v="0"/>
    <n v="0"/>
    <n v="0"/>
    <n v="0"/>
    <n v="0"/>
    <n v="0"/>
    <n v="0"/>
    <n v="0"/>
    <n v="0"/>
    <n v="0"/>
    <n v="0"/>
    <n v="0"/>
    <n v="0"/>
    <n v="0"/>
    <s v="Level1"/>
  </r>
  <r>
    <x v="16"/>
    <s v="Joshua"/>
    <s v="Amano"/>
    <s v="Student"/>
    <s v="Yale Physician Assistant Online Program"/>
    <n v="1"/>
    <m/>
    <s v="131655099539541200"/>
    <s v="Event_Sequential"/>
    <d v="2018-03-14T10:05:54"/>
    <n v="10"/>
    <d v="2018-03-14T10:07:04"/>
    <x v="25"/>
    <n v="1"/>
    <n v="0"/>
    <n v="1"/>
    <n v="0"/>
    <n v="1"/>
    <n v="0"/>
    <n v="1"/>
    <n v="0"/>
    <n v="1"/>
    <n v="0"/>
    <n v="1"/>
    <n v="0"/>
    <n v="0"/>
    <n v="0"/>
    <n v="69"/>
    <s v="Level1"/>
  </r>
  <r>
    <x v="16"/>
    <s v="Joshua"/>
    <s v="Amano"/>
    <s v="Student"/>
    <s v="Yale Physician Assistant Online Program"/>
    <n v="0"/>
    <m/>
    <s v="131655100464744672"/>
    <s v="Event_Sequential"/>
    <d v="2018-03-14T10:07:26"/>
    <n v="10"/>
    <d v="2018-03-14T10:08:03"/>
    <x v="198"/>
    <n v="0"/>
    <n v="0"/>
    <n v="0"/>
    <n v="0"/>
    <n v="0"/>
    <n v="0"/>
    <n v="0"/>
    <n v="0"/>
    <n v="0"/>
    <n v="0"/>
    <n v="0"/>
    <n v="0"/>
    <n v="0"/>
    <n v="0"/>
    <n v="0"/>
    <s v="Level1"/>
  </r>
  <r>
    <x v="16"/>
    <s v="Joshua"/>
    <s v="Amano"/>
    <s v="Student"/>
    <s v="Yale Physician Assistant Online Program"/>
    <n v="0"/>
    <m/>
    <s v="131655100869753312"/>
    <s v="Event_Sequential"/>
    <d v="2018-03-14T10:08:07"/>
    <n v="10"/>
    <d v="2018-03-14T10:09:24"/>
    <x v="167"/>
    <n v="1"/>
    <n v="0"/>
    <n v="1"/>
    <n v="0"/>
    <n v="1"/>
    <n v="0"/>
    <n v="1"/>
    <n v="0"/>
    <n v="0"/>
    <n v="0"/>
    <n v="1"/>
    <n v="0"/>
    <n v="0"/>
    <n v="0"/>
    <n v="0"/>
    <s v="Level1"/>
  </r>
  <r>
    <x v="16"/>
    <s v="Joshua"/>
    <s v="Amano"/>
    <s v="Student"/>
    <s v="Yale Physician Assistant Online Program"/>
    <n v="1"/>
    <m/>
    <s v="131655101725344448"/>
    <s v="Event_Sequential"/>
    <d v="2018-03-14T10:09:32"/>
    <n v="10"/>
    <d v="2018-03-14T10:10:41"/>
    <x v="186"/>
    <n v="1"/>
    <n v="0"/>
    <n v="1"/>
    <n v="0"/>
    <n v="1"/>
    <n v="0"/>
    <n v="1"/>
    <n v="0"/>
    <n v="1"/>
    <n v="0"/>
    <n v="1"/>
    <n v="0"/>
    <n v="0"/>
    <n v="0"/>
    <n v="68"/>
    <s v="Level1"/>
  </r>
  <r>
    <x v="16"/>
    <s v="Joshua"/>
    <s v="Amano"/>
    <s v="Student"/>
    <s v="Yale Physician Assistant Online Program"/>
    <n v="1"/>
    <m/>
    <s v="131655102499708160"/>
    <s v="Event_Sequential"/>
    <d v="2018-03-14T10:10:50"/>
    <n v="10"/>
    <d v="2018-03-14T10:11:43"/>
    <x v="47"/>
    <n v="1"/>
    <n v="0"/>
    <n v="1"/>
    <n v="0"/>
    <n v="1"/>
    <n v="0"/>
    <n v="1"/>
    <n v="0"/>
    <n v="1"/>
    <n v="0"/>
    <n v="1"/>
    <n v="0"/>
    <n v="0"/>
    <n v="0"/>
    <n v="52"/>
    <s v="Level2"/>
  </r>
  <r>
    <x v="16"/>
    <s v="Joshua"/>
    <s v="Amano"/>
    <s v="Student"/>
    <s v="Yale Physician Assistant Online Program"/>
    <n v="1"/>
    <m/>
    <s v="131655103230487952"/>
    <s v="Event_Sequential"/>
    <d v="2018-03-14T10:12:03"/>
    <n v="10"/>
    <d v="2018-03-14T10:12:47"/>
    <x v="127"/>
    <n v="1"/>
    <n v="0"/>
    <n v="1"/>
    <n v="0"/>
    <n v="1"/>
    <n v="0"/>
    <n v="1"/>
    <n v="0"/>
    <n v="1"/>
    <n v="0"/>
    <n v="1"/>
    <n v="0"/>
    <n v="0"/>
    <n v="0"/>
    <n v="43"/>
    <s v="Level2"/>
  </r>
  <r>
    <x v="16"/>
    <s v="Joshua"/>
    <s v="Amano"/>
    <s v="Student"/>
    <s v="Yale Physician Assistant Online Program"/>
    <n v="0"/>
    <m/>
    <s v="131655103729891008"/>
    <s v="Event_Sequential"/>
    <d v="2018-03-14T10:12:53"/>
    <n v="10"/>
    <d v="2018-03-14T10:13:41"/>
    <x v="45"/>
    <n v="1"/>
    <n v="0"/>
    <n v="1"/>
    <n v="0"/>
    <n v="1"/>
    <n v="0"/>
    <n v="1"/>
    <n v="0"/>
    <n v="0"/>
    <n v="0"/>
    <n v="1"/>
    <n v="0"/>
    <n v="0"/>
    <n v="0"/>
    <n v="0"/>
    <s v="Level3"/>
  </r>
  <r>
    <x v="16"/>
    <s v="Joshua"/>
    <s v="Amano"/>
    <s v="Student"/>
    <s v="Yale Physician Assistant Online Program"/>
    <n v="0"/>
    <m/>
    <s v="131655173124310272"/>
    <s v="Event_Sequential"/>
    <d v="2018-03-14T12:08:32"/>
    <n v="12"/>
    <d v="2018-03-14T12:08:58"/>
    <x v="30"/>
    <n v="1"/>
    <n v="0"/>
    <n v="0"/>
    <n v="0"/>
    <n v="0"/>
    <n v="0"/>
    <n v="0"/>
    <n v="0"/>
    <n v="0"/>
    <n v="0"/>
    <n v="0"/>
    <n v="0"/>
    <n v="0"/>
    <n v="0"/>
    <n v="0"/>
    <s v="Level3"/>
  </r>
  <r>
    <x v="16"/>
    <s v="Joshua"/>
    <s v="Amano"/>
    <s v="Student"/>
    <s v="Yale Physician Assistant Online Program"/>
    <n v="0"/>
    <m/>
    <s v="131655173392591984"/>
    <s v="Event_Sequential"/>
    <d v="2018-03-14T12:08:59"/>
    <n v="12"/>
    <d v="2018-03-14T12:09:47"/>
    <x v="45"/>
    <n v="1"/>
    <n v="0"/>
    <n v="1"/>
    <n v="0"/>
    <n v="1"/>
    <n v="0"/>
    <n v="1"/>
    <n v="0"/>
    <n v="0"/>
    <n v="0"/>
    <n v="1"/>
    <n v="0"/>
    <n v="0"/>
    <n v="0"/>
    <n v="0"/>
    <s v="Level3"/>
  </r>
  <r>
    <x v="16"/>
    <s v="Joshua"/>
    <s v="Amano"/>
    <s v="Student"/>
    <s v="Yale Physician Assistant Online Program"/>
    <n v="0"/>
    <m/>
    <s v="131655314101841648"/>
    <s v="Event_Sequential"/>
    <d v="2018-03-14T16:03:30"/>
    <n v="16"/>
    <d v="2018-03-14T16:03:55"/>
    <x v="91"/>
    <n v="1"/>
    <n v="0"/>
    <n v="0"/>
    <n v="0"/>
    <n v="0"/>
    <n v="0"/>
    <n v="0"/>
    <n v="0"/>
    <n v="0"/>
    <n v="0"/>
    <n v="0"/>
    <n v="0"/>
    <n v="0"/>
    <n v="0"/>
    <n v="0"/>
    <s v="Level3"/>
  </r>
  <r>
    <x v="16"/>
    <s v="Joshua"/>
    <s v="Amano"/>
    <s v="Student"/>
    <s v="Yale Physician Assistant Online Program"/>
    <n v="0"/>
    <m/>
    <s v="131655314365617472"/>
    <s v="Event_Sequential"/>
    <d v="2018-03-14T16:03:56"/>
    <n v="16"/>
    <d v="2018-03-14T16:04:23"/>
    <x v="199"/>
    <n v="1"/>
    <n v="0"/>
    <n v="0"/>
    <n v="0"/>
    <n v="0"/>
    <n v="0"/>
    <n v="0"/>
    <n v="0"/>
    <n v="0"/>
    <n v="0"/>
    <n v="0"/>
    <n v="0"/>
    <n v="0"/>
    <n v="0"/>
    <n v="0"/>
    <s v="Level3"/>
  </r>
  <r>
    <x v="16"/>
    <s v="Joshua"/>
    <s v="Amano"/>
    <s v="Student"/>
    <s v="Yale Physician Assistant Online Program"/>
    <n v="0"/>
    <m/>
    <s v="131655314646315312"/>
    <s v="Event_Sequential"/>
    <d v="2018-03-14T16:04:25"/>
    <n v="16"/>
    <d v="2018-03-14T16:05:37"/>
    <x v="123"/>
    <n v="1"/>
    <n v="0"/>
    <n v="1"/>
    <n v="0"/>
    <n v="1"/>
    <n v="0"/>
    <n v="1"/>
    <n v="0"/>
    <n v="0"/>
    <n v="0"/>
    <n v="1"/>
    <n v="0"/>
    <n v="0"/>
    <n v="0"/>
    <n v="0"/>
    <s v="Level3"/>
  </r>
  <r>
    <x v="16"/>
    <s v="Joshua"/>
    <s v="Amano"/>
    <s v="Student"/>
    <s v="Yale Physician Assistant Online Program"/>
    <n v="0"/>
    <m/>
    <s v="131655315418380384"/>
    <s v="Event_Sequential"/>
    <d v="2018-03-14T16:05:42"/>
    <n v="16"/>
    <d v="2018-03-14T16:06:06"/>
    <x v="193"/>
    <n v="1"/>
    <n v="0"/>
    <n v="0"/>
    <n v="0"/>
    <n v="0"/>
    <n v="0"/>
    <n v="0"/>
    <n v="0"/>
    <n v="0"/>
    <n v="0"/>
    <n v="0"/>
    <n v="0"/>
    <n v="0"/>
    <n v="0"/>
    <n v="0"/>
    <s v="Level3"/>
  </r>
  <r>
    <x v="16"/>
    <s v="Joshua"/>
    <s v="Amano"/>
    <s v="Student"/>
    <s v="Yale Physician Assistant Online Program"/>
    <n v="0"/>
    <m/>
    <s v="131655315670795680"/>
    <s v="Event_Sequential"/>
    <d v="2018-03-14T16:06:07"/>
    <n v="16"/>
    <d v="2018-03-14T16:07:12"/>
    <x v="37"/>
    <n v="1"/>
    <n v="0"/>
    <n v="0"/>
    <n v="0"/>
    <n v="1"/>
    <n v="0"/>
    <n v="1"/>
    <n v="0"/>
    <n v="0"/>
    <n v="0"/>
    <n v="0"/>
    <n v="0"/>
    <n v="0"/>
    <n v="0"/>
    <n v="0"/>
    <s v="Level3"/>
  </r>
  <r>
    <x v="16"/>
    <s v="Joshua"/>
    <s v="Amano"/>
    <s v="Student"/>
    <s v="Yale Physician Assistant Online Program"/>
    <n v="0"/>
    <m/>
    <s v="131655316448588192"/>
    <s v="Event_Sequential"/>
    <d v="2018-03-14T16:07:25"/>
    <n v="16"/>
    <d v="2018-03-14T16:07:52"/>
    <x v="199"/>
    <n v="1"/>
    <n v="0"/>
    <n v="0"/>
    <n v="0"/>
    <n v="0"/>
    <n v="0"/>
    <n v="0"/>
    <n v="0"/>
    <n v="0"/>
    <n v="0"/>
    <n v="0"/>
    <n v="0"/>
    <n v="0"/>
    <n v="0"/>
    <n v="0"/>
    <s v="Level3"/>
  </r>
  <r>
    <x v="16"/>
    <s v="Joshua"/>
    <s v="Amano"/>
    <s v="Student"/>
    <s v="Yale Physician Assistant Online Program"/>
    <n v="1"/>
    <m/>
    <s v="131655371290214528"/>
    <s v="Event_Sequential"/>
    <d v="2018-03-14T17:38:49"/>
    <n v="17"/>
    <d v="2018-03-14T17:39:41"/>
    <x v="69"/>
    <n v="1"/>
    <n v="0"/>
    <n v="1"/>
    <n v="0"/>
    <n v="1"/>
    <n v="0"/>
    <n v="1"/>
    <n v="0"/>
    <n v="1"/>
    <n v="0"/>
    <n v="1"/>
    <n v="0"/>
    <n v="0"/>
    <n v="0"/>
    <n v="51"/>
    <s v="Level3"/>
  </r>
  <r>
    <x v="16"/>
    <s v="Joshua"/>
    <s v="Amano"/>
    <s v="Student"/>
    <s v="Yale Physician Assistant Online Program"/>
    <n v="1"/>
    <m/>
    <s v="131655371851765424"/>
    <s v="Event_Sequential"/>
    <d v="2018-03-14T17:39:45"/>
    <n v="17"/>
    <d v="2018-03-14T17:40:30"/>
    <x v="62"/>
    <n v="1"/>
    <n v="0"/>
    <n v="1"/>
    <n v="0"/>
    <n v="1"/>
    <n v="0"/>
    <n v="1"/>
    <n v="0"/>
    <n v="1"/>
    <n v="0"/>
    <n v="1"/>
    <n v="0"/>
    <n v="0"/>
    <n v="0"/>
    <n v="45"/>
    <s v="Level3"/>
  </r>
  <r>
    <x v="16"/>
    <s v="Joshua"/>
    <s v="Amano"/>
    <s v="Student"/>
    <s v="Yale Physician Assistant Online Program"/>
    <n v="1"/>
    <m/>
    <s v="131655372338386736"/>
    <s v="Event_Sequential"/>
    <d v="2018-03-14T17:40:34"/>
    <n v="17"/>
    <d v="2018-03-14T17:41:19"/>
    <x v="88"/>
    <n v="1"/>
    <n v="0"/>
    <n v="1"/>
    <n v="0"/>
    <n v="1"/>
    <n v="0"/>
    <n v="1"/>
    <n v="0"/>
    <n v="1"/>
    <n v="0"/>
    <n v="1"/>
    <n v="0"/>
    <n v="0"/>
    <n v="0"/>
    <n v="45"/>
    <s v="Level4"/>
  </r>
  <r>
    <x v="16"/>
    <s v="Joshua"/>
    <s v="Amano"/>
    <s v="Student"/>
    <s v="Yale Physician Assistant Online Program"/>
    <n v="1"/>
    <m/>
    <s v="131655372943509344"/>
    <s v="Event_Sequential"/>
    <d v="2018-03-14T17:41:34"/>
    <n v="17"/>
    <d v="2018-03-14T17:42:19"/>
    <x v="200"/>
    <n v="1"/>
    <n v="0"/>
    <n v="1"/>
    <n v="0"/>
    <n v="1"/>
    <n v="0"/>
    <n v="1"/>
    <n v="0"/>
    <n v="1"/>
    <n v="0"/>
    <n v="1"/>
    <n v="0"/>
    <n v="0"/>
    <n v="0"/>
    <n v="44"/>
    <s v="Level4"/>
  </r>
  <r>
    <x v="16"/>
    <s v="Joshua"/>
    <s v="Amano"/>
    <s v="Student"/>
    <s v="Yale Physician Assistant Online Program"/>
    <n v="1"/>
    <m/>
    <s v="131655385379976560"/>
    <s v="Event_Sequential"/>
    <d v="2018-03-14T18:02:18"/>
    <n v="18"/>
    <d v="2018-03-14T18:03:03"/>
    <x v="176"/>
    <n v="1"/>
    <n v="0"/>
    <n v="1"/>
    <n v="0"/>
    <n v="1"/>
    <n v="0"/>
    <n v="1"/>
    <n v="0"/>
    <n v="1"/>
    <n v="0"/>
    <n v="1"/>
    <n v="0"/>
    <n v="0"/>
    <n v="0"/>
    <n v="44"/>
    <s v="Level5"/>
  </r>
  <r>
    <x v="16"/>
    <s v="Joshua"/>
    <s v="Amano"/>
    <s v="Student"/>
    <s v="Yale Physician Assistant Online Program"/>
    <n v="1"/>
    <m/>
    <s v="131655385873862224"/>
    <s v="Event_Sequential"/>
    <d v="2018-03-14T18:03:07"/>
    <n v="18"/>
    <d v="2018-03-14T18:03:49"/>
    <x v="188"/>
    <n v="1"/>
    <n v="0"/>
    <n v="1"/>
    <n v="0"/>
    <n v="1"/>
    <n v="0"/>
    <n v="1"/>
    <n v="0"/>
    <n v="1"/>
    <n v="0"/>
    <n v="1"/>
    <n v="0"/>
    <n v="0"/>
    <n v="0"/>
    <n v="41"/>
    <s v="Level5"/>
  </r>
  <r>
    <x v="17"/>
    <s v="Joshua"/>
    <s v="Wageman"/>
    <s v="Student"/>
    <s v="Yale Physician Assistant Online Program"/>
    <n v="0"/>
    <m/>
    <s v="131655149566210576"/>
    <s v="Event_Sequential"/>
    <d v="2018-03-14T11:29:17"/>
    <n v="11"/>
    <d v="2018-03-14T11:32:34"/>
    <x v="201"/>
    <n v="0"/>
    <n v="1"/>
    <n v="0"/>
    <n v="1"/>
    <n v="0"/>
    <n v="1"/>
    <n v="1"/>
    <n v="0"/>
    <n v="0"/>
    <n v="0"/>
    <n v="0"/>
    <n v="1"/>
    <n v="0"/>
    <n v="0"/>
    <n v="0"/>
    <s v="Level0"/>
  </r>
  <r>
    <x v="17"/>
    <s v="Joshua"/>
    <s v="Wageman"/>
    <s v="Student"/>
    <s v="Yale Physician Assistant Online Program"/>
    <n v="1"/>
    <m/>
    <s v="131655151673632928"/>
    <s v="Event_Sequential"/>
    <d v="2018-03-14T11:32:47"/>
    <n v="11"/>
    <d v="2018-03-14T11:35:18"/>
    <x v="139"/>
    <n v="0"/>
    <n v="1"/>
    <n v="0"/>
    <n v="1"/>
    <n v="1"/>
    <n v="0"/>
    <n v="1"/>
    <n v="0"/>
    <n v="0"/>
    <n v="1"/>
    <n v="0"/>
    <n v="1"/>
    <n v="0"/>
    <n v="0"/>
    <n v="150"/>
    <s v="Level0"/>
  </r>
  <r>
    <x v="17"/>
    <s v="Joshua"/>
    <s v="Wageman"/>
    <s v="Student"/>
    <s v="Yale Physician Assistant Online Program"/>
    <n v="0"/>
    <m/>
    <s v="131655153495815648"/>
    <s v="Event_Sequential"/>
    <d v="2018-03-14T11:35:49"/>
    <n v="11"/>
    <d v="2018-03-14T11:36:39"/>
    <x v="61"/>
    <n v="0"/>
    <n v="0"/>
    <n v="1"/>
    <n v="0"/>
    <n v="0"/>
    <n v="0"/>
    <n v="0"/>
    <n v="0"/>
    <n v="0"/>
    <n v="0"/>
    <n v="0"/>
    <n v="0"/>
    <n v="0"/>
    <n v="0"/>
    <n v="0"/>
    <s v="Level1"/>
  </r>
  <r>
    <x v="17"/>
    <s v="Joshua"/>
    <s v="Wageman"/>
    <s v="Student"/>
    <s v="Yale Physician Assistant Online Program"/>
    <n v="0"/>
    <m/>
    <s v="131655154243377808"/>
    <s v="Event_Sequential"/>
    <d v="2018-03-14T11:37:04"/>
    <n v="11"/>
    <d v="2018-03-14T11:38:46"/>
    <x v="194"/>
    <n v="1"/>
    <n v="0"/>
    <n v="1"/>
    <n v="0"/>
    <n v="1"/>
    <n v="0"/>
    <n v="1"/>
    <n v="0"/>
    <n v="0"/>
    <n v="0"/>
    <n v="1"/>
    <n v="0"/>
    <n v="0"/>
    <n v="0"/>
    <n v="0"/>
    <s v="Level1"/>
  </r>
  <r>
    <x v="17"/>
    <s v="Joshua"/>
    <s v="Wageman"/>
    <s v="Student"/>
    <s v="Yale Physician Assistant Online Program"/>
    <n v="0"/>
    <m/>
    <s v="131656018716711968"/>
    <s v="Event_Sequential"/>
    <d v="2018-03-15T11:37:52"/>
    <n v="11"/>
    <d v="2018-03-15T11:38:49"/>
    <x v="202"/>
    <n v="1"/>
    <n v="0"/>
    <n v="1"/>
    <n v="0"/>
    <n v="0"/>
    <n v="0"/>
    <n v="0"/>
    <n v="0"/>
    <n v="0"/>
    <n v="0"/>
    <n v="0"/>
    <n v="0"/>
    <n v="0"/>
    <n v="0"/>
    <n v="0"/>
    <s v="Level1"/>
  </r>
  <r>
    <x v="17"/>
    <s v="Joshua"/>
    <s v="Wageman"/>
    <s v="Student"/>
    <s v="Yale Physician Assistant Online Program"/>
    <n v="0"/>
    <m/>
    <s v="131656019938428800"/>
    <s v="Event_Sequential"/>
    <d v="2018-03-15T11:39:54"/>
    <n v="11"/>
    <d v="2018-03-15T11:41:19"/>
    <x v="203"/>
    <n v="1"/>
    <n v="0"/>
    <n v="1"/>
    <n v="0"/>
    <n v="1"/>
    <n v="0"/>
    <n v="1"/>
    <n v="0"/>
    <n v="0"/>
    <n v="0"/>
    <n v="1"/>
    <n v="0"/>
    <n v="0"/>
    <n v="0"/>
    <n v="0"/>
    <s v="Level1"/>
  </r>
  <r>
    <x v="17"/>
    <s v="Joshua"/>
    <s v="Wageman"/>
    <s v="Student"/>
    <s v="Yale Physician Assistant Online Program"/>
    <n v="0"/>
    <m/>
    <s v="131656021035065872"/>
    <s v="Event_Sequential"/>
    <d v="2018-03-15T11:41:43"/>
    <n v="11"/>
    <d v="2018-03-15T11:42:08"/>
    <x v="204"/>
    <n v="0"/>
    <n v="0"/>
    <n v="0"/>
    <n v="0"/>
    <n v="0"/>
    <n v="0"/>
    <n v="0"/>
    <n v="0"/>
    <n v="0"/>
    <n v="0"/>
    <n v="0"/>
    <n v="0"/>
    <n v="0"/>
    <n v="0"/>
    <n v="0"/>
    <s v="Level1"/>
  </r>
  <r>
    <x v="17"/>
    <s v="Joshua"/>
    <s v="Wageman"/>
    <s v="Student"/>
    <s v="Yale Physician Assistant Online Program"/>
    <n v="0"/>
    <m/>
    <s v="131656021309167008"/>
    <s v="Event_Sequential"/>
    <d v="2018-03-15T11:42:11"/>
    <n v="11"/>
    <d v="2018-03-15T11:42:41"/>
    <x v="205"/>
    <n v="0"/>
    <n v="0"/>
    <n v="0"/>
    <n v="0"/>
    <n v="0"/>
    <n v="0"/>
    <n v="0"/>
    <n v="0"/>
    <n v="0"/>
    <n v="0"/>
    <n v="0"/>
    <n v="0"/>
    <n v="0"/>
    <n v="0"/>
    <n v="0"/>
    <s v="Level1"/>
  </r>
  <r>
    <x v="17"/>
    <s v="Joshua"/>
    <s v="Wageman"/>
    <s v="Student"/>
    <s v="Yale Physician Assistant Online Program"/>
    <n v="0"/>
    <m/>
    <s v="131656021626704208"/>
    <s v="Event_Sequential"/>
    <d v="2018-03-15T11:42:43"/>
    <n v="11"/>
    <d v="2018-03-15T11:44:13"/>
    <x v="206"/>
    <n v="1"/>
    <n v="0"/>
    <n v="1"/>
    <n v="0"/>
    <n v="1"/>
    <n v="0"/>
    <n v="1"/>
    <n v="0"/>
    <n v="0"/>
    <n v="0"/>
    <n v="1"/>
    <n v="0"/>
    <n v="0"/>
    <n v="0"/>
    <n v="0"/>
    <s v="Level1"/>
  </r>
  <r>
    <x v="17"/>
    <s v="Joshua"/>
    <s v="Wageman"/>
    <s v="Student"/>
    <s v="Yale Physician Assistant Online Program"/>
    <n v="0"/>
    <m/>
    <s v="131656841428238128"/>
    <s v="Event_Sequential"/>
    <d v="2018-03-16T10:29:03"/>
    <n v="10"/>
    <d v="2018-03-16T10:29:39"/>
    <x v="3"/>
    <n v="0"/>
    <n v="0"/>
    <n v="0"/>
    <n v="0"/>
    <n v="0"/>
    <n v="0"/>
    <n v="0"/>
    <n v="0"/>
    <n v="0"/>
    <n v="0"/>
    <n v="0"/>
    <n v="0"/>
    <n v="0"/>
    <n v="0"/>
    <n v="0"/>
    <s v="Level1"/>
  </r>
  <r>
    <x v="17"/>
    <s v="Joshua"/>
    <s v="Wageman"/>
    <s v="Student"/>
    <s v="Yale Physician Assistant Online Program"/>
    <n v="0"/>
    <m/>
    <s v="131656841845224944"/>
    <s v="Event_Sequential"/>
    <d v="2018-03-16T10:29:44"/>
    <n v="10"/>
    <d v="2018-03-16T10:31:10"/>
    <x v="207"/>
    <n v="1"/>
    <n v="0"/>
    <n v="1"/>
    <n v="0"/>
    <n v="1"/>
    <n v="0"/>
    <n v="1"/>
    <n v="0"/>
    <n v="0"/>
    <n v="0"/>
    <n v="1"/>
    <n v="0"/>
    <n v="0"/>
    <n v="0"/>
    <n v="0"/>
    <s v="Level1"/>
  </r>
  <r>
    <x v="17"/>
    <s v="Joshua"/>
    <s v="Wageman"/>
    <s v="Student"/>
    <s v="Yale Physician Assistant Online Program"/>
    <n v="0"/>
    <m/>
    <s v="131656845500570192"/>
    <s v="Event_Sequential"/>
    <d v="2018-03-16T10:35:50"/>
    <n v="10"/>
    <d v="2018-03-16T10:37:15"/>
    <x v="203"/>
    <n v="1"/>
    <n v="0"/>
    <n v="1"/>
    <n v="0"/>
    <n v="1"/>
    <n v="0"/>
    <n v="1"/>
    <n v="0"/>
    <n v="0"/>
    <n v="0"/>
    <n v="1"/>
    <n v="0"/>
    <n v="0"/>
    <n v="0"/>
    <n v="0"/>
    <s v="Level1"/>
  </r>
  <r>
    <x v="17"/>
    <s v="Joshua"/>
    <s v="Wageman"/>
    <s v="Student"/>
    <s v="Yale Physician Assistant Online Program"/>
    <n v="0"/>
    <m/>
    <s v="131656846628693232"/>
    <s v="Event_Sequential"/>
    <d v="2018-03-16T10:37:43"/>
    <n v="10"/>
    <d v="2018-03-16T10:38:06"/>
    <x v="72"/>
    <n v="0"/>
    <n v="0"/>
    <n v="0"/>
    <n v="0"/>
    <n v="0"/>
    <n v="0"/>
    <n v="0"/>
    <n v="0"/>
    <n v="0"/>
    <n v="0"/>
    <n v="0"/>
    <n v="0"/>
    <n v="0"/>
    <n v="0"/>
    <n v="0"/>
    <s v="Level1"/>
  </r>
  <r>
    <x v="17"/>
    <s v="Joshua"/>
    <s v="Wageman"/>
    <s v="Student"/>
    <s v="Yale Physician Assistant Online Program"/>
    <n v="0"/>
    <m/>
    <s v="131656847175060384"/>
    <s v="Event_Sequential"/>
    <d v="2018-03-16T10:38:37"/>
    <n v="10"/>
    <d v="2018-03-16T10:40:01"/>
    <x v="105"/>
    <n v="1"/>
    <n v="0"/>
    <n v="1"/>
    <n v="0"/>
    <n v="1"/>
    <n v="0"/>
    <n v="1"/>
    <n v="0"/>
    <n v="0"/>
    <n v="0"/>
    <n v="0"/>
    <n v="0"/>
    <n v="0"/>
    <n v="0"/>
    <n v="0"/>
    <s v="Level1"/>
  </r>
  <r>
    <x v="17"/>
    <s v="Joshua"/>
    <s v="Wageman"/>
    <s v="Student"/>
    <s v="Yale Physician Assistant Online Program"/>
    <n v="0"/>
    <m/>
    <s v="131656848032508736"/>
    <s v="Event_Sequential"/>
    <d v="2018-03-16T10:40:03"/>
    <n v="10"/>
    <d v="2018-03-16T10:41:38"/>
    <x v="208"/>
    <n v="1"/>
    <n v="0"/>
    <n v="1"/>
    <n v="0"/>
    <n v="1"/>
    <n v="0"/>
    <n v="1"/>
    <n v="0"/>
    <n v="0"/>
    <n v="0"/>
    <n v="0"/>
    <n v="0"/>
    <n v="0"/>
    <n v="0"/>
    <n v="0"/>
    <s v="Level1"/>
  </r>
  <r>
    <x v="17"/>
    <s v="Joshua"/>
    <s v="Wageman"/>
    <s v="Student"/>
    <s v="Yale Physician Assistant Online Program"/>
    <n v="0"/>
    <m/>
    <s v="131656891094533680"/>
    <s v="Event_Sequential"/>
    <d v="2018-03-16T11:51:49"/>
    <n v="11"/>
    <d v="2018-03-16T11:53:22"/>
    <x v="209"/>
    <n v="1"/>
    <n v="0"/>
    <n v="1"/>
    <n v="0"/>
    <n v="1"/>
    <n v="0"/>
    <n v="1"/>
    <n v="0"/>
    <n v="0"/>
    <n v="0"/>
    <n v="1"/>
    <n v="0"/>
    <n v="0"/>
    <n v="0"/>
    <n v="0"/>
    <s v="Level1"/>
  </r>
  <r>
    <x v="17"/>
    <s v="Joshua"/>
    <s v="Wageman"/>
    <s v="Student"/>
    <s v="Yale Physician Assistant Online Program"/>
    <n v="0"/>
    <m/>
    <s v="131656892463673168"/>
    <s v="Event_Sequential"/>
    <d v="2018-03-16T11:54:06"/>
    <n v="11"/>
    <d v="2018-03-16T11:55:41"/>
    <x v="208"/>
    <n v="1"/>
    <n v="0"/>
    <n v="1"/>
    <n v="0"/>
    <n v="1"/>
    <n v="0"/>
    <n v="1"/>
    <n v="0"/>
    <n v="0"/>
    <n v="0"/>
    <n v="1"/>
    <n v="0"/>
    <n v="0"/>
    <n v="0"/>
    <n v="0"/>
    <s v="Level1"/>
  </r>
  <r>
    <x v="18"/>
    <s v="Julia"/>
    <s v="Burke"/>
    <s v="Student"/>
    <s v="Yale Physician Assistant Online Program"/>
    <n v="1"/>
    <m/>
    <s v="131654288386936576"/>
    <s v="Event_Sequential"/>
    <d v="2018-03-13T11:33:59"/>
    <n v="11"/>
    <d v="2018-03-13T11:36:20"/>
    <x v="210"/>
    <n v="0"/>
    <n v="1"/>
    <n v="0"/>
    <n v="1"/>
    <n v="0"/>
    <n v="1"/>
    <n v="0"/>
    <n v="1"/>
    <n v="1"/>
    <n v="0"/>
    <n v="0"/>
    <n v="1"/>
    <n v="0"/>
    <n v="0"/>
    <n v="141"/>
    <s v="Level0"/>
  </r>
  <r>
    <x v="19"/>
    <s v="Julie"/>
    <s v="Ballard"/>
    <s v="Student"/>
    <s v="Yale Physician Assistant Online Program"/>
    <n v="1"/>
    <m/>
    <s v="131655058226994080"/>
    <s v="Event_Sequential"/>
    <d v="2018-03-14T08:57:03"/>
    <n v="8"/>
    <d v="2018-03-14T08:59:13"/>
    <x v="211"/>
    <n v="0"/>
    <n v="1"/>
    <n v="0"/>
    <n v="1"/>
    <n v="1"/>
    <n v="0"/>
    <n v="1"/>
    <n v="0"/>
    <n v="0"/>
    <n v="1"/>
    <n v="0"/>
    <n v="1"/>
    <n v="0"/>
    <n v="0"/>
    <n v="129"/>
    <s v="Level0"/>
  </r>
  <r>
    <x v="19"/>
    <s v="Julie"/>
    <s v="Ballard"/>
    <s v="Student"/>
    <s v="Yale Physician Assistant Online Program"/>
    <n v="0"/>
    <m/>
    <s v="131655059739321872"/>
    <s v="Event_Sequential"/>
    <d v="2018-03-14T08:59:34"/>
    <n v="8"/>
    <d v="2018-03-14T09:01:47"/>
    <x v="212"/>
    <n v="0"/>
    <n v="0"/>
    <n v="0"/>
    <n v="0"/>
    <n v="1"/>
    <n v="0"/>
    <n v="1"/>
    <n v="0"/>
    <n v="1"/>
    <n v="0"/>
    <n v="1"/>
    <n v="0"/>
    <n v="0"/>
    <n v="0"/>
    <n v="0"/>
    <s v="Level1"/>
  </r>
  <r>
    <x v="19"/>
    <s v="Julie"/>
    <s v="Ballard"/>
    <s v="Student"/>
    <s v="Yale Physician Assistant Online Program"/>
    <n v="0"/>
    <m/>
    <s v="131655061152386576"/>
    <s v="Event_Sequential"/>
    <d v="2018-03-14T09:01:55"/>
    <n v="9"/>
    <d v="2018-03-14T09:03:34"/>
    <x v="213"/>
    <n v="0"/>
    <n v="0"/>
    <n v="1"/>
    <n v="0"/>
    <n v="1"/>
    <n v="0"/>
    <n v="1"/>
    <n v="0"/>
    <n v="1"/>
    <n v="0"/>
    <n v="1"/>
    <n v="0"/>
    <n v="0"/>
    <n v="0"/>
    <n v="0"/>
    <s v="Level1"/>
  </r>
  <r>
    <x v="19"/>
    <s v="Julie"/>
    <s v="Ballard"/>
    <s v="Student"/>
    <s v="Yale Physician Assistant Online Program"/>
    <n v="0"/>
    <m/>
    <s v="131655062242451072"/>
    <s v="Event_Sequential"/>
    <d v="2018-03-14T09:03:44"/>
    <n v="9"/>
    <d v="2018-03-14T09:04:21"/>
    <x v="89"/>
    <n v="0"/>
    <n v="0"/>
    <n v="0"/>
    <n v="0"/>
    <n v="0"/>
    <n v="0"/>
    <n v="0"/>
    <n v="0"/>
    <n v="0"/>
    <n v="0"/>
    <n v="0"/>
    <n v="0"/>
    <n v="0"/>
    <n v="0"/>
    <n v="0"/>
    <s v="Level1"/>
  </r>
  <r>
    <x v="19"/>
    <s v="Julie"/>
    <s v="Ballard"/>
    <s v="Student"/>
    <s v="Yale Physician Assistant Online Program"/>
    <n v="0"/>
    <m/>
    <s v="131655062627045296"/>
    <s v="Event_Sequential"/>
    <d v="2018-03-14T09:04:23"/>
    <n v="9"/>
    <d v="2018-03-14T09:04:59"/>
    <x v="3"/>
    <n v="0"/>
    <n v="0"/>
    <n v="0"/>
    <n v="0"/>
    <n v="0"/>
    <n v="0"/>
    <n v="0"/>
    <n v="0"/>
    <n v="0"/>
    <n v="0"/>
    <n v="0"/>
    <n v="0"/>
    <n v="0"/>
    <n v="0"/>
    <n v="0"/>
    <s v="Level1"/>
  </r>
  <r>
    <x v="19"/>
    <s v="Julie"/>
    <s v="Ballard"/>
    <s v="Student"/>
    <s v="Yale Physician Assistant Online Program"/>
    <n v="0"/>
    <m/>
    <s v="131655063021446208"/>
    <s v="Event_Sequential"/>
    <d v="2018-03-14T09:05:02"/>
    <n v="9"/>
    <d v="2018-03-14T09:05:53"/>
    <x v="70"/>
    <n v="0"/>
    <n v="0"/>
    <n v="0"/>
    <n v="0"/>
    <n v="0"/>
    <n v="0"/>
    <n v="0"/>
    <n v="0"/>
    <n v="0"/>
    <n v="0"/>
    <n v="0"/>
    <n v="0"/>
    <n v="0"/>
    <n v="0"/>
    <n v="0"/>
    <s v="Level1"/>
  </r>
  <r>
    <x v="19"/>
    <s v="Julie"/>
    <s v="Ballard"/>
    <s v="Student"/>
    <s v="Yale Physician Assistant Online Program"/>
    <n v="0"/>
    <m/>
    <s v="131655074353061248"/>
    <s v="Event_Sequential"/>
    <d v="2018-03-14T09:23:55"/>
    <n v="9"/>
    <d v="2018-03-14T09:24:30"/>
    <x v="2"/>
    <n v="0"/>
    <n v="0"/>
    <n v="0"/>
    <n v="0"/>
    <n v="0"/>
    <n v="0"/>
    <n v="0"/>
    <n v="0"/>
    <n v="0"/>
    <n v="0"/>
    <n v="0"/>
    <n v="0"/>
    <n v="0"/>
    <n v="0"/>
    <n v="0"/>
    <s v="Level1"/>
  </r>
  <r>
    <x v="19"/>
    <s v="Julie"/>
    <s v="Ballard"/>
    <s v="Student"/>
    <s v="Yale Physician Assistant Online Program"/>
    <n v="0"/>
    <m/>
    <s v="131655074750462896"/>
    <s v="Event_Sequential"/>
    <d v="2018-03-14T09:24:35"/>
    <n v="9"/>
    <d v="2018-03-14T09:25:07"/>
    <x v="15"/>
    <n v="0"/>
    <n v="0"/>
    <n v="0"/>
    <n v="0"/>
    <n v="0"/>
    <n v="0"/>
    <n v="0"/>
    <n v="0"/>
    <n v="0"/>
    <n v="0"/>
    <n v="0"/>
    <n v="0"/>
    <n v="0"/>
    <n v="0"/>
    <n v="0"/>
    <s v="Level1"/>
  </r>
  <r>
    <x v="19"/>
    <s v="Julie"/>
    <s v="Ballard"/>
    <s v="Student"/>
    <s v="Yale Physician Assistant Online Program"/>
    <n v="0"/>
    <m/>
    <s v="131655075087153536"/>
    <s v="Event_Sequential"/>
    <d v="2018-03-14T09:25:09"/>
    <n v="9"/>
    <d v="2018-03-14T09:25:43"/>
    <x v="48"/>
    <n v="0"/>
    <n v="0"/>
    <n v="0"/>
    <n v="0"/>
    <n v="0"/>
    <n v="0"/>
    <n v="0"/>
    <n v="0"/>
    <n v="0"/>
    <n v="0"/>
    <n v="0"/>
    <n v="0"/>
    <n v="0"/>
    <n v="0"/>
    <n v="0"/>
    <s v="Level1"/>
  </r>
  <r>
    <x v="19"/>
    <s v="Julie"/>
    <s v="Ballard"/>
    <s v="Student"/>
    <s v="Yale Physician Assistant Online Program"/>
    <n v="0"/>
    <m/>
    <s v="131655076080705936"/>
    <s v="Event_Sequential"/>
    <d v="2018-03-14T09:26:48"/>
    <n v="9"/>
    <d v="2018-03-14T09:27:20"/>
    <x v="15"/>
    <n v="0"/>
    <n v="0"/>
    <n v="0"/>
    <n v="0"/>
    <n v="0"/>
    <n v="0"/>
    <n v="0"/>
    <n v="0"/>
    <n v="0"/>
    <n v="0"/>
    <n v="0"/>
    <n v="0"/>
    <n v="0"/>
    <n v="0"/>
    <n v="0"/>
    <s v="Level1"/>
  </r>
  <r>
    <x v="19"/>
    <s v="Julie"/>
    <s v="Ballard"/>
    <s v="Student"/>
    <s v="Yale Physician Assistant Online Program"/>
    <n v="0"/>
    <m/>
    <s v="131655076419905856"/>
    <s v="Event_Sequential"/>
    <d v="2018-03-14T09:27:22"/>
    <n v="9"/>
    <d v="2018-03-14T09:29:01"/>
    <x v="214"/>
    <n v="1"/>
    <n v="0"/>
    <n v="1"/>
    <n v="0"/>
    <n v="1"/>
    <n v="0"/>
    <n v="1"/>
    <n v="0"/>
    <n v="0"/>
    <n v="0"/>
    <n v="0"/>
    <n v="0"/>
    <n v="0"/>
    <n v="0"/>
    <n v="0"/>
    <s v="Level1"/>
  </r>
  <r>
    <x v="19"/>
    <s v="Julie"/>
    <s v="Ballard"/>
    <s v="Student"/>
    <s v="Yale Physician Assistant Online Program"/>
    <n v="0"/>
    <m/>
    <s v="131655077635425776"/>
    <s v="Event_Sequential"/>
    <d v="2018-03-14T09:29:23"/>
    <n v="9"/>
    <d v="2018-03-14T09:30:55"/>
    <x v="215"/>
    <n v="1"/>
    <n v="0"/>
    <n v="1"/>
    <n v="0"/>
    <n v="1"/>
    <n v="0"/>
    <n v="1"/>
    <n v="0"/>
    <n v="0"/>
    <n v="0"/>
    <n v="0"/>
    <n v="0"/>
    <n v="0"/>
    <n v="0"/>
    <n v="0"/>
    <s v="Level1"/>
  </r>
  <r>
    <x v="19"/>
    <s v="Julie"/>
    <s v="Ballard"/>
    <s v="Student"/>
    <s v="Yale Physician Assistant Online Program"/>
    <n v="0"/>
    <m/>
    <s v="131655078649928784"/>
    <s v="Event_Sequential"/>
    <d v="2018-03-14T09:31:05"/>
    <n v="9"/>
    <d v="2018-03-14T09:32:30"/>
    <x v="216"/>
    <n v="1"/>
    <n v="0"/>
    <n v="1"/>
    <n v="0"/>
    <n v="1"/>
    <n v="0"/>
    <n v="1"/>
    <n v="0"/>
    <n v="0"/>
    <n v="0"/>
    <n v="1"/>
    <n v="0"/>
    <n v="0"/>
    <n v="0"/>
    <n v="0"/>
    <s v="Level1"/>
  </r>
  <r>
    <x v="19"/>
    <s v="Julie"/>
    <s v="Ballard"/>
    <s v="Student"/>
    <s v="Yale Physician Assistant Online Program"/>
    <n v="1"/>
    <m/>
    <s v="131655079768703408"/>
    <s v="Event_Sequential"/>
    <d v="2018-03-14T09:32:57"/>
    <n v="9"/>
    <d v="2018-03-14T09:34:23"/>
    <x v="207"/>
    <n v="1"/>
    <n v="0"/>
    <n v="1"/>
    <n v="0"/>
    <n v="1"/>
    <n v="0"/>
    <n v="1"/>
    <n v="0"/>
    <n v="1"/>
    <n v="0"/>
    <n v="1"/>
    <n v="0"/>
    <n v="0"/>
    <n v="0"/>
    <n v="86"/>
    <s v="Level1"/>
  </r>
  <r>
    <x v="19"/>
    <s v="Julie"/>
    <s v="Ballard"/>
    <s v="Student"/>
    <s v="Yale Physician Assistant Online Program"/>
    <n v="0"/>
    <m/>
    <s v="131655081228273136"/>
    <s v="Event_Sequential"/>
    <d v="2018-03-14T09:35:23"/>
    <n v="9"/>
    <d v="2018-03-14T09:36:54"/>
    <x v="107"/>
    <n v="1"/>
    <n v="0"/>
    <n v="1"/>
    <n v="0"/>
    <n v="1"/>
    <n v="0"/>
    <n v="1"/>
    <n v="0"/>
    <n v="0"/>
    <n v="0"/>
    <n v="0"/>
    <n v="0"/>
    <n v="0"/>
    <n v="0"/>
    <n v="0"/>
    <s v="Level1"/>
  </r>
  <r>
    <x v="19"/>
    <s v="Julie"/>
    <s v="Ballard"/>
    <s v="Student"/>
    <s v="Yale Physician Assistant Online Program"/>
    <n v="1"/>
    <m/>
    <s v="131655082180215568"/>
    <s v="Event_Sequential"/>
    <d v="2018-03-14T09:36:58"/>
    <n v="9"/>
    <d v="2018-03-14T09:38:20"/>
    <x v="217"/>
    <n v="1"/>
    <n v="0"/>
    <n v="1"/>
    <n v="0"/>
    <n v="1"/>
    <n v="0"/>
    <n v="1"/>
    <n v="0"/>
    <n v="1"/>
    <n v="0"/>
    <n v="1"/>
    <n v="0"/>
    <n v="0"/>
    <n v="0"/>
    <n v="82"/>
    <s v="Level1"/>
  </r>
  <r>
    <x v="19"/>
    <s v="Julie"/>
    <s v="Ballard"/>
    <s v="Student"/>
    <s v="Yale Physician Assistant Online Program"/>
    <n v="1"/>
    <m/>
    <s v="131655895820008480"/>
    <s v="Event_Sequential"/>
    <d v="2018-03-15T08:13:02"/>
    <n v="8"/>
    <d v="2018-03-15T08:14:05"/>
    <x v="218"/>
    <n v="1"/>
    <n v="0"/>
    <n v="1"/>
    <n v="0"/>
    <n v="1"/>
    <n v="0"/>
    <n v="1"/>
    <n v="0"/>
    <n v="1"/>
    <n v="0"/>
    <n v="1"/>
    <n v="0"/>
    <n v="0"/>
    <n v="0"/>
    <n v="62"/>
    <s v="Level2"/>
  </r>
  <r>
    <x v="19"/>
    <s v="Julie"/>
    <s v="Ballard"/>
    <s v="Student"/>
    <s v="Yale Physician Assistant Online Program"/>
    <n v="1"/>
    <m/>
    <s v="131655896523002944"/>
    <s v="Event_Sequential"/>
    <d v="2018-03-15T08:14:12"/>
    <n v="8"/>
    <d v="2018-03-15T08:15:05"/>
    <x v="172"/>
    <n v="1"/>
    <n v="0"/>
    <n v="1"/>
    <n v="0"/>
    <n v="1"/>
    <n v="0"/>
    <n v="1"/>
    <n v="0"/>
    <n v="1"/>
    <n v="0"/>
    <n v="1"/>
    <n v="0"/>
    <n v="0"/>
    <n v="0"/>
    <n v="52"/>
    <s v="Level2"/>
  </r>
  <r>
    <x v="19"/>
    <s v="Julie"/>
    <s v="Ballard"/>
    <s v="Student"/>
    <s v="Yale Physician Assistant Online Program"/>
    <n v="1"/>
    <m/>
    <s v="131655905329473200"/>
    <s v="Event_Sequential"/>
    <d v="2018-03-15T08:28:53"/>
    <n v="8"/>
    <d v="2018-03-15T08:29:55"/>
    <x v="219"/>
    <n v="1"/>
    <n v="0"/>
    <n v="1"/>
    <n v="0"/>
    <n v="1"/>
    <n v="0"/>
    <n v="1"/>
    <n v="0"/>
    <n v="1"/>
    <n v="0"/>
    <n v="1"/>
    <n v="0"/>
    <n v="0"/>
    <n v="0"/>
    <n v="62"/>
    <s v="Level3"/>
  </r>
  <r>
    <x v="19"/>
    <s v="Julie"/>
    <s v="Ballard"/>
    <s v="Student"/>
    <s v="Yale Physician Assistant Online Program"/>
    <n v="0"/>
    <m/>
    <s v="131655906045184048"/>
    <s v="Event_Sequential"/>
    <d v="2018-03-15T08:30:04"/>
    <n v="8"/>
    <d v="2018-03-15T08:31:06"/>
    <x v="165"/>
    <n v="1"/>
    <n v="0"/>
    <n v="1"/>
    <n v="0"/>
    <n v="1"/>
    <n v="0"/>
    <n v="1"/>
    <n v="0"/>
    <n v="0"/>
    <n v="0"/>
    <n v="1"/>
    <n v="0"/>
    <n v="0"/>
    <n v="0"/>
    <n v="0"/>
    <s v="Level3"/>
  </r>
  <r>
    <x v="19"/>
    <s v="Julie"/>
    <s v="Ballard"/>
    <s v="Student"/>
    <s v="Yale Physician Assistant Online Program"/>
    <n v="0"/>
    <m/>
    <s v="131655906884510592"/>
    <s v="Event_Sequential"/>
    <d v="2018-03-15T08:31:28"/>
    <n v="8"/>
    <d v="2018-03-15T08:32:27"/>
    <x v="49"/>
    <n v="1"/>
    <n v="0"/>
    <n v="0"/>
    <n v="0"/>
    <n v="1"/>
    <n v="0"/>
    <n v="1"/>
    <n v="0"/>
    <n v="0"/>
    <n v="0"/>
    <n v="1"/>
    <n v="0"/>
    <n v="0"/>
    <n v="0"/>
    <n v="0"/>
    <s v="Level3"/>
  </r>
  <r>
    <x v="19"/>
    <s v="Julie"/>
    <s v="Ballard"/>
    <s v="Student"/>
    <s v="Yale Physician Assistant Online Program"/>
    <n v="0"/>
    <m/>
    <s v="131655907578879680"/>
    <s v="Event_Sequential"/>
    <d v="2018-03-15T08:32:38"/>
    <n v="8"/>
    <d v="2018-03-15T08:33:34"/>
    <x v="43"/>
    <n v="1"/>
    <n v="0"/>
    <n v="1"/>
    <n v="0"/>
    <n v="1"/>
    <n v="0"/>
    <n v="1"/>
    <n v="0"/>
    <n v="1"/>
    <n v="0"/>
    <n v="0"/>
    <n v="0"/>
    <n v="0"/>
    <n v="0"/>
    <n v="0"/>
    <s v="Level3"/>
  </r>
  <r>
    <x v="19"/>
    <s v="Julie"/>
    <s v="Ballard"/>
    <s v="Student"/>
    <s v="Yale Physician Assistant Online Program"/>
    <n v="0"/>
    <m/>
    <s v="131655908256747744"/>
    <s v="Event_Sequential"/>
    <d v="2018-03-15T08:33:46"/>
    <n v="8"/>
    <d v="2018-03-15T08:34:40"/>
    <x v="85"/>
    <n v="1"/>
    <n v="0"/>
    <n v="1"/>
    <n v="0"/>
    <n v="1"/>
    <n v="0"/>
    <n v="1"/>
    <n v="0"/>
    <n v="0"/>
    <n v="0"/>
    <n v="0"/>
    <n v="0"/>
    <n v="0"/>
    <n v="0"/>
    <n v="0"/>
    <s v="Level3"/>
  </r>
  <r>
    <x v="19"/>
    <s v="Julie"/>
    <s v="Ballard"/>
    <s v="Student"/>
    <s v="Yale Physician Assistant Online Program"/>
    <n v="0"/>
    <m/>
    <s v="131655908873196960"/>
    <s v="Event_Sequential"/>
    <d v="2018-03-15T08:34:47"/>
    <n v="8"/>
    <d v="2018-03-15T08:35:46"/>
    <x v="49"/>
    <n v="1"/>
    <n v="0"/>
    <n v="1"/>
    <n v="0"/>
    <n v="1"/>
    <n v="0"/>
    <n v="1"/>
    <n v="0"/>
    <n v="0"/>
    <n v="0"/>
    <n v="0"/>
    <n v="0"/>
    <n v="0"/>
    <n v="0"/>
    <n v="0"/>
    <s v="Level3"/>
  </r>
  <r>
    <x v="19"/>
    <s v="Julie"/>
    <s v="Ballard"/>
    <s v="Student"/>
    <s v="Yale Physician Assistant Online Program"/>
    <n v="1"/>
    <m/>
    <s v="131655909487454544"/>
    <s v="Event_Sequential"/>
    <d v="2018-03-15T08:35:49"/>
    <n v="8"/>
    <d v="2018-03-15T08:36:35"/>
    <x v="179"/>
    <n v="1"/>
    <n v="0"/>
    <n v="1"/>
    <n v="0"/>
    <n v="1"/>
    <n v="0"/>
    <n v="1"/>
    <n v="0"/>
    <n v="1"/>
    <n v="0"/>
    <n v="1"/>
    <n v="0"/>
    <n v="0"/>
    <n v="0"/>
    <n v="46"/>
    <s v="Level3"/>
  </r>
  <r>
    <x v="19"/>
    <s v="Julie"/>
    <s v="Ballard"/>
    <s v="Student"/>
    <s v="Yale Physician Assistant Online Program"/>
    <n v="0"/>
    <m/>
    <s v="131656001166528880"/>
    <s v="Event_Sequential"/>
    <d v="2018-03-15T11:08:37"/>
    <n v="11"/>
    <d v="2018-03-15T11:09:33"/>
    <x v="83"/>
    <n v="1"/>
    <n v="0"/>
    <n v="1"/>
    <n v="0"/>
    <n v="1"/>
    <n v="0"/>
    <n v="1"/>
    <n v="0"/>
    <n v="0"/>
    <n v="0"/>
    <n v="0"/>
    <n v="0"/>
    <n v="0"/>
    <n v="0"/>
    <n v="0"/>
    <s v="Level4"/>
  </r>
  <r>
    <x v="19"/>
    <s v="Julie"/>
    <s v="Ballard"/>
    <s v="Student"/>
    <s v="Yale Physician Assistant Online Program"/>
    <n v="0"/>
    <m/>
    <s v="131656001781206224"/>
    <s v="Event_Sequential"/>
    <d v="2018-03-15T11:09:38"/>
    <n v="11"/>
    <d v="2018-03-15T11:10:32"/>
    <x v="85"/>
    <n v="1"/>
    <n v="0"/>
    <n v="0"/>
    <n v="0"/>
    <n v="1"/>
    <n v="0"/>
    <n v="1"/>
    <n v="0"/>
    <n v="0"/>
    <n v="0"/>
    <n v="1"/>
    <n v="0"/>
    <n v="0"/>
    <n v="0"/>
    <n v="0"/>
    <s v="Level4"/>
  </r>
  <r>
    <x v="19"/>
    <s v="Julie"/>
    <s v="Ballard"/>
    <s v="Student"/>
    <s v="Yale Physician Assistant Online Program"/>
    <n v="1"/>
    <m/>
    <s v="131656002392034576"/>
    <s v="Event_Sequential"/>
    <d v="2018-03-15T11:10:39"/>
    <n v="11"/>
    <d v="2018-03-15T11:11:32"/>
    <x v="172"/>
    <n v="1"/>
    <n v="0"/>
    <n v="1"/>
    <n v="0"/>
    <n v="1"/>
    <n v="0"/>
    <n v="1"/>
    <n v="0"/>
    <n v="1"/>
    <n v="0"/>
    <n v="1"/>
    <n v="0"/>
    <n v="0"/>
    <n v="0"/>
    <n v="53"/>
    <s v="Level4"/>
  </r>
  <r>
    <x v="19"/>
    <s v="Julie"/>
    <s v="Ballard"/>
    <s v="Student"/>
    <s v="Yale Physician Assistant Online Program"/>
    <n v="0"/>
    <m/>
    <s v="131656003003303360"/>
    <s v="Event_Sequential"/>
    <d v="2018-03-15T11:11:40"/>
    <n v="11"/>
    <d v="2018-03-15T11:12:09"/>
    <x v="56"/>
    <n v="1"/>
    <n v="0"/>
    <n v="0"/>
    <n v="0"/>
    <n v="0"/>
    <n v="0"/>
    <n v="0"/>
    <n v="0"/>
    <n v="0"/>
    <n v="0"/>
    <n v="0"/>
    <n v="0"/>
    <n v="0"/>
    <n v="0"/>
    <n v="0"/>
    <s v="Level4"/>
  </r>
  <r>
    <x v="19"/>
    <s v="Julie"/>
    <s v="Ballard"/>
    <s v="Student"/>
    <s v="Yale Physician Assistant Online Program"/>
    <n v="1"/>
    <m/>
    <s v="131656003322511008"/>
    <s v="Event_Sequential"/>
    <d v="2018-03-15T11:12:12"/>
    <n v="11"/>
    <d v="2018-03-15T11:12:58"/>
    <x v="124"/>
    <n v="1"/>
    <n v="0"/>
    <n v="1"/>
    <n v="0"/>
    <n v="1"/>
    <n v="0"/>
    <n v="1"/>
    <n v="0"/>
    <n v="1"/>
    <n v="0"/>
    <n v="1"/>
    <n v="0"/>
    <n v="0"/>
    <n v="0"/>
    <n v="45"/>
    <s v="Level4"/>
  </r>
  <r>
    <x v="20"/>
    <s v="Kelly"/>
    <s v="Green Boesen"/>
    <s v="Student"/>
    <s v="Yale Physician Assistant Online Program"/>
    <n v="1"/>
    <m/>
    <s v="131656004468735376"/>
    <s v="Event_Sequential"/>
    <d v="2018-03-15T11:14:07"/>
    <n v="11"/>
    <d v="2018-03-15T11:15:30"/>
    <x v="220"/>
    <n v="1"/>
    <n v="0"/>
    <n v="0"/>
    <n v="1"/>
    <n v="1"/>
    <n v="0"/>
    <n v="1"/>
    <n v="0"/>
    <n v="1"/>
    <n v="0"/>
    <n v="1"/>
    <n v="0"/>
    <n v="0"/>
    <n v="0"/>
    <n v="83"/>
    <s v="Level0"/>
  </r>
  <r>
    <x v="20"/>
    <s v="Kelly"/>
    <s v="Green Boesen"/>
    <s v="Student"/>
    <s v="Yale Physician Assistant Online Program"/>
    <n v="1"/>
    <m/>
    <s v="131656005355245072"/>
    <s v="Event_Sequential"/>
    <d v="2018-03-15T11:15:35"/>
    <n v="11"/>
    <d v="2018-03-15T11:16:37"/>
    <x v="165"/>
    <n v="1"/>
    <n v="0"/>
    <n v="1"/>
    <n v="0"/>
    <n v="1"/>
    <n v="0"/>
    <n v="1"/>
    <n v="0"/>
    <n v="1"/>
    <n v="0"/>
    <n v="1"/>
    <n v="0"/>
    <n v="0"/>
    <n v="0"/>
    <n v="61"/>
    <s v="Level1"/>
  </r>
  <r>
    <x v="20"/>
    <s v="Kelly"/>
    <s v="Green Boesen"/>
    <s v="Student"/>
    <s v="Yale Physician Assistant Online Program"/>
    <n v="1"/>
    <m/>
    <s v="131656006071695984"/>
    <s v="Event_Sequential"/>
    <d v="2018-03-15T11:16:47"/>
    <n v="11"/>
    <d v="2018-03-15T11:17:50"/>
    <x v="171"/>
    <n v="1"/>
    <n v="0"/>
    <n v="1"/>
    <n v="0"/>
    <n v="1"/>
    <n v="0"/>
    <n v="1"/>
    <n v="0"/>
    <n v="1"/>
    <n v="0"/>
    <n v="1"/>
    <n v="0"/>
    <n v="0"/>
    <n v="0"/>
    <n v="63"/>
    <s v="Level1"/>
  </r>
  <r>
    <x v="20"/>
    <s v="Kelly"/>
    <s v="Green Boesen"/>
    <s v="Student"/>
    <s v="Yale Physician Assistant Online Program"/>
    <n v="1"/>
    <m/>
    <s v="131656006820538160"/>
    <s v="Event_Sequential"/>
    <d v="2018-03-15T11:18:02"/>
    <n v="11"/>
    <d v="2018-03-15T11:19:04"/>
    <x v="67"/>
    <n v="1"/>
    <n v="0"/>
    <n v="1"/>
    <n v="0"/>
    <n v="1"/>
    <n v="0"/>
    <n v="1"/>
    <n v="0"/>
    <n v="1"/>
    <n v="0"/>
    <n v="1"/>
    <n v="0"/>
    <n v="0"/>
    <n v="0"/>
    <n v="62"/>
    <s v="Level2"/>
  </r>
  <r>
    <x v="20"/>
    <s v="Kelly"/>
    <s v="Green Boesen"/>
    <s v="Student"/>
    <s v="Yale Physician Assistant Online Program"/>
    <n v="1"/>
    <m/>
    <s v="131656007564110192"/>
    <s v="Event_Sequential"/>
    <d v="2018-03-15T11:19:16"/>
    <n v="11"/>
    <d v="2018-03-15T11:20:10"/>
    <x v="85"/>
    <n v="1"/>
    <n v="0"/>
    <n v="1"/>
    <n v="0"/>
    <n v="1"/>
    <n v="0"/>
    <n v="1"/>
    <n v="0"/>
    <n v="1"/>
    <n v="0"/>
    <n v="1"/>
    <n v="0"/>
    <n v="0"/>
    <n v="0"/>
    <n v="53"/>
    <s v="Level2"/>
  </r>
  <r>
    <x v="20"/>
    <s v="Kelly"/>
    <s v="Green Boesen"/>
    <s v="Student"/>
    <s v="Yale Physician Assistant Online Program"/>
    <n v="0"/>
    <m/>
    <s v="131656271488027984"/>
    <s v="Event_Sequential"/>
    <d v="2018-03-15T18:39:09"/>
    <n v="18"/>
    <d v="2018-03-15T18:40:14"/>
    <x v="46"/>
    <n v="1"/>
    <n v="0"/>
    <n v="0"/>
    <n v="0"/>
    <n v="1"/>
    <n v="0"/>
    <n v="1"/>
    <n v="0"/>
    <n v="1"/>
    <n v="0"/>
    <n v="0"/>
    <n v="0"/>
    <n v="0"/>
    <n v="0"/>
    <n v="0"/>
    <s v="Level3"/>
  </r>
  <r>
    <x v="20"/>
    <s v="Kelly"/>
    <s v="Green Boesen"/>
    <s v="Student"/>
    <s v="Yale Physician Assistant Online Program"/>
    <n v="0"/>
    <m/>
    <s v="131656804075295856"/>
    <s v="Event_Sequential"/>
    <d v="2018-03-16T09:26:47"/>
    <n v="9"/>
    <d v="2018-03-16T09:27:31"/>
    <x v="129"/>
    <n v="1"/>
    <n v="0"/>
    <n v="1"/>
    <n v="0"/>
    <n v="1"/>
    <n v="0"/>
    <n v="0"/>
    <n v="0"/>
    <n v="0"/>
    <n v="0"/>
    <n v="0"/>
    <n v="0"/>
    <n v="0"/>
    <n v="0"/>
    <n v="0"/>
    <s v="Level3"/>
  </r>
  <r>
    <x v="20"/>
    <s v="Kelly"/>
    <s v="Green Boesen"/>
    <s v="Student"/>
    <s v="Yale Physician Assistant Online Program"/>
    <n v="0"/>
    <m/>
    <s v="131656805442174896"/>
    <s v="Event_Sequential"/>
    <d v="2018-03-16T09:29:04"/>
    <n v="9"/>
    <d v="2018-03-16T09:29:53"/>
    <x v="68"/>
    <n v="1"/>
    <n v="0"/>
    <n v="1"/>
    <n v="0"/>
    <n v="1"/>
    <n v="0"/>
    <n v="1"/>
    <n v="0"/>
    <n v="0"/>
    <n v="0"/>
    <n v="1"/>
    <n v="0"/>
    <n v="0"/>
    <n v="0"/>
    <n v="0"/>
    <s v="Level3"/>
  </r>
  <r>
    <x v="20"/>
    <s v="Kelly"/>
    <s v="Green Boesen"/>
    <s v="Student"/>
    <s v="Yale Physician Assistant Online Program"/>
    <n v="0"/>
    <m/>
    <s v="131656806002942960"/>
    <s v="Event_Sequential"/>
    <d v="2018-03-16T09:30:00"/>
    <n v="9"/>
    <d v="2018-03-16T09:30:59"/>
    <x v="49"/>
    <n v="1"/>
    <n v="0"/>
    <n v="1"/>
    <n v="0"/>
    <n v="1"/>
    <n v="0"/>
    <n v="1"/>
    <n v="0"/>
    <n v="1"/>
    <n v="0"/>
    <n v="0"/>
    <n v="0"/>
    <n v="0"/>
    <n v="0"/>
    <n v="0"/>
    <s v="Level3"/>
  </r>
  <r>
    <x v="20"/>
    <s v="Kelly"/>
    <s v="Green Boesen"/>
    <s v="Student"/>
    <s v="Yale Physician Assistant Online Program"/>
    <n v="1"/>
    <m/>
    <s v="131656807054402896"/>
    <s v="Event_Sequential"/>
    <d v="2018-03-16T09:31:45"/>
    <n v="9"/>
    <d v="2018-03-16T09:32:36"/>
    <x v="73"/>
    <n v="1"/>
    <n v="0"/>
    <n v="1"/>
    <n v="0"/>
    <n v="1"/>
    <n v="0"/>
    <n v="1"/>
    <n v="0"/>
    <n v="1"/>
    <n v="0"/>
    <n v="1"/>
    <n v="0"/>
    <n v="0"/>
    <n v="0"/>
    <n v="50"/>
    <s v="Level3"/>
  </r>
  <r>
    <x v="20"/>
    <s v="Kelly"/>
    <s v="Green Boesen"/>
    <s v="Student"/>
    <s v="Yale Physician Assistant Online Program"/>
    <n v="1"/>
    <m/>
    <s v="131656807635876480"/>
    <s v="Event_Sequential"/>
    <d v="2018-03-16T09:32:44"/>
    <n v="9"/>
    <d v="2018-03-16T09:33:32"/>
    <x v="21"/>
    <n v="1"/>
    <n v="0"/>
    <n v="1"/>
    <n v="0"/>
    <n v="1"/>
    <n v="0"/>
    <n v="1"/>
    <n v="0"/>
    <n v="1"/>
    <n v="0"/>
    <n v="1"/>
    <n v="0"/>
    <n v="0"/>
    <n v="0"/>
    <n v="48"/>
    <s v="Level3"/>
  </r>
  <r>
    <x v="20"/>
    <s v="Kelly"/>
    <s v="Green Boesen"/>
    <s v="Student"/>
    <s v="Yale Physician Assistant Online Program"/>
    <n v="1"/>
    <m/>
    <s v="131656808162207088"/>
    <s v="Event_Sequential"/>
    <d v="2018-03-16T09:33:36"/>
    <n v="9"/>
    <d v="2018-03-16T09:34:28"/>
    <x v="9"/>
    <n v="1"/>
    <n v="0"/>
    <n v="1"/>
    <n v="0"/>
    <n v="1"/>
    <n v="0"/>
    <n v="1"/>
    <n v="0"/>
    <n v="1"/>
    <n v="0"/>
    <n v="1"/>
    <n v="0"/>
    <n v="0"/>
    <n v="0"/>
    <n v="52"/>
    <s v="Level4"/>
  </r>
  <r>
    <x v="20"/>
    <s v="Kelly"/>
    <s v="Green Boesen"/>
    <s v="Student"/>
    <s v="Yale Physician Assistant Online Program"/>
    <n v="1"/>
    <m/>
    <s v="131656808725313856"/>
    <s v="Event_Sequential"/>
    <d v="2018-03-16T09:34:32"/>
    <n v="9"/>
    <d v="2018-03-16T09:35:22"/>
    <x v="75"/>
    <n v="1"/>
    <n v="0"/>
    <n v="1"/>
    <n v="0"/>
    <n v="1"/>
    <n v="0"/>
    <n v="1"/>
    <n v="0"/>
    <n v="1"/>
    <n v="0"/>
    <n v="1"/>
    <n v="0"/>
    <n v="0"/>
    <n v="0"/>
    <n v="50"/>
    <s v="Level4"/>
  </r>
  <r>
    <x v="20"/>
    <s v="Kelly"/>
    <s v="Green Boesen"/>
    <s v="Student"/>
    <s v="Yale Physician Assistant Online Program"/>
    <n v="0"/>
    <m/>
    <s v="131656809256553696"/>
    <s v="Event_Sequential"/>
    <d v="2018-03-16T09:35:26"/>
    <n v="9"/>
    <d v="2018-03-16T09:35:59"/>
    <x v="77"/>
    <n v="1"/>
    <n v="0"/>
    <n v="0"/>
    <n v="0"/>
    <n v="0"/>
    <n v="0"/>
    <n v="0"/>
    <n v="0"/>
    <n v="0"/>
    <n v="0"/>
    <n v="0"/>
    <n v="0"/>
    <n v="0"/>
    <n v="0"/>
    <n v="0"/>
    <s v="Level5"/>
  </r>
  <r>
    <x v="20"/>
    <s v="Kelly"/>
    <s v="Green Boesen"/>
    <s v="Student"/>
    <s v="Yale Physician Assistant Online Program"/>
    <n v="0"/>
    <m/>
    <s v="131656809605064176"/>
    <s v="Event_Sequential"/>
    <d v="2018-03-16T09:36:00"/>
    <n v="9"/>
    <d v="2018-03-16T09:36:19"/>
    <x v="181"/>
    <n v="0"/>
    <n v="0"/>
    <n v="0"/>
    <n v="0"/>
    <n v="0"/>
    <n v="0"/>
    <n v="0"/>
    <n v="0"/>
    <n v="0"/>
    <n v="0"/>
    <n v="0"/>
    <n v="0"/>
    <n v="0"/>
    <n v="0"/>
    <n v="0"/>
    <s v="Level5"/>
  </r>
  <r>
    <x v="20"/>
    <s v="Kelly"/>
    <s v="Green Boesen"/>
    <s v="Student"/>
    <s v="Yale Physician Assistant Online Program"/>
    <n v="0"/>
    <m/>
    <s v="131656809800401248"/>
    <s v="Event_Sequential"/>
    <d v="2018-03-16T09:36:20"/>
    <n v="9"/>
    <d v="2018-03-16T09:36:44"/>
    <x v="193"/>
    <n v="1"/>
    <n v="0"/>
    <n v="0"/>
    <n v="0"/>
    <n v="0"/>
    <n v="0"/>
    <n v="0"/>
    <n v="0"/>
    <n v="0"/>
    <n v="0"/>
    <n v="0"/>
    <n v="0"/>
    <n v="0"/>
    <n v="0"/>
    <n v="0"/>
    <s v="Level5"/>
  </r>
  <r>
    <x v="20"/>
    <s v="Kelly"/>
    <s v="Green Boesen"/>
    <s v="Student"/>
    <s v="Yale Physician Assistant Online Program"/>
    <n v="1"/>
    <m/>
    <s v="131656810055411344"/>
    <s v="Event_Sequential"/>
    <d v="2018-03-16T09:36:45"/>
    <n v="9"/>
    <d v="2018-03-16T09:37:28"/>
    <x v="158"/>
    <n v="1"/>
    <n v="0"/>
    <n v="1"/>
    <n v="0"/>
    <n v="1"/>
    <n v="0"/>
    <n v="1"/>
    <n v="0"/>
    <n v="1"/>
    <n v="0"/>
    <n v="1"/>
    <n v="0"/>
    <n v="0"/>
    <n v="0"/>
    <n v="42"/>
    <s v="Level5"/>
  </r>
  <r>
    <x v="20"/>
    <s v="Kelly"/>
    <s v="Green Boesen"/>
    <s v="Student"/>
    <s v="Yale Physician Assistant Online Program"/>
    <n v="0"/>
    <m/>
    <s v="131656810521605920"/>
    <s v="Event_Sequential"/>
    <d v="2018-03-16T09:37:32"/>
    <n v="9"/>
    <d v="2018-03-16T09:37:52"/>
    <x v="182"/>
    <n v="1"/>
    <n v="0"/>
    <n v="0"/>
    <n v="0"/>
    <n v="0"/>
    <n v="0"/>
    <n v="0"/>
    <n v="0"/>
    <n v="0"/>
    <n v="0"/>
    <n v="0"/>
    <n v="0"/>
    <n v="0"/>
    <n v="0"/>
    <n v="0"/>
    <s v="Level5"/>
  </r>
  <r>
    <x v="20"/>
    <s v="Kelly"/>
    <s v="Green Boesen"/>
    <s v="Student"/>
    <s v="Yale Physician Assistant Online Program"/>
    <n v="0"/>
    <m/>
    <s v="131656810737657200"/>
    <s v="Event_Sequential"/>
    <d v="2018-03-16T09:37:54"/>
    <n v="9"/>
    <d v="2018-03-16T09:38:28"/>
    <x v="60"/>
    <n v="1"/>
    <n v="0"/>
    <n v="1"/>
    <n v="0"/>
    <n v="0"/>
    <n v="0"/>
    <n v="0"/>
    <n v="0"/>
    <n v="0"/>
    <n v="0"/>
    <n v="0"/>
    <n v="0"/>
    <n v="0"/>
    <n v="0"/>
    <n v="0"/>
    <s v="Level5"/>
  </r>
  <r>
    <x v="20"/>
    <s v="Kelly"/>
    <s v="Green Boesen"/>
    <s v="Student"/>
    <s v="Yale Physician Assistant Online Program"/>
    <n v="0"/>
    <m/>
    <s v="131656811090341040"/>
    <s v="Event_Sequential"/>
    <d v="2018-03-16T09:38:29"/>
    <n v="9"/>
    <d v="2018-03-16T09:38:51"/>
    <x v="221"/>
    <n v="1"/>
    <n v="0"/>
    <n v="0"/>
    <n v="0"/>
    <n v="0"/>
    <n v="0"/>
    <n v="0"/>
    <n v="0"/>
    <n v="0"/>
    <n v="0"/>
    <n v="0"/>
    <n v="0"/>
    <n v="0"/>
    <n v="0"/>
    <n v="0"/>
    <s v="Level5"/>
  </r>
  <r>
    <x v="20"/>
    <s v="Kelly"/>
    <s v="Green Boesen"/>
    <s v="Student"/>
    <s v="Yale Physician Assistant Online Program"/>
    <n v="1"/>
    <m/>
    <s v="131656811321599776"/>
    <s v="Event_Sequential"/>
    <d v="2018-03-16T09:38:52"/>
    <n v="9"/>
    <d v="2018-03-16T09:39:41"/>
    <x v="68"/>
    <n v="1"/>
    <n v="0"/>
    <n v="1"/>
    <n v="0"/>
    <n v="1"/>
    <n v="0"/>
    <n v="1"/>
    <n v="0"/>
    <n v="1"/>
    <n v="0"/>
    <n v="1"/>
    <n v="0"/>
    <n v="0"/>
    <n v="0"/>
    <n v="48"/>
    <s v="Level5"/>
  </r>
  <r>
    <x v="21"/>
    <s v="Kelly"/>
    <s v="Greenville"/>
    <s v="Student"/>
    <s v="Yale Physician Assistant Online Program"/>
    <n v="1"/>
    <m/>
    <s v="131654290919606624"/>
    <s v="Event_Sequential"/>
    <d v="2018-03-13T11:38:12"/>
    <n v="11"/>
    <d v="2018-03-13T11:39:53"/>
    <x v="136"/>
    <n v="1"/>
    <n v="0"/>
    <n v="0"/>
    <n v="1"/>
    <n v="0"/>
    <n v="1"/>
    <n v="0"/>
    <n v="1"/>
    <n v="0"/>
    <n v="1"/>
    <n v="0"/>
    <n v="1"/>
    <n v="0"/>
    <n v="0"/>
    <n v="101"/>
    <s v="Level0"/>
  </r>
  <r>
    <x v="22"/>
    <s v="Macy"/>
    <s v="Baig"/>
    <s v="Student"/>
    <s v="Yale Physician Assistant Online Program"/>
    <n v="1"/>
    <m/>
    <s v="131655110540392704"/>
    <s v="Event_Sequential"/>
    <d v="2018-03-14T10:24:14"/>
    <n v="10"/>
    <d v="2018-03-14T10:25:37"/>
    <x v="222"/>
    <n v="0"/>
    <n v="1"/>
    <n v="1"/>
    <n v="0"/>
    <n v="1"/>
    <n v="0"/>
    <n v="1"/>
    <n v="0"/>
    <n v="1"/>
    <n v="0"/>
    <n v="0"/>
    <n v="1"/>
    <n v="0"/>
    <n v="0"/>
    <n v="83"/>
    <s v="Level0"/>
  </r>
  <r>
    <x v="22"/>
    <s v="Macy"/>
    <s v="Baig"/>
    <s v="Student"/>
    <s v="Yale Physician Assistant Online Program"/>
    <n v="1"/>
    <m/>
    <s v="131655111444169264"/>
    <s v="Event_Sequential"/>
    <d v="2018-03-14T10:25:44"/>
    <n v="10"/>
    <d v="2018-03-14T10:27:05"/>
    <x v="223"/>
    <n v="1"/>
    <n v="0"/>
    <n v="1"/>
    <n v="0"/>
    <n v="1"/>
    <n v="0"/>
    <n v="1"/>
    <n v="0"/>
    <n v="1"/>
    <n v="0"/>
    <n v="1"/>
    <n v="0"/>
    <n v="0"/>
    <n v="0"/>
    <n v="80"/>
    <s v="Level1"/>
  </r>
  <r>
    <x v="22"/>
    <s v="Macy"/>
    <s v="Baig"/>
    <s v="Student"/>
    <s v="Yale Physician Assistant Online Program"/>
    <n v="1"/>
    <m/>
    <s v="131655112298000288"/>
    <s v="Event_Sequential"/>
    <d v="2018-03-14T10:27:10"/>
    <n v="10"/>
    <d v="2018-03-14T10:28:27"/>
    <x v="224"/>
    <n v="1"/>
    <n v="0"/>
    <n v="1"/>
    <n v="0"/>
    <n v="1"/>
    <n v="0"/>
    <n v="1"/>
    <n v="0"/>
    <n v="1"/>
    <n v="0"/>
    <n v="1"/>
    <n v="0"/>
    <n v="0"/>
    <n v="0"/>
    <n v="77"/>
    <s v="Level1"/>
  </r>
  <r>
    <x v="22"/>
    <s v="Macy"/>
    <s v="Baig"/>
    <s v="Student"/>
    <s v="Yale Physician Assistant Online Program"/>
    <n v="0"/>
    <m/>
    <s v="131655160849990240"/>
    <s v="Event_Sequential"/>
    <d v="2018-03-14T11:48:05"/>
    <n v="11"/>
    <d v="2018-03-14T11:49:09"/>
    <x v="26"/>
    <n v="1"/>
    <n v="0"/>
    <n v="0"/>
    <n v="0"/>
    <n v="1"/>
    <n v="0"/>
    <n v="1"/>
    <n v="0"/>
    <n v="1"/>
    <n v="0"/>
    <n v="1"/>
    <n v="0"/>
    <n v="0"/>
    <n v="0"/>
    <n v="0"/>
    <s v="Level2"/>
  </r>
  <r>
    <x v="22"/>
    <s v="Macy"/>
    <s v="Baig"/>
    <s v="Student"/>
    <s v="Yale Physician Assistant Online Program"/>
    <n v="1"/>
    <m/>
    <s v="131655161586865472"/>
    <s v="Event_Sequential"/>
    <d v="2018-03-14T11:49:19"/>
    <n v="11"/>
    <d v="2018-03-14T11:50:15"/>
    <x v="43"/>
    <n v="1"/>
    <n v="0"/>
    <n v="1"/>
    <n v="0"/>
    <n v="1"/>
    <n v="0"/>
    <n v="1"/>
    <n v="0"/>
    <n v="1"/>
    <n v="0"/>
    <n v="1"/>
    <n v="0"/>
    <n v="0"/>
    <n v="0"/>
    <n v="56"/>
    <s v="Level2"/>
  </r>
  <r>
    <x v="22"/>
    <s v="Macy"/>
    <s v="Baig"/>
    <s v="Student"/>
    <s v="Yale Physician Assistant Online Program"/>
    <n v="1"/>
    <m/>
    <s v="131655162234001728"/>
    <s v="Event_Sequential"/>
    <d v="2018-03-14T11:50:23"/>
    <n v="11"/>
    <d v="2018-03-14T11:51:21"/>
    <x v="225"/>
    <n v="1"/>
    <n v="0"/>
    <n v="1"/>
    <n v="0"/>
    <n v="1"/>
    <n v="0"/>
    <n v="1"/>
    <n v="0"/>
    <n v="1"/>
    <n v="0"/>
    <n v="1"/>
    <n v="0"/>
    <n v="0"/>
    <n v="0"/>
    <n v="57"/>
    <s v="Level2"/>
  </r>
  <r>
    <x v="22"/>
    <s v="Macy"/>
    <s v="Baig"/>
    <s v="Student"/>
    <s v="Yale Physician Assistant Online Program"/>
    <n v="1"/>
    <m/>
    <s v="131656854933598816"/>
    <s v="Event_Sequential"/>
    <d v="2018-03-16T10:51:33"/>
    <n v="10"/>
    <d v="2018-03-16T10:52:32"/>
    <x v="49"/>
    <n v="1"/>
    <n v="0"/>
    <n v="1"/>
    <n v="0"/>
    <n v="1"/>
    <n v="0"/>
    <n v="1"/>
    <n v="0"/>
    <n v="1"/>
    <n v="0"/>
    <n v="1"/>
    <n v="0"/>
    <n v="0"/>
    <n v="0"/>
    <n v="59"/>
    <s v="Level3"/>
  </r>
  <r>
    <x v="22"/>
    <s v="Macy"/>
    <s v="Baig"/>
    <s v="Student"/>
    <s v="Yale Physician Assistant Online Program"/>
    <n v="1"/>
    <m/>
    <s v="131656855810318128"/>
    <s v="Event_Sequential"/>
    <d v="2018-03-16T10:53:01"/>
    <n v="10"/>
    <d v="2018-03-16T10:53:55"/>
    <x v="85"/>
    <n v="1"/>
    <n v="0"/>
    <n v="1"/>
    <n v="0"/>
    <n v="1"/>
    <n v="0"/>
    <n v="1"/>
    <n v="0"/>
    <n v="1"/>
    <n v="0"/>
    <n v="1"/>
    <n v="0"/>
    <n v="0"/>
    <n v="0"/>
    <n v="54"/>
    <s v="Level3"/>
  </r>
  <r>
    <x v="22"/>
    <s v="Macy"/>
    <s v="Baig"/>
    <s v="Student"/>
    <s v="Yale Physician Assistant Online Program"/>
    <n v="0"/>
    <m/>
    <s v="131656870238710096"/>
    <s v="Event_Sequential"/>
    <d v="2018-03-16T11:17:04"/>
    <n v="11"/>
    <d v="2018-03-16T11:17:53"/>
    <x v="130"/>
    <n v="0"/>
    <n v="0"/>
    <n v="1"/>
    <n v="0"/>
    <n v="1"/>
    <n v="0"/>
    <n v="1"/>
    <n v="0"/>
    <n v="1"/>
    <n v="0"/>
    <n v="1"/>
    <n v="0"/>
    <n v="0"/>
    <n v="0"/>
    <n v="0"/>
    <s v="Level4"/>
  </r>
  <r>
    <x v="22"/>
    <s v="Macy"/>
    <s v="Baig"/>
    <s v="Student"/>
    <s v="Yale Physician Assistant Online Program"/>
    <n v="1"/>
    <m/>
    <s v="131656870801363200"/>
    <s v="Event_Sequential"/>
    <d v="2018-03-16T11:18:00"/>
    <n v="11"/>
    <d v="2018-03-16T11:18:50"/>
    <x v="61"/>
    <n v="1"/>
    <n v="0"/>
    <n v="1"/>
    <n v="0"/>
    <n v="1"/>
    <n v="0"/>
    <n v="1"/>
    <n v="0"/>
    <n v="1"/>
    <n v="0"/>
    <n v="1"/>
    <n v="0"/>
    <n v="0"/>
    <n v="0"/>
    <n v="49"/>
    <s v="Level4"/>
  </r>
  <r>
    <x v="22"/>
    <s v="Macy"/>
    <s v="Baig"/>
    <s v="Student"/>
    <s v="Yale Physician Assistant Online Program"/>
    <n v="0"/>
    <m/>
    <s v="131656871345173024"/>
    <s v="Event_Sequential"/>
    <d v="2018-03-16T11:18:54"/>
    <n v="11"/>
    <d v="2018-03-16T11:19:43"/>
    <x v="130"/>
    <n v="1"/>
    <n v="0"/>
    <n v="1"/>
    <n v="0"/>
    <n v="1"/>
    <n v="0"/>
    <n v="1"/>
    <n v="0"/>
    <n v="0"/>
    <n v="0"/>
    <n v="1"/>
    <n v="0"/>
    <n v="0"/>
    <n v="0"/>
    <n v="0"/>
    <s v="Level4"/>
  </r>
  <r>
    <x v="22"/>
    <s v="Macy"/>
    <s v="Baig"/>
    <s v="Student"/>
    <s v="Yale Physician Assistant Online Program"/>
    <n v="1"/>
    <m/>
    <s v="131656871892171632"/>
    <s v="Event_Sequential"/>
    <d v="2018-03-16T11:19:49"/>
    <n v="11"/>
    <d v="2018-03-16T11:20:37"/>
    <x v="21"/>
    <n v="1"/>
    <n v="0"/>
    <n v="1"/>
    <n v="0"/>
    <n v="1"/>
    <n v="0"/>
    <n v="1"/>
    <n v="0"/>
    <n v="1"/>
    <n v="0"/>
    <n v="1"/>
    <n v="0"/>
    <n v="0"/>
    <n v="0"/>
    <n v="47"/>
    <s v="Level4"/>
  </r>
  <r>
    <x v="23"/>
    <s v="Marissa"/>
    <s v="Clark"/>
    <s v="Student"/>
    <s v="Yale Physician Assistant Online Program"/>
    <n v="1"/>
    <m/>
    <s v="131656756555553424"/>
    <s v="Event_Sequential"/>
    <d v="2018-03-16T08:07:35"/>
    <n v="8"/>
    <d v="2018-03-16T08:09:04"/>
    <x v="103"/>
    <n v="0"/>
    <n v="1"/>
    <n v="1"/>
    <n v="0"/>
    <n v="1"/>
    <n v="0"/>
    <n v="1"/>
    <n v="0"/>
    <n v="0"/>
    <n v="1"/>
    <n v="1"/>
    <n v="0"/>
    <n v="0"/>
    <n v="0"/>
    <n v="88"/>
    <s v="Level0"/>
  </r>
  <r>
    <x v="23"/>
    <s v="Marissa"/>
    <s v="Clark"/>
    <s v="Student"/>
    <s v="Yale Physician Assistant Online Program"/>
    <n v="1"/>
    <m/>
    <s v="131656757547412688"/>
    <s v="Event_Sequential"/>
    <d v="2018-03-16T08:09:15"/>
    <n v="8"/>
    <d v="2018-03-16T08:10:23"/>
    <x v="81"/>
    <n v="1"/>
    <n v="0"/>
    <n v="1"/>
    <n v="0"/>
    <n v="1"/>
    <n v="0"/>
    <n v="1"/>
    <n v="0"/>
    <n v="1"/>
    <n v="0"/>
    <n v="1"/>
    <n v="0"/>
    <n v="0"/>
    <n v="0"/>
    <n v="68"/>
    <s v="Level1"/>
  </r>
  <r>
    <x v="23"/>
    <s v="Marissa"/>
    <s v="Clark"/>
    <s v="Student"/>
    <s v="Yale Physician Assistant Online Program"/>
    <n v="0"/>
    <m/>
    <s v="131656758504428256"/>
    <s v="Event_Sequential"/>
    <d v="2018-03-16T08:10:50"/>
    <n v="8"/>
    <d v="2018-03-16T08:11:44"/>
    <x v="85"/>
    <n v="1"/>
    <n v="0"/>
    <n v="1"/>
    <n v="0"/>
    <n v="1"/>
    <n v="0"/>
    <n v="0"/>
    <n v="0"/>
    <n v="0"/>
    <n v="0"/>
    <n v="0"/>
    <n v="0"/>
    <n v="0"/>
    <n v="0"/>
    <n v="0"/>
    <s v="Level1"/>
  </r>
  <r>
    <x v="23"/>
    <s v="Marissa"/>
    <s v="Clark"/>
    <s v="Student"/>
    <s v="Yale Physician Assistant Online Program"/>
    <n v="1"/>
    <m/>
    <s v="131656765396062544"/>
    <s v="Event_Sequential"/>
    <d v="2018-03-16T08:22:19"/>
    <n v="8"/>
    <d v="2018-03-16T08:23:38"/>
    <x v="99"/>
    <n v="1"/>
    <n v="0"/>
    <n v="1"/>
    <n v="0"/>
    <n v="1"/>
    <n v="0"/>
    <n v="1"/>
    <n v="0"/>
    <n v="1"/>
    <n v="0"/>
    <n v="1"/>
    <n v="0"/>
    <n v="0"/>
    <n v="0"/>
    <n v="78"/>
    <s v="Level1"/>
  </r>
  <r>
    <x v="23"/>
    <s v="Marissa"/>
    <s v="Clark"/>
    <s v="Student"/>
    <s v="Yale Physician Assistant Online Program"/>
    <n v="0"/>
    <m/>
    <s v="131656766295829872"/>
    <s v="Event_Sequential"/>
    <d v="2018-03-16T08:23:49"/>
    <n v="8"/>
    <d v="2018-03-16T08:24:24"/>
    <x v="2"/>
    <n v="1"/>
    <n v="0"/>
    <n v="1"/>
    <n v="0"/>
    <n v="0"/>
    <n v="0"/>
    <n v="0"/>
    <n v="0"/>
    <n v="0"/>
    <n v="0"/>
    <n v="0"/>
    <n v="0"/>
    <n v="0"/>
    <n v="0"/>
    <n v="0"/>
    <s v="Level2"/>
  </r>
  <r>
    <x v="23"/>
    <s v="Marissa"/>
    <s v="Clark"/>
    <s v="Student"/>
    <s v="Yale Physician Assistant Online Program"/>
    <n v="1"/>
    <m/>
    <s v="131656766711154384"/>
    <s v="Event_Sequential"/>
    <d v="2018-03-16T08:24:31"/>
    <n v="8"/>
    <d v="2018-03-16T08:25:25"/>
    <x v="85"/>
    <n v="1"/>
    <n v="0"/>
    <n v="1"/>
    <n v="0"/>
    <n v="1"/>
    <n v="0"/>
    <n v="1"/>
    <n v="0"/>
    <n v="1"/>
    <n v="0"/>
    <n v="1"/>
    <n v="0"/>
    <n v="0"/>
    <n v="0"/>
    <n v="54"/>
    <s v="Level2"/>
  </r>
  <r>
    <x v="23"/>
    <s v="Marissa"/>
    <s v="Clark"/>
    <s v="Student"/>
    <s v="Yale Physician Assistant Online Program"/>
    <n v="1"/>
    <m/>
    <s v="131656767386284560"/>
    <s v="Event_Sequential"/>
    <d v="2018-03-16T08:25:39"/>
    <n v="8"/>
    <d v="2018-03-16T08:26:32"/>
    <x v="84"/>
    <n v="1"/>
    <n v="0"/>
    <n v="1"/>
    <n v="0"/>
    <n v="1"/>
    <n v="0"/>
    <n v="1"/>
    <n v="0"/>
    <n v="1"/>
    <n v="0"/>
    <n v="1"/>
    <n v="0"/>
    <n v="0"/>
    <n v="0"/>
    <n v="53"/>
    <s v="Level2"/>
  </r>
  <r>
    <x v="23"/>
    <s v="Marissa"/>
    <s v="Clark"/>
    <s v="Student"/>
    <s v="Yale Physician Assistant Online Program"/>
    <n v="0"/>
    <m/>
    <s v="131656768023108032"/>
    <s v="Event_Sequential"/>
    <d v="2018-03-16T08:26:42"/>
    <n v="8"/>
    <d v="2018-03-16T08:27:15"/>
    <x v="104"/>
    <n v="1"/>
    <n v="0"/>
    <n v="1"/>
    <n v="0"/>
    <n v="0"/>
    <n v="0"/>
    <n v="0"/>
    <n v="0"/>
    <n v="0"/>
    <n v="0"/>
    <n v="0"/>
    <n v="0"/>
    <n v="0"/>
    <n v="0"/>
    <n v="0"/>
    <s v="Level3"/>
  </r>
  <r>
    <x v="23"/>
    <s v="Marissa"/>
    <s v="Clark"/>
    <s v="Student"/>
    <s v="Yale Physician Assistant Online Program"/>
    <n v="1"/>
    <m/>
    <s v="131656774839627712"/>
    <s v="Event_Sequential"/>
    <d v="2018-03-16T08:38:04"/>
    <n v="8"/>
    <d v="2018-03-16T08:39:01"/>
    <x v="202"/>
    <n v="1"/>
    <n v="0"/>
    <n v="1"/>
    <n v="0"/>
    <n v="1"/>
    <n v="0"/>
    <n v="1"/>
    <n v="0"/>
    <n v="1"/>
    <n v="0"/>
    <n v="1"/>
    <n v="0"/>
    <n v="0"/>
    <n v="0"/>
    <n v="56"/>
    <s v="Level3"/>
  </r>
  <r>
    <x v="23"/>
    <s v="Marissa"/>
    <s v="Clark"/>
    <s v="Student"/>
    <s v="Yale Physician Assistant Online Program"/>
    <n v="0"/>
    <m/>
    <s v="131656775545668208"/>
    <s v="Event_Sequential"/>
    <d v="2018-03-16T08:39:14"/>
    <n v="8"/>
    <d v="2018-03-16T08:39:47"/>
    <x v="104"/>
    <n v="1"/>
    <n v="0"/>
    <n v="1"/>
    <n v="0"/>
    <n v="0"/>
    <n v="0"/>
    <n v="0"/>
    <n v="0"/>
    <n v="0"/>
    <n v="0"/>
    <n v="0"/>
    <n v="0"/>
    <n v="0"/>
    <n v="0"/>
    <n v="0"/>
    <s v="Level3"/>
  </r>
  <r>
    <x v="23"/>
    <s v="Marissa"/>
    <s v="Clark"/>
    <s v="Student"/>
    <s v="Yale Physician Assistant Online Program"/>
    <n v="0"/>
    <m/>
    <s v="131656776111083648"/>
    <s v="Event_Sequential"/>
    <d v="2018-03-16T08:40:11"/>
    <n v="8"/>
    <d v="2018-03-16T08:40:46"/>
    <x v="2"/>
    <n v="1"/>
    <n v="0"/>
    <n v="1"/>
    <n v="0"/>
    <n v="0"/>
    <n v="0"/>
    <n v="0"/>
    <n v="0"/>
    <n v="0"/>
    <n v="0"/>
    <n v="0"/>
    <n v="0"/>
    <n v="0"/>
    <n v="0"/>
    <n v="0"/>
    <s v="Level3"/>
  </r>
  <r>
    <x v="23"/>
    <s v="Marissa"/>
    <s v="Clark"/>
    <s v="Student"/>
    <s v="Yale Physician Assistant Online Program"/>
    <n v="1"/>
    <m/>
    <s v="131656776613003904"/>
    <s v="Event_Sequential"/>
    <d v="2018-03-16T08:41:01"/>
    <n v="8"/>
    <d v="2018-03-16T08:41:51"/>
    <x v="226"/>
    <n v="1"/>
    <n v="0"/>
    <n v="1"/>
    <n v="0"/>
    <n v="1"/>
    <n v="0"/>
    <n v="1"/>
    <n v="0"/>
    <n v="1"/>
    <n v="0"/>
    <n v="1"/>
    <n v="0"/>
    <n v="0"/>
    <n v="0"/>
    <n v="49"/>
    <s v="Level3"/>
  </r>
  <r>
    <x v="23"/>
    <s v="Marissa"/>
    <s v="Clark"/>
    <s v="Student"/>
    <s v="Yale Physician Assistant Online Program"/>
    <n v="0"/>
    <m/>
    <s v="131656893880167680"/>
    <s v="Event_Sequential"/>
    <d v="2018-03-16T11:56:28"/>
    <n v="11"/>
    <d v="2018-03-16T11:57:00"/>
    <x v="15"/>
    <n v="1"/>
    <n v="0"/>
    <n v="1"/>
    <n v="0"/>
    <n v="0"/>
    <n v="0"/>
    <n v="0"/>
    <n v="0"/>
    <n v="0"/>
    <n v="0"/>
    <n v="0"/>
    <n v="0"/>
    <n v="0"/>
    <n v="0"/>
    <n v="0"/>
    <s v="Level4"/>
  </r>
  <r>
    <x v="23"/>
    <s v="Marissa"/>
    <s v="Clark"/>
    <s v="Student"/>
    <s v="Yale Physician Assistant Online Program"/>
    <n v="0"/>
    <m/>
    <s v="131656894256286288"/>
    <s v="Event_Sequential"/>
    <d v="2018-03-16T11:57:06"/>
    <n v="11"/>
    <d v="2018-03-16T11:57:38"/>
    <x v="15"/>
    <n v="1"/>
    <n v="0"/>
    <n v="1"/>
    <n v="0"/>
    <n v="0"/>
    <n v="0"/>
    <n v="0"/>
    <n v="0"/>
    <n v="0"/>
    <n v="0"/>
    <n v="0"/>
    <n v="0"/>
    <n v="0"/>
    <n v="0"/>
    <n v="0"/>
    <s v="Level4"/>
  </r>
  <r>
    <x v="23"/>
    <s v="Marissa"/>
    <s v="Clark"/>
    <s v="Student"/>
    <s v="Yale Physician Assistant Online Program"/>
    <n v="0"/>
    <m/>
    <s v="131656894608145328"/>
    <s v="Event_Sequential"/>
    <d v="2018-03-16T11:57:41"/>
    <n v="11"/>
    <d v="2018-03-16T11:58:35"/>
    <x v="227"/>
    <n v="1"/>
    <n v="0"/>
    <n v="0"/>
    <n v="0"/>
    <n v="1"/>
    <n v="0"/>
    <n v="1"/>
    <n v="0"/>
    <n v="1"/>
    <n v="0"/>
    <n v="1"/>
    <n v="0"/>
    <n v="0"/>
    <n v="0"/>
    <n v="0"/>
    <s v="Level4"/>
  </r>
  <r>
    <x v="23"/>
    <s v="Marissa"/>
    <s v="Clark"/>
    <s v="Student"/>
    <s v="Yale Physician Assistant Online Program"/>
    <n v="0"/>
    <m/>
    <s v="131656895432235760"/>
    <s v="Event_Sequential"/>
    <d v="2018-03-16T11:59:03"/>
    <n v="11"/>
    <d v="2018-03-16T11:59:32"/>
    <x v="228"/>
    <n v="1"/>
    <n v="0"/>
    <n v="1"/>
    <n v="0"/>
    <n v="0"/>
    <n v="0"/>
    <n v="0"/>
    <n v="0"/>
    <n v="0"/>
    <n v="0"/>
    <n v="0"/>
    <n v="0"/>
    <n v="0"/>
    <n v="0"/>
    <n v="0"/>
    <s v="Level4"/>
  </r>
  <r>
    <x v="24"/>
    <s v="Mary"/>
    <s v="Bradley"/>
    <s v="Student"/>
    <s v="Yale Physician Assistant Online Program"/>
    <n v="1"/>
    <m/>
    <s v="131655093488819984"/>
    <s v="Event_Sequential"/>
    <d v="2018-03-14T09:55:49"/>
    <n v="9"/>
    <d v="2018-03-14T09:57:43"/>
    <x v="229"/>
    <n v="0"/>
    <n v="1"/>
    <n v="1"/>
    <n v="0"/>
    <n v="1"/>
    <n v="0"/>
    <n v="1"/>
    <n v="0"/>
    <n v="0"/>
    <n v="1"/>
    <n v="1"/>
    <n v="0"/>
    <n v="0"/>
    <n v="0"/>
    <n v="114"/>
    <s v="Level0"/>
  </r>
  <r>
    <x v="24"/>
    <s v="Mary"/>
    <s v="Bradley"/>
    <s v="Student"/>
    <s v="Yale Physician Assistant Online Program"/>
    <n v="1"/>
    <m/>
    <s v="131655094751008848"/>
    <s v="Event_Sequential"/>
    <d v="2018-03-14T09:57:55"/>
    <n v="9"/>
    <d v="2018-03-14T09:59:16"/>
    <x v="80"/>
    <n v="1"/>
    <n v="0"/>
    <n v="1"/>
    <n v="0"/>
    <n v="1"/>
    <n v="0"/>
    <n v="1"/>
    <n v="0"/>
    <n v="1"/>
    <n v="0"/>
    <n v="1"/>
    <n v="0"/>
    <n v="0"/>
    <n v="0"/>
    <n v="81"/>
    <s v="Level1"/>
  </r>
  <r>
    <x v="24"/>
    <s v="Mary"/>
    <s v="Bradley"/>
    <s v="Student"/>
    <s v="Yale Physician Assistant Online Program"/>
    <n v="1"/>
    <m/>
    <s v="131655095630528688"/>
    <s v="Event_Sequential"/>
    <d v="2018-03-14T09:59:23"/>
    <n v="9"/>
    <d v="2018-03-14T10:00:31"/>
    <x v="100"/>
    <n v="1"/>
    <n v="0"/>
    <n v="1"/>
    <n v="0"/>
    <n v="1"/>
    <n v="0"/>
    <n v="1"/>
    <n v="0"/>
    <n v="1"/>
    <n v="0"/>
    <n v="1"/>
    <n v="0"/>
    <n v="0"/>
    <n v="0"/>
    <n v="68"/>
    <s v="Level1"/>
  </r>
  <r>
    <x v="24"/>
    <s v="Mary"/>
    <s v="Bradley"/>
    <s v="Student"/>
    <s v="Yale Physician Assistant Online Program"/>
    <n v="1"/>
    <m/>
    <s v="131655912182510448"/>
    <s v="Event_Sequential"/>
    <d v="2018-03-15T08:40:18"/>
    <n v="8"/>
    <d v="2018-03-15T08:41:06"/>
    <x v="45"/>
    <n v="1"/>
    <n v="0"/>
    <n v="1"/>
    <n v="0"/>
    <n v="1"/>
    <n v="0"/>
    <n v="1"/>
    <n v="0"/>
    <n v="1"/>
    <n v="0"/>
    <n v="1"/>
    <n v="0"/>
    <n v="0"/>
    <n v="0"/>
    <n v="47"/>
    <s v="Level2"/>
  </r>
  <r>
    <x v="24"/>
    <s v="Mary"/>
    <s v="Bradley"/>
    <s v="Student"/>
    <s v="Yale Physician Assistant Online Program"/>
    <n v="0"/>
    <m/>
    <s v="131655912729871488"/>
    <s v="Event_Sequential"/>
    <d v="2018-03-15T08:41:13"/>
    <n v="8"/>
    <d v="2018-03-15T08:41:32"/>
    <x v="230"/>
    <n v="0"/>
    <n v="0"/>
    <n v="0"/>
    <n v="0"/>
    <n v="0"/>
    <n v="0"/>
    <n v="0"/>
    <n v="0"/>
    <n v="0"/>
    <n v="0"/>
    <n v="0"/>
    <n v="0"/>
    <n v="0"/>
    <n v="0"/>
    <n v="0"/>
    <s v="Level2"/>
  </r>
  <r>
    <x v="24"/>
    <s v="Mary"/>
    <s v="Bradley"/>
    <s v="Student"/>
    <s v="Yale Physician Assistant Online Program"/>
    <n v="1"/>
    <m/>
    <s v="131655914250182752"/>
    <s v="Event_Sequential"/>
    <d v="2018-03-15T08:43:45"/>
    <n v="8"/>
    <d v="2018-03-15T08:44:23"/>
    <x v="50"/>
    <n v="1"/>
    <n v="0"/>
    <n v="1"/>
    <n v="0"/>
    <n v="1"/>
    <n v="0"/>
    <n v="1"/>
    <n v="0"/>
    <n v="1"/>
    <n v="0"/>
    <n v="1"/>
    <n v="0"/>
    <n v="0"/>
    <n v="0"/>
    <n v="38"/>
    <s v="Level2"/>
  </r>
  <r>
    <x v="24"/>
    <s v="Mary"/>
    <s v="Bradley"/>
    <s v="Student"/>
    <s v="Yale Physician Assistant Online Program"/>
    <n v="1"/>
    <m/>
    <s v="131655922846769728"/>
    <s v="Event_Sequential"/>
    <d v="2018-03-15T08:58:05"/>
    <n v="8"/>
    <d v="2018-03-15T08:58:50"/>
    <x v="88"/>
    <n v="1"/>
    <n v="0"/>
    <n v="1"/>
    <n v="0"/>
    <n v="1"/>
    <n v="0"/>
    <n v="1"/>
    <n v="0"/>
    <n v="1"/>
    <n v="0"/>
    <n v="1"/>
    <n v="0"/>
    <n v="0"/>
    <n v="0"/>
    <n v="45"/>
    <s v="Level3"/>
  </r>
  <r>
    <x v="24"/>
    <s v="Mary"/>
    <s v="Bradley"/>
    <s v="Student"/>
    <s v="Yale Physician Assistant Online Program"/>
    <n v="1"/>
    <m/>
    <s v="131655923342946352"/>
    <s v="Event_Sequential"/>
    <d v="2018-03-15T08:58:54"/>
    <n v="8"/>
    <d v="2018-03-15T08:59:41"/>
    <x v="54"/>
    <n v="1"/>
    <n v="0"/>
    <n v="1"/>
    <n v="0"/>
    <n v="1"/>
    <n v="0"/>
    <n v="1"/>
    <n v="0"/>
    <n v="1"/>
    <n v="0"/>
    <n v="1"/>
    <n v="0"/>
    <n v="0"/>
    <n v="0"/>
    <n v="46"/>
    <s v="Level3"/>
  </r>
  <r>
    <x v="24"/>
    <s v="Mary"/>
    <s v="Bradley"/>
    <s v="Student"/>
    <s v="Yale Physician Assistant Online Program"/>
    <n v="1"/>
    <m/>
    <s v="131655940857817552"/>
    <s v="Event_Sequential"/>
    <d v="2018-03-15T09:28:06"/>
    <n v="9"/>
    <d v="2018-03-15T09:28:54"/>
    <x v="45"/>
    <n v="1"/>
    <n v="0"/>
    <n v="1"/>
    <n v="0"/>
    <n v="1"/>
    <n v="0"/>
    <n v="1"/>
    <n v="0"/>
    <n v="1"/>
    <n v="0"/>
    <n v="1"/>
    <n v="0"/>
    <n v="0"/>
    <n v="0"/>
    <n v="48"/>
    <s v="Level4"/>
  </r>
  <r>
    <x v="24"/>
    <s v="Mary"/>
    <s v="Bradley"/>
    <s v="Student"/>
    <s v="Yale Physician Assistant Online Program"/>
    <n v="1"/>
    <m/>
    <s v="131655941387353936"/>
    <s v="Event_Sequential"/>
    <d v="2018-03-15T09:28:59"/>
    <n v="9"/>
    <d v="2018-03-15T09:29:43"/>
    <x v="189"/>
    <n v="1"/>
    <n v="0"/>
    <n v="1"/>
    <n v="0"/>
    <n v="1"/>
    <n v="0"/>
    <n v="1"/>
    <n v="0"/>
    <n v="1"/>
    <n v="0"/>
    <n v="1"/>
    <n v="0"/>
    <n v="0"/>
    <n v="0"/>
    <n v="44"/>
    <s v="Level4"/>
  </r>
  <r>
    <x v="24"/>
    <s v="Mary"/>
    <s v="Bradley"/>
    <s v="Student"/>
    <s v="Yale Physician Assistant Online Program"/>
    <n v="0"/>
    <m/>
    <s v="131655941864010112"/>
    <s v="Event_Sequential"/>
    <d v="2018-03-15T09:29:46"/>
    <n v="9"/>
    <d v="2018-03-15T09:30:07"/>
    <x v="175"/>
    <n v="0"/>
    <n v="0"/>
    <n v="0"/>
    <n v="0"/>
    <n v="0"/>
    <n v="0"/>
    <n v="0"/>
    <n v="0"/>
    <n v="0"/>
    <n v="0"/>
    <n v="0"/>
    <n v="0"/>
    <n v="0"/>
    <n v="0"/>
    <n v="0"/>
    <s v="Level5"/>
  </r>
  <r>
    <x v="24"/>
    <s v="Mary"/>
    <s v="Bradley"/>
    <s v="Student"/>
    <s v="Yale Physician Assistant Online Program"/>
    <n v="0"/>
    <m/>
    <s v="131655942252379424"/>
    <s v="Event_Sequential"/>
    <d v="2018-03-15T09:30:25"/>
    <n v="9"/>
    <d v="2018-03-15T09:31:13"/>
    <x v="45"/>
    <n v="1"/>
    <n v="0"/>
    <n v="1"/>
    <n v="0"/>
    <n v="1"/>
    <n v="0"/>
    <n v="1"/>
    <n v="0"/>
    <n v="0"/>
    <n v="0"/>
    <n v="1"/>
    <n v="0"/>
    <n v="0"/>
    <n v="0"/>
    <n v="0"/>
    <s v="Level5"/>
  </r>
  <r>
    <x v="24"/>
    <s v="Mary"/>
    <s v="Bradley"/>
    <s v="Student"/>
    <s v="Yale Physician Assistant Online Program"/>
    <n v="0"/>
    <m/>
    <s v="131655942785489392"/>
    <s v="Event_Sequential"/>
    <d v="2018-03-15T09:31:18"/>
    <n v="9"/>
    <d v="2018-03-15T09:32:09"/>
    <x v="70"/>
    <n v="1"/>
    <n v="0"/>
    <n v="1"/>
    <n v="0"/>
    <n v="1"/>
    <n v="0"/>
    <n v="0"/>
    <n v="0"/>
    <n v="1"/>
    <n v="0"/>
    <n v="1"/>
    <n v="0"/>
    <n v="0"/>
    <n v="0"/>
    <n v="0"/>
    <s v="Level5"/>
  </r>
  <r>
    <x v="24"/>
    <s v="Mary"/>
    <s v="Bradley"/>
    <s v="Student"/>
    <s v="Yale Physician Assistant Online Program"/>
    <n v="0"/>
    <m/>
    <s v="131655943389970704"/>
    <s v="Event_Sequential"/>
    <d v="2018-03-15T09:32:19"/>
    <n v="9"/>
    <d v="2018-03-15T09:32:49"/>
    <x v="12"/>
    <n v="1"/>
    <n v="0"/>
    <n v="1"/>
    <n v="0"/>
    <n v="0"/>
    <n v="0"/>
    <n v="0"/>
    <n v="0"/>
    <n v="0"/>
    <n v="0"/>
    <n v="0"/>
    <n v="0"/>
    <n v="0"/>
    <n v="0"/>
    <n v="0"/>
    <s v="Level5"/>
  </r>
  <r>
    <x v="24"/>
    <s v="Mary"/>
    <s v="Bradley"/>
    <s v="Student"/>
    <s v="Yale Physician Assistant Online Program"/>
    <n v="0"/>
    <m/>
    <s v="131655943988269616"/>
    <s v="Event_Sequential"/>
    <d v="2018-03-15T09:33:19"/>
    <n v="9"/>
    <d v="2018-03-15T09:34:10"/>
    <x v="59"/>
    <n v="1"/>
    <n v="0"/>
    <n v="1"/>
    <n v="0"/>
    <n v="1"/>
    <n v="0"/>
    <n v="1"/>
    <n v="0"/>
    <n v="0"/>
    <n v="0"/>
    <n v="1"/>
    <n v="0"/>
    <n v="0"/>
    <n v="0"/>
    <n v="0"/>
    <s v="Level5"/>
  </r>
  <r>
    <x v="24"/>
    <s v="Mary"/>
    <s v="Bradley"/>
    <s v="Student"/>
    <s v="Yale Physician Assistant Online Program"/>
    <n v="0"/>
    <m/>
    <s v="131655944788084752"/>
    <s v="Event_Sequential"/>
    <d v="2018-03-15T09:34:39"/>
    <n v="9"/>
    <d v="2018-03-15T09:35:32"/>
    <x v="172"/>
    <n v="1"/>
    <n v="0"/>
    <n v="1"/>
    <n v="0"/>
    <n v="1"/>
    <n v="0"/>
    <n v="1"/>
    <n v="0"/>
    <n v="0"/>
    <n v="0"/>
    <n v="1"/>
    <n v="0"/>
    <n v="0"/>
    <n v="0"/>
    <n v="0"/>
    <s v="Level5"/>
  </r>
  <r>
    <x v="24"/>
    <s v="Mary"/>
    <s v="Bradley"/>
    <s v="Student"/>
    <s v="Yale Physician Assistant Online Program"/>
    <n v="0"/>
    <m/>
    <s v="131655945490514784"/>
    <s v="Event_Sequential"/>
    <d v="2018-03-15T09:35:49"/>
    <n v="9"/>
    <d v="2018-03-15T09:36:44"/>
    <x v="96"/>
    <n v="1"/>
    <n v="0"/>
    <n v="1"/>
    <n v="0"/>
    <n v="0"/>
    <n v="0"/>
    <n v="0"/>
    <n v="0"/>
    <n v="1"/>
    <n v="0"/>
    <n v="1"/>
    <n v="0"/>
    <n v="0"/>
    <n v="0"/>
    <n v="0"/>
    <s v="Level5"/>
  </r>
  <r>
    <x v="24"/>
    <s v="Mary"/>
    <s v="Bradley"/>
    <s v="Student"/>
    <s v="Yale Physician Assistant Online Program"/>
    <n v="1"/>
    <m/>
    <s v="131655975367490352"/>
    <s v="Event_Sequential"/>
    <d v="2018-03-15T10:25:37"/>
    <n v="10"/>
    <d v="2018-03-15T10:26:23"/>
    <x v="124"/>
    <n v="1"/>
    <n v="0"/>
    <n v="1"/>
    <n v="0"/>
    <n v="1"/>
    <n v="0"/>
    <n v="1"/>
    <n v="0"/>
    <n v="1"/>
    <n v="0"/>
    <n v="1"/>
    <n v="0"/>
    <n v="0"/>
    <n v="0"/>
    <n v="46"/>
    <s v="Level5"/>
  </r>
  <r>
    <x v="24"/>
    <s v="Mary"/>
    <s v="Bradley"/>
    <s v="Student"/>
    <s v="Yale Physician Assistant Online Program"/>
    <n v="0"/>
    <m/>
    <s v="131655975928098336"/>
    <s v="Event_Sequential"/>
    <d v="2018-03-15T10:26:33"/>
    <n v="10"/>
    <d v="2018-03-15T10:27:24"/>
    <x v="59"/>
    <n v="1"/>
    <n v="0"/>
    <n v="1"/>
    <n v="0"/>
    <n v="1"/>
    <n v="0"/>
    <n v="1"/>
    <n v="0"/>
    <n v="0"/>
    <n v="0"/>
    <n v="0"/>
    <n v="0"/>
    <n v="0"/>
    <n v="0"/>
    <n v="0"/>
    <s v="Level5"/>
  </r>
  <r>
    <x v="24"/>
    <s v="Mary"/>
    <s v="Bradley"/>
    <s v="Student"/>
    <s v="Yale Physician Assistant Online Program"/>
    <n v="1"/>
    <m/>
    <s v="131655976537600224"/>
    <s v="Event_Sequential"/>
    <d v="2018-03-15T10:27:34"/>
    <n v="10"/>
    <d v="2018-03-15T10:28:19"/>
    <x v="200"/>
    <n v="1"/>
    <n v="0"/>
    <n v="1"/>
    <n v="0"/>
    <n v="1"/>
    <n v="0"/>
    <n v="1"/>
    <n v="0"/>
    <n v="1"/>
    <n v="0"/>
    <n v="1"/>
    <n v="0"/>
    <n v="0"/>
    <n v="0"/>
    <n v="45"/>
    <s v="Level5"/>
  </r>
  <r>
    <x v="25"/>
    <s v="Mary"/>
    <s v="Garrison"/>
    <s v="Student"/>
    <s v="Yale Physician Assistant Online Program"/>
    <n v="1"/>
    <m/>
    <s v="131655166038063200"/>
    <s v="Event_Sequential"/>
    <d v="2018-03-14T11:56:44"/>
    <n v="11"/>
    <d v="2018-03-14T11:58:48"/>
    <x v="231"/>
    <n v="1"/>
    <n v="0"/>
    <n v="1"/>
    <n v="0"/>
    <n v="1"/>
    <n v="0"/>
    <n v="1"/>
    <n v="0"/>
    <n v="0"/>
    <n v="1"/>
    <n v="1"/>
    <n v="0"/>
    <n v="0"/>
    <n v="0"/>
    <n v="124"/>
    <s v="Level0"/>
  </r>
  <r>
    <x v="25"/>
    <s v="Mary"/>
    <s v="Garrison"/>
    <s v="Student"/>
    <s v="Yale Physician Assistant Online Program"/>
    <n v="1"/>
    <m/>
    <s v="131655167498790208"/>
    <s v="Event_Sequential"/>
    <d v="2018-03-14T11:59:10"/>
    <n v="11"/>
    <d v="2018-03-14T12:00:20"/>
    <x v="232"/>
    <n v="1"/>
    <n v="0"/>
    <n v="1"/>
    <n v="0"/>
    <n v="1"/>
    <n v="0"/>
    <n v="1"/>
    <n v="0"/>
    <n v="1"/>
    <n v="0"/>
    <n v="1"/>
    <n v="0"/>
    <n v="0"/>
    <n v="0"/>
    <n v="69"/>
    <s v="Level1"/>
  </r>
  <r>
    <x v="25"/>
    <s v="Mary"/>
    <s v="Garrison"/>
    <s v="Student"/>
    <s v="Yale Physician Assistant Online Program"/>
    <n v="0"/>
    <m/>
    <s v="131655168281470288"/>
    <s v="Event_Sequential"/>
    <d v="2018-03-14T12:00:28"/>
    <n v="12"/>
    <d v="2018-03-14T12:01:33"/>
    <x v="37"/>
    <n v="1"/>
    <n v="0"/>
    <n v="1"/>
    <n v="0"/>
    <n v="1"/>
    <n v="0"/>
    <n v="1"/>
    <n v="0"/>
    <n v="0"/>
    <n v="0"/>
    <n v="0"/>
    <n v="0"/>
    <n v="0"/>
    <n v="0"/>
    <n v="0"/>
    <s v="Level1"/>
  </r>
  <r>
    <x v="25"/>
    <s v="Mary"/>
    <s v="Garrison"/>
    <s v="Student"/>
    <s v="Yale Physician Assistant Online Program"/>
    <n v="1"/>
    <m/>
    <s v="131655168947191120"/>
    <s v="Event_Sequential"/>
    <d v="2018-03-14T12:01:35"/>
    <n v="12"/>
    <d v="2018-03-14T12:02:54"/>
    <x v="99"/>
    <n v="1"/>
    <n v="0"/>
    <n v="1"/>
    <n v="0"/>
    <n v="1"/>
    <n v="0"/>
    <n v="1"/>
    <n v="0"/>
    <n v="1"/>
    <n v="0"/>
    <n v="1"/>
    <n v="0"/>
    <n v="0"/>
    <n v="0"/>
    <n v="78"/>
    <s v="Level1"/>
  </r>
  <r>
    <x v="25"/>
    <s v="Mary"/>
    <s v="Garrison"/>
    <s v="Student"/>
    <s v="Yale Physician Assistant Online Program"/>
    <n v="0"/>
    <m/>
    <s v="131655307874975456"/>
    <s v="Event_Sequential"/>
    <d v="2018-03-14T15:53:07"/>
    <n v="15"/>
    <d v="2018-03-14T15:54:17"/>
    <x v="82"/>
    <n v="1"/>
    <n v="0"/>
    <n v="1"/>
    <n v="0"/>
    <n v="1"/>
    <n v="0"/>
    <n v="1"/>
    <n v="0"/>
    <n v="0"/>
    <n v="0"/>
    <n v="1"/>
    <n v="0"/>
    <n v="0"/>
    <n v="0"/>
    <n v="0"/>
    <s v="Level2"/>
  </r>
  <r>
    <x v="25"/>
    <s v="Mary"/>
    <s v="Garrison"/>
    <s v="Student"/>
    <s v="Yale Physician Assistant Online Program"/>
    <n v="0"/>
    <m/>
    <s v="131655308616677728"/>
    <s v="Event_Sequential"/>
    <d v="2018-03-14T15:54:22"/>
    <n v="15"/>
    <d v="2018-03-14T15:55:20"/>
    <x v="28"/>
    <n v="1"/>
    <n v="0"/>
    <n v="1"/>
    <n v="0"/>
    <n v="1"/>
    <n v="0"/>
    <n v="1"/>
    <n v="0"/>
    <n v="0"/>
    <n v="0"/>
    <n v="1"/>
    <n v="0"/>
    <n v="0"/>
    <n v="0"/>
    <n v="0"/>
    <s v="Level2"/>
  </r>
  <r>
    <x v="25"/>
    <s v="Mary"/>
    <s v="Garrison"/>
    <s v="Student"/>
    <s v="Yale Physician Assistant Online Program"/>
    <n v="0"/>
    <m/>
    <s v="131655309304907168"/>
    <s v="Event_Sequential"/>
    <d v="2018-03-14T15:55:30"/>
    <n v="15"/>
    <d v="2018-03-14T15:56:23"/>
    <x v="47"/>
    <n v="1"/>
    <n v="0"/>
    <n v="1"/>
    <n v="0"/>
    <n v="1"/>
    <n v="0"/>
    <n v="1"/>
    <n v="0"/>
    <n v="0"/>
    <n v="0"/>
    <n v="1"/>
    <n v="0"/>
    <n v="0"/>
    <n v="0"/>
    <n v="0"/>
    <s v="Level2"/>
  </r>
  <r>
    <x v="25"/>
    <s v="Mary"/>
    <s v="Garrison"/>
    <s v="Student"/>
    <s v="Yale Physician Assistant Online Program"/>
    <n v="1"/>
    <m/>
    <s v="131655309976836160"/>
    <s v="Event_Sequential"/>
    <d v="2018-03-14T15:56:38"/>
    <n v="15"/>
    <d v="2018-03-14T15:57:30"/>
    <x v="126"/>
    <n v="1"/>
    <n v="0"/>
    <n v="1"/>
    <n v="0"/>
    <n v="1"/>
    <n v="0"/>
    <n v="1"/>
    <n v="0"/>
    <n v="1"/>
    <n v="0"/>
    <n v="1"/>
    <n v="0"/>
    <n v="0"/>
    <n v="0"/>
    <n v="52"/>
    <s v="Level2"/>
  </r>
  <r>
    <x v="25"/>
    <s v="Mary"/>
    <s v="Garrison"/>
    <s v="Student"/>
    <s v="Yale Physician Assistant Online Program"/>
    <n v="1"/>
    <m/>
    <s v="131655310577252304"/>
    <s v="Event_Sequential"/>
    <d v="2018-03-14T15:57:38"/>
    <n v="15"/>
    <d v="2018-03-14T15:58:33"/>
    <x v="96"/>
    <n v="1"/>
    <n v="0"/>
    <n v="1"/>
    <n v="0"/>
    <n v="1"/>
    <n v="0"/>
    <n v="1"/>
    <n v="0"/>
    <n v="1"/>
    <n v="0"/>
    <n v="1"/>
    <n v="0"/>
    <n v="0"/>
    <n v="0"/>
    <n v="55"/>
    <s v="Level2"/>
  </r>
  <r>
    <x v="25"/>
    <s v="Mary"/>
    <s v="Garrison"/>
    <s v="Student"/>
    <s v="Yale Physician Assistant Online Program"/>
    <n v="0"/>
    <m/>
    <s v="131655336158476032"/>
    <s v="Event_Sequential"/>
    <d v="2018-03-14T16:40:16"/>
    <n v="16"/>
    <d v="2018-03-14T16:41:07"/>
    <x v="70"/>
    <n v="1"/>
    <n v="0"/>
    <n v="1"/>
    <n v="0"/>
    <n v="1"/>
    <n v="0"/>
    <n v="1"/>
    <n v="0"/>
    <n v="0"/>
    <n v="0"/>
    <n v="1"/>
    <n v="0"/>
    <n v="0"/>
    <n v="0"/>
    <n v="0"/>
    <s v="Level3"/>
  </r>
  <r>
    <x v="25"/>
    <s v="Mary"/>
    <s v="Garrison"/>
    <s v="Student"/>
    <s v="Yale Physician Assistant Online Program"/>
    <n v="0"/>
    <m/>
    <s v="131655336705142928"/>
    <s v="Event_Sequential"/>
    <d v="2018-03-14T16:41:10"/>
    <n v="16"/>
    <d v="2018-03-14T16:42:03"/>
    <x v="172"/>
    <n v="1"/>
    <n v="0"/>
    <n v="1"/>
    <n v="0"/>
    <n v="1"/>
    <n v="0"/>
    <n v="1"/>
    <n v="0"/>
    <n v="0"/>
    <n v="0"/>
    <n v="1"/>
    <n v="0"/>
    <n v="0"/>
    <n v="0"/>
    <n v="0"/>
    <s v="Level3"/>
  </r>
  <r>
    <x v="25"/>
    <s v="Mary"/>
    <s v="Garrison"/>
    <s v="Student"/>
    <s v="Yale Physician Assistant Online Program"/>
    <n v="0"/>
    <m/>
    <s v="131655337300657664"/>
    <s v="Event_Sequential"/>
    <d v="2018-03-14T16:42:10"/>
    <n v="16"/>
    <d v="2018-03-14T16:43:08"/>
    <x v="28"/>
    <n v="1"/>
    <n v="0"/>
    <n v="1"/>
    <n v="0"/>
    <n v="1"/>
    <n v="0"/>
    <n v="1"/>
    <n v="0"/>
    <n v="0"/>
    <n v="0"/>
    <n v="1"/>
    <n v="0"/>
    <n v="0"/>
    <n v="0"/>
    <n v="0"/>
    <s v="Level3"/>
  </r>
  <r>
    <x v="25"/>
    <s v="Mary"/>
    <s v="Garrison"/>
    <s v="Student"/>
    <s v="Yale Physician Assistant Online Program"/>
    <n v="0"/>
    <m/>
    <s v="131655337999710128"/>
    <s v="Event_Sequential"/>
    <d v="2018-03-14T16:43:20"/>
    <n v="16"/>
    <d v="2018-03-14T16:44:25"/>
    <x v="46"/>
    <n v="1"/>
    <n v="0"/>
    <n v="1"/>
    <n v="0"/>
    <n v="0"/>
    <n v="0"/>
    <n v="1"/>
    <n v="0"/>
    <n v="0"/>
    <n v="0"/>
    <n v="1"/>
    <n v="0"/>
    <n v="0"/>
    <n v="0"/>
    <n v="0"/>
    <s v="Level3"/>
  </r>
  <r>
    <x v="25"/>
    <s v="Mary"/>
    <s v="Garrison"/>
    <s v="Student"/>
    <s v="Yale Physician Assistant Online Program"/>
    <n v="0"/>
    <m/>
    <s v="131655338693758560"/>
    <s v="Event_Sequential"/>
    <d v="2018-03-14T16:44:29"/>
    <n v="16"/>
    <d v="2018-03-14T16:45:27"/>
    <x v="233"/>
    <n v="1"/>
    <n v="0"/>
    <n v="1"/>
    <n v="0"/>
    <n v="1"/>
    <n v="0"/>
    <n v="1"/>
    <n v="0"/>
    <n v="0"/>
    <n v="0"/>
    <n v="1"/>
    <n v="0"/>
    <n v="0"/>
    <n v="0"/>
    <n v="0"/>
    <s v="Level3"/>
  </r>
  <r>
    <x v="25"/>
    <s v="Mary"/>
    <s v="Garrison"/>
    <s v="Student"/>
    <s v="Yale Physician Assistant Online Program"/>
    <n v="0"/>
    <m/>
    <s v="131655985545529936"/>
    <s v="Event_Sequential"/>
    <d v="2018-03-15T10:42:34"/>
    <n v="10"/>
    <d v="2018-03-15T10:43:39"/>
    <x v="37"/>
    <n v="1"/>
    <n v="0"/>
    <n v="1"/>
    <n v="0"/>
    <n v="0"/>
    <n v="0"/>
    <n v="1"/>
    <n v="0"/>
    <n v="0"/>
    <n v="0"/>
    <n v="0"/>
    <n v="0"/>
    <n v="0"/>
    <n v="0"/>
    <n v="0"/>
    <s v="Level3"/>
  </r>
  <r>
    <x v="25"/>
    <s v="Mary"/>
    <s v="Garrison"/>
    <s v="Student"/>
    <s v="Yale Physician Assistant Online Program"/>
    <n v="0"/>
    <m/>
    <s v="131655986271687888"/>
    <s v="Event_Sequential"/>
    <d v="2018-03-15T10:43:47"/>
    <n v="10"/>
    <d v="2018-03-15T10:44:47"/>
    <x v="41"/>
    <n v="1"/>
    <n v="0"/>
    <n v="1"/>
    <n v="0"/>
    <n v="1"/>
    <n v="0"/>
    <n v="1"/>
    <n v="0"/>
    <n v="0"/>
    <n v="0"/>
    <n v="1"/>
    <n v="0"/>
    <n v="0"/>
    <n v="0"/>
    <n v="0"/>
    <s v="Level3"/>
  </r>
  <r>
    <x v="25"/>
    <s v="Mary"/>
    <s v="Garrison"/>
    <s v="Student"/>
    <s v="Yale Physician Assistant Online Program"/>
    <n v="0"/>
    <m/>
    <s v="131655986948890640"/>
    <s v="Event_Sequential"/>
    <d v="2018-03-15T10:44:55"/>
    <n v="10"/>
    <d v="2018-03-15T10:45:54"/>
    <x v="49"/>
    <n v="1"/>
    <n v="0"/>
    <n v="1"/>
    <n v="0"/>
    <n v="1"/>
    <n v="0"/>
    <n v="1"/>
    <n v="0"/>
    <n v="0"/>
    <n v="0"/>
    <n v="0"/>
    <n v="0"/>
    <n v="0"/>
    <n v="0"/>
    <n v="0"/>
    <s v="Level3"/>
  </r>
  <r>
    <x v="25"/>
    <s v="Mary"/>
    <s v="Garrison"/>
    <s v="Student"/>
    <s v="Yale Physician Assistant Online Program"/>
    <n v="0"/>
    <m/>
    <s v="131656275885957888"/>
    <s v="Event_Sequential"/>
    <d v="2018-03-15T18:46:28"/>
    <n v="18"/>
    <d v="2018-03-15T18:47:25"/>
    <x v="147"/>
    <n v="1"/>
    <n v="0"/>
    <n v="1"/>
    <n v="0"/>
    <n v="1"/>
    <n v="0"/>
    <n v="1"/>
    <n v="0"/>
    <n v="0"/>
    <n v="0"/>
    <n v="1"/>
    <n v="0"/>
    <n v="0"/>
    <n v="0"/>
    <n v="0"/>
    <s v="Level3"/>
  </r>
  <r>
    <x v="25"/>
    <s v="Mary"/>
    <s v="Garrison"/>
    <s v="Student"/>
    <s v="Yale Physician Assistant Online Program"/>
    <n v="0"/>
    <m/>
    <s v="131656276555286128"/>
    <s v="Event_Sequential"/>
    <d v="2018-03-15T18:47:35"/>
    <n v="18"/>
    <d v="2018-03-15T18:48:32"/>
    <x v="147"/>
    <n v="1"/>
    <n v="0"/>
    <n v="1"/>
    <n v="0"/>
    <n v="1"/>
    <n v="0"/>
    <n v="1"/>
    <n v="0"/>
    <n v="0"/>
    <n v="0"/>
    <n v="0"/>
    <n v="0"/>
    <n v="0"/>
    <n v="0"/>
    <n v="0"/>
    <s v="Level3"/>
  </r>
  <r>
    <x v="25"/>
    <s v="Mary"/>
    <s v="Garrison"/>
    <s v="Student"/>
    <s v="Yale Physician Assistant Online Program"/>
    <n v="1"/>
    <m/>
    <s v="131656285280600944"/>
    <s v="Event_Sequential"/>
    <d v="2018-03-15T19:02:08"/>
    <n v="19"/>
    <d v="2018-03-15T19:02:58"/>
    <x v="61"/>
    <n v="1"/>
    <n v="0"/>
    <n v="1"/>
    <n v="0"/>
    <n v="1"/>
    <n v="0"/>
    <n v="1"/>
    <n v="0"/>
    <n v="1"/>
    <n v="0"/>
    <n v="1"/>
    <n v="0"/>
    <n v="0"/>
    <n v="0"/>
    <n v="50"/>
    <s v="Level3"/>
  </r>
  <r>
    <x v="25"/>
    <s v="Mary"/>
    <s v="Garrison"/>
    <s v="Student"/>
    <s v="Yale Physician Assistant Online Program"/>
    <n v="0"/>
    <m/>
    <s v="131656285887409600"/>
    <s v="Event_Sequential"/>
    <d v="2018-03-15T19:03:09"/>
    <n v="19"/>
    <d v="2018-03-15T19:04:04"/>
    <x v="234"/>
    <n v="1"/>
    <n v="0"/>
    <n v="1"/>
    <n v="0"/>
    <n v="0"/>
    <n v="0"/>
    <n v="1"/>
    <n v="0"/>
    <n v="1"/>
    <n v="0"/>
    <n v="1"/>
    <n v="0"/>
    <n v="0"/>
    <n v="0"/>
    <n v="0"/>
    <s v="Level3"/>
  </r>
  <r>
    <x v="25"/>
    <s v="Mary"/>
    <s v="Garrison"/>
    <s v="Student"/>
    <s v="Yale Physician Assistant Online Program"/>
    <n v="1"/>
    <m/>
    <s v="131656286571445472"/>
    <s v="Event_Sequential"/>
    <d v="2018-03-15T19:04:17"/>
    <n v="19"/>
    <d v="2018-03-15T19:05:06"/>
    <x v="130"/>
    <n v="1"/>
    <n v="0"/>
    <n v="1"/>
    <n v="0"/>
    <n v="1"/>
    <n v="0"/>
    <n v="1"/>
    <n v="0"/>
    <n v="1"/>
    <n v="0"/>
    <n v="1"/>
    <n v="0"/>
    <n v="0"/>
    <n v="0"/>
    <n v="49"/>
    <s v="Level3"/>
  </r>
  <r>
    <x v="25"/>
    <s v="Mary"/>
    <s v="Garrison"/>
    <s v="Student"/>
    <s v="Yale Physician Assistant Online Program"/>
    <n v="0"/>
    <m/>
    <s v="131656287290782512"/>
    <s v="Event_Sequential"/>
    <d v="2018-03-15T19:05:29"/>
    <n v="19"/>
    <d v="2018-03-15T19:06:26"/>
    <x v="147"/>
    <n v="1"/>
    <n v="0"/>
    <n v="0"/>
    <n v="0"/>
    <n v="1"/>
    <n v="0"/>
    <n v="1"/>
    <n v="0"/>
    <n v="0"/>
    <n v="0"/>
    <n v="1"/>
    <n v="0"/>
    <n v="0"/>
    <n v="0"/>
    <n v="0"/>
    <s v="Level4"/>
  </r>
  <r>
    <x v="25"/>
    <s v="Mary"/>
    <s v="Garrison"/>
    <s v="Student"/>
    <s v="Yale Physician Assistant Online Program"/>
    <n v="0"/>
    <m/>
    <s v="131656751211846784"/>
    <s v="Event_Sequential"/>
    <d v="2018-03-16T07:58:41"/>
    <n v="7"/>
    <d v="2018-03-16T07:59:24"/>
    <x v="137"/>
    <n v="1"/>
    <n v="0"/>
    <n v="1"/>
    <n v="0"/>
    <n v="1"/>
    <n v="0"/>
    <n v="0"/>
    <n v="0"/>
    <n v="0"/>
    <n v="0"/>
    <n v="0"/>
    <n v="0"/>
    <n v="0"/>
    <n v="0"/>
    <n v="0"/>
    <s v="Level4"/>
  </r>
  <r>
    <x v="25"/>
    <s v="Mary"/>
    <s v="Garrison"/>
    <s v="Student"/>
    <s v="Yale Physician Assistant Online Program"/>
    <n v="0"/>
    <m/>
    <s v="131656751662572912"/>
    <s v="Event_Sequential"/>
    <d v="2018-03-16T07:59:26"/>
    <n v="7"/>
    <d v="2018-03-16T08:00:14"/>
    <x v="45"/>
    <n v="1"/>
    <n v="0"/>
    <n v="1"/>
    <n v="0"/>
    <n v="1"/>
    <n v="0"/>
    <n v="1"/>
    <n v="0"/>
    <n v="0"/>
    <n v="0"/>
    <n v="1"/>
    <n v="0"/>
    <n v="0"/>
    <n v="0"/>
    <n v="0"/>
    <s v="Level4"/>
  </r>
  <r>
    <x v="25"/>
    <s v="Mary"/>
    <s v="Garrison"/>
    <s v="Student"/>
    <s v="Yale Physician Assistant Online Program"/>
    <n v="0"/>
    <m/>
    <s v="131656752253578944"/>
    <s v="Event_Sequential"/>
    <d v="2018-03-16T08:00:25"/>
    <n v="8"/>
    <d v="2018-03-16T08:00:42"/>
    <x v="152"/>
    <n v="0"/>
    <n v="0"/>
    <n v="0"/>
    <n v="0"/>
    <n v="0"/>
    <n v="0"/>
    <n v="0"/>
    <n v="0"/>
    <n v="0"/>
    <n v="0"/>
    <n v="0"/>
    <n v="0"/>
    <n v="0"/>
    <n v="0"/>
    <n v="0"/>
    <s v="Level4"/>
  </r>
  <r>
    <x v="25"/>
    <s v="Mary"/>
    <s v="Garrison"/>
    <s v="Student"/>
    <s v="Yale Physician Assistant Online Program"/>
    <n v="0"/>
    <m/>
    <s v="131656752431306032"/>
    <s v="Event_Sequential"/>
    <d v="2018-03-16T08:00:43"/>
    <n v="8"/>
    <d v="2018-03-16T08:00:53"/>
    <x v="235"/>
    <n v="0"/>
    <n v="0"/>
    <n v="0"/>
    <n v="0"/>
    <n v="0"/>
    <n v="0"/>
    <n v="0"/>
    <n v="0"/>
    <n v="0"/>
    <n v="0"/>
    <n v="0"/>
    <n v="0"/>
    <n v="0"/>
    <n v="0"/>
    <n v="0"/>
    <s v="Level4"/>
  </r>
  <r>
    <x v="25"/>
    <s v="Mary"/>
    <s v="Garrison"/>
    <s v="Student"/>
    <s v="Yale Physician Assistant Online Program"/>
    <n v="1"/>
    <m/>
    <s v="131656753676229296"/>
    <s v="Event_Sequential"/>
    <d v="2018-03-16T08:02:47"/>
    <n v="8"/>
    <d v="2018-03-16T08:03:27"/>
    <x v="173"/>
    <n v="1"/>
    <n v="0"/>
    <n v="1"/>
    <n v="0"/>
    <n v="1"/>
    <n v="0"/>
    <n v="1"/>
    <n v="0"/>
    <n v="1"/>
    <n v="0"/>
    <n v="1"/>
    <n v="0"/>
    <n v="0"/>
    <n v="0"/>
    <n v="39"/>
    <s v="Level4"/>
  </r>
  <r>
    <x v="25"/>
    <s v="Mary"/>
    <s v="Garrison"/>
    <s v="Student"/>
    <s v="Yale Physician Assistant Online Program"/>
    <n v="1"/>
    <m/>
    <s v="131656754113664256"/>
    <s v="Event_Sequential"/>
    <d v="2018-03-16T08:03:31"/>
    <n v="8"/>
    <d v="2018-03-16T08:04:18"/>
    <x v="54"/>
    <n v="1"/>
    <n v="0"/>
    <n v="1"/>
    <n v="0"/>
    <n v="1"/>
    <n v="0"/>
    <n v="1"/>
    <n v="0"/>
    <n v="1"/>
    <n v="0"/>
    <n v="1"/>
    <n v="0"/>
    <n v="0"/>
    <n v="0"/>
    <n v="46"/>
    <s v="Level4"/>
  </r>
  <r>
    <x v="25"/>
    <s v="Mary"/>
    <s v="Garrison"/>
    <s v="Student"/>
    <s v="Yale Physician Assistant Online Program"/>
    <n v="0"/>
    <m/>
    <s v="131656760770778256"/>
    <s v="Event_Sequential"/>
    <d v="2018-03-16T08:14:37"/>
    <n v="8"/>
    <d v="2018-03-16T08:14:56"/>
    <x v="149"/>
    <n v="0"/>
    <n v="0"/>
    <n v="0"/>
    <n v="0"/>
    <n v="0"/>
    <n v="0"/>
    <n v="0"/>
    <n v="0"/>
    <n v="0"/>
    <n v="0"/>
    <n v="0"/>
    <n v="0"/>
    <n v="0"/>
    <n v="0"/>
    <n v="0"/>
    <s v="Level5"/>
  </r>
  <r>
    <x v="25"/>
    <s v="Mary"/>
    <s v="Garrison"/>
    <s v="Student"/>
    <s v="Yale Physician Assistant Online Program"/>
    <n v="0"/>
    <m/>
    <s v="131656760987612480"/>
    <s v="Event_Sequential"/>
    <d v="2018-03-16T08:14:59"/>
    <n v="8"/>
    <d v="2018-03-16T08:15:47"/>
    <x v="45"/>
    <n v="1"/>
    <n v="0"/>
    <n v="1"/>
    <n v="0"/>
    <n v="1"/>
    <n v="0"/>
    <n v="1"/>
    <n v="0"/>
    <n v="0"/>
    <n v="0"/>
    <n v="1"/>
    <n v="0"/>
    <n v="0"/>
    <n v="0"/>
    <n v="0"/>
    <s v="Level5"/>
  </r>
  <r>
    <x v="25"/>
    <s v="Mary"/>
    <s v="Garrison"/>
    <s v="Student"/>
    <s v="Yale Physician Assistant Online Program"/>
    <n v="0"/>
    <m/>
    <s v="131656761529019008"/>
    <s v="Event_Sequential"/>
    <d v="2018-03-16T08:15:53"/>
    <n v="8"/>
    <d v="2018-03-16T08:16:38"/>
    <x v="176"/>
    <n v="1"/>
    <n v="0"/>
    <n v="1"/>
    <n v="0"/>
    <n v="1"/>
    <n v="0"/>
    <n v="1"/>
    <n v="0"/>
    <n v="0"/>
    <n v="0"/>
    <n v="1"/>
    <n v="0"/>
    <n v="0"/>
    <n v="0"/>
    <n v="0"/>
    <s v="Level5"/>
  </r>
  <r>
    <x v="25"/>
    <s v="Mary"/>
    <s v="Garrison"/>
    <s v="Student"/>
    <s v="Yale Physician Assistant Online Program"/>
    <n v="0"/>
    <m/>
    <s v="131656762048378608"/>
    <s v="Event_Sequential"/>
    <d v="2018-03-16T08:16:45"/>
    <n v="8"/>
    <d v="2018-03-16T08:17:31"/>
    <x v="71"/>
    <n v="1"/>
    <n v="0"/>
    <n v="1"/>
    <n v="0"/>
    <n v="1"/>
    <n v="0"/>
    <n v="1"/>
    <n v="0"/>
    <n v="0"/>
    <n v="0"/>
    <n v="1"/>
    <n v="0"/>
    <n v="0"/>
    <n v="0"/>
    <n v="0"/>
    <s v="Level5"/>
  </r>
  <r>
    <x v="25"/>
    <s v="Mary"/>
    <s v="Garrison"/>
    <s v="Student"/>
    <s v="Yale Physician Assistant Online Program"/>
    <n v="0"/>
    <m/>
    <s v="131656777389346896"/>
    <s v="Event_Sequential"/>
    <d v="2018-03-16T08:42:19"/>
    <n v="8"/>
    <d v="2018-03-16T08:42:46"/>
    <x v="236"/>
    <n v="1"/>
    <n v="0"/>
    <n v="1"/>
    <n v="0"/>
    <n v="0"/>
    <n v="0"/>
    <n v="0"/>
    <n v="0"/>
    <n v="0"/>
    <n v="0"/>
    <n v="0"/>
    <n v="0"/>
    <n v="0"/>
    <n v="0"/>
    <n v="0"/>
    <s v="Level5"/>
  </r>
  <r>
    <x v="25"/>
    <s v="Mary"/>
    <s v="Garrison"/>
    <s v="Student"/>
    <s v="Yale Physician Assistant Online Program"/>
    <n v="0"/>
    <m/>
    <s v="131656777687059584"/>
    <s v="Event_Sequential"/>
    <d v="2018-03-16T08:42:49"/>
    <n v="8"/>
    <d v="2018-03-16T08:43:16"/>
    <x v="199"/>
    <n v="1"/>
    <n v="0"/>
    <n v="1"/>
    <n v="0"/>
    <n v="0"/>
    <n v="0"/>
    <n v="0"/>
    <n v="0"/>
    <n v="0"/>
    <n v="0"/>
    <n v="0"/>
    <n v="0"/>
    <n v="0"/>
    <n v="0"/>
    <n v="0"/>
    <s v="Level5"/>
  </r>
  <r>
    <x v="25"/>
    <s v="Mary"/>
    <s v="Garrison"/>
    <s v="Student"/>
    <s v="Yale Physician Assistant Online Program"/>
    <n v="1"/>
    <m/>
    <s v="131656777977235696"/>
    <s v="Event_Sequential"/>
    <d v="2018-03-16T08:43:18"/>
    <n v="8"/>
    <d v="2018-03-16T08:43:58"/>
    <x v="173"/>
    <n v="1"/>
    <n v="0"/>
    <n v="1"/>
    <n v="0"/>
    <n v="1"/>
    <n v="0"/>
    <n v="1"/>
    <n v="0"/>
    <n v="1"/>
    <n v="0"/>
    <n v="1"/>
    <n v="0"/>
    <n v="0"/>
    <n v="0"/>
    <n v="40"/>
    <s v="Level5"/>
  </r>
  <r>
    <x v="25"/>
    <s v="Mary"/>
    <s v="Garrison"/>
    <s v="Student"/>
    <s v="Yale Physician Assistant Online Program"/>
    <n v="0"/>
    <m/>
    <s v="131656778441017824"/>
    <s v="Event_Sequential"/>
    <d v="2018-03-16T08:44:04"/>
    <n v="8"/>
    <d v="2018-03-16T08:44:50"/>
    <x v="124"/>
    <n v="1"/>
    <n v="0"/>
    <n v="1"/>
    <n v="0"/>
    <n v="1"/>
    <n v="0"/>
    <n v="1"/>
    <n v="0"/>
    <n v="0"/>
    <n v="0"/>
    <n v="1"/>
    <n v="0"/>
    <n v="0"/>
    <n v="0"/>
    <n v="0"/>
    <s v="Level5"/>
  </r>
  <r>
    <x v="25"/>
    <s v="Mary"/>
    <s v="Garrison"/>
    <s v="Student"/>
    <s v="Yale Physician Assistant Online Program"/>
    <n v="1"/>
    <m/>
    <s v="131656778976594432"/>
    <s v="Event_Sequential"/>
    <d v="2018-03-16T08:44:58"/>
    <n v="8"/>
    <d v="2018-03-16T08:45:36"/>
    <x v="1"/>
    <n v="1"/>
    <n v="0"/>
    <n v="1"/>
    <n v="0"/>
    <n v="1"/>
    <n v="0"/>
    <n v="1"/>
    <n v="0"/>
    <n v="1"/>
    <n v="0"/>
    <n v="1"/>
    <n v="0"/>
    <n v="0"/>
    <n v="0"/>
    <n v="38"/>
    <s v="Level5"/>
  </r>
  <r>
    <x v="26"/>
    <s v="Melissa"/>
    <s v="Smith"/>
    <s v="Student"/>
    <s v="Yale Physician Assistant Online Program"/>
    <n v="1"/>
    <m/>
    <s v="131654280877044832"/>
    <s v="Event_Sequential"/>
    <d v="2018-03-13T11:21:28"/>
    <n v="11"/>
    <d v="2018-03-13T11:23:00"/>
    <x v="237"/>
    <n v="0"/>
    <n v="1"/>
    <n v="1"/>
    <n v="0"/>
    <n v="0"/>
    <n v="1"/>
    <n v="1"/>
    <n v="0"/>
    <n v="0"/>
    <n v="1"/>
    <n v="0"/>
    <n v="1"/>
    <n v="0"/>
    <n v="0"/>
    <n v="92"/>
    <s v="Level0"/>
  </r>
  <r>
    <x v="26"/>
    <s v="Melissa"/>
    <s v="Smith"/>
    <s v="Student"/>
    <s v="Yale Physician Assistant Online Program"/>
    <n v="0"/>
    <m/>
    <s v="131655083551467552"/>
    <s v="Event_Sequential"/>
    <d v="2018-03-14T09:39:15"/>
    <n v="9"/>
    <d v="2018-03-14T09:41:03"/>
    <x v="238"/>
    <n v="0"/>
    <n v="0"/>
    <n v="1"/>
    <n v="0"/>
    <n v="1"/>
    <n v="0"/>
    <n v="1"/>
    <n v="0"/>
    <n v="1"/>
    <n v="0"/>
    <n v="1"/>
    <n v="0"/>
    <n v="0"/>
    <n v="0"/>
    <n v="0"/>
    <s v="Level1"/>
  </r>
  <r>
    <x v="26"/>
    <s v="Melissa"/>
    <s v="Smith"/>
    <s v="Student"/>
    <s v="Yale Physician Assistant Online Program"/>
    <n v="0"/>
    <m/>
    <s v="131655084697762080"/>
    <s v="Event_Sequential"/>
    <d v="2018-03-14T09:41:10"/>
    <n v="9"/>
    <d v="2018-03-14T09:42:36"/>
    <x v="207"/>
    <n v="1"/>
    <n v="0"/>
    <n v="1"/>
    <n v="0"/>
    <n v="0"/>
    <n v="0"/>
    <n v="1"/>
    <n v="0"/>
    <n v="1"/>
    <n v="0"/>
    <n v="1"/>
    <n v="0"/>
    <n v="0"/>
    <n v="0"/>
    <n v="0"/>
    <s v="Level1"/>
  </r>
  <r>
    <x v="26"/>
    <s v="Melissa"/>
    <s v="Smith"/>
    <s v="Student"/>
    <s v="Yale Physician Assistant Online Program"/>
    <n v="1"/>
    <m/>
    <s v="131655085603638304"/>
    <s v="Event_Sequential"/>
    <d v="2018-03-14T09:42:40"/>
    <n v="9"/>
    <d v="2018-03-14T09:43:48"/>
    <x v="81"/>
    <n v="1"/>
    <n v="0"/>
    <n v="1"/>
    <n v="0"/>
    <n v="1"/>
    <n v="0"/>
    <n v="1"/>
    <n v="0"/>
    <n v="1"/>
    <n v="0"/>
    <n v="1"/>
    <n v="0"/>
    <n v="0"/>
    <n v="0"/>
    <n v="67"/>
    <s v="Level1"/>
  </r>
  <r>
    <x v="26"/>
    <s v="Melissa"/>
    <s v="Smith"/>
    <s v="Student"/>
    <s v="Yale Physician Assistant Online Program"/>
    <n v="1"/>
    <m/>
    <s v="131655086396588624"/>
    <s v="Event_Sequential"/>
    <d v="2018-03-14T09:44:00"/>
    <n v="9"/>
    <d v="2018-03-14T09:45:07"/>
    <x v="162"/>
    <n v="1"/>
    <n v="0"/>
    <n v="1"/>
    <n v="0"/>
    <n v="1"/>
    <n v="0"/>
    <n v="1"/>
    <n v="0"/>
    <n v="1"/>
    <n v="0"/>
    <n v="1"/>
    <n v="0"/>
    <n v="0"/>
    <n v="0"/>
    <n v="67"/>
    <s v="Level1"/>
  </r>
  <r>
    <x v="26"/>
    <s v="Melissa"/>
    <s v="Smith"/>
    <s v="Student"/>
    <s v="Yale Physician Assistant Online Program"/>
    <n v="1"/>
    <m/>
    <s v="131656016885119280"/>
    <s v="Event_Sequential"/>
    <d v="2018-03-15T11:34:48"/>
    <n v="11"/>
    <d v="2018-03-15T11:35:38"/>
    <x v="75"/>
    <n v="1"/>
    <n v="0"/>
    <n v="1"/>
    <n v="0"/>
    <n v="1"/>
    <n v="0"/>
    <n v="1"/>
    <n v="0"/>
    <n v="1"/>
    <n v="0"/>
    <n v="1"/>
    <n v="0"/>
    <n v="0"/>
    <n v="0"/>
    <n v="49"/>
    <s v="Level2"/>
  </r>
  <r>
    <x v="26"/>
    <s v="Melissa"/>
    <s v="Smith"/>
    <s v="Student"/>
    <s v="Yale Physician Assistant Online Program"/>
    <n v="1"/>
    <m/>
    <s v="131656017466522784"/>
    <s v="Event_Sequential"/>
    <d v="2018-03-15T11:35:47"/>
    <n v="11"/>
    <d v="2018-03-15T11:36:34"/>
    <x v="54"/>
    <n v="1"/>
    <n v="0"/>
    <n v="1"/>
    <n v="0"/>
    <n v="1"/>
    <n v="0"/>
    <n v="1"/>
    <n v="0"/>
    <n v="1"/>
    <n v="0"/>
    <n v="1"/>
    <n v="0"/>
    <n v="0"/>
    <n v="0"/>
    <n v="47"/>
    <s v="Level2"/>
  </r>
  <r>
    <x v="26"/>
    <s v="Melissa"/>
    <s v="Smith"/>
    <s v="Student"/>
    <s v="Yale Physician Assistant Online Program"/>
    <n v="1"/>
    <m/>
    <s v="131656244583593696"/>
    <s v="Event_Sequential"/>
    <d v="2018-03-15T17:54:18"/>
    <n v="17"/>
    <d v="2018-03-15T17:54:58"/>
    <x v="14"/>
    <n v="1"/>
    <n v="0"/>
    <n v="1"/>
    <n v="0"/>
    <n v="1"/>
    <n v="0"/>
    <n v="1"/>
    <n v="0"/>
    <n v="1"/>
    <n v="0"/>
    <n v="1"/>
    <n v="0"/>
    <n v="0"/>
    <n v="0"/>
    <n v="39"/>
    <s v="Level3"/>
  </r>
  <r>
    <x v="26"/>
    <s v="Melissa"/>
    <s v="Smith"/>
    <s v="Student"/>
    <s v="Yale Physician Assistant Online Program"/>
    <n v="1"/>
    <m/>
    <s v="131656248965129168"/>
    <s v="Event_Sequential"/>
    <d v="2018-03-15T18:01:36"/>
    <n v="18"/>
    <d v="2018-03-15T18:02:25"/>
    <x v="68"/>
    <n v="1"/>
    <n v="0"/>
    <n v="1"/>
    <n v="0"/>
    <n v="1"/>
    <n v="0"/>
    <n v="1"/>
    <n v="0"/>
    <n v="1"/>
    <n v="0"/>
    <n v="1"/>
    <n v="0"/>
    <n v="0"/>
    <n v="0"/>
    <n v="48"/>
    <s v="Level3"/>
  </r>
  <r>
    <x v="26"/>
    <s v="Melissa"/>
    <s v="Smith"/>
    <s v="Student"/>
    <s v="Yale Physician Assistant Online Program"/>
    <n v="0"/>
    <m/>
    <s v="131656900473584384"/>
    <s v="Event_Sequential"/>
    <d v="2018-03-16T12:07:27"/>
    <n v="12"/>
    <d v="2018-03-16T12:08:19"/>
    <x v="126"/>
    <n v="1"/>
    <n v="0"/>
    <n v="0"/>
    <n v="0"/>
    <n v="1"/>
    <n v="0"/>
    <n v="1"/>
    <n v="0"/>
    <n v="1"/>
    <n v="0"/>
    <n v="1"/>
    <n v="0"/>
    <n v="0"/>
    <n v="0"/>
    <n v="0"/>
    <s v="Level4"/>
  </r>
  <r>
    <x v="26"/>
    <s v="Melissa"/>
    <s v="Smith"/>
    <s v="Student"/>
    <s v="Yale Physician Assistant Online Program"/>
    <n v="0"/>
    <m/>
    <s v="131656901066618544"/>
    <s v="Event_Sequential"/>
    <d v="2018-03-16T12:08:27"/>
    <n v="12"/>
    <d v="2018-03-16T12:09:29"/>
    <x v="165"/>
    <n v="1"/>
    <n v="0"/>
    <n v="0"/>
    <n v="0"/>
    <n v="1"/>
    <n v="0"/>
    <n v="1"/>
    <n v="0"/>
    <n v="1"/>
    <n v="0"/>
    <n v="1"/>
    <n v="0"/>
    <n v="0"/>
    <n v="0"/>
    <n v="0"/>
    <s v="Level4"/>
  </r>
  <r>
    <x v="26"/>
    <s v="Melissa"/>
    <s v="Smith"/>
    <s v="Student"/>
    <s v="Yale Physician Assistant Online Program"/>
    <n v="0"/>
    <m/>
    <s v="131656901774145152"/>
    <s v="Event_Sequential"/>
    <d v="2018-03-16T12:09:37"/>
    <n v="12"/>
    <d v="2018-03-16T12:10:34"/>
    <x v="147"/>
    <n v="1"/>
    <n v="0"/>
    <n v="0"/>
    <n v="0"/>
    <n v="1"/>
    <n v="0"/>
    <n v="1"/>
    <n v="0"/>
    <n v="1"/>
    <n v="0"/>
    <n v="1"/>
    <n v="0"/>
    <n v="0"/>
    <n v="0"/>
    <n v="0"/>
    <s v="Level4"/>
  </r>
  <r>
    <x v="26"/>
    <s v="Melissa"/>
    <s v="Smith"/>
    <s v="Student"/>
    <s v="Yale Physician Assistant Online Program"/>
    <n v="0"/>
    <m/>
    <s v="131656902511908832"/>
    <s v="Event_Sequential"/>
    <d v="2018-03-16T12:10:51"/>
    <n v="12"/>
    <d v="2018-03-16T12:11:46"/>
    <x v="96"/>
    <n v="1"/>
    <n v="0"/>
    <n v="0"/>
    <n v="0"/>
    <n v="1"/>
    <n v="0"/>
    <n v="1"/>
    <n v="0"/>
    <n v="0"/>
    <n v="0"/>
    <n v="1"/>
    <n v="0"/>
    <n v="0"/>
    <n v="0"/>
    <n v="0"/>
    <s v="Level4"/>
  </r>
  <r>
    <x v="27"/>
    <s v="Micaela"/>
    <s v="Kwochka"/>
    <s v="Student"/>
    <s v="Yale Physician Assistant Online Program"/>
    <n v="1"/>
    <m/>
    <s v="131655016333448224"/>
    <s v="Event_Sequential"/>
    <d v="2018-03-14T07:47:13"/>
    <n v="7"/>
    <d v="2018-03-14T07:49:14"/>
    <x v="239"/>
    <n v="0"/>
    <n v="1"/>
    <n v="1"/>
    <n v="0"/>
    <n v="1"/>
    <n v="0"/>
    <n v="0"/>
    <n v="1"/>
    <n v="0"/>
    <n v="1"/>
    <n v="0"/>
    <n v="1"/>
    <n v="0"/>
    <n v="0"/>
    <n v="120"/>
    <s v="Level0"/>
  </r>
  <r>
    <x v="27"/>
    <s v="Micaela"/>
    <s v="Kwochka"/>
    <s v="Student"/>
    <s v="Yale Physician Assistant Online Program"/>
    <n v="0"/>
    <m/>
    <s v="131655044135497312"/>
    <s v="Event_Sequential"/>
    <d v="2018-03-14T08:33:33"/>
    <n v="8"/>
    <d v="2018-03-14T08:35:16"/>
    <x v="240"/>
    <n v="1"/>
    <n v="0"/>
    <n v="0"/>
    <n v="0"/>
    <n v="0"/>
    <n v="0"/>
    <n v="1"/>
    <n v="0"/>
    <n v="0"/>
    <n v="0"/>
    <n v="0"/>
    <n v="0"/>
    <n v="0"/>
    <n v="0"/>
    <n v="0"/>
    <s v="Level1"/>
  </r>
  <r>
    <x v="27"/>
    <s v="Micaela"/>
    <s v="Kwochka"/>
    <s v="Student"/>
    <s v="Yale Physician Assistant Online Program"/>
    <n v="0"/>
    <m/>
    <s v="131655375370402336"/>
    <s v="Event_Sequential"/>
    <d v="2018-03-14T17:45:37"/>
    <n v="17"/>
    <d v="2018-03-14T17:46:52"/>
    <x v="122"/>
    <n v="1"/>
    <n v="0"/>
    <n v="1"/>
    <n v="0"/>
    <n v="1"/>
    <n v="0"/>
    <n v="1"/>
    <n v="0"/>
    <n v="1"/>
    <n v="0"/>
    <n v="0"/>
    <n v="0"/>
    <n v="0"/>
    <n v="0"/>
    <n v="0"/>
    <s v="Level1"/>
  </r>
  <r>
    <x v="27"/>
    <s v="Micaela"/>
    <s v="Kwochka"/>
    <s v="Student"/>
    <s v="Yale Physician Assistant Online Program"/>
    <n v="1"/>
    <m/>
    <s v="131655376193000752"/>
    <s v="Event_Sequential"/>
    <d v="2018-03-14T17:46:59"/>
    <n v="17"/>
    <d v="2018-03-14T17:48:18"/>
    <x v="99"/>
    <n v="1"/>
    <n v="0"/>
    <n v="1"/>
    <n v="0"/>
    <n v="1"/>
    <n v="0"/>
    <n v="1"/>
    <n v="0"/>
    <n v="1"/>
    <n v="0"/>
    <n v="1"/>
    <n v="0"/>
    <n v="0"/>
    <n v="0"/>
    <n v="78"/>
    <s v="Level1"/>
  </r>
  <r>
    <x v="27"/>
    <s v="Micaela"/>
    <s v="Kwochka"/>
    <s v="Student"/>
    <s v="Yale Physician Assistant Online Program"/>
    <n v="0"/>
    <m/>
    <s v="131655377105513440"/>
    <s v="Event_Sequential"/>
    <d v="2018-03-14T17:48:30"/>
    <n v="17"/>
    <d v="2018-03-14T17:49:57"/>
    <x v="241"/>
    <n v="1"/>
    <n v="0"/>
    <n v="1"/>
    <n v="0"/>
    <n v="1"/>
    <n v="0"/>
    <n v="1"/>
    <n v="0"/>
    <n v="0"/>
    <n v="0"/>
    <n v="0"/>
    <n v="0"/>
    <n v="0"/>
    <n v="0"/>
    <n v="0"/>
    <s v="Level1"/>
  </r>
  <r>
    <x v="27"/>
    <s v="Micaela"/>
    <s v="Kwochka"/>
    <s v="Student"/>
    <s v="Yale Physician Assistant Online Program"/>
    <n v="0"/>
    <m/>
    <s v="131655377984020144"/>
    <s v="Event_Sequential"/>
    <d v="2018-03-14T17:49:58"/>
    <n v="17"/>
    <d v="2018-03-14T17:50:31"/>
    <x v="77"/>
    <n v="1"/>
    <n v="0"/>
    <n v="0"/>
    <n v="0"/>
    <n v="0"/>
    <n v="0"/>
    <n v="0"/>
    <n v="0"/>
    <n v="0"/>
    <n v="0"/>
    <n v="0"/>
    <n v="0"/>
    <n v="0"/>
    <n v="0"/>
    <n v="0"/>
    <s v="Level1"/>
  </r>
  <r>
    <x v="27"/>
    <s v="Micaela"/>
    <s v="Kwochka"/>
    <s v="Student"/>
    <s v="Yale Physician Assistant Online Program"/>
    <n v="0"/>
    <m/>
    <s v="131655378515369648"/>
    <s v="Event_Sequential"/>
    <d v="2018-03-14T17:50:51"/>
    <n v="17"/>
    <d v="2018-03-14T17:51:27"/>
    <x v="3"/>
    <n v="1"/>
    <n v="0"/>
    <n v="0"/>
    <n v="0"/>
    <n v="0"/>
    <n v="0"/>
    <n v="0"/>
    <n v="0"/>
    <n v="0"/>
    <n v="0"/>
    <n v="0"/>
    <n v="0"/>
    <n v="0"/>
    <n v="0"/>
    <n v="0"/>
    <s v="Level1"/>
  </r>
  <r>
    <x v="27"/>
    <s v="Micaela"/>
    <s v="Kwochka"/>
    <s v="Student"/>
    <s v="Yale Physician Assistant Online Program"/>
    <n v="0"/>
    <m/>
    <s v="131655378886465488"/>
    <s v="Event_Sequential"/>
    <d v="2018-03-14T17:51:29"/>
    <n v="17"/>
    <d v="2018-03-14T17:52:21"/>
    <x v="69"/>
    <n v="1"/>
    <n v="0"/>
    <n v="1"/>
    <n v="0"/>
    <n v="1"/>
    <n v="0"/>
    <n v="0"/>
    <n v="0"/>
    <n v="0"/>
    <n v="0"/>
    <n v="0"/>
    <n v="0"/>
    <n v="0"/>
    <n v="0"/>
    <n v="0"/>
    <s v="Level1"/>
  </r>
  <r>
    <x v="27"/>
    <s v="Micaela"/>
    <s v="Kwochka"/>
    <s v="Student"/>
    <s v="Yale Physician Assistant Online Program"/>
    <n v="0"/>
    <m/>
    <s v="131655379425471648"/>
    <s v="Event_Sequential"/>
    <d v="2018-03-14T17:52:22"/>
    <n v="17"/>
    <d v="2018-03-14T17:52:32"/>
    <x v="242"/>
    <n v="0"/>
    <n v="0"/>
    <n v="0"/>
    <n v="0"/>
    <n v="0"/>
    <n v="0"/>
    <n v="0"/>
    <n v="0"/>
    <n v="0"/>
    <n v="0"/>
    <n v="0"/>
    <n v="0"/>
    <n v="0"/>
    <n v="0"/>
    <n v="0"/>
    <s v="Level1"/>
  </r>
  <r>
    <x v="27"/>
    <s v="Micaela"/>
    <s v="Kwochka"/>
    <s v="Student"/>
    <s v="Yale Physician Assistant Online Program"/>
    <n v="1"/>
    <m/>
    <s v="131655380704611408"/>
    <s v="Event_Sequential"/>
    <d v="2018-03-14T17:54:30"/>
    <n v="17"/>
    <d v="2018-03-14T17:55:41"/>
    <x v="243"/>
    <n v="1"/>
    <n v="0"/>
    <n v="1"/>
    <n v="0"/>
    <n v="1"/>
    <n v="0"/>
    <n v="1"/>
    <n v="0"/>
    <n v="1"/>
    <n v="0"/>
    <n v="1"/>
    <n v="0"/>
    <n v="0"/>
    <n v="0"/>
    <n v="70"/>
    <s v="Level1"/>
  </r>
  <r>
    <x v="27"/>
    <s v="Micaela"/>
    <s v="Kwochka"/>
    <s v="Student"/>
    <s v="Yale Physician Assistant Online Program"/>
    <n v="0"/>
    <m/>
    <s v="131655381610538400"/>
    <s v="Event_Sequential"/>
    <d v="2018-03-14T17:56:01"/>
    <n v="17"/>
    <d v="2018-03-14T17:57:04"/>
    <x v="218"/>
    <n v="1"/>
    <n v="0"/>
    <n v="1"/>
    <n v="0"/>
    <n v="1"/>
    <n v="0"/>
    <n v="1"/>
    <n v="0"/>
    <n v="0"/>
    <n v="0"/>
    <n v="0"/>
    <n v="0"/>
    <n v="0"/>
    <n v="0"/>
    <n v="0"/>
    <s v="Level2"/>
  </r>
  <r>
    <x v="27"/>
    <s v="Micaela"/>
    <s v="Kwochka"/>
    <s v="Student"/>
    <s v="Yale Physician Assistant Online Program"/>
    <n v="0"/>
    <m/>
    <s v="131655382461497424"/>
    <s v="Event_Sequential"/>
    <d v="2018-03-14T17:57:26"/>
    <n v="17"/>
    <d v="2018-03-14T17:57:59"/>
    <x v="104"/>
    <n v="1"/>
    <n v="0"/>
    <n v="0"/>
    <n v="0"/>
    <n v="0"/>
    <n v="0"/>
    <n v="0"/>
    <n v="0"/>
    <n v="0"/>
    <n v="0"/>
    <n v="0"/>
    <n v="0"/>
    <n v="0"/>
    <n v="0"/>
    <n v="0"/>
    <s v="Level2"/>
  </r>
  <r>
    <x v="27"/>
    <s v="Micaela"/>
    <s v="Kwochka"/>
    <s v="Student"/>
    <s v="Yale Physician Assistant Online Program"/>
    <n v="0"/>
    <m/>
    <s v="131655382799419472"/>
    <s v="Event_Sequential"/>
    <d v="2018-03-14T17:58:00"/>
    <n v="17"/>
    <d v="2018-03-14T17:59:00"/>
    <x v="145"/>
    <n v="1"/>
    <n v="0"/>
    <n v="1"/>
    <n v="0"/>
    <n v="1"/>
    <n v="0"/>
    <n v="1"/>
    <n v="0"/>
    <n v="1"/>
    <n v="0"/>
    <n v="0"/>
    <n v="0"/>
    <n v="0"/>
    <n v="0"/>
    <n v="0"/>
    <s v="Level2"/>
  </r>
  <r>
    <x v="27"/>
    <s v="Micaela"/>
    <s v="Kwochka"/>
    <s v="Student"/>
    <s v="Yale Physician Assistant Online Program"/>
    <n v="0"/>
    <m/>
    <s v="131655383460825536"/>
    <s v="Event_Sequential"/>
    <d v="2018-03-14T17:59:06"/>
    <n v="17"/>
    <d v="2018-03-14T17:59:32"/>
    <x v="30"/>
    <n v="1"/>
    <n v="0"/>
    <n v="0"/>
    <n v="0"/>
    <n v="0"/>
    <n v="0"/>
    <n v="0"/>
    <n v="0"/>
    <n v="0"/>
    <n v="0"/>
    <n v="0"/>
    <n v="0"/>
    <n v="0"/>
    <n v="0"/>
    <n v="0"/>
    <s v="Level2"/>
  </r>
  <r>
    <x v="27"/>
    <s v="Micaela"/>
    <s v="Kwochka"/>
    <s v="Student"/>
    <s v="Yale Physician Assistant Online Program"/>
    <n v="1"/>
    <m/>
    <s v="131655383740372768"/>
    <s v="Event_Sequential"/>
    <d v="2018-03-14T17:59:34"/>
    <n v="17"/>
    <d v="2018-03-14T18:00:28"/>
    <x v="85"/>
    <n v="1"/>
    <n v="0"/>
    <n v="1"/>
    <n v="0"/>
    <n v="1"/>
    <n v="0"/>
    <n v="1"/>
    <n v="0"/>
    <n v="1"/>
    <n v="0"/>
    <n v="1"/>
    <n v="0"/>
    <n v="0"/>
    <n v="0"/>
    <n v="54"/>
    <s v="Level2"/>
  </r>
  <r>
    <x v="27"/>
    <s v="Micaela"/>
    <s v="Kwochka"/>
    <s v="Student"/>
    <s v="Yale Physician Assistant Online Program"/>
    <n v="0"/>
    <m/>
    <s v="131655384365147744"/>
    <s v="Event_Sequential"/>
    <d v="2018-03-14T18:00:36"/>
    <n v="18"/>
    <d v="2018-03-14T18:01:04"/>
    <x v="244"/>
    <n v="1"/>
    <n v="0"/>
    <n v="0"/>
    <n v="0"/>
    <n v="0"/>
    <n v="0"/>
    <n v="0"/>
    <n v="0"/>
    <n v="0"/>
    <n v="0"/>
    <n v="0"/>
    <n v="0"/>
    <n v="0"/>
    <n v="0"/>
    <n v="0"/>
    <s v="Level2"/>
  </r>
  <r>
    <x v="27"/>
    <s v="Micaela"/>
    <s v="Kwochka"/>
    <s v="Student"/>
    <s v="Yale Physician Assistant Online Program"/>
    <n v="0"/>
    <m/>
    <s v="131655384654077376"/>
    <s v="Event_Sequential"/>
    <d v="2018-03-14T18:01:05"/>
    <n v="18"/>
    <d v="2018-03-14T18:01:59"/>
    <x v="227"/>
    <n v="1"/>
    <n v="0"/>
    <n v="1"/>
    <n v="0"/>
    <n v="1"/>
    <n v="0"/>
    <n v="1"/>
    <n v="0"/>
    <n v="0"/>
    <n v="0"/>
    <n v="0"/>
    <n v="0"/>
    <n v="0"/>
    <n v="0"/>
    <n v="0"/>
    <s v="Level2"/>
  </r>
  <r>
    <x v="27"/>
    <s v="Micaela"/>
    <s v="Kwochka"/>
    <s v="Student"/>
    <s v="Yale Physician Assistant Online Program"/>
    <n v="1"/>
    <m/>
    <s v="131656812138405488"/>
    <s v="Event_Sequential"/>
    <d v="2018-03-16T09:40:14"/>
    <n v="9"/>
    <d v="2018-03-16T09:41:08"/>
    <x v="85"/>
    <n v="1"/>
    <n v="0"/>
    <n v="1"/>
    <n v="0"/>
    <n v="1"/>
    <n v="0"/>
    <n v="1"/>
    <n v="0"/>
    <n v="1"/>
    <n v="0"/>
    <n v="1"/>
    <n v="0"/>
    <n v="0"/>
    <n v="0"/>
    <n v="54"/>
    <s v="Level2"/>
  </r>
  <r>
    <x v="27"/>
    <s v="Micaela"/>
    <s v="Kwochka"/>
    <s v="Student"/>
    <s v="Yale Physician Assistant Online Program"/>
    <n v="1"/>
    <m/>
    <s v="131656812740905104"/>
    <s v="Event_Sequential"/>
    <d v="2018-03-16T09:41:14"/>
    <n v="9"/>
    <d v="2018-03-16T09:42:10"/>
    <x v="83"/>
    <n v="1"/>
    <n v="0"/>
    <n v="1"/>
    <n v="0"/>
    <n v="1"/>
    <n v="0"/>
    <n v="1"/>
    <n v="0"/>
    <n v="1"/>
    <n v="0"/>
    <n v="1"/>
    <n v="0"/>
    <n v="0"/>
    <n v="0"/>
    <n v="56"/>
    <s v="Level3"/>
  </r>
  <r>
    <x v="27"/>
    <s v="Micaela"/>
    <s v="Kwochka"/>
    <s v="Student"/>
    <s v="Yale Physician Assistant Online Program"/>
    <n v="1"/>
    <m/>
    <s v="131656813339633424"/>
    <s v="Event_Sequential"/>
    <d v="2018-03-16T09:42:14"/>
    <n v="9"/>
    <d v="2018-03-16T09:43:07"/>
    <x v="172"/>
    <n v="1"/>
    <n v="0"/>
    <n v="1"/>
    <n v="0"/>
    <n v="1"/>
    <n v="0"/>
    <n v="1"/>
    <n v="0"/>
    <n v="1"/>
    <n v="0"/>
    <n v="1"/>
    <n v="0"/>
    <n v="0"/>
    <n v="0"/>
    <n v="53"/>
    <s v="Level3"/>
  </r>
  <r>
    <x v="27"/>
    <s v="Micaela"/>
    <s v="Kwochka"/>
    <s v="Student"/>
    <s v="Yale Physician Assistant Online Program"/>
    <n v="1"/>
    <m/>
    <s v="131656813914014384"/>
    <s v="Event_Sequential"/>
    <d v="2018-03-16T09:43:11"/>
    <n v="9"/>
    <d v="2018-03-16T09:44:00"/>
    <x v="130"/>
    <n v="1"/>
    <n v="0"/>
    <n v="1"/>
    <n v="0"/>
    <n v="1"/>
    <n v="0"/>
    <n v="1"/>
    <n v="0"/>
    <n v="1"/>
    <n v="0"/>
    <n v="1"/>
    <n v="0"/>
    <n v="0"/>
    <n v="0"/>
    <n v="49"/>
    <s v="Level4"/>
  </r>
  <r>
    <x v="27"/>
    <s v="Micaela"/>
    <s v="Kwochka"/>
    <s v="Student"/>
    <s v="Yale Physician Assistant Online Program"/>
    <n v="0"/>
    <m/>
    <s v="131656814445000576"/>
    <s v="Event_Sequential"/>
    <d v="2018-03-16T09:44:04"/>
    <n v="9"/>
    <d v="2018-03-16T09:44:18"/>
    <x v="245"/>
    <n v="0"/>
    <n v="0"/>
    <n v="0"/>
    <n v="0"/>
    <n v="0"/>
    <n v="0"/>
    <n v="0"/>
    <n v="0"/>
    <n v="0"/>
    <n v="0"/>
    <n v="0"/>
    <n v="0"/>
    <n v="0"/>
    <n v="0"/>
    <n v="0"/>
    <s v="Level4"/>
  </r>
  <r>
    <x v="27"/>
    <s v="Micaela"/>
    <s v="Kwochka"/>
    <s v="Student"/>
    <s v="Yale Physician Assistant Online Program"/>
    <n v="1"/>
    <m/>
    <s v="131656814591603472"/>
    <s v="Event_Sequential"/>
    <d v="2018-03-16T09:44:19"/>
    <n v="9"/>
    <d v="2018-03-16T09:45:08"/>
    <x v="68"/>
    <n v="1"/>
    <n v="0"/>
    <n v="1"/>
    <n v="0"/>
    <n v="1"/>
    <n v="0"/>
    <n v="1"/>
    <n v="0"/>
    <n v="1"/>
    <n v="0"/>
    <n v="1"/>
    <n v="0"/>
    <n v="0"/>
    <n v="0"/>
    <n v="48"/>
    <s v="Level4"/>
  </r>
  <r>
    <x v="27"/>
    <s v="Micaela"/>
    <s v="Kwochka"/>
    <s v="Student"/>
    <s v="Yale Physician Assistant Online Program"/>
    <n v="1"/>
    <m/>
    <s v="131656815134253808"/>
    <s v="Event_Sequential"/>
    <d v="2018-03-16T09:45:13"/>
    <n v="9"/>
    <d v="2018-03-16T09:46:00"/>
    <x v="54"/>
    <n v="1"/>
    <n v="0"/>
    <n v="1"/>
    <n v="0"/>
    <n v="1"/>
    <n v="0"/>
    <n v="1"/>
    <n v="0"/>
    <n v="1"/>
    <n v="0"/>
    <n v="1"/>
    <n v="0"/>
    <n v="0"/>
    <n v="0"/>
    <n v="46"/>
    <s v="Level5"/>
  </r>
  <r>
    <x v="27"/>
    <s v="Micaela"/>
    <s v="Kwochka"/>
    <s v="Student"/>
    <s v="Yale Physician Assistant Online Program"/>
    <n v="0"/>
    <m/>
    <s v="131656815651109952"/>
    <s v="Event_Sequential"/>
    <d v="2018-03-16T09:46:05"/>
    <n v="9"/>
    <d v="2018-03-16T09:46:56"/>
    <x v="59"/>
    <n v="1"/>
    <n v="0"/>
    <n v="0"/>
    <n v="0"/>
    <n v="1"/>
    <n v="0"/>
    <n v="1"/>
    <n v="0"/>
    <n v="1"/>
    <n v="0"/>
    <n v="0"/>
    <n v="0"/>
    <n v="0"/>
    <n v="0"/>
    <n v="0"/>
    <s v="Level5"/>
  </r>
  <r>
    <x v="27"/>
    <s v="Micaela"/>
    <s v="Kwochka"/>
    <s v="Student"/>
    <s v="Yale Physician Assistant Online Program"/>
    <n v="0"/>
    <m/>
    <s v="131656816208554384"/>
    <s v="Event_Sequential"/>
    <d v="2018-03-16T09:47:01"/>
    <n v="9"/>
    <d v="2018-03-16T09:47:22"/>
    <x v="175"/>
    <n v="1"/>
    <n v="0"/>
    <n v="0"/>
    <n v="0"/>
    <n v="0"/>
    <n v="0"/>
    <n v="0"/>
    <n v="0"/>
    <n v="0"/>
    <n v="0"/>
    <n v="0"/>
    <n v="0"/>
    <n v="0"/>
    <n v="0"/>
    <n v="0"/>
    <s v="Level5"/>
  </r>
  <r>
    <x v="27"/>
    <s v="Micaela"/>
    <s v="Kwochka"/>
    <s v="Student"/>
    <s v="Yale Physician Assistant Online Program"/>
    <n v="0"/>
    <m/>
    <s v="131656816434353088"/>
    <s v="Event_Sequential"/>
    <d v="2018-03-16T09:47:23"/>
    <n v="9"/>
    <d v="2018-03-16T09:47:46"/>
    <x v="72"/>
    <n v="1"/>
    <n v="0"/>
    <n v="0"/>
    <n v="0"/>
    <n v="0"/>
    <n v="0"/>
    <n v="0"/>
    <n v="0"/>
    <n v="0"/>
    <n v="0"/>
    <n v="0"/>
    <n v="0"/>
    <n v="0"/>
    <n v="0"/>
    <n v="0"/>
    <s v="Level5"/>
  </r>
  <r>
    <x v="27"/>
    <s v="Micaela"/>
    <s v="Kwochka"/>
    <s v="Student"/>
    <s v="Yale Physician Assistant Online Program"/>
    <n v="0"/>
    <m/>
    <s v="131656816679697680"/>
    <s v="Event_Sequential"/>
    <d v="2018-03-16T09:47:48"/>
    <n v="9"/>
    <d v="2018-03-16T09:48:10"/>
    <x v="180"/>
    <n v="1"/>
    <n v="0"/>
    <n v="0"/>
    <n v="0"/>
    <n v="0"/>
    <n v="0"/>
    <n v="0"/>
    <n v="0"/>
    <n v="0"/>
    <n v="0"/>
    <n v="0"/>
    <n v="0"/>
    <n v="0"/>
    <n v="0"/>
    <n v="0"/>
    <s v="Level5"/>
  </r>
  <r>
    <x v="27"/>
    <s v="Micaela"/>
    <s v="Kwochka"/>
    <s v="Student"/>
    <s v="Yale Physician Assistant Online Program"/>
    <n v="0"/>
    <m/>
    <s v="131656816914772944"/>
    <s v="Event_Sequential"/>
    <d v="2018-03-16T09:48:11"/>
    <n v="9"/>
    <d v="2018-03-16T09:48:32"/>
    <x v="175"/>
    <n v="1"/>
    <n v="0"/>
    <n v="0"/>
    <n v="0"/>
    <n v="0"/>
    <n v="0"/>
    <n v="0"/>
    <n v="0"/>
    <n v="0"/>
    <n v="0"/>
    <n v="0"/>
    <n v="0"/>
    <n v="0"/>
    <n v="0"/>
    <n v="0"/>
    <s v="Level5"/>
  </r>
  <r>
    <x v="27"/>
    <s v="Micaela"/>
    <s v="Kwochka"/>
    <s v="Student"/>
    <s v="Yale Physician Assistant Online Program"/>
    <n v="0"/>
    <m/>
    <s v="131656817137077184"/>
    <s v="Event_Sequential"/>
    <d v="2018-03-16T09:48:34"/>
    <n v="9"/>
    <d v="2018-03-16T09:48:57"/>
    <x v="246"/>
    <n v="1"/>
    <n v="0"/>
    <n v="0"/>
    <n v="0"/>
    <n v="0"/>
    <n v="0"/>
    <n v="0"/>
    <n v="0"/>
    <n v="0"/>
    <n v="0"/>
    <n v="0"/>
    <n v="0"/>
    <n v="0"/>
    <n v="0"/>
    <n v="0"/>
    <s v="Level5"/>
  </r>
  <r>
    <x v="27"/>
    <s v="Micaela"/>
    <s v="Kwochka"/>
    <s v="Student"/>
    <s v="Yale Physician Assistant Online Program"/>
    <n v="1"/>
    <m/>
    <s v="131656817382590944"/>
    <s v="Event_Sequential"/>
    <d v="2018-03-16T09:48:58"/>
    <n v="9"/>
    <d v="2018-03-16T09:49:50"/>
    <x v="126"/>
    <n v="1"/>
    <n v="0"/>
    <n v="1"/>
    <n v="0"/>
    <n v="1"/>
    <n v="0"/>
    <n v="1"/>
    <n v="0"/>
    <n v="1"/>
    <n v="0"/>
    <n v="1"/>
    <n v="0"/>
    <n v="0"/>
    <n v="0"/>
    <n v="51"/>
    <s v="Level5"/>
  </r>
  <r>
    <x v="28"/>
    <s v="Neary"/>
    <s v="Stephanie"/>
    <s v="Student"/>
    <s v="Yale Physician Assistant Online Program"/>
    <n v="1"/>
    <m/>
    <s v="131654534586772224"/>
    <s v="Event_Sequential"/>
    <d v="2018-03-13T18:24:19"/>
    <n v="18"/>
    <d v="2018-03-13T18:26:35"/>
    <x v="247"/>
    <n v="0"/>
    <n v="1"/>
    <n v="1"/>
    <n v="0"/>
    <n v="0"/>
    <n v="1"/>
    <n v="1"/>
    <n v="0"/>
    <n v="1"/>
    <n v="0"/>
    <n v="0"/>
    <n v="1"/>
    <n v="0"/>
    <n v="0"/>
    <n v="136"/>
    <s v="Level0"/>
  </r>
  <r>
    <x v="28"/>
    <s v="Neary"/>
    <s v="Stephanie"/>
    <s v="Student"/>
    <s v="Yale Physician Assistant Online Program"/>
    <n v="0"/>
    <m/>
    <s v="131656293801413952"/>
    <s v="Event_Sequential"/>
    <d v="2018-03-15T19:16:20"/>
    <n v="19"/>
    <d v="2018-03-15T19:18:10"/>
    <x v="134"/>
    <n v="1"/>
    <n v="0"/>
    <n v="0"/>
    <n v="0"/>
    <n v="1"/>
    <n v="0"/>
    <n v="1"/>
    <n v="0"/>
    <n v="1"/>
    <n v="0"/>
    <n v="1"/>
    <n v="0"/>
    <n v="0"/>
    <n v="0"/>
    <n v="0"/>
    <s v="Level1"/>
  </r>
  <r>
    <x v="28"/>
    <s v="Neary"/>
    <s v="Stephanie"/>
    <s v="Student"/>
    <s v="Yale Physician Assistant Online Program"/>
    <n v="1"/>
    <m/>
    <s v="131656295064374320"/>
    <s v="Event_Sequential"/>
    <d v="2018-03-15T19:18:26"/>
    <n v="19"/>
    <d v="2018-03-15T19:19:42"/>
    <x v="248"/>
    <n v="1"/>
    <n v="0"/>
    <n v="1"/>
    <n v="0"/>
    <n v="1"/>
    <n v="0"/>
    <n v="1"/>
    <n v="0"/>
    <n v="1"/>
    <n v="0"/>
    <n v="1"/>
    <n v="0"/>
    <n v="0"/>
    <n v="0"/>
    <n v="75"/>
    <s v="Level1"/>
  </r>
  <r>
    <x v="29"/>
    <s v="Nilofar"/>
    <s v="Ariasaif"/>
    <s v="Student"/>
    <s v="Yale Physician Assistant Online Program"/>
    <n v="1"/>
    <m/>
    <s v="131655117190562512"/>
    <s v="Event_Sequential"/>
    <d v="2018-03-14T10:35:19"/>
    <n v="10"/>
    <d v="2018-03-14T10:37:12"/>
    <x v="97"/>
    <n v="0"/>
    <n v="1"/>
    <n v="1"/>
    <n v="0"/>
    <n v="1"/>
    <n v="0"/>
    <n v="0"/>
    <n v="1"/>
    <n v="0"/>
    <n v="1"/>
    <n v="0"/>
    <n v="1"/>
    <n v="0"/>
    <n v="0"/>
    <n v="112"/>
    <s v="Level0"/>
  </r>
  <r>
    <x v="29"/>
    <s v="Nilofar"/>
    <s v="Ariasaif"/>
    <s v="Student"/>
    <s v="Yale Physician Assistant Online Program"/>
    <n v="0"/>
    <m/>
    <s v="131655118459362480"/>
    <s v="Event_Sequential"/>
    <d v="2018-03-14T10:37:26"/>
    <n v="10"/>
    <d v="2018-03-14T10:38:54"/>
    <x v="249"/>
    <n v="1"/>
    <n v="0"/>
    <n v="1"/>
    <n v="0"/>
    <n v="1"/>
    <n v="0"/>
    <n v="1"/>
    <n v="0"/>
    <n v="0"/>
    <n v="0"/>
    <n v="1"/>
    <n v="0"/>
    <n v="0"/>
    <n v="0"/>
    <n v="0"/>
    <s v="Level1"/>
  </r>
  <r>
    <x v="29"/>
    <s v="Nilofar"/>
    <s v="Ariasaif"/>
    <s v="Student"/>
    <s v="Yale Physician Assistant Online Program"/>
    <n v="1"/>
    <m/>
    <s v="131655119439258096"/>
    <s v="Event_Sequential"/>
    <d v="2018-03-14T10:39:04"/>
    <n v="10"/>
    <d v="2018-03-14T10:40:23"/>
    <x v="131"/>
    <n v="1"/>
    <n v="0"/>
    <n v="1"/>
    <n v="0"/>
    <n v="1"/>
    <n v="0"/>
    <n v="1"/>
    <n v="0"/>
    <n v="1"/>
    <n v="0"/>
    <n v="1"/>
    <n v="0"/>
    <n v="0"/>
    <n v="0"/>
    <n v="79"/>
    <s v="Level1"/>
  </r>
  <r>
    <x v="29"/>
    <s v="Nilofar"/>
    <s v="Ariasaif"/>
    <s v="Student"/>
    <s v="Yale Physician Assistant Online Program"/>
    <n v="1"/>
    <m/>
    <s v="131655120366507040"/>
    <s v="Event_Sequential"/>
    <d v="2018-03-14T10:40:37"/>
    <n v="10"/>
    <d v="2018-03-14T10:41:51"/>
    <x v="250"/>
    <n v="1"/>
    <n v="0"/>
    <n v="1"/>
    <n v="0"/>
    <n v="1"/>
    <n v="0"/>
    <n v="1"/>
    <n v="0"/>
    <n v="1"/>
    <n v="0"/>
    <n v="1"/>
    <n v="0"/>
    <n v="0"/>
    <n v="0"/>
    <n v="74"/>
    <s v="Level1"/>
  </r>
  <r>
    <x v="29"/>
    <s v="Nilofar"/>
    <s v="Ariasaif"/>
    <s v="Student"/>
    <s v="Yale Physician Assistant Online Program"/>
    <n v="0"/>
    <m/>
    <s v="131655926455836656"/>
    <s v="Event_Sequential"/>
    <d v="2018-03-15T09:04:06"/>
    <n v="9"/>
    <d v="2018-03-15T09:05:25"/>
    <x v="251"/>
    <n v="1"/>
    <n v="0"/>
    <n v="1"/>
    <n v="0"/>
    <n v="1"/>
    <n v="0"/>
    <n v="1"/>
    <n v="0"/>
    <n v="0"/>
    <n v="0"/>
    <n v="1"/>
    <n v="0"/>
    <n v="0"/>
    <n v="0"/>
    <n v="0"/>
    <s v="Level2"/>
  </r>
  <r>
    <x v="29"/>
    <s v="Nilofar"/>
    <s v="Ariasaif"/>
    <s v="Student"/>
    <s v="Yale Physician Assistant Online Program"/>
    <n v="1"/>
    <m/>
    <s v="131655927340655328"/>
    <s v="Event_Sequential"/>
    <d v="2018-03-15T09:05:34"/>
    <n v="9"/>
    <d v="2018-03-15T09:06:25"/>
    <x v="70"/>
    <n v="1"/>
    <n v="0"/>
    <n v="1"/>
    <n v="0"/>
    <n v="1"/>
    <n v="0"/>
    <n v="1"/>
    <n v="0"/>
    <n v="1"/>
    <n v="0"/>
    <n v="1"/>
    <n v="0"/>
    <n v="0"/>
    <n v="0"/>
    <n v="51"/>
    <s v="Level2"/>
  </r>
  <r>
    <x v="29"/>
    <s v="Nilofar"/>
    <s v="Ariasaif"/>
    <s v="Student"/>
    <s v="Yale Physician Assistant Online Program"/>
    <n v="0"/>
    <m/>
    <s v="131655927936865952"/>
    <s v="Event_Sequential"/>
    <d v="2018-03-15T09:06:34"/>
    <n v="9"/>
    <d v="2018-03-15T09:07:42"/>
    <x v="81"/>
    <n v="1"/>
    <n v="0"/>
    <n v="1"/>
    <n v="0"/>
    <n v="1"/>
    <n v="0"/>
    <n v="0"/>
    <n v="0"/>
    <n v="0"/>
    <n v="0"/>
    <n v="1"/>
    <n v="0"/>
    <n v="0"/>
    <n v="0"/>
    <n v="0"/>
    <s v="Level2"/>
  </r>
  <r>
    <x v="29"/>
    <s v="Nilofar"/>
    <s v="Ariasaif"/>
    <s v="Student"/>
    <s v="Yale Physician Assistant Online Program"/>
    <n v="1"/>
    <m/>
    <s v="131655928673065520"/>
    <s v="Event_Sequential"/>
    <d v="2018-03-15T09:07:47"/>
    <n v="9"/>
    <d v="2018-03-15T09:08:41"/>
    <x v="85"/>
    <n v="1"/>
    <n v="0"/>
    <n v="1"/>
    <n v="0"/>
    <n v="1"/>
    <n v="0"/>
    <n v="1"/>
    <n v="0"/>
    <n v="1"/>
    <n v="0"/>
    <n v="1"/>
    <n v="0"/>
    <n v="0"/>
    <n v="0"/>
    <n v="53"/>
    <s v="Level2"/>
  </r>
  <r>
    <x v="29"/>
    <s v="Nilofar"/>
    <s v="Ariasaif"/>
    <s v="Student"/>
    <s v="Yale Physician Assistant Online Program"/>
    <n v="0"/>
    <m/>
    <s v="131655997752388848"/>
    <s v="Event_Sequential"/>
    <d v="2018-03-15T11:02:55"/>
    <n v="11"/>
    <d v="2018-03-15T11:04:17"/>
    <x v="110"/>
    <n v="0"/>
    <n v="0"/>
    <n v="0"/>
    <n v="0"/>
    <n v="0"/>
    <n v="0"/>
    <n v="1"/>
    <n v="0"/>
    <n v="0"/>
    <n v="0"/>
    <n v="0"/>
    <n v="0"/>
    <n v="0"/>
    <n v="0"/>
    <n v="0"/>
    <s v="Level3"/>
  </r>
  <r>
    <x v="29"/>
    <s v="Nilofar"/>
    <s v="Ariasaif"/>
    <s v="Student"/>
    <s v="Yale Physician Assistant Online Program"/>
    <n v="0"/>
    <m/>
    <s v="131655998679260176"/>
    <s v="Event_Sequential"/>
    <d v="2018-03-15T11:04:28"/>
    <n v="11"/>
    <d v="2018-03-15T11:05:25"/>
    <x v="202"/>
    <n v="1"/>
    <n v="0"/>
    <n v="1"/>
    <n v="0"/>
    <n v="1"/>
    <n v="0"/>
    <n v="1"/>
    <n v="0"/>
    <n v="0"/>
    <n v="0"/>
    <n v="0"/>
    <n v="0"/>
    <n v="0"/>
    <n v="0"/>
    <n v="0"/>
    <s v="Level3"/>
  </r>
  <r>
    <x v="29"/>
    <s v="Nilofar"/>
    <s v="Ariasaif"/>
    <s v="Student"/>
    <s v="Yale Physician Assistant Online Program"/>
    <n v="0"/>
    <m/>
    <s v="131655999382530496"/>
    <s v="Event_Sequential"/>
    <d v="2018-03-15T11:05:38"/>
    <n v="11"/>
    <d v="2018-03-15T11:06:35"/>
    <x v="202"/>
    <n v="1"/>
    <n v="0"/>
    <n v="1"/>
    <n v="0"/>
    <n v="1"/>
    <n v="0"/>
    <n v="1"/>
    <n v="0"/>
    <n v="0"/>
    <n v="0"/>
    <n v="0"/>
    <n v="0"/>
    <n v="0"/>
    <n v="0"/>
    <n v="0"/>
    <s v="Level3"/>
  </r>
  <r>
    <x v="29"/>
    <s v="Nilofar"/>
    <s v="Ariasaif"/>
    <s v="Student"/>
    <s v="Yale Physician Assistant Online Program"/>
    <n v="0"/>
    <m/>
    <s v="131656000030314688"/>
    <s v="Event_Sequential"/>
    <d v="2018-03-15T11:06:43"/>
    <n v="11"/>
    <d v="2018-03-15T11:07:41"/>
    <x v="28"/>
    <n v="1"/>
    <n v="0"/>
    <n v="1"/>
    <n v="0"/>
    <n v="1"/>
    <n v="0"/>
    <n v="1"/>
    <n v="0"/>
    <n v="0"/>
    <n v="0"/>
    <n v="0"/>
    <n v="0"/>
    <n v="0"/>
    <n v="0"/>
    <n v="0"/>
    <s v="Level3"/>
  </r>
  <r>
    <x v="29"/>
    <s v="Nilofar"/>
    <s v="Ariasaif"/>
    <s v="Student"/>
    <s v="Yale Physician Assistant Online Program"/>
    <n v="0"/>
    <m/>
    <s v="131656216616364928"/>
    <s v="Event_Sequential"/>
    <d v="2018-03-15T17:07:42"/>
    <n v="17"/>
    <d v="2018-03-15T17:09:01"/>
    <x v="251"/>
    <n v="1"/>
    <n v="0"/>
    <n v="1"/>
    <n v="0"/>
    <n v="1"/>
    <n v="0"/>
    <n v="1"/>
    <n v="0"/>
    <n v="0"/>
    <n v="0"/>
    <n v="0"/>
    <n v="0"/>
    <n v="0"/>
    <n v="0"/>
    <n v="0"/>
    <s v="Level3"/>
  </r>
  <r>
    <x v="29"/>
    <s v="Nilofar"/>
    <s v="Ariasaif"/>
    <s v="Student"/>
    <s v="Yale Physician Assistant Online Program"/>
    <n v="0"/>
    <m/>
    <s v="131656217457298080"/>
    <s v="Event_Sequential"/>
    <d v="2018-03-15T17:09:06"/>
    <n v="17"/>
    <d v="2018-03-15T17:10:13"/>
    <x v="252"/>
    <n v="1"/>
    <n v="0"/>
    <n v="1"/>
    <n v="0"/>
    <n v="0"/>
    <n v="0"/>
    <n v="1"/>
    <n v="0"/>
    <n v="0"/>
    <n v="0"/>
    <n v="0"/>
    <n v="0"/>
    <n v="0"/>
    <n v="0"/>
    <n v="0"/>
    <s v="Level3"/>
  </r>
  <r>
    <x v="29"/>
    <s v="Nilofar"/>
    <s v="Ariasaif"/>
    <s v="Student"/>
    <s v="Yale Physician Assistant Online Program"/>
    <n v="0"/>
    <m/>
    <s v="131656218212165376"/>
    <s v="Event_Sequential"/>
    <d v="2018-03-15T17:10:21"/>
    <n v="17"/>
    <d v="2018-03-15T17:11:20"/>
    <x v="49"/>
    <n v="1"/>
    <n v="0"/>
    <n v="1"/>
    <n v="0"/>
    <n v="1"/>
    <n v="0"/>
    <n v="1"/>
    <n v="0"/>
    <n v="0"/>
    <n v="0"/>
    <n v="0"/>
    <n v="0"/>
    <n v="0"/>
    <n v="0"/>
    <n v="0"/>
    <s v="Level3"/>
  </r>
  <r>
    <x v="29"/>
    <s v="Nilofar"/>
    <s v="Ariasaif"/>
    <s v="Student"/>
    <s v="Yale Physician Assistant Online Program"/>
    <n v="0"/>
    <m/>
    <s v="131656748197846912"/>
    <s v="Event_Sequential"/>
    <d v="2018-03-16T07:53:40"/>
    <n v="7"/>
    <d v="2018-03-16T07:54:34"/>
    <x v="85"/>
    <n v="1"/>
    <n v="0"/>
    <n v="1"/>
    <n v="0"/>
    <n v="1"/>
    <n v="0"/>
    <n v="1"/>
    <n v="0"/>
    <n v="0"/>
    <n v="0"/>
    <n v="1"/>
    <n v="0"/>
    <n v="0"/>
    <n v="0"/>
    <n v="0"/>
    <s v="Level3"/>
  </r>
  <r>
    <x v="29"/>
    <s v="Nilofar"/>
    <s v="Ariasaif"/>
    <s v="Student"/>
    <s v="Yale Physician Assistant Online Program"/>
    <n v="1"/>
    <m/>
    <s v="131656748929388048"/>
    <s v="Event_Sequential"/>
    <d v="2018-03-16T07:54:53"/>
    <n v="7"/>
    <d v="2018-03-16T07:55:45"/>
    <x v="69"/>
    <n v="1"/>
    <n v="0"/>
    <n v="1"/>
    <n v="0"/>
    <n v="1"/>
    <n v="0"/>
    <n v="1"/>
    <n v="0"/>
    <n v="1"/>
    <n v="0"/>
    <n v="1"/>
    <n v="0"/>
    <n v="0"/>
    <n v="0"/>
    <n v="52"/>
    <s v="Level3"/>
  </r>
  <r>
    <x v="29"/>
    <s v="Nilofar"/>
    <s v="Ariasaif"/>
    <s v="Student"/>
    <s v="Yale Physician Assistant Online Program"/>
    <n v="0"/>
    <m/>
    <s v="131656749539569408"/>
    <s v="Event_Sequential"/>
    <d v="2018-03-16T07:55:54"/>
    <n v="7"/>
    <d v="2018-03-16T07:56:49"/>
    <x v="42"/>
    <n v="1"/>
    <n v="0"/>
    <n v="1"/>
    <n v="0"/>
    <n v="1"/>
    <n v="0"/>
    <n v="1"/>
    <n v="0"/>
    <n v="1"/>
    <n v="0"/>
    <n v="0"/>
    <n v="0"/>
    <n v="0"/>
    <n v="0"/>
    <n v="0"/>
    <s v="Level3"/>
  </r>
  <r>
    <x v="29"/>
    <s v="Nilofar"/>
    <s v="Ariasaif"/>
    <s v="Student"/>
    <s v="Yale Physician Assistant Online Program"/>
    <n v="0"/>
    <m/>
    <s v="131656750374001392"/>
    <s v="Event_Sequential"/>
    <d v="2018-03-16T07:57:17"/>
    <n v="7"/>
    <d v="2018-03-16T07:58:12"/>
    <x v="96"/>
    <n v="1"/>
    <n v="0"/>
    <n v="1"/>
    <n v="0"/>
    <n v="1"/>
    <n v="0"/>
    <n v="0"/>
    <n v="0"/>
    <n v="1"/>
    <n v="0"/>
    <n v="0"/>
    <n v="0"/>
    <n v="0"/>
    <n v="0"/>
    <n v="0"/>
    <s v="Level3"/>
  </r>
  <r>
    <x v="30"/>
    <s v="Phillip"/>
    <s v="Weaver"/>
    <s v="Student"/>
    <s v="Yale Physician Assistant Online Program"/>
    <n v="1"/>
    <m/>
    <s v="131655096789702080"/>
    <s v="Event_Sequential"/>
    <d v="2018-03-14T10:01:19"/>
    <n v="10"/>
    <d v="2018-03-14T10:03:35"/>
    <x v="253"/>
    <n v="1"/>
    <n v="0"/>
    <n v="1"/>
    <n v="0"/>
    <n v="1"/>
    <n v="0"/>
    <n v="0"/>
    <n v="1"/>
    <n v="0"/>
    <n v="1"/>
    <n v="1"/>
    <n v="0"/>
    <n v="0"/>
    <n v="0"/>
    <n v="136"/>
    <s v="Level0"/>
  </r>
  <r>
    <x v="30"/>
    <s v="Phillip"/>
    <s v="Weaver"/>
    <s v="Student"/>
    <s v="Yale Physician Assistant Online Program"/>
    <n v="0"/>
    <m/>
    <s v="131655098259242432"/>
    <s v="Event_Sequential"/>
    <d v="2018-03-14T10:03:46"/>
    <n v="10"/>
    <d v="2018-03-14T10:04:27"/>
    <x v="254"/>
    <n v="0"/>
    <n v="0"/>
    <n v="1"/>
    <n v="0"/>
    <n v="0"/>
    <n v="0"/>
    <n v="0"/>
    <n v="0"/>
    <n v="0"/>
    <n v="0"/>
    <n v="0"/>
    <n v="0"/>
    <n v="0"/>
    <n v="0"/>
    <n v="0"/>
    <s v="Level1"/>
  </r>
  <r>
    <x v="30"/>
    <s v="Phillip"/>
    <s v="Weaver"/>
    <s v="Student"/>
    <s v="Yale Physician Assistant Online Program"/>
    <n v="0"/>
    <m/>
    <s v="131655098701352032"/>
    <s v="Event_Sequential"/>
    <d v="2018-03-14T10:04:30"/>
    <n v="10"/>
    <d v="2018-03-14T10:05:35"/>
    <x v="37"/>
    <n v="1"/>
    <n v="0"/>
    <n v="1"/>
    <n v="0"/>
    <n v="1"/>
    <n v="0"/>
    <n v="0"/>
    <n v="0"/>
    <n v="0"/>
    <n v="0"/>
    <n v="0"/>
    <n v="0"/>
    <n v="0"/>
    <n v="0"/>
    <n v="0"/>
    <s v="Level1"/>
  </r>
  <r>
    <x v="30"/>
    <s v="Phillip"/>
    <s v="Weaver"/>
    <s v="Student"/>
    <s v="Yale Physician Assistant Online Program"/>
    <n v="0"/>
    <m/>
    <s v="131655327829940064"/>
    <s v="Event_Sequential"/>
    <d v="2018-03-14T16:26:23"/>
    <n v="16"/>
    <d v="2018-03-14T16:26:58"/>
    <x v="52"/>
    <n v="0"/>
    <n v="0"/>
    <n v="0"/>
    <n v="0"/>
    <n v="0"/>
    <n v="0"/>
    <n v="0"/>
    <n v="0"/>
    <n v="0"/>
    <n v="0"/>
    <n v="0"/>
    <n v="0"/>
    <n v="0"/>
    <n v="0"/>
    <n v="0"/>
    <s v="Level1"/>
  </r>
  <r>
    <x v="30"/>
    <s v="Phillip"/>
    <s v="Weaver"/>
    <s v="Student"/>
    <s v="Yale Physician Assistant Online Program"/>
    <n v="0"/>
    <m/>
    <s v="131655328211344576"/>
    <s v="Event_Sequential"/>
    <d v="2018-03-14T16:27:01"/>
    <n v="16"/>
    <d v="2018-03-14T16:27:48"/>
    <x v="54"/>
    <n v="1"/>
    <n v="0"/>
    <n v="0"/>
    <n v="0"/>
    <n v="0"/>
    <n v="0"/>
    <n v="0"/>
    <n v="0"/>
    <n v="0"/>
    <n v="0"/>
    <n v="0"/>
    <n v="0"/>
    <n v="0"/>
    <n v="0"/>
    <n v="0"/>
    <s v="Level1"/>
  </r>
  <r>
    <x v="30"/>
    <s v="Phillip"/>
    <s v="Weaver"/>
    <s v="Student"/>
    <s v="Yale Physician Assistant Online Program"/>
    <n v="1"/>
    <m/>
    <s v="131655328702467584"/>
    <s v="Event_Sequential"/>
    <d v="2018-03-14T16:27:50"/>
    <n v="16"/>
    <d v="2018-03-14T16:29:12"/>
    <x v="217"/>
    <n v="1"/>
    <n v="0"/>
    <n v="1"/>
    <n v="0"/>
    <n v="1"/>
    <n v="0"/>
    <n v="1"/>
    <n v="0"/>
    <n v="1"/>
    <n v="0"/>
    <n v="1"/>
    <n v="0"/>
    <n v="0"/>
    <n v="0"/>
    <n v="81"/>
    <s v="Level1"/>
  </r>
  <r>
    <x v="30"/>
    <s v="Phillip"/>
    <s v="Weaver"/>
    <s v="Student"/>
    <s v="Yale Physician Assistant Online Program"/>
    <n v="0"/>
    <m/>
    <s v="131655329611373600"/>
    <s v="Event_Sequential"/>
    <d v="2018-03-14T16:29:21"/>
    <n v="16"/>
    <d v="2018-03-14T16:29:47"/>
    <x v="32"/>
    <n v="0"/>
    <n v="0"/>
    <n v="0"/>
    <n v="0"/>
    <n v="0"/>
    <n v="0"/>
    <n v="0"/>
    <n v="0"/>
    <n v="0"/>
    <n v="0"/>
    <n v="0"/>
    <n v="0"/>
    <n v="0"/>
    <n v="0"/>
    <n v="0"/>
    <s v="Level1"/>
  </r>
  <r>
    <x v="30"/>
    <s v="Phillip"/>
    <s v="Weaver"/>
    <s v="Student"/>
    <s v="Yale Physician Assistant Online Program"/>
    <n v="0"/>
    <m/>
    <s v="131655329881889488"/>
    <s v="Event_Sequential"/>
    <d v="2018-03-14T16:29:48"/>
    <n v="16"/>
    <d v="2018-03-14T16:31:12"/>
    <x v="105"/>
    <n v="1"/>
    <n v="0"/>
    <n v="1"/>
    <n v="0"/>
    <n v="1"/>
    <n v="0"/>
    <n v="1"/>
    <n v="0"/>
    <n v="0"/>
    <n v="0"/>
    <n v="1"/>
    <n v="0"/>
    <n v="0"/>
    <n v="0"/>
    <n v="0"/>
    <s v="Level1"/>
  </r>
  <r>
    <x v="30"/>
    <s v="Phillip"/>
    <s v="Weaver"/>
    <s v="Student"/>
    <s v="Yale Physician Assistant Online Program"/>
    <n v="0"/>
    <m/>
    <s v="131655330801047744"/>
    <s v="Event_Sequential"/>
    <d v="2018-03-14T16:31:20"/>
    <n v="16"/>
    <d v="2018-03-14T16:32:42"/>
    <x v="217"/>
    <n v="1"/>
    <n v="0"/>
    <n v="1"/>
    <n v="0"/>
    <n v="1"/>
    <n v="0"/>
    <n v="1"/>
    <n v="0"/>
    <n v="0"/>
    <n v="0"/>
    <n v="1"/>
    <n v="0"/>
    <n v="0"/>
    <n v="0"/>
    <n v="0"/>
    <s v="Level1"/>
  </r>
  <r>
    <x v="30"/>
    <s v="Phillip"/>
    <s v="Weaver"/>
    <s v="Student"/>
    <s v="Yale Physician Assistant Online Program"/>
    <n v="0"/>
    <m/>
    <s v="131655331648637312"/>
    <s v="Event_Sequential"/>
    <d v="2018-03-14T16:32:45"/>
    <n v="16"/>
    <d v="2018-03-14T16:34:14"/>
    <x v="109"/>
    <n v="1"/>
    <n v="0"/>
    <n v="1"/>
    <n v="0"/>
    <n v="1"/>
    <n v="0"/>
    <n v="1"/>
    <n v="0"/>
    <n v="0"/>
    <n v="0"/>
    <n v="0"/>
    <n v="0"/>
    <n v="0"/>
    <n v="0"/>
    <n v="0"/>
    <s v="Level1"/>
  </r>
  <r>
    <x v="30"/>
    <s v="Phillip"/>
    <s v="Weaver"/>
    <s v="Student"/>
    <s v="Yale Physician Assistant Online Program"/>
    <n v="0"/>
    <m/>
    <s v="131656754826101376"/>
    <s v="Event_Sequential"/>
    <d v="2018-03-16T08:04:42"/>
    <n v="8"/>
    <d v="2018-03-16T08:05:42"/>
    <x v="145"/>
    <n v="1"/>
    <n v="0"/>
    <n v="1"/>
    <n v="0"/>
    <n v="1"/>
    <n v="0"/>
    <n v="0"/>
    <n v="0"/>
    <n v="0"/>
    <n v="0"/>
    <n v="0"/>
    <n v="0"/>
    <n v="0"/>
    <n v="0"/>
    <n v="0"/>
    <s v="Level1"/>
  </r>
  <r>
    <x v="30"/>
    <s v="Phillip"/>
    <s v="Weaver"/>
    <s v="Student"/>
    <s v="Yale Physician Assistant Online Program"/>
    <n v="0"/>
    <m/>
    <s v="131656755436401424"/>
    <s v="Event_Sequential"/>
    <d v="2018-03-16T08:05:44"/>
    <n v="8"/>
    <d v="2018-03-16T08:06:38"/>
    <x v="85"/>
    <n v="1"/>
    <n v="0"/>
    <n v="1"/>
    <n v="0"/>
    <n v="1"/>
    <n v="0"/>
    <n v="0"/>
    <n v="0"/>
    <n v="0"/>
    <n v="0"/>
    <n v="0"/>
    <n v="0"/>
    <n v="0"/>
    <n v="0"/>
    <n v="0"/>
    <s v="Level1"/>
  </r>
  <r>
    <x v="31"/>
    <s v="Rachel"/>
    <s v="Marcus"/>
    <s v="Student"/>
    <s v="Yale Physician Assistant Online Program"/>
    <n v="1"/>
    <m/>
    <s v="131654298337884000"/>
    <s v="Event_Sequential"/>
    <d v="2018-03-13T11:50:34"/>
    <n v="11"/>
    <d v="2018-03-13T11:54:33"/>
    <x v="255"/>
    <n v="0"/>
    <n v="1"/>
    <n v="0"/>
    <n v="1"/>
    <n v="1"/>
    <n v="0"/>
    <n v="0"/>
    <n v="1"/>
    <n v="0"/>
    <n v="1"/>
    <n v="0"/>
    <n v="1"/>
    <n v="0"/>
    <n v="0"/>
    <n v="239"/>
    <s v="Level0"/>
  </r>
  <r>
    <x v="32"/>
    <s v="Rebecca"/>
    <s v="Dronet"/>
    <s v="Student"/>
    <s v="Yale Physician Assistant Online Program"/>
    <n v="1"/>
    <m/>
    <s v="131655358465047728"/>
    <s v="Event_Sequential"/>
    <d v="2018-03-14T17:17:26"/>
    <n v="17"/>
    <d v="2018-03-14T17:20:39"/>
    <x v="256"/>
    <n v="0"/>
    <n v="1"/>
    <n v="0"/>
    <n v="1"/>
    <n v="1"/>
    <n v="0"/>
    <n v="1"/>
    <n v="0"/>
    <n v="0"/>
    <n v="1"/>
    <n v="0"/>
    <n v="1"/>
    <n v="0"/>
    <n v="0"/>
    <n v="192"/>
    <s v="Level0"/>
  </r>
  <r>
    <x v="32"/>
    <s v="Rebecca"/>
    <s v="Dronet"/>
    <s v="Student"/>
    <s v="Yale Physician Assistant Online Program"/>
    <n v="0"/>
    <m/>
    <s v="131655360638745440"/>
    <s v="Event_Sequential"/>
    <d v="2018-03-14T17:21:04"/>
    <n v="17"/>
    <d v="2018-03-14T17:22:45"/>
    <x v="257"/>
    <n v="0"/>
    <n v="0"/>
    <n v="1"/>
    <n v="0"/>
    <n v="1"/>
    <n v="0"/>
    <n v="1"/>
    <n v="0"/>
    <n v="1"/>
    <n v="0"/>
    <n v="1"/>
    <n v="0"/>
    <n v="0"/>
    <n v="0"/>
    <n v="0"/>
    <s v="Level1"/>
  </r>
  <r>
    <x v="32"/>
    <s v="Rebecca"/>
    <s v="Dronet"/>
    <s v="Student"/>
    <s v="Yale Physician Assistant Online Program"/>
    <n v="0"/>
    <m/>
    <s v="131655361752148560"/>
    <s v="Event_Sequential"/>
    <d v="2018-03-14T17:22:55"/>
    <n v="17"/>
    <d v="2018-03-14T17:24:28"/>
    <x v="258"/>
    <n v="1"/>
    <n v="0"/>
    <n v="1"/>
    <n v="0"/>
    <n v="1"/>
    <n v="0"/>
    <n v="1"/>
    <n v="0"/>
    <n v="0"/>
    <n v="0"/>
    <n v="0"/>
    <n v="0"/>
    <n v="0"/>
    <n v="0"/>
    <n v="0"/>
    <s v="Level1"/>
  </r>
  <r>
    <x v="32"/>
    <s v="Rebecca"/>
    <s v="Dronet"/>
    <s v="Student"/>
    <s v="Yale Physician Assistant Online Program"/>
    <n v="0"/>
    <m/>
    <s v="131655363672890624"/>
    <s v="Event_Sequential"/>
    <d v="2018-03-14T17:26:07"/>
    <n v="17"/>
    <d v="2018-03-14T17:27:43"/>
    <x v="98"/>
    <n v="0"/>
    <n v="0"/>
    <n v="1"/>
    <n v="0"/>
    <n v="1"/>
    <n v="0"/>
    <n v="1"/>
    <n v="0"/>
    <n v="1"/>
    <n v="0"/>
    <n v="1"/>
    <n v="0"/>
    <n v="0"/>
    <n v="0"/>
    <n v="0"/>
    <s v="Level1"/>
  </r>
  <r>
    <x v="32"/>
    <s v="Rebecca"/>
    <s v="Dronet"/>
    <s v="Student"/>
    <s v="Yale Physician Assistant Online Program"/>
    <n v="0"/>
    <m/>
    <s v="131655364879450656"/>
    <s v="Event_Sequential"/>
    <d v="2018-03-14T17:28:08"/>
    <n v="17"/>
    <d v="2018-03-14T17:29:48"/>
    <x v="259"/>
    <n v="0"/>
    <n v="0"/>
    <n v="1"/>
    <n v="0"/>
    <n v="1"/>
    <n v="0"/>
    <n v="1"/>
    <n v="0"/>
    <n v="1"/>
    <n v="0"/>
    <n v="1"/>
    <n v="0"/>
    <n v="0"/>
    <n v="0"/>
    <n v="0"/>
    <s v="Level1"/>
  </r>
  <r>
    <x v="32"/>
    <s v="Rebecca"/>
    <s v="Dronet"/>
    <s v="Student"/>
    <s v="Yale Physician Assistant Online Program"/>
    <n v="0"/>
    <m/>
    <s v="131656277747927456"/>
    <s v="Event_Sequential"/>
    <d v="2018-03-15T18:49:35"/>
    <n v="18"/>
    <d v="2018-03-15T18:51:06"/>
    <x v="107"/>
    <n v="1"/>
    <n v="0"/>
    <n v="1"/>
    <n v="0"/>
    <n v="1"/>
    <n v="0"/>
    <n v="1"/>
    <n v="0"/>
    <n v="0"/>
    <n v="0"/>
    <n v="1"/>
    <n v="0"/>
    <n v="0"/>
    <n v="0"/>
    <n v="0"/>
    <s v="Level1"/>
  </r>
  <r>
    <x v="32"/>
    <s v="Rebecca"/>
    <s v="Dronet"/>
    <s v="Student"/>
    <s v="Yale Physician Assistant Online Program"/>
    <n v="0"/>
    <m/>
    <s v="131656278833051824"/>
    <s v="Event_Sequential"/>
    <d v="2018-03-15T18:51:23"/>
    <n v="18"/>
    <d v="2018-03-15T18:52:47"/>
    <x v="260"/>
    <n v="1"/>
    <n v="0"/>
    <n v="1"/>
    <n v="0"/>
    <n v="1"/>
    <n v="0"/>
    <n v="1"/>
    <n v="0"/>
    <n v="0"/>
    <n v="0"/>
    <n v="1"/>
    <n v="0"/>
    <n v="0"/>
    <n v="0"/>
    <n v="0"/>
    <s v="Level1"/>
  </r>
  <r>
    <x v="32"/>
    <s v="Rebecca"/>
    <s v="Dronet"/>
    <s v="Student"/>
    <s v="Yale Physician Assistant Online Program"/>
    <n v="0"/>
    <m/>
    <s v="131656279719633824"/>
    <s v="Event_Sequential"/>
    <d v="2018-03-15T18:52:52"/>
    <n v="18"/>
    <d v="2018-03-15T18:53:29"/>
    <x v="5"/>
    <n v="0"/>
    <n v="0"/>
    <n v="0"/>
    <n v="0"/>
    <n v="0"/>
    <n v="0"/>
    <n v="0"/>
    <n v="0"/>
    <n v="0"/>
    <n v="0"/>
    <n v="0"/>
    <n v="0"/>
    <n v="0"/>
    <n v="0"/>
    <n v="0"/>
    <s v="Level1"/>
  </r>
  <r>
    <x v="32"/>
    <s v="Rebecca"/>
    <s v="Dronet"/>
    <s v="Student"/>
    <s v="Yale Physician Assistant Online Program"/>
    <n v="0"/>
    <m/>
    <s v="131656280108768960"/>
    <s v="Event_Sequential"/>
    <d v="2018-03-15T18:53:31"/>
    <n v="18"/>
    <d v="2018-03-15T18:54:57"/>
    <x v="207"/>
    <n v="1"/>
    <n v="0"/>
    <n v="1"/>
    <n v="0"/>
    <n v="1"/>
    <n v="0"/>
    <n v="1"/>
    <n v="0"/>
    <n v="0"/>
    <n v="0"/>
    <n v="1"/>
    <n v="0"/>
    <n v="0"/>
    <n v="0"/>
    <n v="0"/>
    <s v="Level1"/>
  </r>
  <r>
    <x v="32"/>
    <s v="Rebecca"/>
    <s v="Dronet"/>
    <s v="Student"/>
    <s v="Yale Physician Assistant Online Program"/>
    <n v="0"/>
    <m/>
    <s v="131656281075089312"/>
    <s v="Event_Sequential"/>
    <d v="2018-03-15T18:55:07"/>
    <n v="18"/>
    <d v="2018-03-15T18:55:12"/>
    <x v="112"/>
    <n v="0"/>
    <n v="0"/>
    <n v="0"/>
    <n v="0"/>
    <n v="0"/>
    <n v="0"/>
    <n v="0"/>
    <n v="0"/>
    <n v="0"/>
    <n v="0"/>
    <n v="0"/>
    <n v="0"/>
    <n v="0"/>
    <n v="0"/>
    <n v="0"/>
    <s v="Level1"/>
  </r>
  <r>
    <x v="32"/>
    <s v="Rebecca"/>
    <s v="Dronet"/>
    <s v="Student"/>
    <s v="Yale Physician Assistant Online Program"/>
    <n v="0"/>
    <m/>
    <s v="131656281231364352"/>
    <s v="Event_Sequential"/>
    <d v="2018-03-15T18:55:23"/>
    <n v="18"/>
    <d v="2018-03-15T18:55:28"/>
    <x v="112"/>
    <n v="0"/>
    <n v="0"/>
    <n v="0"/>
    <n v="0"/>
    <n v="0"/>
    <n v="0"/>
    <n v="0"/>
    <n v="0"/>
    <n v="0"/>
    <n v="0"/>
    <n v="0"/>
    <n v="0"/>
    <n v="0"/>
    <n v="0"/>
    <n v="0"/>
    <s v="Level1"/>
  </r>
  <r>
    <x v="32"/>
    <s v="Rebecca"/>
    <s v="Dronet"/>
    <s v="Student"/>
    <s v="Yale Physician Assistant Online Program"/>
    <n v="0"/>
    <m/>
    <s v="131656282298704720"/>
    <s v="Event_Sequential"/>
    <d v="2018-03-15T18:57:09"/>
    <n v="18"/>
    <d v="2018-03-15T18:58:26"/>
    <x v="132"/>
    <n v="1"/>
    <n v="0"/>
    <n v="1"/>
    <n v="0"/>
    <n v="1"/>
    <n v="0"/>
    <n v="1"/>
    <n v="0"/>
    <n v="0"/>
    <n v="0"/>
    <n v="1"/>
    <n v="0"/>
    <n v="0"/>
    <n v="0"/>
    <n v="0"/>
    <s v="Level1"/>
  </r>
  <r>
    <x v="32"/>
    <s v="Rebecca"/>
    <s v="Dronet"/>
    <s v="Student"/>
    <s v="Yale Physician Assistant Online Program"/>
    <n v="1"/>
    <m/>
    <s v="131656283223369808"/>
    <s v="Event_Sequential"/>
    <d v="2018-03-15T18:58:42"/>
    <n v="18"/>
    <d v="2018-03-15T18:59:53"/>
    <x v="261"/>
    <n v="1"/>
    <n v="0"/>
    <n v="1"/>
    <n v="0"/>
    <n v="1"/>
    <n v="0"/>
    <n v="1"/>
    <n v="0"/>
    <n v="1"/>
    <n v="0"/>
    <n v="1"/>
    <n v="0"/>
    <n v="0"/>
    <n v="0"/>
    <n v="71"/>
    <s v="Level1"/>
  </r>
  <r>
    <x v="32"/>
    <s v="Rebecca"/>
    <s v="Dronet"/>
    <s v="Student"/>
    <s v="Yale Physician Assistant Online Program"/>
    <n v="1"/>
    <m/>
    <s v="131656284307177488"/>
    <s v="Event_Sequential"/>
    <d v="2018-03-15T19:00:31"/>
    <n v="19"/>
    <d v="2018-03-15T19:01:46"/>
    <x v="122"/>
    <n v="1"/>
    <n v="0"/>
    <n v="1"/>
    <n v="0"/>
    <n v="1"/>
    <n v="0"/>
    <n v="1"/>
    <n v="0"/>
    <n v="1"/>
    <n v="0"/>
    <n v="1"/>
    <n v="0"/>
    <n v="0"/>
    <n v="0"/>
    <n v="75"/>
    <s v="Level1"/>
  </r>
  <r>
    <x v="32"/>
    <s v="Rebecca"/>
    <s v="Dronet"/>
    <s v="Student"/>
    <s v="Yale Physician Assistant Online Program"/>
    <n v="1"/>
    <m/>
    <s v="131656759334683440"/>
    <s v="Event_Sequential"/>
    <d v="2018-03-16T08:12:13"/>
    <n v="8"/>
    <d v="2018-03-16T08:13:07"/>
    <x v="85"/>
    <n v="1"/>
    <n v="0"/>
    <n v="1"/>
    <n v="0"/>
    <n v="1"/>
    <n v="0"/>
    <n v="1"/>
    <n v="0"/>
    <n v="1"/>
    <n v="0"/>
    <n v="1"/>
    <n v="0"/>
    <n v="0"/>
    <n v="0"/>
    <n v="54"/>
    <s v="Level2"/>
  </r>
  <r>
    <x v="32"/>
    <s v="Rebecca"/>
    <s v="Dronet"/>
    <s v="Student"/>
    <s v="Yale Physician Assistant Online Program"/>
    <n v="1"/>
    <m/>
    <s v="131656759975314112"/>
    <s v="Event_Sequential"/>
    <d v="2018-03-16T08:13:17"/>
    <n v="8"/>
    <d v="2018-03-16T08:14:11"/>
    <x v="85"/>
    <n v="1"/>
    <n v="0"/>
    <n v="1"/>
    <n v="0"/>
    <n v="1"/>
    <n v="0"/>
    <n v="1"/>
    <n v="0"/>
    <n v="1"/>
    <n v="0"/>
    <n v="1"/>
    <n v="0"/>
    <n v="0"/>
    <n v="0"/>
    <n v="53"/>
    <s v="Level2"/>
  </r>
  <r>
    <x v="32"/>
    <s v="Rebecca"/>
    <s v="Dronet"/>
    <s v="Student"/>
    <s v="Yale Physician Assistant Online Program"/>
    <n v="1"/>
    <m/>
    <s v="131656781085048048"/>
    <s v="Event_Sequential"/>
    <d v="2018-03-16T08:48:28"/>
    <n v="8"/>
    <d v="2018-03-16T08:49:23"/>
    <x v="143"/>
    <n v="1"/>
    <n v="0"/>
    <n v="1"/>
    <n v="0"/>
    <n v="1"/>
    <n v="0"/>
    <n v="1"/>
    <n v="0"/>
    <n v="1"/>
    <n v="0"/>
    <n v="1"/>
    <n v="0"/>
    <n v="0"/>
    <n v="0"/>
    <n v="54"/>
    <s v="Level3"/>
  </r>
  <r>
    <x v="32"/>
    <s v="Rebecca"/>
    <s v="Dronet"/>
    <s v="Student"/>
    <s v="Yale Physician Assistant Online Program"/>
    <n v="1"/>
    <m/>
    <s v="131656781825091968"/>
    <s v="Event_Sequential"/>
    <d v="2018-03-16T08:49:42"/>
    <n v="8"/>
    <d v="2018-03-16T08:50:38"/>
    <x v="83"/>
    <n v="1"/>
    <n v="0"/>
    <n v="1"/>
    <n v="0"/>
    <n v="1"/>
    <n v="0"/>
    <n v="1"/>
    <n v="0"/>
    <n v="1"/>
    <n v="0"/>
    <n v="1"/>
    <n v="0"/>
    <n v="0"/>
    <n v="0"/>
    <n v="55"/>
    <s v="Level3"/>
  </r>
  <r>
    <x v="32"/>
    <s v="Rebecca"/>
    <s v="Dronet"/>
    <s v="Student"/>
    <s v="Yale Physician Assistant Online Program"/>
    <n v="1"/>
    <m/>
    <s v="131656792606207664"/>
    <s v="Event_Sequential"/>
    <d v="2018-03-16T09:07:41"/>
    <n v="9"/>
    <d v="2018-03-16T09:08:31"/>
    <x v="61"/>
    <n v="1"/>
    <n v="0"/>
    <n v="1"/>
    <n v="0"/>
    <n v="1"/>
    <n v="0"/>
    <n v="1"/>
    <n v="0"/>
    <n v="1"/>
    <n v="0"/>
    <n v="1"/>
    <n v="0"/>
    <n v="0"/>
    <n v="0"/>
    <n v="50"/>
    <s v="Level4"/>
  </r>
  <r>
    <x v="32"/>
    <s v="Rebecca"/>
    <s v="Dronet"/>
    <s v="Student"/>
    <s v="Yale Physician Assistant Online Program"/>
    <n v="1"/>
    <m/>
    <s v="131656793165847808"/>
    <s v="Event_Sequential"/>
    <d v="2018-03-16T09:08:37"/>
    <n v="9"/>
    <d v="2018-03-16T09:09:26"/>
    <x v="68"/>
    <n v="1"/>
    <n v="0"/>
    <n v="1"/>
    <n v="0"/>
    <n v="1"/>
    <n v="0"/>
    <n v="1"/>
    <n v="0"/>
    <n v="1"/>
    <n v="0"/>
    <n v="1"/>
    <n v="0"/>
    <n v="0"/>
    <n v="0"/>
    <n v="49"/>
    <s v="Level4"/>
  </r>
  <r>
    <x v="32"/>
    <s v="Rebecca"/>
    <s v="Dronet"/>
    <s v="Student"/>
    <s v="Yale Physician Assistant Online Program"/>
    <n v="0"/>
    <m/>
    <s v="131656793721264096"/>
    <s v="Event_Sequential"/>
    <d v="2018-03-16T09:09:32"/>
    <n v="9"/>
    <d v="2018-03-16T09:09:54"/>
    <x v="119"/>
    <n v="1"/>
    <n v="0"/>
    <n v="0"/>
    <n v="0"/>
    <n v="0"/>
    <n v="0"/>
    <n v="0"/>
    <n v="0"/>
    <n v="0"/>
    <n v="0"/>
    <n v="0"/>
    <n v="0"/>
    <n v="0"/>
    <n v="0"/>
    <n v="0"/>
    <s v="Level5"/>
  </r>
  <r>
    <x v="32"/>
    <s v="Rebecca"/>
    <s v="Dronet"/>
    <s v="Student"/>
    <s v="Yale Physician Assistant Online Program"/>
    <n v="1"/>
    <m/>
    <s v="131656793959702608"/>
    <s v="Event_Sequential"/>
    <d v="2018-03-16T09:09:56"/>
    <n v="9"/>
    <d v="2018-03-16T09:10:42"/>
    <x v="179"/>
    <n v="1"/>
    <n v="0"/>
    <n v="1"/>
    <n v="0"/>
    <n v="1"/>
    <n v="0"/>
    <n v="1"/>
    <n v="0"/>
    <n v="1"/>
    <n v="0"/>
    <n v="1"/>
    <n v="0"/>
    <n v="0"/>
    <n v="0"/>
    <n v="45"/>
    <s v="Level5"/>
  </r>
  <r>
    <x v="32"/>
    <s v="Rebecca"/>
    <s v="Dronet"/>
    <s v="Student"/>
    <s v="Yale Physician Assistant Online Program"/>
    <n v="1"/>
    <m/>
    <s v="131656794465570496"/>
    <s v="Event_Sequential"/>
    <d v="2018-03-16T09:10:46"/>
    <n v="9"/>
    <d v="2018-03-16T09:11:36"/>
    <x v="226"/>
    <n v="1"/>
    <n v="0"/>
    <n v="1"/>
    <n v="0"/>
    <n v="1"/>
    <n v="0"/>
    <n v="1"/>
    <n v="0"/>
    <n v="1"/>
    <n v="0"/>
    <n v="1"/>
    <n v="0"/>
    <n v="0"/>
    <n v="0"/>
    <n v="49"/>
    <s v="Level5"/>
  </r>
  <r>
    <x v="33"/>
    <s v="Rebecca"/>
    <s v="Preston"/>
    <s v="Student"/>
    <s v="Yale Physician Assistant Online Program"/>
    <n v="1"/>
    <m/>
    <s v="131654292508210064"/>
    <s v="Event_Sequential"/>
    <d v="2018-03-13T11:40:51"/>
    <n v="11"/>
    <d v="2018-03-13T11:42:53"/>
    <x v="262"/>
    <n v="1"/>
    <n v="0"/>
    <n v="1"/>
    <n v="0"/>
    <n v="0"/>
    <n v="1"/>
    <n v="1"/>
    <n v="0"/>
    <n v="0"/>
    <n v="1"/>
    <n v="0"/>
    <n v="1"/>
    <n v="0"/>
    <n v="0"/>
    <n v="122"/>
    <s v="Level0"/>
  </r>
  <r>
    <x v="34"/>
    <s v="Rose"/>
    <s v="Knight"/>
    <s v="Student"/>
    <s v="Yale Physician Assistant Online Program"/>
    <n v="1"/>
    <m/>
    <s v="131656008905892544"/>
    <s v="Event_Sequential"/>
    <d v="2018-03-15T11:21:30"/>
    <n v="11"/>
    <d v="2018-03-15T11:23:12"/>
    <x v="263"/>
    <n v="0"/>
    <n v="1"/>
    <n v="1"/>
    <n v="0"/>
    <n v="0"/>
    <n v="1"/>
    <n v="1"/>
    <n v="0"/>
    <n v="1"/>
    <n v="0"/>
    <n v="0"/>
    <n v="1"/>
    <n v="0"/>
    <n v="0"/>
    <n v="101"/>
    <s v="Level0"/>
  </r>
  <r>
    <x v="34"/>
    <s v="Rose"/>
    <s v="Knight"/>
    <s v="Student"/>
    <s v="Yale Physician Assistant Online Program"/>
    <n v="1"/>
    <m/>
    <s v="131656010088949776"/>
    <s v="Event_Sequential"/>
    <d v="2018-03-15T11:23:29"/>
    <n v="11"/>
    <d v="2018-03-15T11:24:49"/>
    <x v="264"/>
    <n v="1"/>
    <n v="0"/>
    <n v="1"/>
    <n v="0"/>
    <n v="1"/>
    <n v="0"/>
    <n v="1"/>
    <n v="0"/>
    <n v="1"/>
    <n v="0"/>
    <n v="1"/>
    <n v="0"/>
    <n v="0"/>
    <n v="0"/>
    <n v="80"/>
    <s v="Level1"/>
  </r>
  <r>
    <x v="34"/>
    <s v="Rose"/>
    <s v="Knight"/>
    <s v="Student"/>
    <s v="Yale Physician Assistant Online Program"/>
    <n v="0"/>
    <m/>
    <s v="131656011038572928"/>
    <s v="Event_Sequential"/>
    <d v="2018-03-15T11:25:04"/>
    <n v="11"/>
    <d v="2018-03-15T11:26:39"/>
    <x v="265"/>
    <n v="0"/>
    <n v="0"/>
    <n v="1"/>
    <n v="0"/>
    <n v="1"/>
    <n v="0"/>
    <n v="1"/>
    <n v="0"/>
    <n v="1"/>
    <n v="0"/>
    <n v="1"/>
    <n v="0"/>
    <n v="0"/>
    <n v="0"/>
    <n v="0"/>
    <s v="Level1"/>
  </r>
  <r>
    <x v="34"/>
    <s v="Rose"/>
    <s v="Knight"/>
    <s v="Student"/>
    <s v="Yale Physician Assistant Online Program"/>
    <n v="0"/>
    <m/>
    <s v="131656012085408800"/>
    <s v="Event_Sequential"/>
    <d v="2018-03-15T11:26:48"/>
    <n v="11"/>
    <d v="2018-03-15T11:28:16"/>
    <x v="64"/>
    <n v="1"/>
    <n v="0"/>
    <n v="1"/>
    <n v="0"/>
    <n v="1"/>
    <n v="0"/>
    <n v="1"/>
    <n v="0"/>
    <n v="0"/>
    <n v="0"/>
    <n v="1"/>
    <n v="0"/>
    <n v="0"/>
    <n v="0"/>
    <n v="0"/>
    <s v="Level1"/>
  </r>
  <r>
    <x v="34"/>
    <s v="Rose"/>
    <s v="Knight"/>
    <s v="Student"/>
    <s v="Yale Physician Assistant Online Program"/>
    <n v="1"/>
    <m/>
    <s v="131656013103383488"/>
    <s v="Event_Sequential"/>
    <d v="2018-03-15T11:28:30"/>
    <n v="11"/>
    <d v="2018-03-15T11:29:45"/>
    <x v="122"/>
    <n v="1"/>
    <n v="0"/>
    <n v="1"/>
    <n v="0"/>
    <n v="1"/>
    <n v="0"/>
    <n v="1"/>
    <n v="0"/>
    <n v="1"/>
    <n v="0"/>
    <n v="1"/>
    <n v="0"/>
    <n v="0"/>
    <n v="0"/>
    <n v="74"/>
    <s v="Level1"/>
  </r>
  <r>
    <x v="35"/>
    <s v="Sandra"/>
    <s v="Lyman"/>
    <s v="Student"/>
    <s v="Yale Physician Assistant Online Program"/>
    <n v="1"/>
    <m/>
    <s v="131654279053334416"/>
    <s v="Event_Sequential"/>
    <d v="2018-03-13T11:18:25"/>
    <n v="11"/>
    <d v="2018-03-13T11:20:45"/>
    <x v="266"/>
    <n v="0"/>
    <n v="1"/>
    <n v="0"/>
    <n v="1"/>
    <n v="1"/>
    <n v="0"/>
    <n v="0"/>
    <n v="1"/>
    <n v="1"/>
    <n v="0"/>
    <n v="0"/>
    <n v="1"/>
    <n v="0"/>
    <n v="0"/>
    <n v="139"/>
    <s v="Level0"/>
  </r>
  <r>
    <x v="36"/>
    <s v="Sarah"/>
    <s v="Kelly"/>
    <s v="Student"/>
    <s v="Yale Physician Assistant Online Program"/>
    <n v="1"/>
    <m/>
    <s v="131655170166476112"/>
    <s v="Event_Sequential"/>
    <d v="2018-03-14T12:03:37"/>
    <n v="12"/>
    <d v="2018-03-14T12:05:07"/>
    <x v="185"/>
    <n v="0"/>
    <n v="1"/>
    <n v="0"/>
    <n v="1"/>
    <n v="1"/>
    <n v="0"/>
    <n v="1"/>
    <n v="0"/>
    <n v="1"/>
    <n v="0"/>
    <n v="0"/>
    <n v="1"/>
    <n v="0"/>
    <n v="0"/>
    <n v="90"/>
    <s v="Level0"/>
  </r>
  <r>
    <x v="36"/>
    <s v="Sarah"/>
    <s v="Kelly"/>
    <s v="Student"/>
    <s v="Yale Physician Assistant Online Program"/>
    <n v="0"/>
    <m/>
    <s v="131655171206386320"/>
    <s v="Event_Sequential"/>
    <d v="2018-03-14T12:05:21"/>
    <n v="12"/>
    <d v="2018-03-14T12:06:32"/>
    <x v="261"/>
    <n v="1"/>
    <n v="0"/>
    <n v="1"/>
    <n v="0"/>
    <n v="1"/>
    <n v="0"/>
    <n v="1"/>
    <n v="0"/>
    <n v="0"/>
    <n v="0"/>
    <n v="0"/>
    <n v="0"/>
    <n v="0"/>
    <n v="0"/>
    <n v="0"/>
    <s v="Level1"/>
  </r>
  <r>
    <x v="36"/>
    <s v="Sarah"/>
    <s v="Kelly"/>
    <s v="Student"/>
    <s v="Yale Physician Assistant Online Program"/>
    <n v="1"/>
    <m/>
    <s v="131655171934689168"/>
    <s v="Event_Sequential"/>
    <d v="2018-03-14T12:06:33"/>
    <n v="12"/>
    <d v="2018-03-14T12:07:40"/>
    <x v="267"/>
    <n v="1"/>
    <n v="0"/>
    <n v="1"/>
    <n v="0"/>
    <n v="1"/>
    <n v="0"/>
    <n v="1"/>
    <n v="0"/>
    <n v="1"/>
    <n v="0"/>
    <n v="1"/>
    <n v="0"/>
    <n v="0"/>
    <n v="0"/>
    <n v="66"/>
    <s v="Level1"/>
  </r>
  <r>
    <x v="36"/>
    <s v="Sarah"/>
    <s v="Kelly"/>
    <s v="Student"/>
    <s v="Yale Physician Assistant Online Program"/>
    <n v="1"/>
    <m/>
    <s v="131655389966209104"/>
    <s v="Event_Sequential"/>
    <d v="2018-03-14T18:09:57"/>
    <n v="18"/>
    <d v="2018-03-14T18:11:02"/>
    <x v="37"/>
    <n v="1"/>
    <n v="0"/>
    <n v="1"/>
    <n v="0"/>
    <n v="1"/>
    <n v="0"/>
    <n v="1"/>
    <n v="0"/>
    <n v="1"/>
    <n v="0"/>
    <n v="1"/>
    <n v="0"/>
    <n v="0"/>
    <n v="0"/>
    <n v="65"/>
    <s v="Level1"/>
  </r>
  <r>
    <x v="36"/>
    <s v="Sarah"/>
    <s v="Kelly"/>
    <s v="Student"/>
    <s v="Yale Physician Assistant Online Program"/>
    <n v="1"/>
    <m/>
    <s v="131655924083126912"/>
    <s v="Event_Sequential"/>
    <d v="2018-03-15T09:00:08"/>
    <n v="9"/>
    <d v="2018-03-15T09:00:59"/>
    <x v="70"/>
    <n v="1"/>
    <n v="0"/>
    <n v="1"/>
    <n v="0"/>
    <n v="1"/>
    <n v="0"/>
    <n v="1"/>
    <n v="0"/>
    <n v="1"/>
    <n v="0"/>
    <n v="1"/>
    <n v="0"/>
    <n v="0"/>
    <n v="0"/>
    <n v="51"/>
    <s v="Level2"/>
  </r>
  <r>
    <x v="36"/>
    <s v="Sarah"/>
    <s v="Kelly"/>
    <s v="Student"/>
    <s v="Yale Physician Assistant Online Program"/>
    <n v="0"/>
    <m/>
    <s v="131655924846264560"/>
    <s v="Event_Sequential"/>
    <d v="2018-03-15T09:01:25"/>
    <n v="9"/>
    <d v="2018-03-15T09:02:37"/>
    <x v="38"/>
    <n v="0"/>
    <n v="0"/>
    <n v="1"/>
    <n v="0"/>
    <n v="1"/>
    <n v="0"/>
    <n v="1"/>
    <n v="0"/>
    <n v="0"/>
    <n v="0"/>
    <n v="1"/>
    <n v="0"/>
    <n v="0"/>
    <n v="0"/>
    <n v="0"/>
    <s v="Level2"/>
  </r>
  <r>
    <x v="36"/>
    <s v="Sarah"/>
    <s v="Kelly"/>
    <s v="Student"/>
    <s v="Yale Physician Assistant Online Program"/>
    <n v="0"/>
    <m/>
    <s v="131655929536129600"/>
    <s v="Event_Sequential"/>
    <d v="2018-03-15T09:09:14"/>
    <n v="9"/>
    <d v="2018-03-15T09:10:13"/>
    <x v="49"/>
    <n v="0"/>
    <n v="0"/>
    <n v="1"/>
    <n v="0"/>
    <n v="1"/>
    <n v="0"/>
    <n v="1"/>
    <n v="0"/>
    <n v="1"/>
    <n v="0"/>
    <n v="1"/>
    <n v="0"/>
    <n v="0"/>
    <n v="0"/>
    <n v="0"/>
    <s v="Level2"/>
  </r>
  <r>
    <x v="36"/>
    <s v="Sarah"/>
    <s v="Kelly"/>
    <s v="Student"/>
    <s v="Yale Physician Assistant Online Program"/>
    <n v="1"/>
    <m/>
    <s v="131655930182834816"/>
    <s v="Event_Sequential"/>
    <d v="2018-03-15T09:10:18"/>
    <n v="9"/>
    <d v="2018-03-15T09:11:22"/>
    <x v="26"/>
    <n v="1"/>
    <n v="0"/>
    <n v="1"/>
    <n v="0"/>
    <n v="1"/>
    <n v="0"/>
    <n v="1"/>
    <n v="0"/>
    <n v="1"/>
    <n v="0"/>
    <n v="1"/>
    <n v="0"/>
    <n v="0"/>
    <n v="0"/>
    <n v="63"/>
    <s v="Level2"/>
  </r>
  <r>
    <x v="36"/>
    <s v="Sarah"/>
    <s v="Kelly"/>
    <s v="Student"/>
    <s v="Yale Physician Assistant Online Program"/>
    <n v="0"/>
    <m/>
    <s v="131656238598498592"/>
    <s v="Event_Sequential"/>
    <d v="2018-03-15T17:44:20"/>
    <n v="17"/>
    <d v="2018-03-15T17:44:44"/>
    <x v="193"/>
    <n v="0"/>
    <n v="0"/>
    <n v="0"/>
    <n v="0"/>
    <n v="0"/>
    <n v="0"/>
    <n v="0"/>
    <n v="0"/>
    <n v="0"/>
    <n v="0"/>
    <n v="0"/>
    <n v="0"/>
    <n v="0"/>
    <n v="0"/>
    <n v="0"/>
    <s v="Level3"/>
  </r>
  <r>
    <x v="36"/>
    <s v="Sarah"/>
    <s v="Kelly"/>
    <s v="Student"/>
    <s v="Yale Physician Assistant Online Program"/>
    <n v="0"/>
    <m/>
    <s v="131656239051218768"/>
    <s v="Event_Sequential"/>
    <d v="2018-03-15T17:45:05"/>
    <n v="17"/>
    <d v="2018-03-15T17:45:20"/>
    <x v="268"/>
    <n v="0"/>
    <n v="0"/>
    <n v="0"/>
    <n v="0"/>
    <n v="0"/>
    <n v="0"/>
    <n v="0"/>
    <n v="0"/>
    <n v="0"/>
    <n v="0"/>
    <n v="0"/>
    <n v="0"/>
    <n v="0"/>
    <n v="0"/>
    <n v="0"/>
    <s v="Level3"/>
  </r>
  <r>
    <x v="36"/>
    <s v="Sarah"/>
    <s v="Kelly"/>
    <s v="Student"/>
    <s v="Yale Physician Assistant Online Program"/>
    <n v="0"/>
    <m/>
    <s v="131656246829956512"/>
    <s v="Event_Sequential"/>
    <d v="2018-03-15T17:58:03"/>
    <n v="17"/>
    <d v="2018-03-15T17:58:42"/>
    <x v="63"/>
    <n v="0"/>
    <n v="0"/>
    <n v="0"/>
    <n v="0"/>
    <n v="0"/>
    <n v="0"/>
    <n v="0"/>
    <n v="0"/>
    <n v="0"/>
    <n v="0"/>
    <n v="0"/>
    <n v="0"/>
    <n v="0"/>
    <n v="0"/>
    <n v="0"/>
    <s v="Level3"/>
  </r>
  <r>
    <x v="36"/>
    <s v="Sarah"/>
    <s v="Kelly"/>
    <s v="Student"/>
    <s v="Yale Physician Assistant Online Program"/>
    <n v="1"/>
    <m/>
    <s v="131656247533647872"/>
    <s v="Event_Sequential"/>
    <d v="2018-03-15T17:59:13"/>
    <n v="17"/>
    <d v="2018-03-15T18:00:00"/>
    <x v="7"/>
    <n v="1"/>
    <n v="0"/>
    <n v="1"/>
    <n v="0"/>
    <n v="1"/>
    <n v="0"/>
    <n v="1"/>
    <n v="0"/>
    <n v="1"/>
    <n v="0"/>
    <n v="1"/>
    <n v="0"/>
    <n v="0"/>
    <n v="0"/>
    <n v="46"/>
    <s v="Level3"/>
  </r>
  <r>
    <x v="36"/>
    <s v="Sarah"/>
    <s v="Kelly"/>
    <s v="Student"/>
    <s v="Yale Physician Assistant Online Program"/>
    <n v="1"/>
    <m/>
    <s v="131656248140921600"/>
    <s v="Event_Sequential"/>
    <d v="2018-03-15T18:00:14"/>
    <n v="18"/>
    <d v="2018-03-15T18:01:02"/>
    <x v="45"/>
    <n v="1"/>
    <n v="0"/>
    <n v="1"/>
    <n v="0"/>
    <n v="1"/>
    <n v="0"/>
    <n v="1"/>
    <n v="0"/>
    <n v="1"/>
    <n v="0"/>
    <n v="1"/>
    <n v="0"/>
    <n v="0"/>
    <n v="0"/>
    <n v="47"/>
    <s v="Level3"/>
  </r>
  <r>
    <x v="36"/>
    <s v="Sarah"/>
    <s v="Kelly"/>
    <s v="Student"/>
    <s v="Yale Physician Assistant Online Program"/>
    <n v="1"/>
    <m/>
    <s v="131656261781032688"/>
    <s v="Event_Sequential"/>
    <d v="2018-03-15T18:22:58"/>
    <n v="18"/>
    <d v="2018-03-15T18:23:49"/>
    <x v="59"/>
    <n v="1"/>
    <n v="0"/>
    <n v="1"/>
    <n v="0"/>
    <n v="1"/>
    <n v="0"/>
    <n v="1"/>
    <n v="0"/>
    <n v="1"/>
    <n v="0"/>
    <n v="1"/>
    <n v="0"/>
    <n v="0"/>
    <n v="0"/>
    <n v="50"/>
    <s v="Level4"/>
  </r>
  <r>
    <x v="36"/>
    <s v="Sarah"/>
    <s v="Kelly"/>
    <s v="Student"/>
    <s v="Yale Physician Assistant Online Program"/>
    <n v="0"/>
    <m/>
    <s v="131656262375374240"/>
    <s v="Event_Sequential"/>
    <d v="2018-03-15T18:23:57"/>
    <n v="18"/>
    <d v="2018-03-15T18:24:41"/>
    <x v="189"/>
    <n v="1"/>
    <n v="0"/>
    <n v="1"/>
    <n v="0"/>
    <n v="1"/>
    <n v="0"/>
    <n v="1"/>
    <n v="0"/>
    <n v="0"/>
    <n v="0"/>
    <n v="0"/>
    <n v="0"/>
    <n v="0"/>
    <n v="0"/>
    <n v="0"/>
    <s v="Level4"/>
  </r>
  <r>
    <x v="36"/>
    <s v="Sarah"/>
    <s v="Kelly"/>
    <s v="Student"/>
    <s v="Yale Physician Assistant Online Program"/>
    <n v="1"/>
    <m/>
    <s v="131656264204837072"/>
    <s v="Event_Sequential"/>
    <d v="2018-03-15T18:27:00"/>
    <n v="18"/>
    <d v="2018-03-15T18:27:38"/>
    <x v="50"/>
    <n v="1"/>
    <n v="0"/>
    <n v="1"/>
    <n v="0"/>
    <n v="1"/>
    <n v="0"/>
    <n v="1"/>
    <n v="0"/>
    <n v="1"/>
    <n v="0"/>
    <n v="1"/>
    <n v="0"/>
    <n v="0"/>
    <n v="0"/>
    <n v="38"/>
    <s v="Level4"/>
  </r>
  <r>
    <x v="36"/>
    <s v="Sarah"/>
    <s v="Kelly"/>
    <s v="Student"/>
    <s v="Yale Physician Assistant Online Program"/>
    <n v="0"/>
    <m/>
    <s v="131656762807462576"/>
    <s v="Event_Sequential"/>
    <d v="2018-03-16T08:18:01"/>
    <n v="8"/>
    <d v="2018-03-16T08:18:46"/>
    <x v="62"/>
    <n v="1"/>
    <n v="0"/>
    <n v="1"/>
    <n v="0"/>
    <n v="1"/>
    <n v="0"/>
    <n v="1"/>
    <n v="0"/>
    <n v="0"/>
    <n v="0"/>
    <n v="0"/>
    <n v="0"/>
    <n v="0"/>
    <n v="0"/>
    <n v="0"/>
    <s v="Level5"/>
  </r>
  <r>
    <x v="36"/>
    <s v="Sarah"/>
    <s v="Kelly"/>
    <s v="Student"/>
    <s v="Yale Physician Assistant Online Program"/>
    <n v="0"/>
    <m/>
    <s v="131656763278653280"/>
    <s v="Event_Sequential"/>
    <d v="2018-03-16T08:18:48"/>
    <n v="8"/>
    <d v="2018-03-16T08:19:32"/>
    <x v="127"/>
    <n v="1"/>
    <n v="0"/>
    <n v="1"/>
    <n v="0"/>
    <n v="1"/>
    <n v="0"/>
    <n v="1"/>
    <n v="0"/>
    <n v="0"/>
    <n v="0"/>
    <n v="0"/>
    <n v="0"/>
    <n v="0"/>
    <n v="0"/>
    <n v="0"/>
    <s v="Level5"/>
  </r>
  <r>
    <x v="36"/>
    <s v="Sarah"/>
    <s v="Kelly"/>
    <s v="Student"/>
    <s v="Yale Physician Assistant Online Program"/>
    <n v="0"/>
    <m/>
    <s v="131656763740319376"/>
    <s v="Event_Sequential"/>
    <d v="2018-03-16T08:19:34"/>
    <n v="8"/>
    <d v="2018-03-16T08:20:20"/>
    <x v="6"/>
    <n v="1"/>
    <n v="0"/>
    <n v="1"/>
    <n v="0"/>
    <n v="1"/>
    <n v="0"/>
    <n v="1"/>
    <n v="0"/>
    <n v="0"/>
    <n v="0"/>
    <n v="0"/>
    <n v="0"/>
    <n v="0"/>
    <n v="0"/>
    <n v="0"/>
    <s v="Level5"/>
  </r>
  <r>
    <x v="36"/>
    <s v="Sarah"/>
    <s v="Kelly"/>
    <s v="Student"/>
    <s v="Yale Physician Assistant Online Program"/>
    <n v="0"/>
    <m/>
    <s v="131656764423721632"/>
    <s v="Event_Sequential"/>
    <d v="2018-03-16T08:20:42"/>
    <n v="8"/>
    <d v="2018-03-16T08:21:28"/>
    <x v="71"/>
    <n v="1"/>
    <n v="0"/>
    <n v="1"/>
    <n v="0"/>
    <n v="1"/>
    <n v="0"/>
    <n v="1"/>
    <n v="0"/>
    <n v="0"/>
    <n v="0"/>
    <n v="0"/>
    <n v="0"/>
    <n v="0"/>
    <n v="0"/>
    <n v="0"/>
    <s v="Level5"/>
  </r>
  <r>
    <x v="36"/>
    <s v="Sarah"/>
    <s v="Kelly"/>
    <s v="Student"/>
    <s v="Yale Physician Assistant Online Program"/>
    <n v="0"/>
    <m/>
    <s v="131656765014549200"/>
    <s v="Event_Sequential"/>
    <d v="2018-03-16T08:21:41"/>
    <n v="8"/>
    <d v="2018-03-16T08:21:44"/>
    <x v="18"/>
    <n v="0"/>
    <n v="0"/>
    <n v="0"/>
    <n v="0"/>
    <n v="0"/>
    <n v="0"/>
    <n v="0"/>
    <n v="0"/>
    <n v="0"/>
    <n v="0"/>
    <n v="0"/>
    <n v="0"/>
    <n v="0"/>
    <n v="0"/>
    <n v="0"/>
    <s v="Level5"/>
  </r>
  <r>
    <x v="36"/>
    <s v="Sarah"/>
    <s v="Kelly"/>
    <s v="Student"/>
    <s v="Yale Physician Assistant Online Program"/>
    <n v="0"/>
    <m/>
    <s v="131656818172107008"/>
    <s v="Event_Sequential"/>
    <d v="2018-03-16T09:50:17"/>
    <n v="9"/>
    <d v="2018-03-16T09:50:37"/>
    <x v="192"/>
    <n v="0"/>
    <n v="0"/>
    <n v="0"/>
    <n v="0"/>
    <n v="0"/>
    <n v="0"/>
    <n v="0"/>
    <n v="0"/>
    <n v="0"/>
    <n v="0"/>
    <n v="0"/>
    <n v="0"/>
    <n v="0"/>
    <n v="0"/>
    <n v="0"/>
    <s v="Level5"/>
  </r>
  <r>
    <x v="36"/>
    <s v="Sarah"/>
    <s v="Kelly"/>
    <s v="Student"/>
    <s v="Yale Physician Assistant Online Program"/>
    <n v="0"/>
    <m/>
    <s v="131656818388354544"/>
    <s v="Event_Sequential"/>
    <d v="2018-03-16T09:50:39"/>
    <n v="9"/>
    <d v="2018-03-16T09:51:01"/>
    <x v="119"/>
    <n v="0"/>
    <n v="0"/>
    <n v="0"/>
    <n v="0"/>
    <n v="0"/>
    <n v="0"/>
    <n v="0"/>
    <n v="0"/>
    <n v="0"/>
    <n v="0"/>
    <n v="0"/>
    <n v="0"/>
    <n v="0"/>
    <n v="0"/>
    <n v="0"/>
    <s v="Level5"/>
  </r>
  <r>
    <x v="36"/>
    <s v="Sarah"/>
    <s v="Kelly"/>
    <s v="Student"/>
    <s v="Yale Physician Assistant Online Program"/>
    <n v="0"/>
    <m/>
    <s v="131656818646618128"/>
    <s v="Event_Sequential"/>
    <d v="2018-03-16T09:51:05"/>
    <n v="9"/>
    <d v="2018-03-16T09:51:19"/>
    <x v="269"/>
    <n v="0"/>
    <n v="0"/>
    <n v="0"/>
    <n v="0"/>
    <n v="0"/>
    <n v="0"/>
    <n v="0"/>
    <n v="0"/>
    <n v="0"/>
    <n v="0"/>
    <n v="0"/>
    <n v="0"/>
    <n v="0"/>
    <n v="0"/>
    <n v="0"/>
    <s v="Level5"/>
  </r>
  <r>
    <x v="36"/>
    <s v="Sarah"/>
    <s v="Kelly"/>
    <s v="Student"/>
    <s v="Yale Physician Assistant Online Program"/>
    <n v="0"/>
    <m/>
    <s v="131656819730460304"/>
    <s v="Event_Sequential"/>
    <d v="2018-03-16T09:52:52"/>
    <n v="9"/>
    <d v="2018-03-16T09:53:19"/>
    <x v="199"/>
    <n v="0"/>
    <n v="0"/>
    <n v="1"/>
    <n v="0"/>
    <n v="0"/>
    <n v="0"/>
    <n v="0"/>
    <n v="0"/>
    <n v="0"/>
    <n v="0"/>
    <n v="0"/>
    <n v="0"/>
    <n v="0"/>
    <n v="0"/>
    <n v="0"/>
    <s v="Level5"/>
  </r>
  <r>
    <x v="36"/>
    <s v="Sarah"/>
    <s v="Kelly"/>
    <s v="Student"/>
    <s v="Yale Physician Assistant Online Program"/>
    <n v="1"/>
    <m/>
    <s v="131656820042225264"/>
    <s v="Event_Sequential"/>
    <d v="2018-03-16T09:53:24"/>
    <n v="9"/>
    <d v="2018-03-16T09:54:09"/>
    <x v="88"/>
    <n v="1"/>
    <n v="0"/>
    <n v="1"/>
    <n v="0"/>
    <n v="1"/>
    <n v="0"/>
    <n v="1"/>
    <n v="0"/>
    <n v="1"/>
    <n v="0"/>
    <n v="1"/>
    <n v="0"/>
    <n v="0"/>
    <n v="0"/>
    <n v="45"/>
    <s v="Level5"/>
  </r>
  <r>
    <x v="36"/>
    <s v="Sarah"/>
    <s v="Kelly"/>
    <s v="Student"/>
    <s v="Yale Physician Assistant Online Program"/>
    <n v="1"/>
    <m/>
    <s v="131656820629773008"/>
    <s v="Event_Sequential"/>
    <d v="2018-03-16T09:54:23"/>
    <n v="9"/>
    <d v="2018-03-16T09:55:08"/>
    <x v="88"/>
    <n v="1"/>
    <n v="0"/>
    <n v="1"/>
    <n v="0"/>
    <n v="1"/>
    <n v="0"/>
    <n v="1"/>
    <n v="0"/>
    <n v="1"/>
    <n v="0"/>
    <n v="1"/>
    <n v="0"/>
    <n v="0"/>
    <n v="0"/>
    <n v="45"/>
    <s v="Level5"/>
  </r>
  <r>
    <x v="37"/>
    <s v="Sean"/>
    <s v="Yarbrough"/>
    <s v="Student"/>
    <s v="Yale Physician Assistant Online Program"/>
    <n v="1"/>
    <m/>
    <s v="131655038070219104"/>
    <s v="Event_Sequential"/>
    <d v="2018-03-14T08:23:27"/>
    <n v="8"/>
    <d v="2018-03-14T08:25:50"/>
    <x v="270"/>
    <n v="0"/>
    <n v="1"/>
    <n v="1"/>
    <n v="0"/>
    <n v="1"/>
    <n v="0"/>
    <n v="0"/>
    <n v="1"/>
    <n v="0"/>
    <n v="1"/>
    <n v="0"/>
    <n v="1"/>
    <n v="0"/>
    <n v="0"/>
    <n v="142"/>
    <s v="Level0"/>
  </r>
  <r>
    <x v="37"/>
    <s v="Sean"/>
    <s v="Yarbrough"/>
    <s v="Student"/>
    <s v="Yale Physician Assistant Online Program"/>
    <n v="0"/>
    <m/>
    <s v="131655959967321888"/>
    <s v="Event_Sequential"/>
    <d v="2018-03-15T09:59:57"/>
    <n v="9"/>
    <d v="2018-03-15T10:01:31"/>
    <x v="271"/>
    <n v="1"/>
    <n v="0"/>
    <n v="1"/>
    <n v="0"/>
    <n v="1"/>
    <n v="0"/>
    <n v="1"/>
    <n v="0"/>
    <n v="0"/>
    <n v="0"/>
    <n v="1"/>
    <n v="0"/>
    <n v="0"/>
    <n v="0"/>
    <n v="0"/>
    <s v="Level1"/>
  </r>
  <r>
    <x v="37"/>
    <s v="Sean"/>
    <s v="Yarbrough"/>
    <s v="Student"/>
    <s v="Yale Physician Assistant Online Program"/>
    <n v="0"/>
    <m/>
    <s v="131655961123370976"/>
    <s v="Event_Sequential"/>
    <d v="2018-03-15T10:01:52"/>
    <n v="10"/>
    <d v="2018-03-15T10:03:10"/>
    <x v="272"/>
    <n v="1"/>
    <n v="0"/>
    <n v="1"/>
    <n v="0"/>
    <n v="1"/>
    <n v="0"/>
    <n v="1"/>
    <n v="0"/>
    <n v="0"/>
    <n v="0"/>
    <n v="1"/>
    <n v="0"/>
    <n v="0"/>
    <n v="0"/>
    <n v="0"/>
    <s v="Level1"/>
  </r>
  <r>
    <x v="37"/>
    <s v="Sean"/>
    <s v="Yarbrough"/>
    <s v="Student"/>
    <s v="Yale Physician Assistant Online Program"/>
    <n v="1"/>
    <m/>
    <s v="131655962034401872"/>
    <s v="Event_Sequential"/>
    <d v="2018-03-15T10:03:23"/>
    <n v="10"/>
    <d v="2018-03-15T10:04:40"/>
    <x v="53"/>
    <n v="1"/>
    <n v="0"/>
    <n v="1"/>
    <n v="0"/>
    <n v="1"/>
    <n v="0"/>
    <n v="1"/>
    <n v="0"/>
    <n v="1"/>
    <n v="0"/>
    <n v="1"/>
    <n v="0"/>
    <n v="0"/>
    <n v="0"/>
    <n v="76"/>
    <s v="Level1"/>
  </r>
  <r>
    <x v="37"/>
    <s v="Sean"/>
    <s v="Yarbrough"/>
    <s v="Student"/>
    <s v="Yale Physician Assistant Online Program"/>
    <n v="1"/>
    <m/>
    <s v="131655962947768512"/>
    <s v="Event_Sequential"/>
    <d v="2018-03-15T10:04:55"/>
    <n v="10"/>
    <d v="2018-03-15T10:06:13"/>
    <x v="36"/>
    <n v="1"/>
    <n v="0"/>
    <n v="1"/>
    <n v="0"/>
    <n v="1"/>
    <n v="0"/>
    <n v="1"/>
    <n v="0"/>
    <n v="1"/>
    <n v="0"/>
    <n v="1"/>
    <n v="0"/>
    <n v="0"/>
    <n v="0"/>
    <n v="77"/>
    <s v="Level1"/>
  </r>
  <r>
    <x v="37"/>
    <s v="Sean"/>
    <s v="Yarbrough"/>
    <s v="Student"/>
    <s v="Yale Physician Assistant Online Program"/>
    <n v="1"/>
    <m/>
    <s v="131655963842898608"/>
    <s v="Event_Sequential"/>
    <d v="2018-03-15T10:06:24"/>
    <n v="10"/>
    <d v="2018-03-15T10:07:25"/>
    <x v="164"/>
    <n v="1"/>
    <n v="0"/>
    <n v="1"/>
    <n v="0"/>
    <n v="1"/>
    <n v="0"/>
    <n v="1"/>
    <n v="0"/>
    <n v="1"/>
    <n v="0"/>
    <n v="1"/>
    <n v="0"/>
    <n v="0"/>
    <n v="0"/>
    <n v="60"/>
    <s v="Level2"/>
  </r>
  <r>
    <x v="37"/>
    <s v="Sean"/>
    <s v="Yarbrough"/>
    <s v="Student"/>
    <s v="Yale Physician Assistant Online Program"/>
    <n v="1"/>
    <m/>
    <s v="131655964530179344"/>
    <s v="Event_Sequential"/>
    <d v="2018-03-15T10:07:33"/>
    <n v="10"/>
    <d v="2018-03-15T10:08:31"/>
    <x v="225"/>
    <n v="1"/>
    <n v="0"/>
    <n v="1"/>
    <n v="0"/>
    <n v="1"/>
    <n v="0"/>
    <n v="1"/>
    <n v="0"/>
    <n v="1"/>
    <n v="0"/>
    <n v="1"/>
    <n v="0"/>
    <n v="0"/>
    <n v="0"/>
    <n v="58"/>
    <s v="Level2"/>
  </r>
  <r>
    <x v="37"/>
    <s v="Sean"/>
    <s v="Yarbrough"/>
    <s v="Student"/>
    <s v="Yale Physician Assistant Online Program"/>
    <n v="0"/>
    <m/>
    <s v="131655965157243328"/>
    <s v="Event_Sequential"/>
    <d v="2018-03-15T10:08:36"/>
    <n v="10"/>
    <d v="2018-03-15T10:09:40"/>
    <x v="26"/>
    <n v="0"/>
    <n v="0"/>
    <n v="1"/>
    <n v="0"/>
    <n v="1"/>
    <n v="0"/>
    <n v="1"/>
    <n v="0"/>
    <n v="1"/>
    <n v="0"/>
    <n v="1"/>
    <n v="0"/>
    <n v="0"/>
    <n v="0"/>
    <n v="0"/>
    <s v="Level3"/>
  </r>
  <r>
    <x v="37"/>
    <s v="Sean"/>
    <s v="Yarbrough"/>
    <s v="Student"/>
    <s v="Yale Physician Assistant Online Program"/>
    <n v="1"/>
    <m/>
    <s v="131655965877639728"/>
    <s v="Event_Sequential"/>
    <d v="2018-03-15T10:09:48"/>
    <n v="10"/>
    <d v="2018-03-15T10:10:41"/>
    <x v="84"/>
    <n v="1"/>
    <n v="0"/>
    <n v="1"/>
    <n v="0"/>
    <n v="1"/>
    <n v="0"/>
    <n v="1"/>
    <n v="0"/>
    <n v="1"/>
    <n v="0"/>
    <n v="1"/>
    <n v="0"/>
    <n v="0"/>
    <n v="0"/>
    <n v="53"/>
    <s v="Level3"/>
  </r>
  <r>
    <x v="37"/>
    <s v="Sean"/>
    <s v="Yarbrough"/>
    <s v="Student"/>
    <s v="Yale Physician Assistant Online Program"/>
    <n v="0"/>
    <m/>
    <s v="131655966463336240"/>
    <s v="Event_Sequential"/>
    <d v="2018-03-15T10:10:46"/>
    <n v="10"/>
    <d v="2018-03-15T10:11:45"/>
    <x v="49"/>
    <n v="0"/>
    <n v="0"/>
    <n v="1"/>
    <n v="0"/>
    <n v="1"/>
    <n v="0"/>
    <n v="1"/>
    <n v="0"/>
    <n v="1"/>
    <n v="0"/>
    <n v="1"/>
    <n v="0"/>
    <n v="0"/>
    <n v="0"/>
    <n v="0"/>
    <s v="Level3"/>
  </r>
  <r>
    <x v="37"/>
    <s v="Sean"/>
    <s v="Yarbrough"/>
    <s v="Student"/>
    <s v="Yale Physician Assistant Online Program"/>
    <n v="0"/>
    <m/>
    <s v="131655967115731296"/>
    <s v="Event_Sequential"/>
    <d v="2018-03-15T10:11:51"/>
    <n v="10"/>
    <d v="2018-03-15T10:12:38"/>
    <x v="54"/>
    <n v="1"/>
    <n v="0"/>
    <n v="1"/>
    <n v="0"/>
    <n v="1"/>
    <n v="0"/>
    <n v="0"/>
    <n v="0"/>
    <n v="0"/>
    <n v="0"/>
    <n v="0"/>
    <n v="0"/>
    <n v="0"/>
    <n v="0"/>
    <n v="0"/>
    <s v="Level3"/>
  </r>
  <r>
    <x v="37"/>
    <s v="Sean"/>
    <s v="Yarbrough"/>
    <s v="Student"/>
    <s v="Yale Physician Assistant Online Program"/>
    <n v="0"/>
    <m/>
    <s v="131655967657992272"/>
    <s v="Event_Sequential"/>
    <d v="2018-03-15T10:12:46"/>
    <n v="10"/>
    <d v="2018-03-15T10:13:40"/>
    <x v="85"/>
    <n v="1"/>
    <n v="0"/>
    <n v="0"/>
    <n v="0"/>
    <n v="1"/>
    <n v="0"/>
    <n v="1"/>
    <n v="0"/>
    <n v="1"/>
    <n v="0"/>
    <n v="1"/>
    <n v="0"/>
    <n v="0"/>
    <n v="0"/>
    <n v="0"/>
    <s v="Level3"/>
  </r>
  <r>
    <x v="37"/>
    <s v="Sean"/>
    <s v="Yarbrough"/>
    <s v="Student"/>
    <s v="Yale Physician Assistant Online Program"/>
    <n v="0"/>
    <m/>
    <s v="131655968454905904"/>
    <s v="Event_Sequential"/>
    <d v="2018-03-15T10:14:05"/>
    <n v="10"/>
    <d v="2018-03-15T10:15:02"/>
    <x v="147"/>
    <n v="1"/>
    <n v="0"/>
    <n v="1"/>
    <n v="0"/>
    <n v="1"/>
    <n v="0"/>
    <n v="1"/>
    <n v="0"/>
    <n v="0"/>
    <n v="0"/>
    <n v="1"/>
    <n v="0"/>
    <n v="0"/>
    <n v="0"/>
    <n v="0"/>
    <s v="Level3"/>
  </r>
  <r>
    <x v="37"/>
    <s v="Sean"/>
    <s v="Yarbrough"/>
    <s v="Student"/>
    <s v="Yale Physician Assistant Online Program"/>
    <n v="0"/>
    <m/>
    <s v="131655969050956960"/>
    <s v="Event_Sequential"/>
    <d v="2018-03-15T10:15:05"/>
    <n v="10"/>
    <d v="2018-03-15T10:16:06"/>
    <x v="118"/>
    <n v="1"/>
    <n v="0"/>
    <n v="1"/>
    <n v="0"/>
    <n v="1"/>
    <n v="0"/>
    <n v="1"/>
    <n v="0"/>
    <n v="0"/>
    <n v="0"/>
    <n v="0"/>
    <n v="0"/>
    <n v="0"/>
    <n v="0"/>
    <n v="0"/>
    <s v="Level3"/>
  </r>
  <r>
    <x v="38"/>
    <s v="Sheila"/>
    <s v="Yack"/>
    <s v="Student"/>
    <s v="Yale Physician Assistant Online Program"/>
    <n v="1"/>
    <m/>
    <s v="131655145093223136"/>
    <s v="Event_Sequential"/>
    <d v="2018-03-14T11:21:49"/>
    <n v="11"/>
    <d v="2018-03-14T11:23:46"/>
    <x v="0"/>
    <n v="1"/>
    <n v="0"/>
    <n v="0"/>
    <n v="1"/>
    <n v="1"/>
    <n v="0"/>
    <n v="0"/>
    <n v="1"/>
    <n v="0"/>
    <n v="1"/>
    <n v="0"/>
    <n v="1"/>
    <n v="0"/>
    <n v="0"/>
    <n v="117"/>
    <s v="Level0"/>
  </r>
  <r>
    <x v="38"/>
    <s v="Sheila"/>
    <s v="Yack"/>
    <s v="Student"/>
    <s v="Yale Physician Assistant Online Program"/>
    <n v="1"/>
    <m/>
    <s v="131655146356310176"/>
    <s v="Event_Sequential"/>
    <d v="2018-03-14T11:23:56"/>
    <n v="11"/>
    <d v="2018-03-14T11:25:25"/>
    <x v="273"/>
    <n v="1"/>
    <n v="0"/>
    <n v="1"/>
    <n v="0"/>
    <n v="1"/>
    <n v="0"/>
    <n v="1"/>
    <n v="0"/>
    <n v="1"/>
    <n v="0"/>
    <n v="1"/>
    <n v="0"/>
    <n v="0"/>
    <n v="0"/>
    <n v="89"/>
    <s v="Level1"/>
  </r>
  <r>
    <x v="38"/>
    <s v="Sheila"/>
    <s v="Yack"/>
    <s v="Student"/>
    <s v="Yale Physician Assistant Online Program"/>
    <n v="0"/>
    <m/>
    <s v="131655147346634928"/>
    <s v="Event_Sequential"/>
    <d v="2018-03-14T11:25:35"/>
    <n v="11"/>
    <d v="2018-03-14T11:26:56"/>
    <x v="80"/>
    <n v="1"/>
    <n v="0"/>
    <n v="1"/>
    <n v="0"/>
    <n v="1"/>
    <n v="0"/>
    <n v="1"/>
    <n v="0"/>
    <n v="0"/>
    <n v="0"/>
    <n v="0"/>
    <n v="0"/>
    <n v="0"/>
    <n v="0"/>
    <n v="0"/>
    <s v="Level1"/>
  </r>
  <r>
    <x v="38"/>
    <s v="Sheila"/>
    <s v="Yack"/>
    <s v="Student"/>
    <s v="Yale Physician Assistant Online Program"/>
    <n v="1"/>
    <m/>
    <s v="131655148256035248"/>
    <s v="Event_Sequential"/>
    <d v="2018-03-14T11:27:06"/>
    <n v="11"/>
    <d v="2018-03-14T11:28:37"/>
    <x v="107"/>
    <n v="1"/>
    <n v="0"/>
    <n v="1"/>
    <n v="0"/>
    <n v="1"/>
    <n v="0"/>
    <n v="1"/>
    <n v="0"/>
    <n v="1"/>
    <n v="0"/>
    <n v="1"/>
    <n v="0"/>
    <n v="0"/>
    <n v="0"/>
    <n v="91"/>
    <s v="Level1"/>
  </r>
  <r>
    <x v="38"/>
    <s v="Sheila"/>
    <s v="Yack"/>
    <s v="Student"/>
    <s v="Yale Physician Assistant Online Program"/>
    <n v="0"/>
    <m/>
    <s v="131655988032141456"/>
    <s v="Event_Sequential"/>
    <d v="2018-03-15T10:46:43"/>
    <n v="10"/>
    <d v="2018-03-15T10:47:48"/>
    <x v="46"/>
    <n v="1"/>
    <n v="0"/>
    <n v="1"/>
    <n v="0"/>
    <n v="1"/>
    <n v="0"/>
    <n v="1"/>
    <n v="0"/>
    <n v="1"/>
    <n v="0"/>
    <n v="0"/>
    <n v="0"/>
    <n v="0"/>
    <n v="0"/>
    <n v="0"/>
    <s v="Level2"/>
  </r>
  <r>
    <x v="38"/>
    <s v="Sheila"/>
    <s v="Yack"/>
    <s v="Student"/>
    <s v="Yale Physician Assistant Online Program"/>
    <n v="0"/>
    <m/>
    <s v="131655990513269424"/>
    <s v="Event_Sequential"/>
    <d v="2018-03-15T10:50:51"/>
    <n v="10"/>
    <d v="2018-03-15T10:51:49"/>
    <x v="28"/>
    <n v="1"/>
    <n v="0"/>
    <n v="1"/>
    <n v="0"/>
    <n v="1"/>
    <n v="0"/>
    <n v="1"/>
    <n v="0"/>
    <n v="0"/>
    <n v="0"/>
    <n v="0"/>
    <n v="0"/>
    <n v="0"/>
    <n v="0"/>
    <n v="0"/>
    <s v="Level2"/>
  </r>
  <r>
    <x v="38"/>
    <s v="Sheila"/>
    <s v="Yack"/>
    <s v="Student"/>
    <s v="Yale Physician Assistant Online Program"/>
    <n v="0"/>
    <m/>
    <s v="131655991107978800"/>
    <s v="Event_Sequential"/>
    <d v="2018-03-15T10:51:51"/>
    <n v="10"/>
    <d v="2018-03-15T10:52:43"/>
    <x v="69"/>
    <n v="1"/>
    <n v="0"/>
    <n v="1"/>
    <n v="0"/>
    <n v="1"/>
    <n v="0"/>
    <n v="1"/>
    <n v="0"/>
    <n v="0"/>
    <n v="0"/>
    <n v="0"/>
    <n v="0"/>
    <n v="0"/>
    <n v="0"/>
    <n v="0"/>
    <s v="Level2"/>
  </r>
  <r>
    <x v="38"/>
    <s v="Sheila"/>
    <s v="Yack"/>
    <s v="Student"/>
    <s v="Yale Physician Assistant Online Program"/>
    <n v="0"/>
    <m/>
    <s v="131655991718662064"/>
    <s v="Event_Sequential"/>
    <d v="2018-03-15T10:52:52"/>
    <n v="10"/>
    <d v="2018-03-15T10:53:47"/>
    <x v="96"/>
    <n v="1"/>
    <n v="0"/>
    <n v="1"/>
    <n v="0"/>
    <n v="1"/>
    <n v="0"/>
    <n v="1"/>
    <n v="0"/>
    <n v="0"/>
    <n v="0"/>
    <n v="1"/>
    <n v="0"/>
    <n v="0"/>
    <n v="0"/>
    <n v="0"/>
    <s v="Level2"/>
  </r>
  <r>
    <x v="38"/>
    <s v="Sheila"/>
    <s v="Yack"/>
    <s v="Student"/>
    <s v="Yale Physician Assistant Online Program"/>
    <n v="0"/>
    <m/>
    <s v="131656024650740368"/>
    <s v="Event_Sequential"/>
    <d v="2018-03-15T11:47:45"/>
    <n v="11"/>
    <d v="2018-03-15T11:48:16"/>
    <x v="274"/>
    <n v="1"/>
    <n v="0"/>
    <n v="0"/>
    <n v="0"/>
    <n v="0"/>
    <n v="0"/>
    <n v="0"/>
    <n v="0"/>
    <n v="0"/>
    <n v="0"/>
    <n v="0"/>
    <n v="0"/>
    <n v="0"/>
    <n v="0"/>
    <n v="0"/>
    <s v="Level2"/>
  </r>
  <r>
    <x v="38"/>
    <s v="Sheila"/>
    <s v="Yack"/>
    <s v="Student"/>
    <s v="Yale Physician Assistant Online Program"/>
    <n v="0"/>
    <m/>
    <s v="131656024974298400"/>
    <s v="Event_Sequential"/>
    <d v="2018-03-15T11:48:17"/>
    <n v="11"/>
    <d v="2018-03-15T11:48:50"/>
    <x v="104"/>
    <n v="1"/>
    <n v="0"/>
    <n v="0"/>
    <n v="0"/>
    <n v="0"/>
    <n v="0"/>
    <n v="0"/>
    <n v="0"/>
    <n v="0"/>
    <n v="0"/>
    <n v="0"/>
    <n v="0"/>
    <n v="0"/>
    <n v="0"/>
    <n v="0"/>
    <s v="Level2"/>
  </r>
  <r>
    <x v="38"/>
    <s v="Sheila"/>
    <s v="Yack"/>
    <s v="Student"/>
    <s v="Yale Physician Assistant Online Program"/>
    <n v="0"/>
    <m/>
    <s v="131656025315220048"/>
    <s v="Event_Sequential"/>
    <d v="2018-03-15T11:48:51"/>
    <n v="11"/>
    <d v="2018-03-15T11:49:47"/>
    <x v="115"/>
    <n v="1"/>
    <n v="0"/>
    <n v="1"/>
    <n v="0"/>
    <n v="1"/>
    <n v="0"/>
    <n v="1"/>
    <n v="0"/>
    <n v="0"/>
    <n v="0"/>
    <n v="0"/>
    <n v="0"/>
    <n v="0"/>
    <n v="0"/>
    <n v="0"/>
    <s v="Level2"/>
  </r>
  <r>
    <x v="38"/>
    <s v="Sheila"/>
    <s v="Yack"/>
    <s v="Student"/>
    <s v="Yale Physician Assistant Online Program"/>
    <n v="0"/>
    <m/>
    <s v="131656862489511888"/>
    <s v="Event_Sequential"/>
    <d v="2018-03-16T11:04:09"/>
    <n v="11"/>
    <d v="2018-03-16T11:05:12"/>
    <x v="171"/>
    <n v="1"/>
    <n v="0"/>
    <n v="1"/>
    <n v="0"/>
    <n v="1"/>
    <n v="0"/>
    <n v="1"/>
    <n v="0"/>
    <n v="0"/>
    <n v="0"/>
    <n v="1"/>
    <n v="0"/>
    <n v="0"/>
    <n v="0"/>
    <n v="0"/>
    <s v="Level2"/>
  </r>
  <r>
    <x v="38"/>
    <s v="Sheila"/>
    <s v="Yack"/>
    <s v="Student"/>
    <s v="Yale Physician Assistant Online Program"/>
    <n v="0"/>
    <m/>
    <s v="131656863202940352"/>
    <s v="Event_Sequential"/>
    <d v="2018-03-16T11:05:20"/>
    <n v="11"/>
    <d v="2018-03-16T11:06:10"/>
    <x v="61"/>
    <n v="1"/>
    <n v="0"/>
    <n v="1"/>
    <n v="0"/>
    <n v="1"/>
    <n v="0"/>
    <n v="1"/>
    <n v="0"/>
    <n v="0"/>
    <n v="0"/>
    <n v="0"/>
    <n v="0"/>
    <n v="0"/>
    <n v="0"/>
    <n v="0"/>
    <s v="Level2"/>
  </r>
  <r>
    <x v="38"/>
    <s v="Sheila"/>
    <s v="Yack"/>
    <s v="Student"/>
    <s v="Yale Physician Assistant Online Program"/>
    <n v="1"/>
    <m/>
    <s v="131656863716143040"/>
    <s v="Event_Sequential"/>
    <d v="2018-03-16T11:06:12"/>
    <n v="11"/>
    <d v="2018-03-16T11:07:14"/>
    <x v="67"/>
    <n v="1"/>
    <n v="0"/>
    <n v="1"/>
    <n v="0"/>
    <n v="1"/>
    <n v="0"/>
    <n v="1"/>
    <n v="0"/>
    <n v="1"/>
    <n v="0"/>
    <n v="1"/>
    <n v="0"/>
    <n v="0"/>
    <n v="0"/>
    <n v="62"/>
    <s v="Level2"/>
  </r>
  <r>
    <x v="38"/>
    <s v="Sheila"/>
    <s v="Yack"/>
    <s v="Student"/>
    <s v="Yale Physician Assistant Online Program"/>
    <n v="1"/>
    <m/>
    <s v="131656864438246016"/>
    <s v="Event_Sequential"/>
    <d v="2018-03-16T11:07:24"/>
    <n v="11"/>
    <d v="2018-03-16T11:08:21"/>
    <x v="275"/>
    <n v="1"/>
    <n v="0"/>
    <n v="1"/>
    <n v="0"/>
    <n v="1"/>
    <n v="0"/>
    <n v="1"/>
    <n v="0"/>
    <n v="1"/>
    <n v="0"/>
    <n v="1"/>
    <n v="0"/>
    <n v="0"/>
    <n v="0"/>
    <n v="56"/>
    <s v="Level2"/>
  </r>
  <r>
    <x v="38"/>
    <s v="Sheila"/>
    <s v="Yack"/>
    <s v="Student"/>
    <s v="Yale Physician Assistant Online Program"/>
    <n v="1"/>
    <m/>
    <s v="131656865052770960"/>
    <s v="Event_Sequential"/>
    <d v="2018-03-16T11:08:25"/>
    <n v="11"/>
    <d v="2018-03-16T11:09:17"/>
    <x v="9"/>
    <n v="1"/>
    <n v="0"/>
    <n v="1"/>
    <n v="0"/>
    <n v="1"/>
    <n v="0"/>
    <n v="1"/>
    <n v="0"/>
    <n v="1"/>
    <n v="0"/>
    <n v="1"/>
    <n v="0"/>
    <n v="0"/>
    <n v="0"/>
    <n v="51"/>
    <s v="Level3"/>
  </r>
  <r>
    <x v="38"/>
    <s v="Sheila"/>
    <s v="Yack"/>
    <s v="Student"/>
    <s v="Yale Physician Assistant Online Program"/>
    <n v="0"/>
    <m/>
    <s v="131656865622323200"/>
    <s v="Event_Sequential"/>
    <d v="2018-03-16T11:09:22"/>
    <n v="11"/>
    <d v="2018-03-16T11:10:21"/>
    <x v="49"/>
    <n v="1"/>
    <n v="0"/>
    <n v="1"/>
    <n v="0"/>
    <n v="1"/>
    <n v="0"/>
    <n v="1"/>
    <n v="0"/>
    <n v="0"/>
    <n v="0"/>
    <n v="1"/>
    <n v="0"/>
    <n v="0"/>
    <n v="0"/>
    <n v="0"/>
    <s v="Level3"/>
  </r>
  <r>
    <x v="38"/>
    <s v="Sheila"/>
    <s v="Yack"/>
    <s v="Student"/>
    <s v="Yale Physician Assistant Online Program"/>
    <n v="0"/>
    <m/>
    <s v="131656866294556656"/>
    <s v="Event_Sequential"/>
    <d v="2018-03-16T11:10:29"/>
    <n v="11"/>
    <d v="2018-03-16T11:10:56"/>
    <x v="199"/>
    <n v="1"/>
    <n v="0"/>
    <n v="0"/>
    <n v="0"/>
    <n v="0"/>
    <n v="0"/>
    <n v="0"/>
    <n v="0"/>
    <n v="0"/>
    <n v="0"/>
    <n v="0"/>
    <n v="0"/>
    <n v="0"/>
    <n v="0"/>
    <n v="0"/>
    <s v="Level3"/>
  </r>
  <r>
    <x v="38"/>
    <s v="Sheila"/>
    <s v="Yack"/>
    <s v="Student"/>
    <s v="Yale Physician Assistant Online Program"/>
    <n v="1"/>
    <m/>
    <s v="131656872685079184"/>
    <s v="Event_Sequential"/>
    <d v="2018-03-16T11:21:08"/>
    <n v="11"/>
    <d v="2018-03-16T11:22:00"/>
    <x v="69"/>
    <n v="1"/>
    <n v="0"/>
    <n v="1"/>
    <n v="0"/>
    <n v="1"/>
    <n v="0"/>
    <n v="1"/>
    <n v="0"/>
    <n v="1"/>
    <n v="0"/>
    <n v="1"/>
    <n v="0"/>
    <n v="0"/>
    <n v="0"/>
    <n v="51"/>
    <s v="Level3"/>
  </r>
  <r>
    <x v="38"/>
    <s v="Sheila"/>
    <s v="Yack"/>
    <s v="Student"/>
    <s v="Yale Physician Assistant Online Program"/>
    <n v="1"/>
    <m/>
    <s v="131656873236838512"/>
    <s v="Event_Sequential"/>
    <d v="2018-03-16T11:22:04"/>
    <n v="11"/>
    <d v="2018-03-16T11:22:53"/>
    <x v="114"/>
    <n v="1"/>
    <n v="0"/>
    <n v="1"/>
    <n v="0"/>
    <n v="1"/>
    <n v="0"/>
    <n v="1"/>
    <n v="0"/>
    <n v="1"/>
    <n v="0"/>
    <n v="1"/>
    <n v="0"/>
    <n v="0"/>
    <n v="0"/>
    <n v="49"/>
    <s v="Level4"/>
  </r>
  <r>
    <x v="38"/>
    <s v="Sheila"/>
    <s v="Yack"/>
    <s v="Student"/>
    <s v="Yale Physician Assistant Online Program"/>
    <n v="0"/>
    <m/>
    <s v="131656873770201504"/>
    <s v="Event_Sequential"/>
    <d v="2018-03-16T11:22:57"/>
    <n v="11"/>
    <d v="2018-03-16T11:23:45"/>
    <x v="76"/>
    <n v="1"/>
    <n v="0"/>
    <n v="1"/>
    <n v="0"/>
    <n v="1"/>
    <n v="0"/>
    <n v="1"/>
    <n v="0"/>
    <n v="0"/>
    <n v="0"/>
    <n v="1"/>
    <n v="0"/>
    <n v="0"/>
    <n v="0"/>
    <n v="0"/>
    <s v="Level4"/>
  </r>
  <r>
    <x v="38"/>
    <s v="Sheila"/>
    <s v="Yack"/>
    <s v="Student"/>
    <s v="Yale Physician Assistant Online Program"/>
    <n v="1"/>
    <m/>
    <s v="131656874281213264"/>
    <s v="Event_Sequential"/>
    <d v="2018-03-16T11:23:48"/>
    <n v="11"/>
    <d v="2018-03-16T11:24:34"/>
    <x v="124"/>
    <n v="1"/>
    <n v="0"/>
    <n v="1"/>
    <n v="0"/>
    <n v="1"/>
    <n v="0"/>
    <n v="1"/>
    <n v="0"/>
    <n v="1"/>
    <n v="0"/>
    <n v="1"/>
    <n v="0"/>
    <n v="0"/>
    <n v="0"/>
    <n v="45"/>
    <s v="Level4"/>
  </r>
  <r>
    <x v="38"/>
    <s v="Sheila"/>
    <s v="Yack"/>
    <s v="Student"/>
    <s v="Yale Physician Assistant Online Program"/>
    <n v="0"/>
    <m/>
    <s v="131656874795171632"/>
    <s v="Event_Sequential"/>
    <d v="2018-03-16T11:24:39"/>
    <n v="11"/>
    <d v="2018-03-16T11:25:29"/>
    <x v="61"/>
    <n v="1"/>
    <n v="0"/>
    <n v="1"/>
    <n v="0"/>
    <n v="1"/>
    <n v="0"/>
    <n v="1"/>
    <n v="0"/>
    <n v="0"/>
    <n v="0"/>
    <n v="0"/>
    <n v="0"/>
    <n v="0"/>
    <n v="0"/>
    <n v="0"/>
    <s v="Level5"/>
  </r>
  <r>
    <x v="38"/>
    <s v="Sheila"/>
    <s v="Yack"/>
    <s v="Student"/>
    <s v="Yale Physician Assistant Online Program"/>
    <n v="0"/>
    <m/>
    <s v="131656875435115088"/>
    <s v="Event_Sequential"/>
    <d v="2018-03-16T11:25:43"/>
    <n v="11"/>
    <d v="2018-03-16T11:26:04"/>
    <x v="276"/>
    <n v="1"/>
    <n v="0"/>
    <n v="0"/>
    <n v="0"/>
    <n v="0"/>
    <n v="0"/>
    <n v="0"/>
    <n v="0"/>
    <n v="0"/>
    <n v="0"/>
    <n v="0"/>
    <n v="0"/>
    <n v="0"/>
    <n v="0"/>
    <n v="0"/>
    <s v="Level5"/>
  </r>
  <r>
    <x v="38"/>
    <s v="Sheila"/>
    <s v="Yack"/>
    <s v="Student"/>
    <s v="Yale Physician Assistant Online Program"/>
    <n v="0"/>
    <m/>
    <s v="131656875656051584"/>
    <s v="Event_Sequential"/>
    <d v="2018-03-16T11:26:06"/>
    <n v="11"/>
    <d v="2018-03-16T11:26:55"/>
    <x v="68"/>
    <n v="1"/>
    <n v="0"/>
    <n v="1"/>
    <n v="0"/>
    <n v="1"/>
    <n v="0"/>
    <n v="1"/>
    <n v="0"/>
    <n v="0"/>
    <n v="0"/>
    <n v="1"/>
    <n v="0"/>
    <n v="0"/>
    <n v="0"/>
    <n v="0"/>
    <s v="Level5"/>
  </r>
  <r>
    <x v="38"/>
    <s v="Sheila"/>
    <s v="Yack"/>
    <s v="Student"/>
    <s v="Yale Physician Assistant Online Program"/>
    <n v="0"/>
    <m/>
    <s v="131656876280191392"/>
    <s v="Event_Sequential"/>
    <d v="2018-03-16T11:27:08"/>
    <n v="11"/>
    <d v="2018-03-16T11:27:33"/>
    <x v="204"/>
    <n v="1"/>
    <n v="0"/>
    <n v="0"/>
    <n v="0"/>
    <n v="0"/>
    <n v="0"/>
    <n v="0"/>
    <n v="0"/>
    <n v="0"/>
    <n v="0"/>
    <n v="0"/>
    <n v="0"/>
    <n v="0"/>
    <n v="0"/>
    <n v="0"/>
    <s v="Level5"/>
  </r>
  <r>
    <x v="38"/>
    <s v="Sheila"/>
    <s v="Yack"/>
    <s v="Student"/>
    <s v="Yale Physician Assistant Online Program"/>
    <n v="0"/>
    <m/>
    <s v="131656882983113200"/>
    <s v="Event_Sequential"/>
    <d v="2018-03-16T11:38:18"/>
    <n v="11"/>
    <d v="2018-03-16T11:38:38"/>
    <x v="192"/>
    <n v="1"/>
    <n v="0"/>
    <n v="0"/>
    <n v="0"/>
    <n v="0"/>
    <n v="0"/>
    <n v="0"/>
    <n v="0"/>
    <n v="0"/>
    <n v="0"/>
    <n v="0"/>
    <n v="0"/>
    <n v="0"/>
    <n v="0"/>
    <n v="0"/>
    <s v="Level5"/>
  </r>
  <r>
    <x v="38"/>
    <s v="Sheila"/>
    <s v="Yack"/>
    <s v="Student"/>
    <s v="Yale Physician Assistant Online Program"/>
    <n v="0"/>
    <m/>
    <s v="131656883198958608"/>
    <s v="Event_Sequential"/>
    <d v="2018-03-16T11:38:40"/>
    <n v="11"/>
    <d v="2018-03-16T11:39:04"/>
    <x v="146"/>
    <n v="1"/>
    <n v="0"/>
    <n v="0"/>
    <n v="0"/>
    <n v="0"/>
    <n v="0"/>
    <n v="0"/>
    <n v="0"/>
    <n v="0"/>
    <n v="0"/>
    <n v="0"/>
    <n v="0"/>
    <n v="0"/>
    <n v="0"/>
    <n v="0"/>
    <s v="Level5"/>
  </r>
  <r>
    <x v="38"/>
    <s v="Sheila"/>
    <s v="Yack"/>
    <s v="Student"/>
    <s v="Yale Physician Assistant Online Program"/>
    <n v="0"/>
    <m/>
    <s v="131656883544200400"/>
    <s v="Event_Sequential"/>
    <d v="2018-03-16T11:39:14"/>
    <n v="11"/>
    <d v="2018-03-16T11:39:35"/>
    <x v="153"/>
    <n v="1"/>
    <n v="0"/>
    <n v="0"/>
    <n v="0"/>
    <n v="0"/>
    <n v="0"/>
    <n v="0"/>
    <n v="0"/>
    <n v="0"/>
    <n v="0"/>
    <n v="0"/>
    <n v="0"/>
    <n v="0"/>
    <n v="0"/>
    <n v="0"/>
    <s v="Level5"/>
  </r>
  <r>
    <x v="38"/>
    <s v="Sheila"/>
    <s v="Yack"/>
    <s v="Student"/>
    <s v="Yale Physician Assistant Online Program"/>
    <n v="1"/>
    <m/>
    <s v="131656885139650256"/>
    <s v="Event_Sequential"/>
    <d v="2018-03-16T11:41:54"/>
    <n v="11"/>
    <d v="2018-03-16T11:42:36"/>
    <x v="178"/>
    <n v="1"/>
    <n v="0"/>
    <n v="1"/>
    <n v="0"/>
    <n v="1"/>
    <n v="0"/>
    <n v="1"/>
    <n v="0"/>
    <n v="1"/>
    <n v="0"/>
    <n v="1"/>
    <n v="0"/>
    <n v="0"/>
    <n v="0"/>
    <n v="42"/>
    <s v="Level5"/>
  </r>
  <r>
    <x v="38"/>
    <s v="Sheila"/>
    <s v="Yack"/>
    <s v="Student"/>
    <s v="Yale Physician Assistant Online Program"/>
    <n v="0"/>
    <m/>
    <s v="131656885630755536"/>
    <s v="Event_Sequential"/>
    <d v="2018-03-16T11:42:43"/>
    <n v="11"/>
    <d v="2018-03-16T11:43:23"/>
    <x v="173"/>
    <n v="1"/>
    <n v="0"/>
    <n v="1"/>
    <n v="0"/>
    <n v="1"/>
    <n v="0"/>
    <n v="1"/>
    <n v="0"/>
    <n v="0"/>
    <n v="0"/>
    <n v="0"/>
    <n v="0"/>
    <n v="0"/>
    <n v="0"/>
    <n v="0"/>
    <s v="Level5"/>
  </r>
  <r>
    <x v="38"/>
    <s v="Sheila"/>
    <s v="Yack"/>
    <s v="Student"/>
    <s v="Yale Physician Assistant Online Program"/>
    <n v="1"/>
    <m/>
    <s v="131656886050430608"/>
    <s v="Event_Sequential"/>
    <d v="2018-03-16T11:43:25"/>
    <n v="11"/>
    <d v="2018-03-16T11:44:10"/>
    <x v="88"/>
    <n v="1"/>
    <n v="0"/>
    <n v="1"/>
    <n v="0"/>
    <n v="1"/>
    <n v="0"/>
    <n v="1"/>
    <n v="0"/>
    <n v="1"/>
    <n v="0"/>
    <n v="1"/>
    <n v="0"/>
    <n v="0"/>
    <n v="0"/>
    <n v="44"/>
    <s v="Level5"/>
  </r>
  <r>
    <x v="39"/>
    <s v="Shiva"/>
    <s v="Kasravi"/>
    <s v="Student"/>
    <s v="Yale Physician Assistant Online Program"/>
    <n v="1"/>
    <m/>
    <s v="131655126453420512"/>
    <s v="Event_Sequential"/>
    <d v="2018-03-14T10:50:45"/>
    <n v="10"/>
    <d v="2018-03-14T10:52:26"/>
    <x v="136"/>
    <n v="0"/>
    <n v="1"/>
    <n v="0"/>
    <n v="1"/>
    <n v="0"/>
    <n v="1"/>
    <n v="1"/>
    <n v="0"/>
    <n v="0"/>
    <n v="1"/>
    <n v="1"/>
    <n v="0"/>
    <n v="0"/>
    <n v="0"/>
    <n v="100"/>
    <s v="Level0"/>
  </r>
  <r>
    <x v="39"/>
    <s v="Shiva"/>
    <s v="Kasravi"/>
    <s v="Student"/>
    <s v="Yale Physician Assistant Online Program"/>
    <n v="0"/>
    <m/>
    <s v="131655127868352032"/>
    <s v="Event_Sequential"/>
    <d v="2018-03-14T10:53:07"/>
    <n v="10"/>
    <d v="2018-03-14T10:53:37"/>
    <x v="12"/>
    <n v="1"/>
    <n v="0"/>
    <n v="0"/>
    <n v="0"/>
    <n v="0"/>
    <n v="0"/>
    <n v="0"/>
    <n v="0"/>
    <n v="0"/>
    <n v="0"/>
    <n v="0"/>
    <n v="0"/>
    <n v="0"/>
    <n v="0"/>
    <n v="0"/>
    <s v="Level1"/>
  </r>
  <r>
    <x v="39"/>
    <s v="Shiva"/>
    <s v="Kasravi"/>
    <s v="Student"/>
    <s v="Yale Physician Assistant Online Program"/>
    <n v="0"/>
    <m/>
    <s v="131655129241197696"/>
    <s v="Event_Sequential"/>
    <d v="2018-03-14T10:55:24"/>
    <n v="10"/>
    <d v="2018-03-14T10:56:45"/>
    <x v="80"/>
    <n v="1"/>
    <n v="0"/>
    <n v="1"/>
    <n v="0"/>
    <n v="0"/>
    <n v="0"/>
    <n v="1"/>
    <n v="0"/>
    <n v="1"/>
    <n v="0"/>
    <n v="1"/>
    <n v="0"/>
    <n v="0"/>
    <n v="0"/>
    <n v="0"/>
    <s v="Level1"/>
  </r>
  <r>
    <x v="39"/>
    <s v="Shiva"/>
    <s v="Kasravi"/>
    <s v="Student"/>
    <s v="Yale Physician Assistant Online Program"/>
    <n v="1"/>
    <m/>
    <s v="131655130144441536"/>
    <s v="Event_Sequential"/>
    <d v="2018-03-14T10:56:54"/>
    <n v="10"/>
    <d v="2018-03-14T10:58:08"/>
    <x v="277"/>
    <n v="1"/>
    <n v="0"/>
    <n v="1"/>
    <n v="0"/>
    <n v="1"/>
    <n v="0"/>
    <n v="1"/>
    <n v="0"/>
    <n v="1"/>
    <n v="0"/>
    <n v="1"/>
    <n v="0"/>
    <n v="0"/>
    <n v="0"/>
    <n v="73"/>
    <s v="Level1"/>
  </r>
  <r>
    <x v="39"/>
    <s v="Shiva"/>
    <s v="Kasravi"/>
    <s v="Student"/>
    <s v="Yale Physician Assistant Online Program"/>
    <n v="0"/>
    <m/>
    <s v="131655130996973968"/>
    <s v="Event_Sequential"/>
    <d v="2018-03-14T10:58:20"/>
    <n v="10"/>
    <d v="2018-03-14T10:59:51"/>
    <x v="107"/>
    <n v="1"/>
    <n v="0"/>
    <n v="1"/>
    <n v="0"/>
    <n v="0"/>
    <n v="0"/>
    <n v="1"/>
    <n v="0"/>
    <n v="1"/>
    <n v="0"/>
    <n v="1"/>
    <n v="0"/>
    <n v="0"/>
    <n v="0"/>
    <n v="0"/>
    <s v="Level1"/>
  </r>
  <r>
    <x v="39"/>
    <s v="Shiva"/>
    <s v="Kasravi"/>
    <s v="Student"/>
    <s v="Yale Physician Assistant Online Program"/>
    <n v="0"/>
    <m/>
    <s v="131655132048819904"/>
    <s v="Event_Sequential"/>
    <d v="2018-03-14T11:00:05"/>
    <n v="11"/>
    <d v="2018-03-14T11:01:00"/>
    <x v="96"/>
    <n v="1"/>
    <n v="0"/>
    <n v="0"/>
    <n v="0"/>
    <n v="0"/>
    <n v="0"/>
    <n v="0"/>
    <n v="0"/>
    <n v="0"/>
    <n v="0"/>
    <n v="0"/>
    <n v="0"/>
    <n v="0"/>
    <n v="0"/>
    <n v="0"/>
    <s v="Level1"/>
  </r>
  <r>
    <x v="39"/>
    <s v="Shiva"/>
    <s v="Kasravi"/>
    <s v="Student"/>
    <s v="Yale Physician Assistant Online Program"/>
    <n v="1"/>
    <m/>
    <s v="131655132614688224"/>
    <s v="Event_Sequential"/>
    <d v="2018-03-14T11:01:01"/>
    <n v="11"/>
    <d v="2018-03-14T11:02:14"/>
    <x v="278"/>
    <n v="1"/>
    <n v="0"/>
    <n v="1"/>
    <n v="0"/>
    <n v="1"/>
    <n v="0"/>
    <n v="1"/>
    <n v="0"/>
    <n v="1"/>
    <n v="0"/>
    <n v="1"/>
    <n v="0"/>
    <n v="0"/>
    <n v="0"/>
    <n v="72"/>
    <s v="Level1"/>
  </r>
  <r>
    <x v="39"/>
    <s v="Shiva"/>
    <s v="Kasravi"/>
    <s v="Student"/>
    <s v="Yale Physician Assistant Online Program"/>
    <n v="0"/>
    <m/>
    <s v="131655163056639488"/>
    <s v="Event_Sequential"/>
    <d v="2018-03-14T11:51:46"/>
    <n v="11"/>
    <d v="2018-03-14T11:52:50"/>
    <x v="26"/>
    <n v="1"/>
    <n v="0"/>
    <n v="1"/>
    <n v="0"/>
    <n v="1"/>
    <n v="0"/>
    <n v="1"/>
    <n v="0"/>
    <n v="0"/>
    <n v="0"/>
    <n v="1"/>
    <n v="0"/>
    <n v="0"/>
    <n v="0"/>
    <n v="0"/>
    <s v="Level2"/>
  </r>
  <r>
    <x v="39"/>
    <s v="Shiva"/>
    <s v="Kasravi"/>
    <s v="Student"/>
    <s v="Yale Physician Assistant Online Program"/>
    <n v="1"/>
    <m/>
    <s v="131655163788361344"/>
    <s v="Event_Sequential"/>
    <d v="2018-03-14T11:52:59"/>
    <n v="11"/>
    <d v="2018-03-14T11:53:57"/>
    <x v="28"/>
    <n v="1"/>
    <n v="0"/>
    <n v="1"/>
    <n v="0"/>
    <n v="1"/>
    <n v="0"/>
    <n v="1"/>
    <n v="0"/>
    <n v="1"/>
    <n v="0"/>
    <n v="1"/>
    <n v="0"/>
    <n v="0"/>
    <n v="0"/>
    <n v="58"/>
    <s v="Level2"/>
  </r>
  <r>
    <x v="39"/>
    <s v="Shiva"/>
    <s v="Kasravi"/>
    <s v="Student"/>
    <s v="Yale Physician Assistant Online Program"/>
    <n v="0"/>
    <m/>
    <s v="131655164616624880"/>
    <s v="Event_Sequential"/>
    <d v="2018-03-14T11:54:22"/>
    <n v="11"/>
    <d v="2018-03-14T11:55:01"/>
    <x v="197"/>
    <n v="1"/>
    <n v="0"/>
    <n v="1"/>
    <n v="0"/>
    <n v="0"/>
    <n v="0"/>
    <n v="0"/>
    <n v="0"/>
    <n v="0"/>
    <n v="0"/>
    <n v="0"/>
    <n v="0"/>
    <n v="0"/>
    <n v="0"/>
    <n v="0"/>
    <s v="Level2"/>
  </r>
  <r>
    <x v="39"/>
    <s v="Shiva"/>
    <s v="Kasravi"/>
    <s v="Student"/>
    <s v="Yale Physician Assistant Online Program"/>
    <n v="1"/>
    <m/>
    <s v="131655165027178112"/>
    <s v="Event_Sequential"/>
    <d v="2018-03-14T11:55:03"/>
    <n v="11"/>
    <d v="2018-03-14T11:56:07"/>
    <x v="279"/>
    <n v="1"/>
    <n v="0"/>
    <n v="1"/>
    <n v="0"/>
    <n v="1"/>
    <n v="0"/>
    <n v="1"/>
    <n v="0"/>
    <n v="1"/>
    <n v="0"/>
    <n v="1"/>
    <n v="0"/>
    <n v="0"/>
    <n v="0"/>
    <n v="64"/>
    <s v="Level2"/>
  </r>
  <r>
    <x v="39"/>
    <s v="Shiva"/>
    <s v="Kasravi"/>
    <s v="Student"/>
    <s v="Yale Physician Assistant Online Program"/>
    <n v="0"/>
    <m/>
    <s v="131655919852270000"/>
    <s v="Event_Sequential"/>
    <d v="2018-03-15T08:53:05"/>
    <n v="8"/>
    <d v="2018-03-15T08:54:02"/>
    <x v="147"/>
    <n v="1"/>
    <n v="0"/>
    <n v="1"/>
    <n v="0"/>
    <n v="1"/>
    <n v="0"/>
    <n v="0"/>
    <n v="0"/>
    <n v="0"/>
    <n v="0"/>
    <n v="0"/>
    <n v="0"/>
    <n v="0"/>
    <n v="0"/>
    <n v="0"/>
    <s v="Level3"/>
  </r>
  <r>
    <x v="39"/>
    <s v="Shiva"/>
    <s v="Kasravi"/>
    <s v="Student"/>
    <s v="Yale Physician Assistant Online Program"/>
    <n v="0"/>
    <m/>
    <s v="131655920561407200"/>
    <s v="Event_Sequential"/>
    <d v="2018-03-15T08:54:16"/>
    <n v="8"/>
    <d v="2018-03-15T08:54:55"/>
    <x v="197"/>
    <n v="1"/>
    <n v="0"/>
    <n v="1"/>
    <n v="0"/>
    <n v="0"/>
    <n v="0"/>
    <n v="0"/>
    <n v="0"/>
    <n v="0"/>
    <n v="0"/>
    <n v="0"/>
    <n v="0"/>
    <n v="0"/>
    <n v="0"/>
    <n v="0"/>
    <s v="Level3"/>
  </r>
  <r>
    <x v="39"/>
    <s v="Shiva"/>
    <s v="Kasravi"/>
    <s v="Student"/>
    <s v="Yale Physician Assistant Online Program"/>
    <n v="1"/>
    <m/>
    <s v="131655920971223904"/>
    <s v="Event_Sequential"/>
    <d v="2018-03-15T08:54:57"/>
    <n v="8"/>
    <d v="2018-03-15T08:55:44"/>
    <x v="54"/>
    <n v="1"/>
    <n v="0"/>
    <n v="1"/>
    <n v="0"/>
    <n v="1"/>
    <n v="0"/>
    <n v="1"/>
    <n v="0"/>
    <n v="1"/>
    <n v="0"/>
    <n v="1"/>
    <n v="0"/>
    <n v="0"/>
    <n v="0"/>
    <n v="47"/>
    <s v="Level3"/>
  </r>
  <r>
    <x v="39"/>
    <s v="Shiva"/>
    <s v="Kasravi"/>
    <s v="Student"/>
    <s v="Yale Physician Assistant Online Program"/>
    <n v="0"/>
    <m/>
    <s v="131655921521490080"/>
    <s v="Event_Sequential"/>
    <d v="2018-03-15T08:55:52"/>
    <n v="8"/>
    <d v="2018-03-15T08:56:42"/>
    <x v="75"/>
    <n v="1"/>
    <n v="0"/>
    <n v="1"/>
    <n v="0"/>
    <n v="1"/>
    <n v="0"/>
    <n v="1"/>
    <n v="0"/>
    <n v="0"/>
    <n v="0"/>
    <n v="0"/>
    <n v="0"/>
    <n v="0"/>
    <n v="0"/>
    <n v="0"/>
    <s v="Level3"/>
  </r>
  <r>
    <x v="39"/>
    <s v="Shiva"/>
    <s v="Kasravi"/>
    <s v="Student"/>
    <s v="Yale Physician Assistant Online Program"/>
    <n v="1"/>
    <m/>
    <s v="131655922038304320"/>
    <s v="Event_Sequential"/>
    <d v="2018-03-15T08:56:44"/>
    <n v="8"/>
    <d v="2018-03-15T08:57:33"/>
    <x v="68"/>
    <n v="1"/>
    <n v="0"/>
    <n v="1"/>
    <n v="0"/>
    <n v="1"/>
    <n v="0"/>
    <n v="1"/>
    <n v="0"/>
    <n v="1"/>
    <n v="0"/>
    <n v="1"/>
    <n v="0"/>
    <n v="0"/>
    <n v="0"/>
    <n v="49"/>
    <s v="Level3"/>
  </r>
  <r>
    <x v="39"/>
    <s v="Shiva"/>
    <s v="Kasravi"/>
    <s v="Student"/>
    <s v="Yale Physician Assistant Online Program"/>
    <n v="1"/>
    <m/>
    <s v="131655953471415120"/>
    <s v="Event_Sequential"/>
    <d v="2018-03-15T09:49:05"/>
    <n v="9"/>
    <d v="2018-03-15T09:50:02"/>
    <x v="147"/>
    <n v="1"/>
    <n v="0"/>
    <n v="1"/>
    <n v="0"/>
    <n v="1"/>
    <n v="0"/>
    <n v="1"/>
    <n v="0"/>
    <n v="1"/>
    <n v="0"/>
    <n v="1"/>
    <n v="0"/>
    <n v="0"/>
    <n v="0"/>
    <n v="56"/>
    <s v="Level4"/>
  </r>
  <r>
    <x v="39"/>
    <s v="Shiva"/>
    <s v="Kasravi"/>
    <s v="Student"/>
    <s v="Yale Physician Assistant Online Program"/>
    <n v="0"/>
    <m/>
    <s v="131655954108148048"/>
    <s v="Event_Sequential"/>
    <d v="2018-03-15T09:50:11"/>
    <n v="9"/>
    <d v="2018-03-15T09:50:47"/>
    <x v="3"/>
    <n v="1"/>
    <n v="0"/>
    <n v="1"/>
    <n v="0"/>
    <n v="0"/>
    <n v="0"/>
    <n v="0"/>
    <n v="0"/>
    <n v="0"/>
    <n v="0"/>
    <n v="0"/>
    <n v="0"/>
    <n v="0"/>
    <n v="0"/>
    <n v="0"/>
    <s v="Level4"/>
  </r>
  <r>
    <x v="39"/>
    <s v="Shiva"/>
    <s v="Kasravi"/>
    <s v="Student"/>
    <s v="Yale Physician Assistant Online Program"/>
    <n v="1"/>
    <m/>
    <s v="131655954531507088"/>
    <s v="Event_Sequential"/>
    <d v="2018-03-15T09:50:53"/>
    <n v="9"/>
    <d v="2018-03-15T09:51:51"/>
    <x v="28"/>
    <n v="1"/>
    <n v="0"/>
    <n v="1"/>
    <n v="0"/>
    <n v="1"/>
    <n v="0"/>
    <n v="1"/>
    <n v="0"/>
    <n v="1"/>
    <n v="0"/>
    <n v="1"/>
    <n v="0"/>
    <n v="0"/>
    <n v="0"/>
    <n v="58"/>
    <s v="Level4"/>
  </r>
  <r>
    <x v="39"/>
    <s v="Shiva"/>
    <s v="Kasravi"/>
    <s v="Student"/>
    <s v="Yale Physician Assistant Online Program"/>
    <n v="0"/>
    <m/>
    <s v="131655977337862256"/>
    <s v="Event_Sequential"/>
    <d v="2018-03-15T10:28:54"/>
    <n v="10"/>
    <d v="2018-03-15T10:29:23"/>
    <x v="33"/>
    <n v="1"/>
    <n v="0"/>
    <n v="1"/>
    <n v="0"/>
    <n v="0"/>
    <n v="0"/>
    <n v="0"/>
    <n v="0"/>
    <n v="0"/>
    <n v="0"/>
    <n v="0"/>
    <n v="0"/>
    <n v="0"/>
    <n v="0"/>
    <n v="0"/>
    <s v="Level5"/>
  </r>
  <r>
    <x v="39"/>
    <s v="Shiva"/>
    <s v="Kasravi"/>
    <s v="Student"/>
    <s v="Yale Physician Assistant Online Program"/>
    <n v="0"/>
    <m/>
    <s v="131655977641208032"/>
    <s v="Event_Sequential"/>
    <d v="2018-03-15T10:29:24"/>
    <n v="10"/>
    <d v="2018-03-15T10:30:07"/>
    <x v="137"/>
    <n v="1"/>
    <n v="0"/>
    <n v="1"/>
    <n v="0"/>
    <n v="1"/>
    <n v="0"/>
    <n v="0"/>
    <n v="0"/>
    <n v="0"/>
    <n v="0"/>
    <n v="0"/>
    <n v="0"/>
    <n v="0"/>
    <n v="0"/>
    <n v="0"/>
    <s v="Level5"/>
  </r>
  <r>
    <x v="39"/>
    <s v="Shiva"/>
    <s v="Kasravi"/>
    <s v="Student"/>
    <s v="Yale Physician Assistant Online Program"/>
    <n v="0"/>
    <m/>
    <s v="131655978149341264"/>
    <s v="Event_Sequential"/>
    <d v="2018-03-15T10:30:15"/>
    <n v="10"/>
    <d v="2018-03-15T10:30:36"/>
    <x v="153"/>
    <n v="1"/>
    <n v="0"/>
    <n v="0"/>
    <n v="0"/>
    <n v="0"/>
    <n v="0"/>
    <n v="0"/>
    <n v="0"/>
    <n v="0"/>
    <n v="0"/>
    <n v="0"/>
    <n v="0"/>
    <n v="0"/>
    <n v="0"/>
    <n v="0"/>
    <s v="Level5"/>
  </r>
  <r>
    <x v="39"/>
    <s v="Shiva"/>
    <s v="Kasravi"/>
    <s v="Student"/>
    <s v="Yale Physician Assistant Online Program"/>
    <n v="0"/>
    <m/>
    <s v="131655978374706864"/>
    <s v="Event_Sequential"/>
    <d v="2018-03-15T10:30:37"/>
    <n v="10"/>
    <d v="2018-03-15T10:31:23"/>
    <x v="124"/>
    <n v="1"/>
    <n v="0"/>
    <n v="0"/>
    <n v="0"/>
    <n v="1"/>
    <n v="0"/>
    <n v="1"/>
    <n v="0"/>
    <n v="0"/>
    <n v="0"/>
    <n v="0"/>
    <n v="0"/>
    <n v="0"/>
    <n v="0"/>
    <n v="0"/>
    <s v="Level5"/>
  </r>
  <r>
    <x v="39"/>
    <s v="Shiva"/>
    <s v="Kasravi"/>
    <s v="Student"/>
    <s v="Yale Physician Assistant Online Program"/>
    <n v="0"/>
    <m/>
    <s v="131655979051214160"/>
    <s v="Event_Sequential"/>
    <d v="2018-03-15T10:31:45"/>
    <n v="10"/>
    <d v="2018-03-15T10:32:21"/>
    <x v="3"/>
    <n v="1"/>
    <n v="0"/>
    <n v="1"/>
    <n v="0"/>
    <n v="1"/>
    <n v="0"/>
    <n v="1"/>
    <n v="0"/>
    <n v="0"/>
    <n v="0"/>
    <n v="0"/>
    <n v="0"/>
    <n v="0"/>
    <n v="0"/>
    <n v="0"/>
    <s v="Level5"/>
  </r>
  <r>
    <x v="39"/>
    <s v="Shiva"/>
    <s v="Kasravi"/>
    <s v="Student"/>
    <s v="Yale Physician Assistant Online Program"/>
    <n v="1"/>
    <m/>
    <s v="131655979475127040"/>
    <s v="Event_Sequential"/>
    <d v="2018-03-15T10:32:27"/>
    <n v="10"/>
    <d v="2018-03-15T10:33:16"/>
    <x v="68"/>
    <n v="1"/>
    <n v="0"/>
    <n v="1"/>
    <n v="0"/>
    <n v="1"/>
    <n v="0"/>
    <n v="1"/>
    <n v="0"/>
    <n v="1"/>
    <n v="0"/>
    <n v="1"/>
    <n v="0"/>
    <n v="0"/>
    <n v="0"/>
    <n v="48"/>
    <s v="Level5"/>
  </r>
  <r>
    <x v="39"/>
    <s v="Shiva"/>
    <s v="Kasravi"/>
    <s v="Student"/>
    <s v="Yale Physician Assistant Online Program"/>
    <n v="0"/>
    <m/>
    <s v="131655980235501584"/>
    <s v="Event_Sequential"/>
    <d v="2018-03-15T10:33:43"/>
    <n v="10"/>
    <d v="2018-03-15T10:34:11"/>
    <x v="58"/>
    <n v="1"/>
    <n v="0"/>
    <n v="1"/>
    <n v="0"/>
    <n v="0"/>
    <n v="0"/>
    <n v="0"/>
    <n v="0"/>
    <n v="0"/>
    <n v="0"/>
    <n v="0"/>
    <n v="0"/>
    <n v="0"/>
    <n v="0"/>
    <n v="0"/>
    <s v="Level5"/>
  </r>
  <r>
    <x v="39"/>
    <s v="Shiva"/>
    <s v="Kasravi"/>
    <s v="Student"/>
    <s v="Yale Physician Assistant Online Program"/>
    <n v="1"/>
    <m/>
    <s v="131655980552234720"/>
    <s v="Event_Sequential"/>
    <d v="2018-03-15T10:34:15"/>
    <n v="10"/>
    <d v="2018-03-15T10:35:03"/>
    <x v="45"/>
    <n v="1"/>
    <n v="0"/>
    <n v="1"/>
    <n v="0"/>
    <n v="1"/>
    <n v="0"/>
    <n v="1"/>
    <n v="0"/>
    <n v="1"/>
    <n v="0"/>
    <n v="1"/>
    <n v="0"/>
    <n v="0"/>
    <n v="0"/>
    <n v="47"/>
    <s v="Level5"/>
  </r>
  <r>
    <x v="40"/>
    <s v="Steven"/>
    <s v="Montague"/>
    <s v="Student"/>
    <s v="Yale Physician Assistant Online Program"/>
    <n v="1"/>
    <m/>
    <s v="131655393229833552"/>
    <s v="Event_Sequential"/>
    <d v="2018-03-14T18:15:23"/>
    <n v="18"/>
    <d v="2018-03-14T18:18:26"/>
    <x v="280"/>
    <n v="0"/>
    <n v="1"/>
    <n v="0"/>
    <n v="1"/>
    <n v="0"/>
    <n v="1"/>
    <n v="0"/>
    <n v="1"/>
    <n v="0"/>
    <n v="1"/>
    <n v="0"/>
    <n v="1"/>
    <n v="0"/>
    <n v="0"/>
    <n v="183"/>
    <s v="Level0"/>
  </r>
  <r>
    <x v="40"/>
    <s v="Steven"/>
    <s v="Montague"/>
    <s v="Student"/>
    <s v="Yale Physician Assistant Online Program"/>
    <n v="0"/>
    <m/>
    <s v="131655395233992512"/>
    <s v="Event_Sequential"/>
    <d v="2018-03-14T18:18:43"/>
    <n v="18"/>
    <d v="2018-03-14T18:20:06"/>
    <x v="281"/>
    <n v="0"/>
    <n v="0"/>
    <n v="0"/>
    <n v="0"/>
    <n v="0"/>
    <n v="0"/>
    <n v="0"/>
    <n v="0"/>
    <n v="0"/>
    <n v="0"/>
    <n v="0"/>
    <n v="0"/>
    <n v="0"/>
    <n v="0"/>
    <n v="0"/>
    <s v="Level1"/>
  </r>
  <r>
    <x v="40"/>
    <s v="Steven"/>
    <s v="Montague"/>
    <s v="Student"/>
    <s v="Yale Physician Assistant Online Program"/>
    <n v="0"/>
    <m/>
    <s v="131655396279426192"/>
    <s v="Event_Sequential"/>
    <d v="2018-03-14T18:20:28"/>
    <n v="18"/>
    <d v="2018-03-14T18:21:56"/>
    <x v="64"/>
    <n v="1"/>
    <n v="0"/>
    <n v="1"/>
    <n v="0"/>
    <n v="1"/>
    <n v="0"/>
    <n v="0"/>
    <n v="0"/>
    <n v="1"/>
    <n v="0"/>
    <n v="1"/>
    <n v="0"/>
    <n v="0"/>
    <n v="0"/>
    <n v="0"/>
    <s v="Level1"/>
  </r>
  <r>
    <x v="40"/>
    <s v="Steven"/>
    <s v="Montague"/>
    <s v="Student"/>
    <s v="Yale Physician Assistant Online Program"/>
    <n v="1"/>
    <m/>
    <s v="131655397244757808"/>
    <s v="Event_Sequential"/>
    <d v="2018-03-14T18:22:04"/>
    <n v="18"/>
    <d v="2018-03-14T18:23:17"/>
    <x v="23"/>
    <n v="1"/>
    <n v="0"/>
    <n v="1"/>
    <n v="0"/>
    <n v="1"/>
    <n v="0"/>
    <n v="1"/>
    <n v="0"/>
    <n v="1"/>
    <n v="0"/>
    <n v="1"/>
    <n v="0"/>
    <n v="0"/>
    <n v="0"/>
    <n v="72"/>
    <s v="Level1"/>
  </r>
  <r>
    <x v="40"/>
    <s v="Steven"/>
    <s v="Montague"/>
    <s v="Student"/>
    <s v="Yale Physician Assistant Online Program"/>
    <n v="0"/>
    <m/>
    <s v="131655398108399280"/>
    <s v="Event_Sequential"/>
    <d v="2018-03-14T18:23:31"/>
    <n v="18"/>
    <d v="2018-03-14T18:23:50"/>
    <x v="282"/>
    <n v="0"/>
    <n v="0"/>
    <n v="0"/>
    <n v="0"/>
    <n v="0"/>
    <n v="0"/>
    <n v="0"/>
    <n v="0"/>
    <n v="0"/>
    <n v="0"/>
    <n v="0"/>
    <n v="0"/>
    <n v="0"/>
    <n v="0"/>
    <n v="0"/>
    <s v="Level1"/>
  </r>
  <r>
    <x v="40"/>
    <s v="Steven"/>
    <s v="Montague"/>
    <s v="Student"/>
    <s v="Yale Physician Assistant Online Program"/>
    <n v="1"/>
    <m/>
    <s v="131655399759114064"/>
    <s v="Event_Sequential"/>
    <d v="2018-03-14T18:26:16"/>
    <n v="18"/>
    <d v="2018-03-14T18:27:24"/>
    <x v="81"/>
    <n v="1"/>
    <n v="0"/>
    <n v="1"/>
    <n v="0"/>
    <n v="1"/>
    <n v="0"/>
    <n v="1"/>
    <n v="0"/>
    <n v="1"/>
    <n v="0"/>
    <n v="1"/>
    <n v="0"/>
    <n v="0"/>
    <n v="0"/>
    <n v="67"/>
    <s v="Level1"/>
  </r>
  <r>
    <x v="40"/>
    <s v="Steven"/>
    <s v="Montague"/>
    <s v="Student"/>
    <s v="Yale Physician Assistant Online Program"/>
    <n v="0"/>
    <m/>
    <s v="131655899507670560"/>
    <s v="Event_Sequential"/>
    <d v="2018-03-15T08:19:11"/>
    <n v="8"/>
    <d v="2018-03-15T08:20:10"/>
    <x v="283"/>
    <n v="1"/>
    <n v="0"/>
    <n v="1"/>
    <n v="0"/>
    <n v="1"/>
    <n v="0"/>
    <n v="1"/>
    <n v="0"/>
    <n v="0"/>
    <n v="0"/>
    <n v="1"/>
    <n v="0"/>
    <n v="0"/>
    <n v="0"/>
    <n v="0"/>
    <s v="Level2"/>
  </r>
  <r>
    <x v="40"/>
    <s v="Steven"/>
    <s v="Montague"/>
    <s v="Student"/>
    <s v="Yale Physician Assistant Online Program"/>
    <n v="0"/>
    <m/>
    <s v="131655900151909968"/>
    <s v="Event_Sequential"/>
    <d v="2018-03-15T08:20:15"/>
    <n v="8"/>
    <d v="2018-03-15T08:21:12"/>
    <x v="151"/>
    <n v="1"/>
    <n v="0"/>
    <n v="1"/>
    <n v="0"/>
    <n v="1"/>
    <n v="0"/>
    <n v="1"/>
    <n v="0"/>
    <n v="0"/>
    <n v="0"/>
    <n v="1"/>
    <n v="0"/>
    <n v="0"/>
    <n v="0"/>
    <n v="0"/>
    <s v="Level2"/>
  </r>
  <r>
    <x v="40"/>
    <s v="Steven"/>
    <s v="Montague"/>
    <s v="Student"/>
    <s v="Yale Physician Assistant Online Program"/>
    <n v="0"/>
    <m/>
    <s v="131655900899841312"/>
    <s v="Event_Sequential"/>
    <d v="2018-03-15T08:21:30"/>
    <n v="8"/>
    <d v="2018-03-15T08:22:30"/>
    <x v="144"/>
    <n v="1"/>
    <n v="0"/>
    <n v="1"/>
    <n v="0"/>
    <n v="1"/>
    <n v="0"/>
    <n v="1"/>
    <n v="0"/>
    <n v="0"/>
    <n v="0"/>
    <n v="1"/>
    <n v="0"/>
    <n v="0"/>
    <n v="0"/>
    <n v="0"/>
    <s v="Level2"/>
  </r>
  <r>
    <x v="40"/>
    <s v="Steven"/>
    <s v="Montague"/>
    <s v="Student"/>
    <s v="Yale Physician Assistant Online Program"/>
    <n v="0"/>
    <m/>
    <s v="131655902377936480"/>
    <s v="Event_Sequential"/>
    <d v="2018-03-15T08:23:58"/>
    <n v="8"/>
    <d v="2018-03-15T08:24:58"/>
    <x v="145"/>
    <n v="1"/>
    <n v="0"/>
    <n v="1"/>
    <n v="0"/>
    <n v="1"/>
    <n v="0"/>
    <n v="1"/>
    <n v="0"/>
    <n v="0"/>
    <n v="0"/>
    <n v="1"/>
    <n v="0"/>
    <n v="0"/>
    <n v="0"/>
    <n v="0"/>
    <s v="Level2"/>
  </r>
  <r>
    <x v="40"/>
    <s v="Steven"/>
    <s v="Montague"/>
    <s v="Student"/>
    <s v="Yale Physician Assistant Online Program"/>
    <n v="1"/>
    <m/>
    <s v="131656231972271744"/>
    <s v="Event_Sequential"/>
    <d v="2018-03-15T17:33:17"/>
    <n v="17"/>
    <d v="2018-03-15T17:34:16"/>
    <x v="49"/>
    <n v="1"/>
    <n v="0"/>
    <n v="1"/>
    <n v="0"/>
    <n v="1"/>
    <n v="0"/>
    <n v="1"/>
    <n v="0"/>
    <n v="1"/>
    <n v="0"/>
    <n v="1"/>
    <n v="0"/>
    <n v="0"/>
    <n v="0"/>
    <n v="59"/>
    <s v="Level2"/>
  </r>
  <r>
    <x v="40"/>
    <s v="Steven"/>
    <s v="Montague"/>
    <s v="Student"/>
    <s v="Yale Physician Assistant Online Program"/>
    <n v="1"/>
    <m/>
    <s v="131656232623270336"/>
    <s v="Event_Sequential"/>
    <d v="2018-03-15T17:34:22"/>
    <n v="17"/>
    <d v="2018-03-15T17:35:15"/>
    <x v="84"/>
    <n v="1"/>
    <n v="0"/>
    <n v="1"/>
    <n v="0"/>
    <n v="1"/>
    <n v="0"/>
    <n v="1"/>
    <n v="0"/>
    <n v="1"/>
    <n v="0"/>
    <n v="1"/>
    <n v="0"/>
    <n v="0"/>
    <n v="0"/>
    <n v="52"/>
    <s v="Level2"/>
  </r>
  <r>
    <x v="40"/>
    <s v="Steven"/>
    <s v="Montague"/>
    <s v="Student"/>
    <s v="Yale Physician Assistant Online Program"/>
    <n v="1"/>
    <m/>
    <s v="131656236092724288"/>
    <s v="Event_Sequential"/>
    <d v="2018-03-15T17:40:09"/>
    <n v="17"/>
    <d v="2018-03-15T17:41:03"/>
    <x v="85"/>
    <n v="1"/>
    <n v="0"/>
    <n v="1"/>
    <n v="0"/>
    <n v="1"/>
    <n v="0"/>
    <n v="1"/>
    <n v="0"/>
    <n v="1"/>
    <n v="0"/>
    <n v="1"/>
    <n v="0"/>
    <n v="0"/>
    <n v="0"/>
    <n v="53"/>
    <s v="Level3"/>
  </r>
  <r>
    <x v="40"/>
    <s v="Steven"/>
    <s v="Montague"/>
    <s v="Student"/>
    <s v="Yale Physician Assistant Online Program"/>
    <n v="1"/>
    <m/>
    <s v="131656236678109728"/>
    <s v="Event_Sequential"/>
    <d v="2018-03-15T17:41:08"/>
    <n v="17"/>
    <d v="2018-03-15T17:42:01"/>
    <x v="47"/>
    <n v="1"/>
    <n v="0"/>
    <n v="1"/>
    <n v="0"/>
    <n v="1"/>
    <n v="0"/>
    <n v="1"/>
    <n v="0"/>
    <n v="1"/>
    <n v="0"/>
    <n v="1"/>
    <n v="0"/>
    <n v="0"/>
    <n v="0"/>
    <n v="53"/>
    <s v="Level3"/>
  </r>
  <r>
    <x v="40"/>
    <s v="Steven"/>
    <s v="Montague"/>
    <s v="Student"/>
    <s v="Yale Physician Assistant Online Program"/>
    <n v="0"/>
    <m/>
    <s v="131656268861179920"/>
    <s v="Event_Sequential"/>
    <d v="2018-03-15T18:34:46"/>
    <n v="18"/>
    <d v="2018-03-15T18:35:37"/>
    <x v="87"/>
    <n v="1"/>
    <n v="0"/>
    <n v="1"/>
    <n v="0"/>
    <n v="1"/>
    <n v="0"/>
    <n v="1"/>
    <n v="0"/>
    <n v="0"/>
    <n v="0"/>
    <n v="1"/>
    <n v="0"/>
    <n v="0"/>
    <n v="0"/>
    <n v="0"/>
    <s v="Level4"/>
  </r>
  <r>
    <x v="40"/>
    <s v="Steven"/>
    <s v="Montague"/>
    <s v="Student"/>
    <s v="Yale Physician Assistant Online Program"/>
    <n v="0"/>
    <m/>
    <s v="131656269522567856"/>
    <s v="Event_Sequential"/>
    <d v="2018-03-15T18:35:52"/>
    <n v="18"/>
    <d v="2018-03-15T18:36:37"/>
    <x v="62"/>
    <n v="1"/>
    <n v="0"/>
    <n v="1"/>
    <n v="0"/>
    <n v="1"/>
    <n v="0"/>
    <n v="1"/>
    <n v="0"/>
    <n v="0"/>
    <n v="0"/>
    <n v="1"/>
    <n v="0"/>
    <n v="0"/>
    <n v="0"/>
    <n v="0"/>
    <s v="Level4"/>
  </r>
  <r>
    <x v="40"/>
    <s v="Steven"/>
    <s v="Montague"/>
    <s v="Student"/>
    <s v="Yale Physician Assistant Online Program"/>
    <n v="1"/>
    <m/>
    <s v="131656270068660752"/>
    <s v="Event_Sequential"/>
    <d v="2018-03-15T18:36:47"/>
    <n v="18"/>
    <d v="2018-03-15T18:37:33"/>
    <x v="124"/>
    <n v="1"/>
    <n v="0"/>
    <n v="1"/>
    <n v="0"/>
    <n v="1"/>
    <n v="0"/>
    <n v="1"/>
    <n v="0"/>
    <n v="1"/>
    <n v="0"/>
    <n v="1"/>
    <n v="0"/>
    <n v="0"/>
    <n v="0"/>
    <n v="46"/>
    <s v="Level4"/>
  </r>
  <r>
    <x v="40"/>
    <s v="Steven"/>
    <s v="Montague"/>
    <s v="Student"/>
    <s v="Yale Physician Assistant Online Program"/>
    <n v="1"/>
    <m/>
    <s v="131656270598750960"/>
    <s v="Event_Sequential"/>
    <d v="2018-03-15T18:37:40"/>
    <n v="18"/>
    <d v="2018-03-15T18:38:28"/>
    <x v="76"/>
    <n v="1"/>
    <n v="0"/>
    <n v="1"/>
    <n v="0"/>
    <n v="1"/>
    <n v="0"/>
    <n v="1"/>
    <n v="0"/>
    <n v="1"/>
    <n v="0"/>
    <n v="1"/>
    <n v="0"/>
    <n v="0"/>
    <n v="0"/>
    <n v="48"/>
    <s v="Level4"/>
  </r>
  <r>
    <x v="40"/>
    <s v="Steven"/>
    <s v="Montague"/>
    <s v="Student"/>
    <s v="Yale Physician Assistant Online Program"/>
    <n v="1"/>
    <m/>
    <s v="131656779720085104"/>
    <s v="Event_Sequential"/>
    <d v="2018-03-16T08:46:12"/>
    <n v="8"/>
    <d v="2018-03-16T08:46:55"/>
    <x v="158"/>
    <n v="1"/>
    <n v="0"/>
    <n v="1"/>
    <n v="0"/>
    <n v="1"/>
    <n v="0"/>
    <n v="1"/>
    <n v="0"/>
    <n v="1"/>
    <n v="0"/>
    <n v="1"/>
    <n v="0"/>
    <n v="0"/>
    <n v="0"/>
    <n v="43"/>
    <s v="Level5"/>
  </r>
  <r>
    <x v="40"/>
    <s v="Steven"/>
    <s v="Montague"/>
    <s v="Student"/>
    <s v="Yale Physician Assistant Online Program"/>
    <n v="1"/>
    <m/>
    <s v="131656780241037408"/>
    <s v="Event_Sequential"/>
    <d v="2018-03-16T08:47:04"/>
    <n v="8"/>
    <d v="2018-03-16T08:47:49"/>
    <x v="62"/>
    <n v="1"/>
    <n v="0"/>
    <n v="1"/>
    <n v="0"/>
    <n v="1"/>
    <n v="0"/>
    <n v="1"/>
    <n v="0"/>
    <n v="1"/>
    <n v="0"/>
    <n v="1"/>
    <n v="0"/>
    <n v="0"/>
    <n v="0"/>
    <n v="44"/>
    <s v="Level5"/>
  </r>
  <r>
    <x v="41"/>
    <s v="Tammy"/>
    <s v="St Louis"/>
    <s v="Student"/>
    <s v="Yale Physician Assistant Online Program"/>
    <n v="1"/>
    <m/>
    <s v="131655409676779968"/>
    <s v="Event_Sequential"/>
    <d v="2018-03-14T18:42:48"/>
    <n v="18"/>
    <d v="2018-03-14T18:44:29"/>
    <x v="284"/>
    <n v="0"/>
    <n v="1"/>
    <n v="0"/>
    <n v="1"/>
    <n v="1"/>
    <n v="0"/>
    <n v="1"/>
    <n v="0"/>
    <n v="1"/>
    <n v="0"/>
    <n v="0"/>
    <n v="1"/>
    <n v="0"/>
    <n v="0"/>
    <n v="101"/>
    <s v="Level0"/>
  </r>
  <r>
    <x v="41"/>
    <s v="Tammy"/>
    <s v="St Louis"/>
    <s v="Student"/>
    <s v="Yale Physician Assistant Online Program"/>
    <n v="1"/>
    <m/>
    <s v="131655410882239296"/>
    <s v="Event_Sequential"/>
    <d v="2018-03-14T18:44:48"/>
    <n v="18"/>
    <d v="2018-03-14T18:46:01"/>
    <x v="160"/>
    <n v="1"/>
    <n v="0"/>
    <n v="1"/>
    <n v="0"/>
    <n v="1"/>
    <n v="0"/>
    <n v="1"/>
    <n v="0"/>
    <n v="1"/>
    <n v="0"/>
    <n v="1"/>
    <n v="0"/>
    <n v="0"/>
    <n v="0"/>
    <n v="73"/>
    <s v="Level1"/>
  </r>
  <r>
    <x v="41"/>
    <s v="Tammy"/>
    <s v="St Louis"/>
    <s v="Student"/>
    <s v="Yale Physician Assistant Online Program"/>
    <n v="0"/>
    <m/>
    <s v="131655411871876704"/>
    <s v="Event_Sequential"/>
    <d v="2018-03-14T18:46:27"/>
    <n v="18"/>
    <d v="2018-03-14T18:47:43"/>
    <x v="248"/>
    <n v="1"/>
    <n v="0"/>
    <n v="0"/>
    <n v="0"/>
    <n v="1"/>
    <n v="0"/>
    <n v="1"/>
    <n v="0"/>
    <n v="1"/>
    <n v="0"/>
    <n v="1"/>
    <n v="0"/>
    <n v="0"/>
    <n v="0"/>
    <n v="0"/>
    <s v="Level1"/>
  </r>
  <r>
    <x v="41"/>
    <s v="Tammy"/>
    <s v="St Louis"/>
    <s v="Student"/>
    <s v="Yale Physician Assistant Online Program"/>
    <n v="1"/>
    <m/>
    <s v="131655412776241120"/>
    <s v="Event_Sequential"/>
    <d v="2018-03-14T18:47:58"/>
    <n v="18"/>
    <d v="2018-03-14T18:49:11"/>
    <x v="160"/>
    <n v="1"/>
    <n v="0"/>
    <n v="1"/>
    <n v="0"/>
    <n v="1"/>
    <n v="0"/>
    <n v="1"/>
    <n v="0"/>
    <n v="1"/>
    <n v="0"/>
    <n v="1"/>
    <n v="0"/>
    <n v="0"/>
    <n v="0"/>
    <n v="73"/>
    <s v="Level1"/>
  </r>
  <r>
    <x v="41"/>
    <s v="Tammy"/>
    <s v="St Louis"/>
    <s v="Student"/>
    <s v="Yale Physician Assistant Online Program"/>
    <n v="1"/>
    <m/>
    <s v="131656223399912000"/>
    <s v="Event_Sequential"/>
    <d v="2018-03-15T17:19:00"/>
    <n v="17"/>
    <d v="2018-03-15T17:19:49"/>
    <x v="68"/>
    <n v="1"/>
    <n v="0"/>
    <n v="1"/>
    <n v="0"/>
    <n v="1"/>
    <n v="0"/>
    <n v="1"/>
    <n v="0"/>
    <n v="1"/>
    <n v="0"/>
    <n v="1"/>
    <n v="0"/>
    <n v="0"/>
    <n v="0"/>
    <n v="49"/>
    <s v="Level2"/>
  </r>
  <r>
    <x v="41"/>
    <s v="Tammy"/>
    <s v="St Louis"/>
    <s v="Student"/>
    <s v="Yale Physician Assistant Online Program"/>
    <n v="1"/>
    <m/>
    <s v="131656223987787440"/>
    <s v="Event_Sequential"/>
    <d v="2018-03-15T17:19:59"/>
    <n v="17"/>
    <d v="2018-03-15T17:20:51"/>
    <x v="126"/>
    <n v="1"/>
    <n v="0"/>
    <n v="1"/>
    <n v="0"/>
    <n v="1"/>
    <n v="0"/>
    <n v="1"/>
    <n v="0"/>
    <n v="1"/>
    <n v="0"/>
    <n v="1"/>
    <n v="0"/>
    <n v="0"/>
    <n v="0"/>
    <n v="52"/>
    <s v="Level2"/>
  </r>
  <r>
    <x v="41"/>
    <s v="Tammy"/>
    <s v="St Louis"/>
    <s v="Student"/>
    <s v="Yale Physician Assistant Online Program"/>
    <n v="1"/>
    <m/>
    <s v="131656288393078496"/>
    <s v="Event_Sequential"/>
    <d v="2018-03-15T19:07:19"/>
    <n v="19"/>
    <d v="2018-03-15T19:08:06"/>
    <x v="128"/>
    <n v="1"/>
    <n v="0"/>
    <n v="1"/>
    <n v="0"/>
    <n v="1"/>
    <n v="0"/>
    <n v="1"/>
    <n v="0"/>
    <n v="1"/>
    <n v="0"/>
    <n v="1"/>
    <n v="0"/>
    <n v="0"/>
    <n v="0"/>
    <n v="46"/>
    <s v="Level3"/>
  </r>
  <r>
    <x v="41"/>
    <s v="Tammy"/>
    <s v="St Louis"/>
    <s v="Student"/>
    <s v="Yale Physician Assistant Online Program"/>
    <n v="1"/>
    <m/>
    <s v="131656288933951280"/>
    <s v="Event_Sequential"/>
    <d v="2018-03-15T19:08:13"/>
    <n v="19"/>
    <d v="2018-03-15T19:09:00"/>
    <x v="7"/>
    <n v="1"/>
    <n v="0"/>
    <n v="1"/>
    <n v="0"/>
    <n v="1"/>
    <n v="0"/>
    <n v="1"/>
    <n v="0"/>
    <n v="1"/>
    <n v="0"/>
    <n v="1"/>
    <n v="0"/>
    <n v="0"/>
    <n v="0"/>
    <n v="46"/>
    <s v="Level3"/>
  </r>
  <r>
    <x v="41"/>
    <s v="Tammy"/>
    <s v="St Louis"/>
    <s v="Student"/>
    <s v="Yale Physician Assistant Online Program"/>
    <n v="1"/>
    <m/>
    <s v="131656745918243904"/>
    <s v="Event_Sequential"/>
    <d v="2018-03-16T07:49:52"/>
    <n v="7"/>
    <d v="2018-03-16T07:50:42"/>
    <x v="61"/>
    <n v="1"/>
    <n v="0"/>
    <n v="1"/>
    <n v="0"/>
    <n v="1"/>
    <n v="0"/>
    <n v="1"/>
    <n v="0"/>
    <n v="1"/>
    <n v="0"/>
    <n v="1"/>
    <n v="0"/>
    <n v="0"/>
    <n v="0"/>
    <n v="50"/>
    <s v="Level4"/>
  </r>
  <r>
    <x v="41"/>
    <s v="Tammy"/>
    <s v="St Louis"/>
    <s v="Student"/>
    <s v="Yale Physician Assistant Online Program"/>
    <n v="0"/>
    <m/>
    <s v="131656746462342864"/>
    <s v="Event_Sequential"/>
    <d v="2018-03-16T07:50:46"/>
    <n v="7"/>
    <d v="2018-03-16T07:51:43"/>
    <x v="147"/>
    <n v="1"/>
    <n v="0"/>
    <n v="0"/>
    <n v="0"/>
    <n v="0"/>
    <n v="0"/>
    <n v="1"/>
    <n v="0"/>
    <n v="0"/>
    <n v="0"/>
    <n v="1"/>
    <n v="0"/>
    <n v="0"/>
    <n v="0"/>
    <n v="0"/>
    <s v="Level4"/>
  </r>
  <r>
    <x v="41"/>
    <s v="Tammy"/>
    <s v="St Louis"/>
    <s v="Student"/>
    <s v="Yale Physician Assistant Online Program"/>
    <n v="0"/>
    <m/>
    <s v="131656747093581392"/>
    <s v="Event_Sequential"/>
    <d v="2018-03-16T07:51:49"/>
    <n v="7"/>
    <d v="2018-03-16T07:52:43"/>
    <x v="85"/>
    <n v="1"/>
    <n v="0"/>
    <n v="0"/>
    <n v="0"/>
    <n v="1"/>
    <n v="0"/>
    <n v="1"/>
    <n v="0"/>
    <n v="1"/>
    <n v="0"/>
    <n v="1"/>
    <n v="0"/>
    <n v="0"/>
    <n v="0"/>
    <n v="0"/>
    <s v="Level4"/>
  </r>
  <r>
    <x v="41"/>
    <s v="Tammy"/>
    <s v="St Louis"/>
    <s v="Student"/>
    <s v="Yale Physician Assistant Online Program"/>
    <n v="0"/>
    <m/>
    <s v="131656747694879536"/>
    <s v="Event_Sequential"/>
    <d v="2018-03-16T07:52:49"/>
    <n v="7"/>
    <d v="2018-03-16T07:53:16"/>
    <x v="199"/>
    <n v="1"/>
    <n v="0"/>
    <n v="0"/>
    <n v="0"/>
    <n v="0"/>
    <n v="0"/>
    <n v="0"/>
    <n v="0"/>
    <n v="0"/>
    <n v="0"/>
    <n v="0"/>
    <n v="0"/>
    <n v="0"/>
    <n v="0"/>
    <n v="0"/>
    <s v="Level4"/>
  </r>
  <r>
    <x v="42"/>
    <s v="Yermiahu"/>
    <s v="Sarne"/>
    <s v="Student"/>
    <s v="Yale Physician Assistant Online Program"/>
    <n v="0"/>
    <m/>
    <s v="131654264414355200"/>
    <s v="Event_Sequential"/>
    <d v="2018-03-13T10:54:01"/>
    <n v="10"/>
    <d v="2018-03-13T10:55:21"/>
    <x v="264"/>
    <n v="0"/>
    <n v="1"/>
    <n v="0"/>
    <n v="1"/>
    <n v="0"/>
    <n v="0"/>
    <n v="0"/>
    <n v="0"/>
    <n v="0"/>
    <n v="0"/>
    <n v="0"/>
    <n v="0"/>
    <n v="0"/>
    <n v="0"/>
    <n v="0"/>
    <s v="Level0"/>
  </r>
  <r>
    <x v="42"/>
    <s v="Yermiahu"/>
    <s v="Sarne"/>
    <s v="Student"/>
    <s v="Yale Physician Assistant Online Program"/>
    <n v="0"/>
    <m/>
    <s v="131654310712473392"/>
    <s v="Event_Sequential"/>
    <d v="2018-03-13T12:11:11"/>
    <n v="12"/>
    <d v="2018-03-13T12:11:42"/>
    <x v="274"/>
    <n v="0"/>
    <n v="0"/>
    <n v="0"/>
    <n v="0"/>
    <n v="0"/>
    <n v="0"/>
    <n v="0"/>
    <n v="0"/>
    <n v="0"/>
    <n v="0"/>
    <n v="0"/>
    <n v="0"/>
    <n v="0"/>
    <n v="0"/>
    <n v="0"/>
    <s v="Level0"/>
  </r>
  <r>
    <x v="42"/>
    <s v="Yermiahu"/>
    <s v="Sarne"/>
    <s v="Student"/>
    <s v="Yale Physician Assistant Online Program"/>
    <n v="0"/>
    <m/>
    <s v="131654311895592432"/>
    <s v="Event_Sequential"/>
    <d v="2018-03-13T12:13:09"/>
    <n v="12"/>
    <d v="2018-03-13T12:13:18"/>
    <x v="285"/>
    <n v="0"/>
    <n v="0"/>
    <n v="0"/>
    <n v="0"/>
    <n v="0"/>
    <n v="0"/>
    <n v="0"/>
    <n v="0"/>
    <n v="0"/>
    <n v="0"/>
    <n v="0"/>
    <n v="0"/>
    <n v="0"/>
    <n v="0"/>
    <n v="0"/>
    <s v="Level0"/>
  </r>
  <r>
    <x v="42"/>
    <s v="Yermiahu"/>
    <s v="Sarne"/>
    <s v="Student"/>
    <s v="Yale Physician Assistant Online Program"/>
    <n v="1"/>
    <m/>
    <s v="131654312875531744"/>
    <s v="Event_Sequential"/>
    <d v="2018-03-13T12:14:47"/>
    <n v="12"/>
    <d v="2018-03-13T12:16:24"/>
    <x v="286"/>
    <n v="1"/>
    <n v="0"/>
    <n v="1"/>
    <n v="0"/>
    <n v="1"/>
    <n v="0"/>
    <n v="1"/>
    <n v="0"/>
    <n v="0"/>
    <n v="1"/>
    <n v="0"/>
    <n v="1"/>
    <n v="0"/>
    <n v="0"/>
    <n v="96"/>
    <s v="Level0"/>
  </r>
  <r>
    <x v="42"/>
    <s v="Yermiahu"/>
    <s v="Sarne"/>
    <s v="Student"/>
    <s v="Yale Physician Assistant Online Program"/>
    <n v="0"/>
    <m/>
    <s v="131655022008890656"/>
    <s v="Event_Sequential"/>
    <d v="2018-03-14T07:56:41"/>
    <n v="7"/>
    <d v="2018-03-14T07:58:30"/>
    <x v="287"/>
    <n v="1"/>
    <n v="0"/>
    <n v="0"/>
    <n v="0"/>
    <n v="0"/>
    <n v="0"/>
    <n v="0"/>
    <n v="0"/>
    <n v="0"/>
    <n v="0"/>
    <n v="0"/>
    <n v="0"/>
    <n v="0"/>
    <n v="0"/>
    <n v="0"/>
    <s v="Level1"/>
  </r>
  <r>
    <x v="42"/>
    <s v="Yermiahu"/>
    <s v="Sarne"/>
    <s v="Student"/>
    <s v="Yale Physician Assistant Online Program"/>
    <n v="0"/>
    <m/>
    <s v="131655023252863632"/>
    <s v="Event_Sequential"/>
    <d v="2018-03-14T07:58:45"/>
    <n v="7"/>
    <d v="2018-03-14T08:00:27"/>
    <x v="288"/>
    <n v="1"/>
    <n v="0"/>
    <n v="0"/>
    <n v="0"/>
    <n v="0"/>
    <n v="0"/>
    <n v="1"/>
    <n v="0"/>
    <n v="0"/>
    <n v="0"/>
    <n v="0"/>
    <n v="0"/>
    <n v="0"/>
    <n v="0"/>
    <n v="0"/>
    <s v="Level1"/>
  </r>
  <r>
    <x v="42"/>
    <s v="Yermiahu"/>
    <s v="Sarne"/>
    <s v="Student"/>
    <s v="Yale Physician Assistant Online Program"/>
    <n v="0"/>
    <m/>
    <s v="131655391041290288"/>
    <s v="Event_Sequential"/>
    <d v="2018-03-14T18:11:44"/>
    <n v="18"/>
    <d v="2018-03-14T18:13:07"/>
    <x v="220"/>
    <n v="1"/>
    <n v="0"/>
    <n v="1"/>
    <n v="0"/>
    <n v="1"/>
    <n v="0"/>
    <n v="1"/>
    <n v="0"/>
    <n v="0"/>
    <n v="0"/>
    <n v="1"/>
    <n v="0"/>
    <n v="0"/>
    <n v="0"/>
    <n v="0"/>
    <s v="Level1"/>
  </r>
  <r>
    <x v="42"/>
    <s v="Yermiahu"/>
    <s v="Sarne"/>
    <s v="Student"/>
    <s v="Yale Physician Assistant Online Program"/>
    <n v="0"/>
    <m/>
    <s v="131655391988806528"/>
    <s v="Event_Sequential"/>
    <d v="2018-03-14T18:13:19"/>
    <n v="18"/>
    <d v="2018-03-14T18:14:50"/>
    <x v="107"/>
    <n v="1"/>
    <n v="0"/>
    <n v="1"/>
    <n v="0"/>
    <n v="1"/>
    <n v="0"/>
    <n v="0"/>
    <n v="0"/>
    <n v="0"/>
    <n v="0"/>
    <n v="1"/>
    <n v="0"/>
    <n v="0"/>
    <n v="0"/>
    <n v="0"/>
    <s v="Level1"/>
  </r>
  <r>
    <x v="42"/>
    <s v="Yermiahu"/>
    <s v="Sarne"/>
    <s v="Student"/>
    <s v="Yale Physician Assistant Online Program"/>
    <n v="0"/>
    <m/>
    <s v="131656040075219264"/>
    <s v="Event_Sequential"/>
    <d v="2018-03-15T12:13:27"/>
    <n v="12"/>
    <d v="2018-03-15T12:14:54"/>
    <x v="141"/>
    <n v="1"/>
    <n v="0"/>
    <n v="1"/>
    <n v="0"/>
    <n v="1"/>
    <n v="0"/>
    <n v="1"/>
    <n v="0"/>
    <n v="0"/>
    <n v="0"/>
    <n v="0"/>
    <n v="0"/>
    <n v="0"/>
    <n v="0"/>
    <n v="0"/>
    <s v="Level1"/>
  </r>
  <r>
    <x v="42"/>
    <s v="Yermiahu"/>
    <s v="Sarne"/>
    <s v="Student"/>
    <s v="Yale Physician Assistant Online Program"/>
    <n v="0"/>
    <m/>
    <s v="131656040979397424"/>
    <s v="Event_Sequential"/>
    <d v="2018-03-15T12:14:58"/>
    <n v="12"/>
    <d v="2018-03-15T12:16:28"/>
    <x v="185"/>
    <n v="1"/>
    <n v="0"/>
    <n v="1"/>
    <n v="0"/>
    <n v="1"/>
    <n v="0"/>
    <n v="1"/>
    <n v="0"/>
    <n v="0"/>
    <n v="0"/>
    <n v="1"/>
    <n v="0"/>
    <n v="0"/>
    <n v="0"/>
    <n v="0"/>
    <s v="Level1"/>
  </r>
  <r>
    <x v="42"/>
    <s v="Yermiahu"/>
    <s v="Sarne"/>
    <s v="Student"/>
    <s v="Yale Physician Assistant Online Program"/>
    <n v="1"/>
    <m/>
    <s v="131656041948204992"/>
    <s v="Event_Sequential"/>
    <d v="2018-03-15T12:16:35"/>
    <n v="12"/>
    <d v="2018-03-15T12:18:03"/>
    <x v="289"/>
    <n v="1"/>
    <n v="0"/>
    <n v="1"/>
    <n v="0"/>
    <n v="1"/>
    <n v="0"/>
    <n v="1"/>
    <n v="0"/>
    <n v="1"/>
    <n v="0"/>
    <n v="1"/>
    <n v="0"/>
    <n v="0"/>
    <n v="0"/>
    <n v="88"/>
    <s v="Level1"/>
  </r>
  <r>
    <x v="42"/>
    <s v="Yermiahu"/>
    <s v="Sarne"/>
    <s v="Student"/>
    <s v="Yale Physician Assistant Online Program"/>
    <n v="1"/>
    <m/>
    <s v="131656042920088144"/>
    <s v="Event_Sequential"/>
    <d v="2018-03-15T12:18:12"/>
    <n v="12"/>
    <d v="2018-03-15T12:19:47"/>
    <x v="265"/>
    <n v="1"/>
    <n v="0"/>
    <n v="1"/>
    <n v="0"/>
    <n v="1"/>
    <n v="0"/>
    <n v="1"/>
    <n v="0"/>
    <n v="1"/>
    <n v="0"/>
    <n v="1"/>
    <n v="0"/>
    <n v="0"/>
    <n v="0"/>
    <n v="94"/>
    <s v="Level1"/>
  </r>
  <r>
    <x v="42"/>
    <s v="Yermiahu"/>
    <s v="Sarne"/>
    <s v="Student"/>
    <s v="Yale Physician Assistant Online Program"/>
    <n v="0"/>
    <m/>
    <s v="131656219042066448"/>
    <s v="Event_Sequential"/>
    <d v="2018-03-15T17:11:44"/>
    <n v="17"/>
    <d v="2018-03-15T17:12:05"/>
    <x v="175"/>
    <n v="0"/>
    <n v="0"/>
    <n v="0"/>
    <n v="0"/>
    <n v="0"/>
    <n v="0"/>
    <n v="0"/>
    <n v="0"/>
    <n v="0"/>
    <n v="0"/>
    <n v="0"/>
    <n v="0"/>
    <n v="0"/>
    <n v="0"/>
    <n v="0"/>
    <s v="Level2"/>
  </r>
  <r>
    <x v="42"/>
    <s v="Yermiahu"/>
    <s v="Sarne"/>
    <s v="Student"/>
    <s v="Yale Physician Assistant Online Program"/>
    <n v="0"/>
    <m/>
    <s v="131656219308351472"/>
    <s v="Event_Sequential"/>
    <d v="2018-03-15T17:12:11"/>
    <n v="17"/>
    <d v="2018-03-15T17:12:22"/>
    <x v="290"/>
    <n v="0"/>
    <n v="0"/>
    <n v="0"/>
    <n v="0"/>
    <n v="0"/>
    <n v="0"/>
    <n v="0"/>
    <n v="0"/>
    <n v="0"/>
    <n v="0"/>
    <n v="0"/>
    <n v="0"/>
    <n v="0"/>
    <n v="0"/>
    <n v="0"/>
    <s v="Level2"/>
  </r>
  <r>
    <x v="42"/>
    <s v="Yermiahu"/>
    <s v="Sarne"/>
    <s v="Student"/>
    <s v="Yale Physician Assistant Online Program"/>
    <n v="0"/>
    <m/>
    <s v="131656220675260144"/>
    <s v="Event_Sequential"/>
    <d v="2018-03-15T17:14:27"/>
    <n v="17"/>
    <d v="2018-03-15T17:15:41"/>
    <x v="102"/>
    <n v="1"/>
    <n v="0"/>
    <n v="0"/>
    <n v="0"/>
    <n v="1"/>
    <n v="0"/>
    <n v="1"/>
    <n v="0"/>
    <n v="0"/>
    <n v="0"/>
    <n v="1"/>
    <n v="0"/>
    <n v="0"/>
    <n v="0"/>
    <n v="0"/>
    <s v="Level2"/>
  </r>
  <r>
    <x v="42"/>
    <s v="Yermiahu"/>
    <s v="Sarne"/>
    <s v="Student"/>
    <s v="Yale Physician Assistant Online Program"/>
    <n v="0"/>
    <m/>
    <s v="131656221453556176"/>
    <s v="Event_Sequential"/>
    <d v="2018-03-15T17:15:45"/>
    <n v="17"/>
    <d v="2018-03-15T17:16:57"/>
    <x v="123"/>
    <n v="1"/>
    <n v="0"/>
    <n v="0"/>
    <n v="0"/>
    <n v="1"/>
    <n v="0"/>
    <n v="1"/>
    <n v="0"/>
    <n v="1"/>
    <n v="0"/>
    <n v="1"/>
    <n v="0"/>
    <n v="0"/>
    <n v="0"/>
    <n v="0"/>
    <s v="Level2"/>
  </r>
  <r>
    <x v="42"/>
    <s v="Yermiahu"/>
    <s v="Sarne"/>
    <s v="Student"/>
    <s v="Yale Physician Assistant Online Program"/>
    <n v="0"/>
    <m/>
    <s v="131656222218497344"/>
    <s v="Event_Sequential"/>
    <d v="2018-03-15T17:17:02"/>
    <n v="17"/>
    <d v="2018-03-15T17:18:23"/>
    <x v="80"/>
    <n v="1"/>
    <n v="0"/>
    <n v="0"/>
    <n v="0"/>
    <n v="1"/>
    <n v="0"/>
    <n v="1"/>
    <n v="0"/>
    <n v="1"/>
    <n v="0"/>
    <n v="0"/>
    <n v="0"/>
    <n v="0"/>
    <n v="0"/>
    <n v="0"/>
    <s v="Level2"/>
  </r>
  <r>
    <x v="42"/>
    <s v="Yermiahu"/>
    <s v="Sarne"/>
    <s v="Student"/>
    <s v="Yale Physician Assistant Online Program"/>
    <n v="0"/>
    <m/>
    <s v="131656229342876416"/>
    <s v="Event_Sequential"/>
    <d v="2018-03-15T17:28:54"/>
    <n v="17"/>
    <d v="2018-03-15T17:29:23"/>
    <x v="33"/>
    <n v="1"/>
    <n v="0"/>
    <n v="0"/>
    <n v="0"/>
    <n v="0"/>
    <n v="0"/>
    <n v="0"/>
    <n v="0"/>
    <n v="0"/>
    <n v="0"/>
    <n v="0"/>
    <n v="0"/>
    <n v="0"/>
    <n v="0"/>
    <n v="0"/>
    <s v="Level2"/>
  </r>
  <r>
    <x v="42"/>
    <s v="Yermiahu"/>
    <s v="Sarne"/>
    <s v="Student"/>
    <s v="Yale Physician Assistant Online Program"/>
    <n v="0"/>
    <m/>
    <s v="131656229648942176"/>
    <s v="Event_Sequential"/>
    <d v="2018-03-15T17:29:25"/>
    <n v="17"/>
    <d v="2018-03-15T17:29:52"/>
    <x v="199"/>
    <n v="1"/>
    <n v="0"/>
    <n v="0"/>
    <n v="0"/>
    <n v="0"/>
    <n v="0"/>
    <n v="0"/>
    <n v="0"/>
    <n v="0"/>
    <n v="0"/>
    <n v="0"/>
    <n v="0"/>
    <n v="0"/>
    <n v="0"/>
    <n v="0"/>
    <s v="Level2"/>
  </r>
  <r>
    <x v="42"/>
    <s v="Yermiahu"/>
    <s v="Sarne"/>
    <s v="Student"/>
    <s v="Yale Physician Assistant Online Program"/>
    <n v="0"/>
    <m/>
    <s v="131656229942803168"/>
    <s v="Event_Sequential"/>
    <d v="2018-03-15T17:29:54"/>
    <n v="17"/>
    <d v="2018-03-15T17:30:52"/>
    <x v="233"/>
    <n v="1"/>
    <n v="0"/>
    <n v="1"/>
    <n v="0"/>
    <n v="1"/>
    <n v="0"/>
    <n v="0"/>
    <n v="0"/>
    <n v="0"/>
    <n v="0"/>
    <n v="0"/>
    <n v="0"/>
    <n v="0"/>
    <n v="0"/>
    <n v="0"/>
    <s v="Level2"/>
  </r>
  <r>
    <x v="42"/>
    <s v="Yermiahu"/>
    <s v="Sarne"/>
    <s v="Student"/>
    <s v="Yale Physician Assistant Online Program"/>
    <n v="1"/>
    <m/>
    <s v="131656230536130112"/>
    <s v="Event_Sequential"/>
    <d v="2018-03-15T17:30:54"/>
    <n v="17"/>
    <d v="2018-03-15T17:32:00"/>
    <x v="291"/>
    <n v="1"/>
    <n v="0"/>
    <n v="1"/>
    <n v="0"/>
    <n v="1"/>
    <n v="0"/>
    <n v="1"/>
    <n v="0"/>
    <n v="1"/>
    <n v="0"/>
    <n v="1"/>
    <n v="0"/>
    <n v="0"/>
    <n v="0"/>
    <n v="66"/>
    <s v="Level2"/>
  </r>
  <r>
    <x v="42"/>
    <s v="Yermiahu"/>
    <s v="Sarne"/>
    <s v="Student"/>
    <s v="Yale Physician Assistant Online Program"/>
    <n v="1"/>
    <m/>
    <s v="131656231261922768"/>
    <s v="Event_Sequential"/>
    <d v="2018-03-15T17:32:06"/>
    <n v="17"/>
    <d v="2018-03-15T17:32:56"/>
    <x v="61"/>
    <n v="1"/>
    <n v="0"/>
    <n v="1"/>
    <n v="0"/>
    <n v="1"/>
    <n v="0"/>
    <n v="1"/>
    <n v="0"/>
    <n v="1"/>
    <n v="0"/>
    <n v="1"/>
    <n v="0"/>
    <n v="0"/>
    <n v="0"/>
    <n v="49"/>
    <s v="Level2"/>
  </r>
  <r>
    <x v="42"/>
    <s v="Yermiahu"/>
    <s v="Sarne"/>
    <s v="Student"/>
    <s v="Yale Physician Assistant Online Program"/>
    <n v="0"/>
    <m/>
    <s v="131656233416968464"/>
    <s v="Event_Sequential"/>
    <d v="2018-03-15T17:35:42"/>
    <n v="17"/>
    <d v="2018-03-15T17:36:25"/>
    <x v="292"/>
    <n v="1"/>
    <n v="0"/>
    <n v="1"/>
    <n v="0"/>
    <n v="1"/>
    <n v="0"/>
    <n v="0"/>
    <n v="0"/>
    <n v="0"/>
    <n v="0"/>
    <n v="0"/>
    <n v="0"/>
    <n v="0"/>
    <n v="0"/>
    <n v="0"/>
    <s v="Level3"/>
  </r>
  <r>
    <x v="42"/>
    <s v="Yermiahu"/>
    <s v="Sarne"/>
    <s v="Student"/>
    <s v="Yale Physician Assistant Online Program"/>
    <n v="0"/>
    <m/>
    <s v="131656233865663072"/>
    <s v="Event_Sequential"/>
    <d v="2018-03-15T17:36:26"/>
    <n v="17"/>
    <d v="2018-03-15T17:37:08"/>
    <x v="188"/>
    <n v="1"/>
    <n v="0"/>
    <n v="1"/>
    <n v="0"/>
    <n v="1"/>
    <n v="0"/>
    <n v="0"/>
    <n v="0"/>
    <n v="0"/>
    <n v="0"/>
    <n v="0"/>
    <n v="0"/>
    <n v="0"/>
    <n v="0"/>
    <n v="0"/>
    <s v="Level3"/>
  </r>
  <r>
    <x v="42"/>
    <s v="Yermiahu"/>
    <s v="Sarne"/>
    <s v="Student"/>
    <s v="Yale Physician Assistant Online Program"/>
    <n v="1"/>
    <m/>
    <s v="131656234298940384"/>
    <s v="Event_Sequential"/>
    <d v="2018-03-15T17:37:10"/>
    <n v="17"/>
    <d v="2018-03-15T17:38:02"/>
    <x v="126"/>
    <n v="1"/>
    <n v="0"/>
    <n v="1"/>
    <n v="0"/>
    <n v="1"/>
    <n v="0"/>
    <n v="1"/>
    <n v="0"/>
    <n v="1"/>
    <n v="0"/>
    <n v="1"/>
    <n v="0"/>
    <n v="0"/>
    <n v="0"/>
    <n v="52"/>
    <s v="Level3"/>
  </r>
  <r>
    <x v="42"/>
    <s v="Yermiahu"/>
    <s v="Sarne"/>
    <s v="Student"/>
    <s v="Yale Physician Assistant Online Program"/>
    <n v="0"/>
    <m/>
    <s v="131656234870322720"/>
    <s v="Event_Sequential"/>
    <d v="2018-03-15T17:38:07"/>
    <n v="17"/>
    <d v="2018-03-15T17:38:48"/>
    <x v="57"/>
    <n v="1"/>
    <n v="0"/>
    <n v="1"/>
    <n v="0"/>
    <n v="1"/>
    <n v="0"/>
    <n v="0"/>
    <n v="0"/>
    <n v="0"/>
    <n v="0"/>
    <n v="0"/>
    <n v="0"/>
    <n v="0"/>
    <n v="0"/>
    <n v="0"/>
    <s v="Level3"/>
  </r>
  <r>
    <x v="42"/>
    <s v="Yermiahu"/>
    <s v="Sarne"/>
    <s v="Student"/>
    <s v="Yale Physician Assistant Online Program"/>
    <n v="1"/>
    <m/>
    <s v="131656235394998096"/>
    <s v="Event_Sequential"/>
    <d v="2018-03-15T17:38:59"/>
    <n v="17"/>
    <d v="2018-03-15T17:39:48"/>
    <x v="130"/>
    <n v="1"/>
    <n v="0"/>
    <n v="1"/>
    <n v="0"/>
    <n v="1"/>
    <n v="0"/>
    <n v="1"/>
    <n v="0"/>
    <n v="1"/>
    <n v="0"/>
    <n v="1"/>
    <n v="0"/>
    <n v="0"/>
    <n v="0"/>
    <n v="48"/>
    <s v="Level3"/>
  </r>
  <r>
    <x v="42"/>
    <s v="Yermiahu"/>
    <s v="Sarne"/>
    <s v="Student"/>
    <s v="Yale Physician Assistant Online Program"/>
    <n v="0"/>
    <m/>
    <s v="131656787466607184"/>
    <s v="Event_Sequential"/>
    <d v="2018-03-16T08:59:07"/>
    <n v="8"/>
    <d v="2018-03-16T08:59:47"/>
    <x v="14"/>
    <n v="1"/>
    <n v="0"/>
    <n v="1"/>
    <n v="0"/>
    <n v="1"/>
    <n v="0"/>
    <n v="0"/>
    <n v="0"/>
    <n v="0"/>
    <n v="0"/>
    <n v="0"/>
    <n v="0"/>
    <n v="0"/>
    <n v="0"/>
    <n v="0"/>
    <s v="Level4"/>
  </r>
  <r>
    <x v="42"/>
    <s v="Yermiahu"/>
    <s v="Sarne"/>
    <s v="Student"/>
    <s v="Yale Physician Assistant Online Program"/>
    <n v="0"/>
    <m/>
    <s v="131656787894739248"/>
    <s v="Event_Sequential"/>
    <d v="2018-03-16T08:59:49"/>
    <n v="8"/>
    <d v="2018-03-16T09:00:05"/>
    <x v="293"/>
    <n v="0"/>
    <n v="0"/>
    <n v="0"/>
    <n v="0"/>
    <n v="0"/>
    <n v="0"/>
    <n v="0"/>
    <n v="0"/>
    <n v="0"/>
    <n v="0"/>
    <n v="0"/>
    <n v="0"/>
    <n v="0"/>
    <n v="0"/>
    <n v="0"/>
    <s v="Level4"/>
  </r>
  <r>
    <x v="42"/>
    <s v="Yermiahu"/>
    <s v="Sarne"/>
    <s v="Student"/>
    <s v="Yale Physician Assistant Online Program"/>
    <n v="1"/>
    <m/>
    <s v="131656789034011264"/>
    <s v="Event_Sequential"/>
    <d v="2018-03-16T09:01:43"/>
    <n v="9"/>
    <d v="2018-03-16T09:02:24"/>
    <x v="294"/>
    <n v="1"/>
    <n v="0"/>
    <n v="1"/>
    <n v="0"/>
    <n v="1"/>
    <n v="0"/>
    <n v="1"/>
    <n v="0"/>
    <n v="1"/>
    <n v="0"/>
    <n v="1"/>
    <n v="0"/>
    <n v="0"/>
    <n v="0"/>
    <n v="40"/>
    <s v="Level4"/>
  </r>
  <r>
    <x v="42"/>
    <s v="Yermiahu"/>
    <s v="Sarne"/>
    <s v="Student"/>
    <s v="Yale Physician Assistant Online Program"/>
    <n v="1"/>
    <m/>
    <s v="131656789471365104"/>
    <s v="Event_Sequential"/>
    <d v="2018-03-16T09:02:27"/>
    <n v="9"/>
    <d v="2018-03-16T09:03:14"/>
    <x v="54"/>
    <n v="1"/>
    <n v="0"/>
    <n v="1"/>
    <n v="0"/>
    <n v="1"/>
    <n v="0"/>
    <n v="1"/>
    <n v="0"/>
    <n v="1"/>
    <n v="0"/>
    <n v="1"/>
    <n v="0"/>
    <n v="0"/>
    <n v="0"/>
    <n v="46"/>
    <s v="Level4"/>
  </r>
  <r>
    <x v="42"/>
    <s v="Yermiahu"/>
    <s v="Sarne"/>
    <s v="Student"/>
    <s v="Yale Physician Assistant Online Program"/>
    <n v="0"/>
    <m/>
    <s v="131656789974396928"/>
    <s v="Event_Sequential"/>
    <d v="2018-03-16T09:03:17"/>
    <n v="9"/>
    <d v="2018-03-16T09:04:07"/>
    <x v="75"/>
    <n v="1"/>
    <n v="0"/>
    <n v="1"/>
    <n v="0"/>
    <n v="1"/>
    <n v="0"/>
    <n v="1"/>
    <n v="0"/>
    <n v="0"/>
    <n v="0"/>
    <n v="1"/>
    <n v="0"/>
    <n v="0"/>
    <n v="0"/>
    <n v="0"/>
    <s v="Level5"/>
  </r>
  <r>
    <x v="42"/>
    <s v="Yermiahu"/>
    <s v="Sarne"/>
    <s v="Student"/>
    <s v="Yale Physician Assistant Online Program"/>
    <n v="0"/>
    <m/>
    <s v="131656790529075520"/>
    <s v="Event_Sequential"/>
    <d v="2018-03-16T09:04:13"/>
    <n v="9"/>
    <d v="2018-03-16T09:04:40"/>
    <x v="199"/>
    <n v="1"/>
    <n v="0"/>
    <n v="1"/>
    <n v="0"/>
    <n v="0"/>
    <n v="0"/>
    <n v="0"/>
    <n v="0"/>
    <n v="0"/>
    <n v="0"/>
    <n v="0"/>
    <n v="0"/>
    <n v="0"/>
    <n v="0"/>
    <n v="0"/>
    <s v="Level5"/>
  </r>
  <r>
    <x v="42"/>
    <s v="Yermiahu"/>
    <s v="Sarne"/>
    <s v="Student"/>
    <s v="Yale Physician Assistant Online Program"/>
    <n v="0"/>
    <m/>
    <s v="131656790957914800"/>
    <s v="Event_Sequential"/>
    <d v="2018-03-16T09:04:56"/>
    <n v="9"/>
    <d v="2018-03-16T09:05:26"/>
    <x v="12"/>
    <n v="1"/>
    <n v="0"/>
    <n v="1"/>
    <n v="0"/>
    <n v="0"/>
    <n v="0"/>
    <n v="0"/>
    <n v="0"/>
    <n v="0"/>
    <n v="0"/>
    <n v="0"/>
    <n v="0"/>
    <n v="0"/>
    <n v="0"/>
    <n v="0"/>
    <s v="Level5"/>
  </r>
  <r>
    <x v="42"/>
    <s v="Yermiahu"/>
    <s v="Sarne"/>
    <s v="Student"/>
    <s v="Yale Physician Assistant Online Program"/>
    <n v="1"/>
    <m/>
    <s v="131656791276596032"/>
    <s v="Event_Sequential"/>
    <d v="2018-03-16T09:05:28"/>
    <n v="9"/>
    <d v="2018-03-16T09:06:13"/>
    <x v="88"/>
    <n v="1"/>
    <n v="0"/>
    <n v="1"/>
    <n v="0"/>
    <n v="1"/>
    <n v="0"/>
    <n v="1"/>
    <n v="0"/>
    <n v="1"/>
    <n v="0"/>
    <n v="1"/>
    <n v="0"/>
    <n v="0"/>
    <n v="0"/>
    <n v="44"/>
    <s v="Level5"/>
  </r>
  <r>
    <x v="42"/>
    <s v="Yermiahu"/>
    <s v="Sarne"/>
    <s v="Student"/>
    <s v="Yale Physician Assistant Online Program"/>
    <n v="1"/>
    <m/>
    <s v="131656791764864688"/>
    <s v="Event_Sequential"/>
    <d v="2018-03-16T09:06:16"/>
    <n v="9"/>
    <d v="2018-03-16T09:07:03"/>
    <x v="128"/>
    <n v="1"/>
    <n v="0"/>
    <n v="1"/>
    <n v="0"/>
    <n v="1"/>
    <n v="0"/>
    <n v="1"/>
    <n v="0"/>
    <n v="1"/>
    <n v="0"/>
    <n v="1"/>
    <n v="0"/>
    <n v="0"/>
    <n v="0"/>
    <n v="46"/>
    <s v="Level5"/>
  </r>
  <r>
    <x v="43"/>
    <m/>
    <m/>
    <m/>
    <m/>
    <m/>
    <m/>
    <m/>
    <m/>
    <m/>
    <m/>
    <m/>
    <x v="295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48" firstHeaderRow="0" firstDataRow="1" firstDataCol="1"/>
  <pivotFields count="29">
    <pivotField axis="axisRow" dataField="1" showAll="0">
      <items count="45">
        <item x="0"/>
        <item x="3"/>
        <item x="1"/>
        <item x="2"/>
        <item x="4"/>
        <item x="5"/>
        <item x="6"/>
        <item x="8"/>
        <item x="7"/>
        <item x="10"/>
        <item x="11"/>
        <item x="9"/>
        <item x="12"/>
        <item x="18"/>
        <item x="19"/>
        <item x="14"/>
        <item x="16"/>
        <item x="13"/>
        <item x="15"/>
        <item x="17"/>
        <item x="20"/>
        <item x="21"/>
        <item x="24"/>
        <item x="22"/>
        <item x="25"/>
        <item x="27"/>
        <item x="23"/>
        <item x="26"/>
        <item x="29"/>
        <item x="30"/>
        <item x="32"/>
        <item x="34"/>
        <item x="31"/>
        <item x="33"/>
        <item x="35"/>
        <item x="36"/>
        <item x="39"/>
        <item x="40"/>
        <item x="28"/>
        <item x="37"/>
        <item x="38"/>
        <item x="41"/>
        <item x="42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97">
        <item x="121"/>
        <item x="190"/>
        <item x="113"/>
        <item x="195"/>
        <item x="18"/>
        <item x="111"/>
        <item x="112"/>
        <item x="74"/>
        <item x="187"/>
        <item x="29"/>
        <item x="19"/>
        <item x="285"/>
        <item x="79"/>
        <item x="235"/>
        <item x="242"/>
        <item x="290"/>
        <item x="138"/>
        <item x="17"/>
        <item x="90"/>
        <item x="269"/>
        <item x="245"/>
        <item x="268"/>
        <item x="168"/>
        <item x="293"/>
        <item x="152"/>
        <item x="150"/>
        <item x="282"/>
        <item x="149"/>
        <item x="181"/>
        <item x="230"/>
        <item x="78"/>
        <item x="182"/>
        <item x="192"/>
        <item x="276"/>
        <item x="175"/>
        <item x="153"/>
        <item x="180"/>
        <item x="119"/>
        <item x="221"/>
        <item x="92"/>
        <item x="72"/>
        <item x="246"/>
        <item x="146"/>
        <item x="193"/>
        <item x="91"/>
        <item x="117"/>
        <item x="204"/>
        <item x="31"/>
        <item x="30"/>
        <item x="32"/>
        <item x="236"/>
        <item x="199"/>
        <item x="244"/>
        <item x="58"/>
        <item x="228"/>
        <item x="34"/>
        <item x="33"/>
        <item x="56"/>
        <item x="205"/>
        <item x="106"/>
        <item x="12"/>
        <item x="55"/>
        <item x="274"/>
        <item x="15"/>
        <item x="11"/>
        <item x="77"/>
        <item x="104"/>
        <item x="4"/>
        <item x="48"/>
        <item x="60"/>
        <item x="10"/>
        <item x="159"/>
        <item x="191"/>
        <item x="52"/>
        <item x="2"/>
        <item x="16"/>
        <item x="13"/>
        <item x="3"/>
        <item x="89"/>
        <item x="198"/>
        <item x="5"/>
        <item x="50"/>
        <item x="1"/>
        <item x="197"/>
        <item x="63"/>
        <item x="116"/>
        <item x="14"/>
        <item x="173"/>
        <item x="163"/>
        <item x="254"/>
        <item x="294"/>
        <item x="57"/>
        <item x="44"/>
        <item x="20"/>
        <item x="188"/>
        <item x="178"/>
        <item x="292"/>
        <item x="158"/>
        <item x="137"/>
        <item x="125"/>
        <item x="189"/>
        <item x="127"/>
        <item x="129"/>
        <item x="88"/>
        <item x="62"/>
        <item x="200"/>
        <item x="176"/>
        <item x="6"/>
        <item x="179"/>
        <item x="124"/>
        <item x="71"/>
        <item x="86"/>
        <item x="177"/>
        <item x="7"/>
        <item x="54"/>
        <item x="128"/>
        <item x="76"/>
        <item x="45"/>
        <item x="21"/>
        <item x="174"/>
        <item x="130"/>
        <item x="68"/>
        <item x="114"/>
        <item x="226"/>
        <item x="61"/>
        <item x="75"/>
        <item x="87"/>
        <item x="59"/>
        <item x="70"/>
        <item x="73"/>
        <item x="126"/>
        <item x="69"/>
        <item x="9"/>
        <item x="172"/>
        <item x="47"/>
        <item x="84"/>
        <item x="227"/>
        <item x="85"/>
        <item x="234"/>
        <item x="96"/>
        <item x="42"/>
        <item x="143"/>
        <item x="115"/>
        <item x="43"/>
        <item x="83"/>
        <item x="51"/>
        <item x="275"/>
        <item x="202"/>
        <item x="147"/>
        <item x="151"/>
        <item x="233"/>
        <item x="28"/>
        <item x="225"/>
        <item x="283"/>
        <item x="49"/>
        <item x="41"/>
        <item x="145"/>
        <item x="144"/>
        <item x="118"/>
        <item x="164"/>
        <item x="40"/>
        <item x="219"/>
        <item x="67"/>
        <item x="165"/>
        <item x="218"/>
        <item x="171"/>
        <item x="101"/>
        <item x="26"/>
        <item x="279"/>
        <item x="46"/>
        <item x="37"/>
        <item x="170"/>
        <item x="169"/>
        <item x="142"/>
        <item x="161"/>
        <item x="291"/>
        <item x="267"/>
        <item x="252"/>
        <item x="162"/>
        <item x="100"/>
        <item x="35"/>
        <item x="81"/>
        <item x="186"/>
        <item x="27"/>
        <item x="232"/>
        <item x="25"/>
        <item x="82"/>
        <item x="243"/>
        <item x="261"/>
        <item x="123"/>
        <item x="38"/>
        <item x="39"/>
        <item x="23"/>
        <item x="278"/>
        <item x="160"/>
        <item x="277"/>
        <item x="148"/>
        <item x="102"/>
        <item x="250"/>
        <item x="24"/>
        <item x="22"/>
        <item x="122"/>
        <item x="248"/>
        <item x="224"/>
        <item x="132"/>
        <item x="167"/>
        <item x="53"/>
        <item x="272"/>
        <item x="36"/>
        <item x="65"/>
        <item x="251"/>
        <item x="99"/>
        <item x="131"/>
        <item x="264"/>
        <item x="223"/>
        <item x="80"/>
        <item x="108"/>
        <item x="110"/>
        <item x="217"/>
        <item x="220"/>
        <item x="222"/>
        <item x="281"/>
        <item x="260"/>
        <item x="105"/>
        <item x="203"/>
        <item x="66"/>
        <item x="216"/>
        <item x="207"/>
        <item x="133"/>
        <item x="241"/>
        <item x="8"/>
        <item x="141"/>
        <item x="249"/>
        <item x="64"/>
        <item x="289"/>
        <item x="273"/>
        <item x="103"/>
        <item x="109"/>
        <item x="206"/>
        <item x="185"/>
        <item x="107"/>
        <item x="237"/>
        <item x="215"/>
        <item x="209"/>
        <item x="184"/>
        <item x="258"/>
        <item x="271"/>
        <item x="94"/>
        <item x="140"/>
        <item x="208"/>
        <item x="265"/>
        <item x="98"/>
        <item x="95"/>
        <item x="286"/>
        <item x="213"/>
        <item x="214"/>
        <item x="259"/>
        <item x="257"/>
        <item x="136"/>
        <item x="284"/>
        <item x="263"/>
        <item x="194"/>
        <item x="288"/>
        <item x="183"/>
        <item x="135"/>
        <item x="240"/>
        <item x="93"/>
        <item x="196"/>
        <item x="238"/>
        <item x="287"/>
        <item x="134"/>
        <item x="166"/>
        <item x="97"/>
        <item x="229"/>
        <item x="0"/>
        <item x="154"/>
        <item x="156"/>
        <item x="120"/>
        <item x="239"/>
        <item x="262"/>
        <item x="231"/>
        <item x="211"/>
        <item x="212"/>
        <item x="253"/>
        <item x="247"/>
        <item x="266"/>
        <item x="210"/>
        <item x="270"/>
        <item x="139"/>
        <item x="155"/>
        <item x="280"/>
        <item x="157"/>
        <item x="256"/>
        <item x="201"/>
        <item x="255"/>
        <item x="295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UserID" fld="0" subtotal="count" baseField="0" baseItem="0"/>
    <dataField name="Sum of TrainingTime" fld="12" baseField="0" baseItem="0"/>
    <dataField name="Sum of P1_difficult" fld="14" baseField="0" baseItem="0"/>
    <dataField name="Sum of P2_difficult" fld="16" baseField="0" baseItem="0"/>
    <dataField name="Sum of P3_difficult" fld="18" baseField="0" baseItem="0"/>
    <dataField name="Sum of P4_difficult" fld="20" baseField="0" baseItem="0"/>
    <dataField name="Sum of P5_difficult" fld="22" baseField="0" baseItem="0"/>
    <dataField name="Sum of P6_difficult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54"/>
  <sheetViews>
    <sheetView tabSelected="1" topLeftCell="A33" workbookViewId="0">
      <selection activeCell="C33" sqref="C33"/>
    </sheetView>
  </sheetViews>
  <sheetFormatPr baseColWidth="10" defaultColWidth="10.6640625" defaultRowHeight="15" x14ac:dyDescent="0.2"/>
  <sheetData>
    <row r="6" spans="1:8" ht="20" x14ac:dyDescent="0.25">
      <c r="A6" s="1" t="s">
        <v>0</v>
      </c>
    </row>
    <row r="8" spans="1:8" x14ac:dyDescent="0.2">
      <c r="A8" t="s">
        <v>1</v>
      </c>
      <c r="F8" t="s">
        <v>2</v>
      </c>
      <c r="G8" t="s">
        <v>3</v>
      </c>
    </row>
    <row r="9" spans="1:8" x14ac:dyDescent="0.2">
      <c r="F9" t="s">
        <v>4</v>
      </c>
      <c r="H9" t="s">
        <v>5</v>
      </c>
    </row>
    <row r="10" spans="1:8" x14ac:dyDescent="0.2">
      <c r="A10" t="s">
        <v>6</v>
      </c>
      <c r="C10" t="s">
        <v>7</v>
      </c>
    </row>
    <row r="11" spans="1:8" x14ac:dyDescent="0.2">
      <c r="A11" t="s">
        <v>8</v>
      </c>
      <c r="C11" t="s">
        <v>5</v>
      </c>
    </row>
    <row r="13" spans="1:8" x14ac:dyDescent="0.2">
      <c r="A13" t="s">
        <v>9</v>
      </c>
    </row>
    <row r="15" spans="1:8" x14ac:dyDescent="0.2">
      <c r="A15" t="s">
        <v>10</v>
      </c>
    </row>
    <row r="16" spans="1:8" x14ac:dyDescent="0.2">
      <c r="A16" t="s">
        <v>11</v>
      </c>
      <c r="C16" t="s">
        <v>12</v>
      </c>
      <c r="E16" t="s">
        <v>13</v>
      </c>
    </row>
    <row r="17" spans="1:11" x14ac:dyDescent="0.2">
      <c r="A17">
        <v>810</v>
      </c>
      <c r="C17">
        <v>45</v>
      </c>
      <c r="E17">
        <v>45</v>
      </c>
    </row>
    <row r="19" spans="1:11" x14ac:dyDescent="0.2">
      <c r="A19" t="s">
        <v>14</v>
      </c>
    </row>
    <row r="20" spans="1:11" x14ac:dyDescent="0.2">
      <c r="A20">
        <v>0</v>
      </c>
      <c r="C20">
        <v>0</v>
      </c>
      <c r="E20">
        <v>0</v>
      </c>
    </row>
    <row r="23" spans="1:11" x14ac:dyDescent="0.2">
      <c r="A23" t="s">
        <v>15</v>
      </c>
    </row>
    <row r="24" spans="1:11" x14ac:dyDescent="0.2">
      <c r="A24" t="s">
        <v>16</v>
      </c>
      <c r="C24" t="s">
        <v>17</v>
      </c>
      <c r="E24" t="s">
        <v>18</v>
      </c>
      <c r="G24" t="s">
        <v>19</v>
      </c>
      <c r="I24" t="s">
        <v>20</v>
      </c>
    </row>
    <row r="25" spans="1:11" x14ac:dyDescent="0.2">
      <c r="A25" t="s">
        <v>21</v>
      </c>
      <c r="C25">
        <v>45</v>
      </c>
      <c r="E25">
        <v>810</v>
      </c>
      <c r="G25">
        <v>0</v>
      </c>
      <c r="I25">
        <v>810</v>
      </c>
    </row>
    <row r="31" spans="1:11" x14ac:dyDescent="0.2">
      <c r="A31" t="s">
        <v>22</v>
      </c>
    </row>
    <row r="32" spans="1:11" x14ac:dyDescent="0.2">
      <c r="A32" t="s">
        <v>23</v>
      </c>
      <c r="C32" t="s">
        <v>24</v>
      </c>
      <c r="E32" t="s">
        <v>25</v>
      </c>
      <c r="G32" t="s">
        <v>26</v>
      </c>
      <c r="I32" t="s">
        <v>27</v>
      </c>
      <c r="K32" t="s">
        <v>28</v>
      </c>
    </row>
    <row r="33" spans="1:11" x14ac:dyDescent="0.2">
      <c r="A33" t="s">
        <v>29</v>
      </c>
      <c r="C33" t="s">
        <v>30</v>
      </c>
      <c r="E33" t="s">
        <v>31</v>
      </c>
      <c r="G33" t="s">
        <v>32</v>
      </c>
      <c r="I33" t="s">
        <v>33</v>
      </c>
      <c r="K33" t="s">
        <v>34</v>
      </c>
    </row>
    <row r="51" spans="1:5" x14ac:dyDescent="0.2">
      <c r="A51" t="s">
        <v>35</v>
      </c>
      <c r="E51" t="s">
        <v>36</v>
      </c>
    </row>
    <row r="52" spans="1:5" x14ac:dyDescent="0.2">
      <c r="A52" t="s">
        <v>37</v>
      </c>
      <c r="E52" t="s">
        <v>38</v>
      </c>
    </row>
    <row r="53" spans="1:5" x14ac:dyDescent="0.2">
      <c r="A53" t="s">
        <v>39</v>
      </c>
      <c r="E53">
        <v>797</v>
      </c>
    </row>
    <row r="54" spans="1:5" x14ac:dyDescent="0.2">
      <c r="A54" t="s">
        <v>40</v>
      </c>
      <c r="E54">
        <v>13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A46" sqref="A46:XFD50"/>
    </sheetView>
  </sheetViews>
  <sheetFormatPr baseColWidth="10" defaultRowHeight="15" x14ac:dyDescent="0.2"/>
  <cols>
    <col min="1" max="1" width="17.6640625" customWidth="1"/>
    <col min="2" max="2" width="16.83203125" customWidth="1"/>
    <col min="6" max="6" width="26.1640625" customWidth="1"/>
    <col min="12" max="14" width="20.1640625" customWidth="1"/>
  </cols>
  <sheetData>
    <row r="1" spans="1:32" x14ac:dyDescent="0.2">
      <c r="A1" t="s">
        <v>1061</v>
      </c>
      <c r="B1" t="s">
        <v>1062</v>
      </c>
      <c r="C1" t="s">
        <v>1063</v>
      </c>
      <c r="D1" t="s">
        <v>1064</v>
      </c>
      <c r="E1" t="s">
        <v>1065</v>
      </c>
      <c r="F1" t="s">
        <v>1066</v>
      </c>
      <c r="G1" t="s">
        <v>1067</v>
      </c>
      <c r="H1" t="s">
        <v>1068</v>
      </c>
      <c r="I1" t="s">
        <v>1069</v>
      </c>
      <c r="J1" t="s">
        <v>1070</v>
      </c>
      <c r="K1" t="s">
        <v>1071</v>
      </c>
      <c r="X1" t="s">
        <v>1067</v>
      </c>
      <c r="Y1" t="s">
        <v>1068</v>
      </c>
      <c r="Z1" t="s">
        <v>1069</v>
      </c>
      <c r="AA1" t="s">
        <v>1070</v>
      </c>
      <c r="AB1" t="s">
        <v>1071</v>
      </c>
    </row>
    <row r="2" spans="1:32" x14ac:dyDescent="0.2">
      <c r="A2" t="s">
        <v>1072</v>
      </c>
      <c r="B2" t="s">
        <v>1073</v>
      </c>
      <c r="C2" t="s">
        <v>1063</v>
      </c>
      <c r="D2" t="s">
        <v>1064</v>
      </c>
      <c r="E2" t="s">
        <v>1074</v>
      </c>
      <c r="F2" t="s">
        <v>1075</v>
      </c>
      <c r="G2" t="s">
        <v>1076</v>
      </c>
      <c r="H2" t="s">
        <v>1077</v>
      </c>
      <c r="I2" t="s">
        <v>1078</v>
      </c>
      <c r="J2" t="s">
        <v>1079</v>
      </c>
      <c r="K2" t="s">
        <v>1080</v>
      </c>
      <c r="X2" t="s">
        <v>1076</v>
      </c>
      <c r="Y2" t="s">
        <v>1077</v>
      </c>
      <c r="Z2" t="s">
        <v>1078</v>
      </c>
      <c r="AA2" t="s">
        <v>1079</v>
      </c>
      <c r="AB2" t="s">
        <v>1080</v>
      </c>
    </row>
    <row r="3" spans="1:32" x14ac:dyDescent="0.2">
      <c r="A3" t="s">
        <v>1081</v>
      </c>
      <c r="B3" t="s">
        <v>1082</v>
      </c>
      <c r="C3" t="s">
        <v>1083</v>
      </c>
      <c r="D3" t="s">
        <v>1084</v>
      </c>
      <c r="E3" t="s">
        <v>1085</v>
      </c>
      <c r="F3" t="s">
        <v>1086</v>
      </c>
      <c r="G3" t="s">
        <v>1087</v>
      </c>
      <c r="H3" t="s">
        <v>1088</v>
      </c>
      <c r="I3" t="s">
        <v>1089</v>
      </c>
      <c r="J3" t="s">
        <v>1090</v>
      </c>
      <c r="K3" t="s">
        <v>1091</v>
      </c>
      <c r="L3" t="s">
        <v>16</v>
      </c>
      <c r="M3" t="s">
        <v>58</v>
      </c>
      <c r="N3" t="s">
        <v>59</v>
      </c>
      <c r="O3" t="s">
        <v>60</v>
      </c>
      <c r="P3" t="s">
        <v>61</v>
      </c>
      <c r="Q3" t="s">
        <v>62</v>
      </c>
      <c r="R3" t="s">
        <v>63</v>
      </c>
      <c r="S3" t="s">
        <v>64</v>
      </c>
      <c r="T3" t="s">
        <v>65</v>
      </c>
      <c r="U3" t="s">
        <v>1019</v>
      </c>
      <c r="V3" t="s">
        <v>1024</v>
      </c>
      <c r="W3" t="s">
        <v>1020</v>
      </c>
      <c r="X3" t="s">
        <v>1087</v>
      </c>
      <c r="Y3" t="s">
        <v>1088</v>
      </c>
      <c r="Z3" t="s">
        <v>1089</v>
      </c>
      <c r="AA3" t="s">
        <v>1090</v>
      </c>
      <c r="AB3" t="s">
        <v>1091</v>
      </c>
      <c r="AE3" t="s">
        <v>1092</v>
      </c>
    </row>
    <row r="4" spans="1:32" x14ac:dyDescent="0.2">
      <c r="A4" t="s">
        <v>1093</v>
      </c>
      <c r="B4" t="s">
        <v>1094</v>
      </c>
      <c r="C4">
        <v>22</v>
      </c>
      <c r="D4" t="b">
        <v>1</v>
      </c>
      <c r="E4" t="s">
        <v>1094</v>
      </c>
      <c r="F4" t="s">
        <v>1095</v>
      </c>
      <c r="G4" t="s">
        <v>1096</v>
      </c>
      <c r="H4" t="s">
        <v>1097</v>
      </c>
      <c r="I4" t="s">
        <v>1097</v>
      </c>
      <c r="J4" t="s">
        <v>1097</v>
      </c>
      <c r="K4" t="s">
        <v>1097</v>
      </c>
      <c r="L4" t="s">
        <v>21</v>
      </c>
      <c r="M4" t="b">
        <v>1</v>
      </c>
      <c r="N4" s="15">
        <v>43175.477662037039</v>
      </c>
      <c r="O4" t="b">
        <v>1</v>
      </c>
      <c r="P4" t="b">
        <v>1</v>
      </c>
      <c r="Q4" t="b">
        <v>1</v>
      </c>
      <c r="R4" t="b">
        <v>0</v>
      </c>
      <c r="S4" t="b">
        <v>0</v>
      </c>
      <c r="T4" t="b">
        <v>0</v>
      </c>
      <c r="U4">
        <v>0</v>
      </c>
      <c r="V4">
        <v>2</v>
      </c>
      <c r="W4">
        <v>22</v>
      </c>
      <c r="X4">
        <v>7</v>
      </c>
      <c r="Y4">
        <v>6</v>
      </c>
      <c r="Z4">
        <v>6</v>
      </c>
      <c r="AA4">
        <v>6</v>
      </c>
      <c r="AB4">
        <v>6</v>
      </c>
      <c r="AE4">
        <v>1</v>
      </c>
      <c r="AF4" t="s">
        <v>1098</v>
      </c>
    </row>
    <row r="5" spans="1:32" x14ac:dyDescent="0.2">
      <c r="A5" t="s">
        <v>1099</v>
      </c>
      <c r="B5" t="s">
        <v>1099</v>
      </c>
      <c r="C5">
        <v>14</v>
      </c>
      <c r="D5" t="b">
        <v>1</v>
      </c>
      <c r="E5" t="s">
        <v>1099</v>
      </c>
      <c r="F5" t="s">
        <v>1100</v>
      </c>
      <c r="G5" t="s">
        <v>1097</v>
      </c>
      <c r="H5" t="s">
        <v>1101</v>
      </c>
      <c r="I5" t="s">
        <v>1097</v>
      </c>
      <c r="J5" t="s">
        <v>1097</v>
      </c>
      <c r="K5" t="s">
        <v>1097</v>
      </c>
      <c r="L5" t="s">
        <v>21</v>
      </c>
      <c r="M5" t="b">
        <v>1</v>
      </c>
      <c r="N5" s="15">
        <v>43173.774131944447</v>
      </c>
      <c r="O5" t="b">
        <v>1</v>
      </c>
      <c r="P5" t="b">
        <v>1</v>
      </c>
      <c r="Q5" t="b">
        <v>1</v>
      </c>
      <c r="R5" t="b">
        <v>1</v>
      </c>
      <c r="S5" t="b">
        <v>1</v>
      </c>
      <c r="T5" t="b">
        <v>1</v>
      </c>
      <c r="U5">
        <v>0</v>
      </c>
      <c r="V5">
        <v>5</v>
      </c>
      <c r="W5">
        <v>22</v>
      </c>
      <c r="X5">
        <v>6</v>
      </c>
      <c r="Y5">
        <v>2</v>
      </c>
      <c r="Z5">
        <v>6</v>
      </c>
      <c r="AA5">
        <v>6</v>
      </c>
      <c r="AB5">
        <v>6</v>
      </c>
      <c r="AE5">
        <v>2</v>
      </c>
      <c r="AF5" t="s">
        <v>1101</v>
      </c>
    </row>
    <row r="6" spans="1:32" x14ac:dyDescent="0.2">
      <c r="A6" t="s">
        <v>1099</v>
      </c>
      <c r="B6" t="s">
        <v>1102</v>
      </c>
      <c r="C6">
        <v>47</v>
      </c>
      <c r="D6" t="b">
        <v>1</v>
      </c>
      <c r="E6" t="s">
        <v>1102</v>
      </c>
      <c r="F6" t="s">
        <v>1103</v>
      </c>
      <c r="G6" t="s">
        <v>1096</v>
      </c>
      <c r="H6" t="s">
        <v>1104</v>
      </c>
      <c r="I6" t="s">
        <v>1096</v>
      </c>
      <c r="J6" t="s">
        <v>1096</v>
      </c>
      <c r="K6" t="s">
        <v>1096</v>
      </c>
      <c r="L6" t="s">
        <v>21</v>
      </c>
      <c r="M6" t="b">
        <v>1</v>
      </c>
      <c r="N6" s="15">
        <v>43174.504571759258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>
        <v>0</v>
      </c>
      <c r="V6">
        <v>5</v>
      </c>
      <c r="W6">
        <v>32</v>
      </c>
      <c r="X6">
        <v>7</v>
      </c>
      <c r="Y6">
        <v>5</v>
      </c>
      <c r="Z6">
        <v>7</v>
      </c>
      <c r="AA6">
        <v>7</v>
      </c>
      <c r="AB6">
        <v>7</v>
      </c>
      <c r="AE6">
        <v>3</v>
      </c>
      <c r="AF6" t="s">
        <v>1105</v>
      </c>
    </row>
    <row r="7" spans="1:32" x14ac:dyDescent="0.2">
      <c r="A7" t="s">
        <v>1106</v>
      </c>
      <c r="B7" t="s">
        <v>1106</v>
      </c>
      <c r="C7">
        <v>28</v>
      </c>
      <c r="D7" t="b">
        <v>1</v>
      </c>
      <c r="E7" t="s">
        <v>1106</v>
      </c>
      <c r="F7" t="s">
        <v>1107</v>
      </c>
      <c r="G7" t="s">
        <v>1096</v>
      </c>
      <c r="H7" t="s">
        <v>1108</v>
      </c>
      <c r="I7" t="s">
        <v>1097</v>
      </c>
      <c r="J7" t="s">
        <v>1096</v>
      </c>
      <c r="K7" t="s">
        <v>1097</v>
      </c>
      <c r="L7" t="s">
        <v>21</v>
      </c>
      <c r="M7" t="b">
        <v>1</v>
      </c>
      <c r="N7" s="15">
        <v>43174.402071759258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>
        <v>0</v>
      </c>
      <c r="V7">
        <v>5</v>
      </c>
      <c r="W7">
        <v>22</v>
      </c>
      <c r="X7">
        <v>7</v>
      </c>
      <c r="Y7">
        <v>1</v>
      </c>
      <c r="Z7">
        <v>6</v>
      </c>
      <c r="AA7">
        <v>7</v>
      </c>
      <c r="AB7">
        <v>6</v>
      </c>
      <c r="AE7">
        <v>4</v>
      </c>
      <c r="AF7" t="s">
        <v>1109</v>
      </c>
    </row>
    <row r="8" spans="1:32" x14ac:dyDescent="0.2">
      <c r="A8" t="s">
        <v>1110</v>
      </c>
      <c r="B8" t="s">
        <v>1111</v>
      </c>
      <c r="C8">
        <v>22</v>
      </c>
      <c r="D8" t="b">
        <v>1</v>
      </c>
      <c r="E8" t="s">
        <v>1111</v>
      </c>
      <c r="F8" t="s">
        <v>1112</v>
      </c>
      <c r="G8" t="s">
        <v>1096</v>
      </c>
      <c r="H8" t="s">
        <v>1096</v>
      </c>
      <c r="I8" t="s">
        <v>1097</v>
      </c>
      <c r="J8" t="s">
        <v>1096</v>
      </c>
      <c r="K8" t="s">
        <v>1096</v>
      </c>
      <c r="L8" t="s">
        <v>21</v>
      </c>
      <c r="M8" t="b">
        <v>1</v>
      </c>
      <c r="N8" s="15">
        <v>43175.382476851853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>
        <v>0</v>
      </c>
      <c r="V8">
        <v>5</v>
      </c>
      <c r="W8">
        <v>32</v>
      </c>
      <c r="X8">
        <v>7</v>
      </c>
      <c r="Y8">
        <v>7</v>
      </c>
      <c r="Z8">
        <v>6</v>
      </c>
      <c r="AA8">
        <v>7</v>
      </c>
      <c r="AB8">
        <v>7</v>
      </c>
      <c r="AE8">
        <v>5</v>
      </c>
      <c r="AF8" t="s">
        <v>1113</v>
      </c>
    </row>
    <row r="9" spans="1:32" x14ac:dyDescent="0.2">
      <c r="A9" t="s">
        <v>1114</v>
      </c>
      <c r="B9" t="s">
        <v>1115</v>
      </c>
      <c r="C9">
        <v>20</v>
      </c>
      <c r="D9" t="b">
        <v>1</v>
      </c>
      <c r="E9" t="s">
        <v>1115</v>
      </c>
      <c r="F9" t="s">
        <v>1116</v>
      </c>
      <c r="G9" t="s">
        <v>1096</v>
      </c>
      <c r="H9" t="s">
        <v>1117</v>
      </c>
      <c r="I9" t="s">
        <v>1096</v>
      </c>
      <c r="J9" t="s">
        <v>1096</v>
      </c>
      <c r="K9" t="s">
        <v>1096</v>
      </c>
      <c r="L9" t="s">
        <v>21</v>
      </c>
      <c r="M9" t="b">
        <v>1</v>
      </c>
      <c r="N9" s="15">
        <v>43172.490925925929</v>
      </c>
      <c r="O9" t="b">
        <v>1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>
        <v>0</v>
      </c>
      <c r="V9">
        <v>0</v>
      </c>
      <c r="W9">
        <v>5</v>
      </c>
      <c r="X9">
        <v>7</v>
      </c>
      <c r="Y9">
        <v>3</v>
      </c>
      <c r="Z9">
        <v>7</v>
      </c>
      <c r="AA9">
        <v>7</v>
      </c>
      <c r="AB9">
        <v>7</v>
      </c>
      <c r="AE9">
        <v>6</v>
      </c>
      <c r="AF9" t="s">
        <v>1097</v>
      </c>
    </row>
    <row r="10" spans="1:32" x14ac:dyDescent="0.2">
      <c r="A10" t="s">
        <v>1118</v>
      </c>
      <c r="B10" t="s">
        <v>1119</v>
      </c>
      <c r="C10">
        <v>53</v>
      </c>
      <c r="D10" t="b">
        <v>1</v>
      </c>
      <c r="E10" t="s">
        <v>1119</v>
      </c>
      <c r="F10" t="s">
        <v>1120</v>
      </c>
      <c r="G10" t="s">
        <v>1096</v>
      </c>
      <c r="H10" t="s">
        <v>1097</v>
      </c>
      <c r="I10" t="s">
        <v>1109</v>
      </c>
      <c r="J10" t="s">
        <v>1096</v>
      </c>
      <c r="K10" t="s">
        <v>1101</v>
      </c>
      <c r="L10" t="s">
        <v>21</v>
      </c>
      <c r="M10" t="b">
        <v>1</v>
      </c>
      <c r="N10" s="15">
        <v>43174.707928240743</v>
      </c>
      <c r="O10" t="b">
        <v>1</v>
      </c>
      <c r="P10" t="b">
        <v>1</v>
      </c>
      <c r="Q10" t="b">
        <v>0</v>
      </c>
      <c r="R10" t="b">
        <v>0</v>
      </c>
      <c r="S10" t="b">
        <v>0</v>
      </c>
      <c r="T10" t="b">
        <v>0</v>
      </c>
      <c r="U10">
        <v>0</v>
      </c>
      <c r="V10">
        <v>1</v>
      </c>
      <c r="W10">
        <v>32</v>
      </c>
      <c r="X10">
        <v>7</v>
      </c>
      <c r="Y10">
        <v>6</v>
      </c>
      <c r="Z10">
        <v>4</v>
      </c>
      <c r="AA10">
        <v>7</v>
      </c>
      <c r="AB10">
        <v>2</v>
      </c>
      <c r="AE10">
        <v>7</v>
      </c>
      <c r="AF10" t="s">
        <v>1121</v>
      </c>
    </row>
    <row r="11" spans="1:32" x14ac:dyDescent="0.2">
      <c r="A11" t="s">
        <v>1122</v>
      </c>
      <c r="B11" t="s">
        <v>1123</v>
      </c>
      <c r="C11">
        <v>42</v>
      </c>
      <c r="D11" t="b">
        <v>1</v>
      </c>
      <c r="E11" t="s">
        <v>1123</v>
      </c>
      <c r="F11" t="s">
        <v>1124</v>
      </c>
      <c r="G11" t="s">
        <v>1096</v>
      </c>
      <c r="H11" t="s">
        <v>1096</v>
      </c>
      <c r="I11" t="s">
        <v>1096</v>
      </c>
      <c r="J11" t="s">
        <v>1096</v>
      </c>
      <c r="K11" t="s">
        <v>1096</v>
      </c>
      <c r="L11" t="s">
        <v>21</v>
      </c>
      <c r="M11" t="b">
        <v>1</v>
      </c>
      <c r="N11" s="15">
        <v>43175.483148148145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 t="b">
        <v>0</v>
      </c>
      <c r="U11">
        <v>0</v>
      </c>
      <c r="V11">
        <v>4</v>
      </c>
      <c r="W11">
        <v>22</v>
      </c>
      <c r="X11">
        <v>7</v>
      </c>
      <c r="Y11">
        <v>7</v>
      </c>
      <c r="Z11">
        <v>7</v>
      </c>
      <c r="AA11">
        <v>7</v>
      </c>
      <c r="AB11">
        <v>7</v>
      </c>
    </row>
    <row r="12" spans="1:32" x14ac:dyDescent="0.2">
      <c r="A12" t="s">
        <v>1125</v>
      </c>
      <c r="B12" t="s">
        <v>1125</v>
      </c>
      <c r="C12">
        <v>20</v>
      </c>
      <c r="D12" t="b">
        <v>1</v>
      </c>
      <c r="E12" t="s">
        <v>1125</v>
      </c>
      <c r="F12" t="s">
        <v>1126</v>
      </c>
      <c r="G12" t="s">
        <v>1096</v>
      </c>
      <c r="H12" t="s">
        <v>1108</v>
      </c>
      <c r="I12" t="s">
        <v>1101</v>
      </c>
      <c r="J12" t="s">
        <v>1101</v>
      </c>
      <c r="K12" t="s">
        <v>1101</v>
      </c>
      <c r="L12" t="s">
        <v>21</v>
      </c>
      <c r="M12" t="b">
        <v>1</v>
      </c>
      <c r="N12" s="15">
        <v>43174.76090277778</v>
      </c>
      <c r="O12" t="b">
        <v>1</v>
      </c>
      <c r="P12" t="b">
        <v>1</v>
      </c>
      <c r="Q12" t="b">
        <v>1</v>
      </c>
      <c r="R12" t="b">
        <v>1</v>
      </c>
      <c r="S12" t="b">
        <v>1</v>
      </c>
      <c r="T12" t="b">
        <v>1</v>
      </c>
      <c r="U12">
        <v>0</v>
      </c>
      <c r="V12">
        <v>5</v>
      </c>
      <c r="W12">
        <v>32</v>
      </c>
      <c r="X12">
        <v>7</v>
      </c>
      <c r="Y12">
        <v>1</v>
      </c>
      <c r="Z12">
        <v>2</v>
      </c>
      <c r="AA12">
        <v>2</v>
      </c>
      <c r="AB12">
        <v>2</v>
      </c>
    </row>
    <row r="13" spans="1:32" x14ac:dyDescent="0.2">
      <c r="A13" t="s">
        <v>1127</v>
      </c>
      <c r="B13" t="s">
        <v>1128</v>
      </c>
      <c r="C13">
        <v>36</v>
      </c>
      <c r="D13" t="b">
        <v>1</v>
      </c>
      <c r="E13" t="s">
        <v>1128</v>
      </c>
      <c r="F13" t="s">
        <v>1129</v>
      </c>
      <c r="G13" t="s">
        <v>1096</v>
      </c>
      <c r="H13" t="s">
        <v>1096</v>
      </c>
      <c r="I13" t="s">
        <v>1104</v>
      </c>
      <c r="J13" t="s">
        <v>1097</v>
      </c>
      <c r="K13" t="s">
        <v>1117</v>
      </c>
      <c r="L13" t="s">
        <v>21</v>
      </c>
      <c r="M13" t="b">
        <v>1</v>
      </c>
      <c r="N13" s="15">
        <v>43175.502581018518</v>
      </c>
      <c r="O13" t="b">
        <v>1</v>
      </c>
      <c r="P13" t="b">
        <v>1</v>
      </c>
      <c r="Q13" t="b">
        <v>0</v>
      </c>
      <c r="R13" t="b">
        <v>0</v>
      </c>
      <c r="S13" t="b">
        <v>0</v>
      </c>
      <c r="T13" t="b">
        <v>0</v>
      </c>
      <c r="U13">
        <v>0</v>
      </c>
      <c r="V13">
        <v>1</v>
      </c>
      <c r="W13">
        <v>22</v>
      </c>
      <c r="X13">
        <v>7</v>
      </c>
      <c r="Y13">
        <v>7</v>
      </c>
      <c r="Z13">
        <v>5</v>
      </c>
      <c r="AA13">
        <v>6</v>
      </c>
      <c r="AB13">
        <v>3</v>
      </c>
    </row>
    <row r="14" spans="1:32" x14ac:dyDescent="0.2">
      <c r="A14" t="s">
        <v>1130</v>
      </c>
      <c r="B14" t="s">
        <v>1130</v>
      </c>
      <c r="C14">
        <v>31</v>
      </c>
      <c r="D14" t="b">
        <v>1</v>
      </c>
      <c r="E14" t="s">
        <v>1130</v>
      </c>
      <c r="F14" t="s">
        <v>1131</v>
      </c>
      <c r="G14" t="s">
        <v>1096</v>
      </c>
      <c r="H14" t="s">
        <v>1097</v>
      </c>
      <c r="I14" t="s">
        <v>1096</v>
      </c>
      <c r="J14" t="s">
        <v>1096</v>
      </c>
      <c r="K14" t="s">
        <v>1097</v>
      </c>
      <c r="L14" t="s">
        <v>21</v>
      </c>
      <c r="M14" t="b">
        <v>1</v>
      </c>
      <c r="N14" s="15">
        <v>43173.778599537036</v>
      </c>
      <c r="O14" t="b">
        <v>1</v>
      </c>
      <c r="P14" t="b">
        <v>1</v>
      </c>
      <c r="Q14" t="b">
        <v>1</v>
      </c>
      <c r="R14" t="b">
        <v>1</v>
      </c>
      <c r="S14" t="b">
        <v>1</v>
      </c>
      <c r="T14" t="b">
        <v>1</v>
      </c>
      <c r="U14">
        <v>0</v>
      </c>
      <c r="V14">
        <v>5</v>
      </c>
      <c r="W14">
        <v>3</v>
      </c>
      <c r="X14">
        <v>7</v>
      </c>
      <c r="Y14">
        <v>6</v>
      </c>
      <c r="Z14">
        <v>7</v>
      </c>
      <c r="AA14">
        <v>7</v>
      </c>
      <c r="AB14">
        <v>6</v>
      </c>
    </row>
    <row r="15" spans="1:32" x14ac:dyDescent="0.2">
      <c r="A15" t="s">
        <v>1132</v>
      </c>
      <c r="B15" t="s">
        <v>1132</v>
      </c>
      <c r="C15">
        <v>19</v>
      </c>
      <c r="D15" t="b">
        <v>1</v>
      </c>
      <c r="E15" t="s">
        <v>1132</v>
      </c>
      <c r="F15" t="s">
        <v>1133</v>
      </c>
      <c r="G15" t="s">
        <v>1096</v>
      </c>
      <c r="H15" t="s">
        <v>1104</v>
      </c>
      <c r="I15" t="s">
        <v>1104</v>
      </c>
      <c r="J15" t="s">
        <v>1097</v>
      </c>
      <c r="K15" t="s">
        <v>1104</v>
      </c>
      <c r="L15" t="s">
        <v>21</v>
      </c>
      <c r="M15" t="b">
        <v>1</v>
      </c>
      <c r="N15" s="15">
        <v>43175.368969907409</v>
      </c>
      <c r="O15" t="b">
        <v>1</v>
      </c>
      <c r="P15" t="b">
        <v>1</v>
      </c>
      <c r="Q15" t="b">
        <v>1</v>
      </c>
      <c r="R15" t="b">
        <v>1</v>
      </c>
      <c r="S15" t="b">
        <v>1</v>
      </c>
      <c r="T15" t="b">
        <v>0</v>
      </c>
      <c r="U15">
        <v>0</v>
      </c>
      <c r="V15">
        <v>4</v>
      </c>
      <c r="W15">
        <v>22</v>
      </c>
      <c r="X15">
        <v>7</v>
      </c>
      <c r="Y15">
        <v>5</v>
      </c>
      <c r="Z15">
        <v>5</v>
      </c>
      <c r="AA15">
        <v>6</v>
      </c>
      <c r="AB15">
        <v>5</v>
      </c>
    </row>
    <row r="16" spans="1:32" x14ac:dyDescent="0.2">
      <c r="A16" t="s">
        <v>1134</v>
      </c>
      <c r="B16" t="s">
        <v>1134</v>
      </c>
      <c r="C16">
        <v>25</v>
      </c>
      <c r="D16" t="b">
        <v>1</v>
      </c>
      <c r="E16" t="s">
        <v>1134</v>
      </c>
      <c r="F16" t="s">
        <v>1135</v>
      </c>
      <c r="G16" t="s">
        <v>1096</v>
      </c>
      <c r="H16" t="s">
        <v>1108</v>
      </c>
      <c r="I16" t="s">
        <v>1117</v>
      </c>
      <c r="J16" t="s">
        <v>1104</v>
      </c>
      <c r="K16" t="s">
        <v>1101</v>
      </c>
      <c r="L16" t="s">
        <v>21</v>
      </c>
      <c r="M16" t="b">
        <v>1</v>
      </c>
      <c r="N16" s="15">
        <v>43172.477326388886</v>
      </c>
      <c r="O16" t="b">
        <v>1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>
        <v>0</v>
      </c>
      <c r="V16">
        <v>0</v>
      </c>
      <c r="W16">
        <v>3</v>
      </c>
      <c r="X16">
        <v>7</v>
      </c>
      <c r="Y16">
        <v>1</v>
      </c>
      <c r="Z16">
        <v>3</v>
      </c>
      <c r="AA16">
        <v>5</v>
      </c>
      <c r="AB16">
        <v>2</v>
      </c>
    </row>
    <row r="17" spans="1:28" x14ac:dyDescent="0.2">
      <c r="A17" t="s">
        <v>1136</v>
      </c>
      <c r="B17" t="s">
        <v>1137</v>
      </c>
      <c r="C17">
        <v>78</v>
      </c>
      <c r="D17" t="b">
        <v>1</v>
      </c>
      <c r="E17" t="s">
        <v>1137</v>
      </c>
      <c r="F17" t="s">
        <v>1138</v>
      </c>
      <c r="G17" t="s">
        <v>1096</v>
      </c>
      <c r="H17" t="s">
        <v>1097</v>
      </c>
      <c r="I17" t="s">
        <v>1097</v>
      </c>
      <c r="J17" t="s">
        <v>1097</v>
      </c>
      <c r="K17" t="s">
        <v>1097</v>
      </c>
      <c r="L17" t="s">
        <v>21</v>
      </c>
      <c r="M17" t="b">
        <v>1</v>
      </c>
      <c r="N17" s="15">
        <v>43175.422905092593</v>
      </c>
      <c r="O17" t="b">
        <v>1</v>
      </c>
      <c r="P17" t="b">
        <v>1</v>
      </c>
      <c r="Q17" t="b">
        <v>1</v>
      </c>
      <c r="R17" t="b">
        <v>1</v>
      </c>
      <c r="S17" t="b">
        <v>0</v>
      </c>
      <c r="T17" t="b">
        <v>0</v>
      </c>
      <c r="U17">
        <v>0</v>
      </c>
      <c r="V17">
        <v>3</v>
      </c>
      <c r="W17">
        <v>22</v>
      </c>
      <c r="X17">
        <v>7</v>
      </c>
      <c r="Y17">
        <v>6</v>
      </c>
      <c r="Z17">
        <v>6</v>
      </c>
      <c r="AA17">
        <v>6</v>
      </c>
      <c r="AB17">
        <v>6</v>
      </c>
    </row>
    <row r="18" spans="1:28" x14ac:dyDescent="0.2">
      <c r="A18" t="s">
        <v>1139</v>
      </c>
      <c r="B18" t="s">
        <v>1140</v>
      </c>
      <c r="C18">
        <v>43</v>
      </c>
      <c r="D18" t="b">
        <v>1</v>
      </c>
      <c r="E18" t="s">
        <v>1140</v>
      </c>
      <c r="F18" t="s">
        <v>1141</v>
      </c>
      <c r="G18" t="s">
        <v>1096</v>
      </c>
      <c r="H18" t="s">
        <v>1104</v>
      </c>
      <c r="I18" t="s">
        <v>1097</v>
      </c>
      <c r="J18" t="s">
        <v>1097</v>
      </c>
      <c r="K18" t="s">
        <v>1097</v>
      </c>
      <c r="L18" t="s">
        <v>21</v>
      </c>
      <c r="M18" t="b">
        <v>1</v>
      </c>
      <c r="N18" s="15">
        <v>43175.392337962963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>
        <v>0</v>
      </c>
      <c r="V18">
        <v>5</v>
      </c>
      <c r="W18">
        <v>22</v>
      </c>
      <c r="X18">
        <v>7</v>
      </c>
      <c r="Y18">
        <v>5</v>
      </c>
      <c r="Z18">
        <v>6</v>
      </c>
      <c r="AA18">
        <v>6</v>
      </c>
      <c r="AB18">
        <v>6</v>
      </c>
    </row>
    <row r="19" spans="1:28" x14ac:dyDescent="0.2">
      <c r="A19" t="s">
        <v>1142</v>
      </c>
      <c r="B19" t="s">
        <v>1143</v>
      </c>
      <c r="C19">
        <v>66</v>
      </c>
      <c r="D19" t="b">
        <v>1</v>
      </c>
      <c r="E19" t="s">
        <v>1143</v>
      </c>
      <c r="F19" t="s">
        <v>1144</v>
      </c>
      <c r="G19" t="s">
        <v>1096</v>
      </c>
      <c r="H19" t="s">
        <v>1104</v>
      </c>
      <c r="I19" t="s">
        <v>1097</v>
      </c>
      <c r="J19" t="s">
        <v>1096</v>
      </c>
      <c r="K19" t="s">
        <v>1097</v>
      </c>
      <c r="L19" t="s">
        <v>21</v>
      </c>
      <c r="M19" t="b">
        <v>1</v>
      </c>
      <c r="N19" s="15">
        <v>43174.798900462964</v>
      </c>
      <c r="O19" t="b">
        <v>1</v>
      </c>
      <c r="P19" t="b">
        <v>1</v>
      </c>
      <c r="Q19" t="b">
        <v>1</v>
      </c>
      <c r="R19" t="b">
        <v>0</v>
      </c>
      <c r="S19" t="b">
        <v>0</v>
      </c>
      <c r="T19" t="b">
        <v>0</v>
      </c>
      <c r="U19">
        <v>0</v>
      </c>
      <c r="V19">
        <v>2</v>
      </c>
      <c r="W19">
        <v>22</v>
      </c>
      <c r="X19">
        <v>7</v>
      </c>
      <c r="Y19">
        <v>5</v>
      </c>
      <c r="Z19">
        <v>6</v>
      </c>
      <c r="AA19">
        <v>7</v>
      </c>
      <c r="AB19">
        <v>6</v>
      </c>
    </row>
    <row r="20" spans="1:28" x14ac:dyDescent="0.2">
      <c r="A20" t="s">
        <v>1145</v>
      </c>
      <c r="B20" t="s">
        <v>1145</v>
      </c>
      <c r="C20">
        <v>33</v>
      </c>
      <c r="D20" t="b">
        <v>1</v>
      </c>
      <c r="E20" t="s">
        <v>1145</v>
      </c>
      <c r="F20" t="s">
        <v>1146</v>
      </c>
      <c r="G20" t="s">
        <v>1096</v>
      </c>
      <c r="H20" t="s">
        <v>1097</v>
      </c>
      <c r="I20" t="s">
        <v>1096</v>
      </c>
      <c r="J20" t="s">
        <v>1096</v>
      </c>
      <c r="K20" t="s">
        <v>1104</v>
      </c>
      <c r="L20" t="s">
        <v>21</v>
      </c>
      <c r="M20" t="b">
        <v>1</v>
      </c>
      <c r="N20" s="15">
        <v>43175.49082175926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  <c r="T20" t="b">
        <v>0</v>
      </c>
      <c r="U20">
        <v>0</v>
      </c>
      <c r="V20">
        <v>4</v>
      </c>
      <c r="W20">
        <v>22</v>
      </c>
      <c r="X20">
        <v>7</v>
      </c>
      <c r="Y20">
        <v>6</v>
      </c>
      <c r="Z20">
        <v>7</v>
      </c>
      <c r="AA20">
        <v>7</v>
      </c>
      <c r="AB20">
        <v>5</v>
      </c>
    </row>
    <row r="21" spans="1:28" x14ac:dyDescent="0.2">
      <c r="A21" t="s">
        <v>1147</v>
      </c>
      <c r="B21" t="s">
        <v>1148</v>
      </c>
      <c r="C21">
        <v>102</v>
      </c>
      <c r="D21" t="b">
        <v>1</v>
      </c>
      <c r="E21" t="s">
        <v>1148</v>
      </c>
      <c r="F21" t="s">
        <v>1149</v>
      </c>
      <c r="G21" t="s">
        <v>1096</v>
      </c>
      <c r="H21" t="s">
        <v>1104</v>
      </c>
      <c r="I21" t="s">
        <v>1104</v>
      </c>
      <c r="J21" t="s">
        <v>1097</v>
      </c>
      <c r="K21" t="s">
        <v>1104</v>
      </c>
      <c r="L21" t="s">
        <v>21</v>
      </c>
      <c r="M21" t="b">
        <v>1</v>
      </c>
      <c r="N21" s="15">
        <v>43173.481099537035</v>
      </c>
      <c r="O21" t="b">
        <v>1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>
        <v>0</v>
      </c>
      <c r="V21">
        <v>0</v>
      </c>
      <c r="W21">
        <v>17</v>
      </c>
      <c r="X21">
        <v>7</v>
      </c>
      <c r="Y21">
        <v>5</v>
      </c>
      <c r="Z21">
        <v>5</v>
      </c>
      <c r="AA21">
        <v>6</v>
      </c>
      <c r="AB21">
        <v>5</v>
      </c>
    </row>
    <row r="22" spans="1:28" x14ac:dyDescent="0.2">
      <c r="A22" t="s">
        <v>1150</v>
      </c>
      <c r="B22" t="s">
        <v>1151</v>
      </c>
      <c r="C22">
        <v>16</v>
      </c>
      <c r="D22" t="b">
        <v>1</v>
      </c>
      <c r="E22" t="s">
        <v>1151</v>
      </c>
      <c r="F22" t="s">
        <v>1152</v>
      </c>
      <c r="G22" t="s">
        <v>1096</v>
      </c>
      <c r="H22" t="s">
        <v>1104</v>
      </c>
      <c r="I22" t="s">
        <v>1096</v>
      </c>
      <c r="J22" t="s">
        <v>1096</v>
      </c>
      <c r="K22" t="s">
        <v>1096</v>
      </c>
      <c r="L22" t="s">
        <v>21</v>
      </c>
      <c r="M22" t="b">
        <v>1</v>
      </c>
      <c r="N22" s="15">
        <v>43173.752164351848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>
        <v>0</v>
      </c>
      <c r="V22">
        <v>5</v>
      </c>
      <c r="W22">
        <v>3</v>
      </c>
      <c r="X22">
        <v>7</v>
      </c>
      <c r="Y22">
        <v>5</v>
      </c>
      <c r="Z22">
        <v>7</v>
      </c>
      <c r="AA22">
        <v>7</v>
      </c>
      <c r="AB22">
        <v>7</v>
      </c>
    </row>
    <row r="23" spans="1:28" x14ac:dyDescent="0.2">
      <c r="A23" t="s">
        <v>1153</v>
      </c>
      <c r="B23" t="s">
        <v>1153</v>
      </c>
      <c r="C23">
        <v>15</v>
      </c>
      <c r="D23" t="b">
        <v>1</v>
      </c>
      <c r="E23" t="s">
        <v>1153</v>
      </c>
      <c r="F23" t="s">
        <v>1154</v>
      </c>
      <c r="G23" t="s">
        <v>1096</v>
      </c>
      <c r="H23" t="s">
        <v>1104</v>
      </c>
      <c r="I23" t="s">
        <v>1097</v>
      </c>
      <c r="J23" t="s">
        <v>1097</v>
      </c>
      <c r="K23" t="s">
        <v>1104</v>
      </c>
      <c r="L23" t="s">
        <v>21</v>
      </c>
      <c r="M23" t="b">
        <v>1</v>
      </c>
      <c r="N23" s="15">
        <v>43172.481932870367</v>
      </c>
      <c r="O23" t="b">
        <v>1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>
        <v>0</v>
      </c>
      <c r="V23">
        <v>0</v>
      </c>
      <c r="W23">
        <v>3</v>
      </c>
      <c r="X23">
        <v>7</v>
      </c>
      <c r="Y23">
        <v>5</v>
      </c>
      <c r="Z23">
        <v>6</v>
      </c>
      <c r="AA23">
        <v>6</v>
      </c>
      <c r="AB23">
        <v>5</v>
      </c>
    </row>
    <row r="24" spans="1:28" x14ac:dyDescent="0.2">
      <c r="A24" t="s">
        <v>1155</v>
      </c>
      <c r="B24" t="s">
        <v>1155</v>
      </c>
      <c r="C24">
        <v>21</v>
      </c>
      <c r="D24" t="b">
        <v>1</v>
      </c>
      <c r="E24" t="s">
        <v>1155</v>
      </c>
      <c r="F24" t="s">
        <v>1156</v>
      </c>
      <c r="G24" t="s">
        <v>1096</v>
      </c>
      <c r="H24" t="s">
        <v>1117</v>
      </c>
      <c r="I24" t="s">
        <v>1097</v>
      </c>
      <c r="J24" t="s">
        <v>1097</v>
      </c>
      <c r="K24" t="s">
        <v>1097</v>
      </c>
      <c r="L24" t="s">
        <v>21</v>
      </c>
      <c r="M24" t="b">
        <v>1</v>
      </c>
      <c r="N24" s="15">
        <v>43174.466805555552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  <c r="T24" t="b">
        <v>0</v>
      </c>
      <c r="U24">
        <v>0</v>
      </c>
      <c r="V24">
        <v>4</v>
      </c>
      <c r="W24">
        <v>32</v>
      </c>
      <c r="X24">
        <v>7</v>
      </c>
      <c r="Y24">
        <v>3</v>
      </c>
      <c r="Z24">
        <v>6</v>
      </c>
      <c r="AA24">
        <v>6</v>
      </c>
      <c r="AB24">
        <v>6</v>
      </c>
    </row>
    <row r="25" spans="1:28" x14ac:dyDescent="0.2">
      <c r="A25" t="s">
        <v>1157</v>
      </c>
      <c r="B25" t="s">
        <v>1158</v>
      </c>
      <c r="C25">
        <v>22</v>
      </c>
      <c r="D25" t="b">
        <v>1</v>
      </c>
      <c r="E25" t="s">
        <v>1158</v>
      </c>
      <c r="F25" t="s">
        <v>1159</v>
      </c>
      <c r="G25" t="s">
        <v>1096</v>
      </c>
      <c r="H25" t="s">
        <v>1096</v>
      </c>
      <c r="I25" t="s">
        <v>1096</v>
      </c>
      <c r="J25" t="s">
        <v>1096</v>
      </c>
      <c r="K25" t="s">
        <v>1096</v>
      </c>
      <c r="L25" t="s">
        <v>21</v>
      </c>
      <c r="M25" t="b">
        <v>1</v>
      </c>
      <c r="N25" s="15">
        <v>43175.401990740742</v>
      </c>
      <c r="O25" t="b">
        <v>1</v>
      </c>
      <c r="P25" t="b">
        <v>1</v>
      </c>
      <c r="Q25" t="b">
        <v>1</v>
      </c>
      <c r="R25" t="b">
        <v>1</v>
      </c>
      <c r="S25" t="b">
        <v>1</v>
      </c>
      <c r="T25" t="b">
        <v>1</v>
      </c>
      <c r="U25">
        <v>0</v>
      </c>
      <c r="V25">
        <v>5</v>
      </c>
      <c r="W25">
        <v>3</v>
      </c>
      <c r="X25">
        <v>7</v>
      </c>
      <c r="Y25">
        <v>7</v>
      </c>
      <c r="Z25">
        <v>7</v>
      </c>
      <c r="AA25">
        <v>7</v>
      </c>
      <c r="AB25">
        <v>7</v>
      </c>
    </row>
    <row r="26" spans="1:28" x14ac:dyDescent="0.2">
      <c r="A26" t="s">
        <v>1160</v>
      </c>
      <c r="B26" t="s">
        <v>1160</v>
      </c>
      <c r="C26">
        <v>15</v>
      </c>
      <c r="D26" t="b">
        <v>1</v>
      </c>
      <c r="E26" t="s">
        <v>1160</v>
      </c>
      <c r="F26" t="s">
        <v>1161</v>
      </c>
      <c r="G26" t="s">
        <v>1096</v>
      </c>
      <c r="H26" t="s">
        <v>1097</v>
      </c>
      <c r="I26" t="s">
        <v>1104</v>
      </c>
      <c r="J26" t="s">
        <v>1104</v>
      </c>
      <c r="K26" t="s">
        <v>1104</v>
      </c>
      <c r="L26" t="s">
        <v>21</v>
      </c>
      <c r="M26" t="b">
        <v>1</v>
      </c>
      <c r="N26" s="15">
        <v>43172.484861111108</v>
      </c>
      <c r="O26" t="b">
        <v>1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>
        <v>0</v>
      </c>
      <c r="V26">
        <v>0</v>
      </c>
      <c r="W26">
        <v>22</v>
      </c>
      <c r="X26">
        <v>7</v>
      </c>
      <c r="Y26">
        <v>6</v>
      </c>
      <c r="Z26">
        <v>5</v>
      </c>
      <c r="AA26">
        <v>5</v>
      </c>
      <c r="AB26">
        <v>5</v>
      </c>
    </row>
    <row r="27" spans="1:28" x14ac:dyDescent="0.2">
      <c r="A27" t="s">
        <v>1162</v>
      </c>
      <c r="B27" t="s">
        <v>1163</v>
      </c>
      <c r="C27">
        <v>25</v>
      </c>
      <c r="D27" t="b">
        <v>1</v>
      </c>
      <c r="E27" t="s">
        <v>1163</v>
      </c>
      <c r="F27" t="s">
        <v>1164</v>
      </c>
      <c r="G27" t="s">
        <v>1097</v>
      </c>
      <c r="H27" t="s">
        <v>1097</v>
      </c>
      <c r="I27" t="s">
        <v>1101</v>
      </c>
      <c r="J27" t="s">
        <v>1109</v>
      </c>
      <c r="K27" t="s">
        <v>1108</v>
      </c>
      <c r="L27" t="s">
        <v>21</v>
      </c>
      <c r="M27" t="b">
        <v>1</v>
      </c>
      <c r="N27" s="15">
        <v>43175.472094907411</v>
      </c>
      <c r="O27" t="b">
        <v>1</v>
      </c>
      <c r="P27" t="b">
        <v>1</v>
      </c>
      <c r="Q27" t="b">
        <v>1</v>
      </c>
      <c r="R27" t="b">
        <v>1</v>
      </c>
      <c r="S27" t="b">
        <v>1</v>
      </c>
      <c r="T27" t="b">
        <v>0</v>
      </c>
      <c r="U27">
        <v>0</v>
      </c>
      <c r="V27">
        <v>4</v>
      </c>
      <c r="W27">
        <v>32</v>
      </c>
      <c r="X27">
        <v>6</v>
      </c>
      <c r="Y27">
        <v>6</v>
      </c>
      <c r="Z27">
        <v>2</v>
      </c>
      <c r="AA27">
        <v>4</v>
      </c>
      <c r="AB27">
        <v>1</v>
      </c>
    </row>
    <row r="28" spans="1:28" x14ac:dyDescent="0.2">
      <c r="A28" t="s">
        <v>1165</v>
      </c>
      <c r="B28" t="s">
        <v>1165</v>
      </c>
      <c r="C28">
        <v>27</v>
      </c>
      <c r="D28" t="b">
        <v>1</v>
      </c>
      <c r="E28" t="s">
        <v>1165</v>
      </c>
      <c r="F28" t="s">
        <v>1166</v>
      </c>
      <c r="G28" t="s">
        <v>1096</v>
      </c>
      <c r="H28" t="s">
        <v>1096</v>
      </c>
      <c r="I28" t="s">
        <v>1097</v>
      </c>
      <c r="J28" t="s">
        <v>1097</v>
      </c>
      <c r="K28" t="s">
        <v>1097</v>
      </c>
      <c r="L28" t="s">
        <v>21</v>
      </c>
      <c r="M28" t="b">
        <v>1</v>
      </c>
      <c r="N28" s="15">
        <v>43175.361817129633</v>
      </c>
      <c r="O28" t="b">
        <v>1</v>
      </c>
      <c r="P28" t="b">
        <v>1</v>
      </c>
      <c r="Q28" t="b">
        <v>1</v>
      </c>
      <c r="R28" t="b">
        <v>1</v>
      </c>
      <c r="S28" t="b">
        <v>0</v>
      </c>
      <c r="T28" t="b">
        <v>0</v>
      </c>
      <c r="U28">
        <v>0</v>
      </c>
      <c r="V28">
        <v>3</v>
      </c>
      <c r="W28">
        <v>3</v>
      </c>
      <c r="X28">
        <v>7</v>
      </c>
      <c r="Y28">
        <v>7</v>
      </c>
      <c r="Z28">
        <v>6</v>
      </c>
      <c r="AA28">
        <v>6</v>
      </c>
      <c r="AB28">
        <v>6</v>
      </c>
    </row>
    <row r="29" spans="1:28" x14ac:dyDescent="0.2">
      <c r="A29" t="s">
        <v>1167</v>
      </c>
      <c r="B29" t="s">
        <v>1167</v>
      </c>
      <c r="C29">
        <v>12</v>
      </c>
      <c r="D29" t="b">
        <v>1</v>
      </c>
      <c r="E29" t="s">
        <v>1167</v>
      </c>
      <c r="F29" t="s">
        <v>1168</v>
      </c>
      <c r="G29" t="s">
        <v>1096</v>
      </c>
      <c r="H29" t="s">
        <v>1104</v>
      </c>
      <c r="I29" t="s">
        <v>1096</v>
      </c>
      <c r="J29" t="s">
        <v>1096</v>
      </c>
      <c r="K29" t="s">
        <v>1097</v>
      </c>
      <c r="L29" t="s">
        <v>21</v>
      </c>
      <c r="M29" t="b">
        <v>1</v>
      </c>
      <c r="N29" s="15">
        <v>43174.435810185183</v>
      </c>
      <c r="O29" t="b">
        <v>1</v>
      </c>
      <c r="P29" t="b">
        <v>1</v>
      </c>
      <c r="Q29" t="b">
        <v>1</v>
      </c>
      <c r="R29" t="b">
        <v>1</v>
      </c>
      <c r="S29" t="b">
        <v>1</v>
      </c>
      <c r="T29" t="b">
        <v>1</v>
      </c>
      <c r="U29">
        <v>0</v>
      </c>
      <c r="V29">
        <v>5</v>
      </c>
      <c r="W29">
        <v>32</v>
      </c>
      <c r="X29">
        <v>7</v>
      </c>
      <c r="Y29">
        <v>5</v>
      </c>
      <c r="Z29">
        <v>7</v>
      </c>
      <c r="AA29">
        <v>7</v>
      </c>
      <c r="AB29">
        <v>6</v>
      </c>
    </row>
    <row r="30" spans="1:28" x14ac:dyDescent="0.2">
      <c r="A30" t="s">
        <v>1169</v>
      </c>
      <c r="B30" t="s">
        <v>1169</v>
      </c>
      <c r="C30">
        <v>18</v>
      </c>
      <c r="D30" t="b">
        <v>1</v>
      </c>
      <c r="E30" t="s">
        <v>1169</v>
      </c>
      <c r="F30" t="s">
        <v>1170</v>
      </c>
      <c r="G30" t="s">
        <v>1096</v>
      </c>
      <c r="H30" t="s">
        <v>1104</v>
      </c>
      <c r="I30" t="s">
        <v>1096</v>
      </c>
      <c r="J30" t="s">
        <v>1096</v>
      </c>
      <c r="K30" t="s">
        <v>1104</v>
      </c>
      <c r="L30" t="s">
        <v>21</v>
      </c>
      <c r="M30" t="b">
        <v>1</v>
      </c>
      <c r="N30" s="15">
        <v>43175.364560185182</v>
      </c>
      <c r="O30" t="b">
        <v>1</v>
      </c>
      <c r="P30" t="b">
        <v>1</v>
      </c>
      <c r="Q30" t="b">
        <v>1</v>
      </c>
      <c r="R30" t="b">
        <v>1</v>
      </c>
      <c r="S30" t="b">
        <v>1</v>
      </c>
      <c r="T30" t="b">
        <v>1</v>
      </c>
      <c r="U30">
        <v>0</v>
      </c>
      <c r="V30">
        <v>5</v>
      </c>
      <c r="W30">
        <v>22</v>
      </c>
      <c r="X30">
        <v>7</v>
      </c>
      <c r="Y30">
        <v>5</v>
      </c>
      <c r="Z30">
        <v>7</v>
      </c>
      <c r="AA30">
        <v>7</v>
      </c>
      <c r="AB30">
        <v>5</v>
      </c>
    </row>
    <row r="31" spans="1:28" x14ac:dyDescent="0.2">
      <c r="A31" t="s">
        <v>1171</v>
      </c>
      <c r="B31" t="s">
        <v>1171</v>
      </c>
      <c r="C31">
        <v>15</v>
      </c>
      <c r="D31" t="b">
        <v>1</v>
      </c>
      <c r="E31" t="s">
        <v>1171</v>
      </c>
      <c r="F31" t="s">
        <v>1172</v>
      </c>
      <c r="G31" t="s">
        <v>1096</v>
      </c>
      <c r="H31" t="s">
        <v>1097</v>
      </c>
      <c r="I31" t="s">
        <v>1097</v>
      </c>
      <c r="J31" t="s">
        <v>1097</v>
      </c>
      <c r="K31" t="s">
        <v>1097</v>
      </c>
      <c r="L31" t="s">
        <v>21</v>
      </c>
      <c r="M31" t="b">
        <v>1</v>
      </c>
      <c r="N31" s="15">
        <v>43174.751111111109</v>
      </c>
      <c r="O31" t="b">
        <v>1</v>
      </c>
      <c r="P31" t="b">
        <v>1</v>
      </c>
      <c r="Q31" t="b">
        <v>1</v>
      </c>
      <c r="R31" t="b">
        <v>1</v>
      </c>
      <c r="S31" t="b">
        <v>0</v>
      </c>
      <c r="T31" t="b">
        <v>0</v>
      </c>
      <c r="U31">
        <v>0</v>
      </c>
      <c r="V31">
        <v>3</v>
      </c>
      <c r="W31">
        <v>22</v>
      </c>
      <c r="X31">
        <v>7</v>
      </c>
      <c r="Y31">
        <v>6</v>
      </c>
      <c r="Z31">
        <v>6</v>
      </c>
      <c r="AA31">
        <v>6</v>
      </c>
      <c r="AB31">
        <v>6</v>
      </c>
    </row>
    <row r="32" spans="1:28" x14ac:dyDescent="0.2">
      <c r="A32" t="s">
        <v>1173</v>
      </c>
      <c r="B32" t="s">
        <v>1174</v>
      </c>
      <c r="C32">
        <v>72</v>
      </c>
      <c r="D32" t="b">
        <v>1</v>
      </c>
      <c r="E32" t="s">
        <v>1174</v>
      </c>
      <c r="F32" t="s">
        <v>1175</v>
      </c>
      <c r="G32" t="s">
        <v>1096</v>
      </c>
      <c r="H32" t="s">
        <v>1096</v>
      </c>
      <c r="I32" t="s">
        <v>1096</v>
      </c>
      <c r="J32" t="s">
        <v>1096</v>
      </c>
      <c r="K32" t="s">
        <v>1096</v>
      </c>
      <c r="L32" t="s">
        <v>21</v>
      </c>
      <c r="M32" t="b">
        <v>1</v>
      </c>
      <c r="N32" s="15">
        <v>43175.409004629626</v>
      </c>
      <c r="O32" t="b">
        <v>1</v>
      </c>
      <c r="P32" t="b">
        <v>1</v>
      </c>
      <c r="Q32" t="b">
        <v>1</v>
      </c>
      <c r="R32" t="b">
        <v>1</v>
      </c>
      <c r="S32" t="b">
        <v>1</v>
      </c>
      <c r="T32" t="b">
        <v>1</v>
      </c>
      <c r="U32">
        <v>0</v>
      </c>
      <c r="V32">
        <v>5</v>
      </c>
      <c r="W32">
        <v>31</v>
      </c>
      <c r="X32">
        <v>7</v>
      </c>
      <c r="Y32">
        <v>7</v>
      </c>
      <c r="Z32">
        <v>7</v>
      </c>
      <c r="AA32">
        <v>7</v>
      </c>
      <c r="AB32">
        <v>7</v>
      </c>
    </row>
    <row r="33" spans="1:28" x14ac:dyDescent="0.2">
      <c r="A33" t="s">
        <v>1176</v>
      </c>
      <c r="B33" t="s">
        <v>1176</v>
      </c>
      <c r="C33">
        <v>34</v>
      </c>
      <c r="D33" t="b">
        <v>1</v>
      </c>
      <c r="E33" t="s">
        <v>1176</v>
      </c>
      <c r="F33" t="s">
        <v>1177</v>
      </c>
      <c r="G33" t="s">
        <v>1096</v>
      </c>
      <c r="H33" t="s">
        <v>1097</v>
      </c>
      <c r="I33" t="s">
        <v>1096</v>
      </c>
      <c r="J33" t="s">
        <v>1097</v>
      </c>
      <c r="K33" t="s">
        <v>1097</v>
      </c>
      <c r="L33" t="s">
        <v>21</v>
      </c>
      <c r="M33" t="b">
        <v>1</v>
      </c>
      <c r="N33" s="15">
        <v>43175.329780092594</v>
      </c>
      <c r="O33" t="b">
        <v>1</v>
      </c>
      <c r="P33" t="b">
        <v>1</v>
      </c>
      <c r="Q33" t="b">
        <v>1</v>
      </c>
      <c r="R33" t="b">
        <v>1</v>
      </c>
      <c r="S33" t="b">
        <v>0</v>
      </c>
      <c r="T33" t="b">
        <v>0</v>
      </c>
      <c r="U33">
        <v>0</v>
      </c>
      <c r="V33">
        <v>3</v>
      </c>
      <c r="W33">
        <v>3</v>
      </c>
      <c r="X33">
        <v>7</v>
      </c>
      <c r="Y33">
        <v>6</v>
      </c>
      <c r="Z33">
        <v>7</v>
      </c>
      <c r="AA33">
        <v>6</v>
      </c>
      <c r="AB33">
        <v>6</v>
      </c>
    </row>
    <row r="34" spans="1:28" x14ac:dyDescent="0.2">
      <c r="A34" t="s">
        <v>1178</v>
      </c>
      <c r="B34" t="s">
        <v>1178</v>
      </c>
      <c r="C34">
        <v>17</v>
      </c>
      <c r="D34" t="b">
        <v>1</v>
      </c>
      <c r="E34" t="s">
        <v>1178</v>
      </c>
      <c r="F34" t="s">
        <v>1179</v>
      </c>
      <c r="G34" t="s">
        <v>1096</v>
      </c>
      <c r="H34" t="s">
        <v>1101</v>
      </c>
      <c r="I34" t="s">
        <v>1108</v>
      </c>
      <c r="J34" t="s">
        <v>1108</v>
      </c>
      <c r="K34" t="s">
        <v>1108</v>
      </c>
      <c r="L34" t="s">
        <v>21</v>
      </c>
      <c r="M34" t="b">
        <v>1</v>
      </c>
      <c r="N34" s="15">
        <v>43173.685995370368</v>
      </c>
      <c r="O34" t="b">
        <v>1</v>
      </c>
      <c r="P34" t="b">
        <v>1</v>
      </c>
      <c r="Q34" t="b">
        <v>0</v>
      </c>
      <c r="R34" t="b">
        <v>0</v>
      </c>
      <c r="S34" t="b">
        <v>0</v>
      </c>
      <c r="T34" t="b">
        <v>0</v>
      </c>
      <c r="U34">
        <v>0</v>
      </c>
      <c r="V34">
        <v>1</v>
      </c>
      <c r="W34">
        <v>22</v>
      </c>
      <c r="X34">
        <v>7</v>
      </c>
      <c r="Y34">
        <v>2</v>
      </c>
      <c r="Z34">
        <v>1</v>
      </c>
      <c r="AA34">
        <v>1</v>
      </c>
      <c r="AB34">
        <v>1</v>
      </c>
    </row>
    <row r="35" spans="1:28" x14ac:dyDescent="0.2">
      <c r="A35" t="s">
        <v>1180</v>
      </c>
      <c r="B35" t="s">
        <v>1180</v>
      </c>
      <c r="C35">
        <v>25</v>
      </c>
      <c r="D35" t="b">
        <v>1</v>
      </c>
      <c r="E35" t="s">
        <v>1180</v>
      </c>
      <c r="F35" t="s">
        <v>1181</v>
      </c>
      <c r="G35" t="s">
        <v>1096</v>
      </c>
      <c r="H35" t="s">
        <v>1096</v>
      </c>
      <c r="I35" t="s">
        <v>1096</v>
      </c>
      <c r="J35" t="s">
        <v>1097</v>
      </c>
      <c r="K35" t="s">
        <v>1096</v>
      </c>
      <c r="L35" t="s">
        <v>21</v>
      </c>
      <c r="M35" t="b">
        <v>1</v>
      </c>
      <c r="N35" s="15">
        <v>43172.493449074071</v>
      </c>
      <c r="O35" t="b">
        <v>1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>
        <v>0</v>
      </c>
      <c r="V35">
        <v>0</v>
      </c>
      <c r="W35">
        <v>32</v>
      </c>
      <c r="X35">
        <v>7</v>
      </c>
      <c r="Y35">
        <v>7</v>
      </c>
      <c r="Z35">
        <v>7</v>
      </c>
      <c r="AA35">
        <v>6</v>
      </c>
      <c r="AB35">
        <v>7</v>
      </c>
    </row>
    <row r="36" spans="1:28" x14ac:dyDescent="0.2">
      <c r="A36" t="s">
        <v>1182</v>
      </c>
      <c r="B36" t="s">
        <v>1183</v>
      </c>
      <c r="C36">
        <v>35</v>
      </c>
      <c r="D36" t="b">
        <v>1</v>
      </c>
      <c r="E36" t="s">
        <v>1183</v>
      </c>
      <c r="F36" t="s">
        <v>1184</v>
      </c>
      <c r="G36" t="s">
        <v>1096</v>
      </c>
      <c r="H36" t="s">
        <v>1104</v>
      </c>
      <c r="I36" t="s">
        <v>1097</v>
      </c>
      <c r="J36" t="s">
        <v>1097</v>
      </c>
      <c r="K36" t="s">
        <v>1097</v>
      </c>
      <c r="L36" t="s">
        <v>21</v>
      </c>
      <c r="M36" t="b">
        <v>1</v>
      </c>
      <c r="N36" s="15">
        <v>43172.486701388887</v>
      </c>
      <c r="O36" t="b">
        <v>1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>
        <v>0</v>
      </c>
      <c r="V36">
        <v>0</v>
      </c>
      <c r="W36">
        <v>1</v>
      </c>
      <c r="X36">
        <v>7</v>
      </c>
      <c r="Y36">
        <v>5</v>
      </c>
      <c r="Z36">
        <v>6</v>
      </c>
      <c r="AA36">
        <v>6</v>
      </c>
      <c r="AB36">
        <v>6</v>
      </c>
    </row>
    <row r="37" spans="1:28" x14ac:dyDescent="0.2">
      <c r="A37" t="s">
        <v>1185</v>
      </c>
      <c r="B37" t="s">
        <v>1186</v>
      </c>
      <c r="C37">
        <v>20</v>
      </c>
      <c r="D37" t="b">
        <v>1</v>
      </c>
      <c r="E37" t="s">
        <v>1186</v>
      </c>
      <c r="F37" t="s">
        <v>1187</v>
      </c>
      <c r="G37" t="s">
        <v>1096</v>
      </c>
      <c r="H37" t="s">
        <v>1101</v>
      </c>
      <c r="I37" t="s">
        <v>1117</v>
      </c>
      <c r="J37" t="s">
        <v>1104</v>
      </c>
      <c r="K37" t="s">
        <v>1117</v>
      </c>
      <c r="L37" t="s">
        <v>21</v>
      </c>
      <c r="M37" t="b">
        <v>1</v>
      </c>
      <c r="N37" s="15">
        <v>43174.478125000001</v>
      </c>
      <c r="O37" t="b">
        <v>1</v>
      </c>
      <c r="P37" t="b">
        <v>1</v>
      </c>
      <c r="Q37" t="b">
        <v>0</v>
      </c>
      <c r="R37" t="b">
        <v>0</v>
      </c>
      <c r="S37" t="b">
        <v>0</v>
      </c>
      <c r="T37" t="b">
        <v>0</v>
      </c>
      <c r="U37">
        <v>0</v>
      </c>
      <c r="V37">
        <v>1</v>
      </c>
      <c r="W37">
        <v>22</v>
      </c>
      <c r="X37">
        <v>7</v>
      </c>
      <c r="Y37">
        <v>2</v>
      </c>
      <c r="Z37">
        <v>3</v>
      </c>
      <c r="AA37">
        <v>5</v>
      </c>
      <c r="AB37">
        <v>3</v>
      </c>
    </row>
    <row r="38" spans="1:28" x14ac:dyDescent="0.2">
      <c r="A38" t="s">
        <v>1188</v>
      </c>
      <c r="B38" t="s">
        <v>1188</v>
      </c>
      <c r="C38">
        <v>22</v>
      </c>
      <c r="D38" t="b">
        <v>1</v>
      </c>
      <c r="E38" t="s">
        <v>1188</v>
      </c>
      <c r="F38" t="s">
        <v>1189</v>
      </c>
      <c r="G38" t="s">
        <v>1096</v>
      </c>
      <c r="H38" t="s">
        <v>1104</v>
      </c>
      <c r="I38" t="s">
        <v>1097</v>
      </c>
      <c r="J38" t="s">
        <v>1097</v>
      </c>
      <c r="K38" t="s">
        <v>1109</v>
      </c>
      <c r="L38" t="s">
        <v>21</v>
      </c>
      <c r="M38" t="b">
        <v>1</v>
      </c>
      <c r="N38" s="15">
        <v>43172.471122685187</v>
      </c>
      <c r="O38" t="b">
        <v>1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>
        <v>0</v>
      </c>
      <c r="V38">
        <v>0</v>
      </c>
      <c r="W38">
        <v>32</v>
      </c>
      <c r="X38">
        <v>7</v>
      </c>
      <c r="Y38">
        <v>5</v>
      </c>
      <c r="Z38">
        <v>6</v>
      </c>
      <c r="AA38">
        <v>6</v>
      </c>
      <c r="AB38">
        <v>4</v>
      </c>
    </row>
    <row r="39" spans="1:28" x14ac:dyDescent="0.2">
      <c r="A39" t="s">
        <v>1190</v>
      </c>
      <c r="B39" t="s">
        <v>1191</v>
      </c>
      <c r="C39">
        <v>377</v>
      </c>
      <c r="D39" t="b">
        <v>1</v>
      </c>
      <c r="E39" t="s">
        <v>1191</v>
      </c>
      <c r="F39" t="s">
        <v>1192</v>
      </c>
      <c r="G39" t="s">
        <v>1096</v>
      </c>
      <c r="H39" t="s">
        <v>1101</v>
      </c>
      <c r="I39" t="s">
        <v>1096</v>
      </c>
      <c r="J39" t="s">
        <v>1096</v>
      </c>
      <c r="K39" t="s">
        <v>1104</v>
      </c>
      <c r="L39" t="s">
        <v>21</v>
      </c>
      <c r="M39" t="b">
        <v>1</v>
      </c>
      <c r="N39" s="15">
        <v>43175.412766203706</v>
      </c>
      <c r="O39" t="b">
        <v>1</v>
      </c>
      <c r="P39" t="b">
        <v>1</v>
      </c>
      <c r="Q39" t="b">
        <v>1</v>
      </c>
      <c r="R39" t="b">
        <v>1</v>
      </c>
      <c r="S39" t="b">
        <v>1</v>
      </c>
      <c r="T39" t="b">
        <v>1</v>
      </c>
      <c r="U39">
        <v>0</v>
      </c>
      <c r="V39">
        <v>5</v>
      </c>
      <c r="W39">
        <v>32</v>
      </c>
      <c r="X39">
        <v>7</v>
      </c>
      <c r="Y39">
        <v>2</v>
      </c>
      <c r="Z39">
        <v>7</v>
      </c>
      <c r="AA39">
        <v>7</v>
      </c>
      <c r="AB39">
        <v>5</v>
      </c>
    </row>
    <row r="40" spans="1:28" x14ac:dyDescent="0.2">
      <c r="A40" t="s">
        <v>1193</v>
      </c>
      <c r="B40" t="s">
        <v>1194</v>
      </c>
      <c r="C40">
        <v>21</v>
      </c>
      <c r="D40" t="b">
        <v>1</v>
      </c>
      <c r="E40" t="s">
        <v>1194</v>
      </c>
      <c r="F40" t="s">
        <v>1195</v>
      </c>
      <c r="G40" t="s">
        <v>1096</v>
      </c>
      <c r="H40" t="s">
        <v>1096</v>
      </c>
      <c r="I40" t="s">
        <v>1096</v>
      </c>
      <c r="J40" t="s">
        <v>1096</v>
      </c>
      <c r="K40" t="s">
        <v>1096</v>
      </c>
      <c r="L40" t="s">
        <v>21</v>
      </c>
      <c r="M40" t="b">
        <v>1</v>
      </c>
      <c r="N40" s="15">
        <v>43174.423472222225</v>
      </c>
      <c r="O40" t="b">
        <v>1</v>
      </c>
      <c r="P40" t="b">
        <v>1</v>
      </c>
      <c r="Q40" t="b">
        <v>1</v>
      </c>
      <c r="R40" t="b">
        <v>1</v>
      </c>
      <c r="S40" t="b">
        <v>0</v>
      </c>
      <c r="T40" t="b">
        <v>0</v>
      </c>
      <c r="U40">
        <v>0</v>
      </c>
      <c r="V40">
        <v>3</v>
      </c>
      <c r="W40">
        <v>22</v>
      </c>
      <c r="X40">
        <v>7</v>
      </c>
      <c r="Y40">
        <v>7</v>
      </c>
      <c r="Z40">
        <v>7</v>
      </c>
      <c r="AA40">
        <v>7</v>
      </c>
      <c r="AB40">
        <v>7</v>
      </c>
    </row>
    <row r="41" spans="1:28" x14ac:dyDescent="0.2">
      <c r="A41" t="s">
        <v>1196</v>
      </c>
      <c r="B41" t="s">
        <v>1196</v>
      </c>
      <c r="C41">
        <v>32</v>
      </c>
      <c r="D41" t="b">
        <v>1</v>
      </c>
      <c r="E41" t="s">
        <v>1196</v>
      </c>
      <c r="F41" t="s">
        <v>1197</v>
      </c>
      <c r="G41" t="s">
        <v>1096</v>
      </c>
      <c r="H41" t="s">
        <v>1117</v>
      </c>
      <c r="I41" t="s">
        <v>1104</v>
      </c>
      <c r="J41" t="s">
        <v>1097</v>
      </c>
      <c r="K41" t="s">
        <v>1104</v>
      </c>
      <c r="L41" t="s">
        <v>21</v>
      </c>
      <c r="M41" t="b">
        <v>1</v>
      </c>
      <c r="N41" s="15">
        <v>43175.488483796296</v>
      </c>
      <c r="O41" t="b">
        <v>1</v>
      </c>
      <c r="P41" t="b">
        <v>1</v>
      </c>
      <c r="Q41" t="b">
        <v>1</v>
      </c>
      <c r="R41" t="b">
        <v>1</v>
      </c>
      <c r="S41" t="b">
        <v>1</v>
      </c>
      <c r="T41" t="b">
        <v>1</v>
      </c>
      <c r="U41">
        <v>0</v>
      </c>
      <c r="V41">
        <v>5</v>
      </c>
      <c r="W41">
        <v>3</v>
      </c>
      <c r="X41">
        <v>7</v>
      </c>
      <c r="Y41">
        <v>3</v>
      </c>
      <c r="Z41">
        <v>5</v>
      </c>
      <c r="AA41">
        <v>6</v>
      </c>
      <c r="AB41">
        <v>5</v>
      </c>
    </row>
    <row r="42" spans="1:28" x14ac:dyDescent="0.2">
      <c r="A42" t="s">
        <v>1198</v>
      </c>
      <c r="B42" t="s">
        <v>1199</v>
      </c>
      <c r="C42">
        <v>1360</v>
      </c>
      <c r="D42" t="b">
        <v>1</v>
      </c>
      <c r="E42" t="s">
        <v>1199</v>
      </c>
      <c r="F42" t="s">
        <v>1200</v>
      </c>
      <c r="G42" t="s">
        <v>1096</v>
      </c>
      <c r="H42" t="s">
        <v>1117</v>
      </c>
      <c r="I42" t="s">
        <v>1097</v>
      </c>
      <c r="J42" t="s">
        <v>1097</v>
      </c>
      <c r="K42" t="s">
        <v>1117</v>
      </c>
      <c r="L42" t="s">
        <v>21</v>
      </c>
      <c r="M42" t="b">
        <v>1</v>
      </c>
      <c r="N42" s="15">
        <v>43174.440451388888</v>
      </c>
      <c r="O42" t="b">
        <v>1</v>
      </c>
      <c r="P42" t="b">
        <v>1</v>
      </c>
      <c r="Q42" t="b">
        <v>1</v>
      </c>
      <c r="R42" t="b">
        <v>1</v>
      </c>
      <c r="S42" t="b">
        <v>1</v>
      </c>
      <c r="T42" t="b">
        <v>1</v>
      </c>
      <c r="U42">
        <v>0</v>
      </c>
      <c r="V42">
        <v>5</v>
      </c>
      <c r="W42">
        <v>19</v>
      </c>
      <c r="X42">
        <v>7</v>
      </c>
      <c r="Y42">
        <v>3</v>
      </c>
      <c r="Z42">
        <v>6</v>
      </c>
      <c r="AA42">
        <v>6</v>
      </c>
      <c r="AB42">
        <v>3</v>
      </c>
    </row>
    <row r="43" spans="1:28" x14ac:dyDescent="0.2">
      <c r="A43" t="s">
        <v>1201</v>
      </c>
      <c r="B43" t="s">
        <v>1201</v>
      </c>
      <c r="C43">
        <v>22</v>
      </c>
      <c r="D43" t="b">
        <v>1</v>
      </c>
      <c r="E43" t="s">
        <v>1201</v>
      </c>
      <c r="F43" t="s">
        <v>1202</v>
      </c>
      <c r="G43" t="s">
        <v>1096</v>
      </c>
      <c r="H43" t="s">
        <v>1101</v>
      </c>
      <c r="I43" t="s">
        <v>1097</v>
      </c>
      <c r="J43" t="s">
        <v>1096</v>
      </c>
      <c r="K43" t="s">
        <v>1109</v>
      </c>
      <c r="L43" t="s">
        <v>21</v>
      </c>
      <c r="M43" t="b">
        <v>1</v>
      </c>
      <c r="N43" s="15">
        <v>43175.366018518522</v>
      </c>
      <c r="O43" t="b">
        <v>1</v>
      </c>
      <c r="P43" t="b">
        <v>1</v>
      </c>
      <c r="Q43" t="b">
        <v>1</v>
      </c>
      <c r="R43" t="b">
        <v>1</v>
      </c>
      <c r="S43" t="b">
        <v>1</v>
      </c>
      <c r="T43" t="b">
        <v>1</v>
      </c>
      <c r="U43">
        <v>0</v>
      </c>
      <c r="V43">
        <v>5</v>
      </c>
      <c r="W43">
        <v>32</v>
      </c>
      <c r="X43">
        <v>7</v>
      </c>
      <c r="Y43">
        <v>2</v>
      </c>
      <c r="Z43">
        <v>6</v>
      </c>
      <c r="AA43">
        <v>7</v>
      </c>
      <c r="AB43">
        <v>4</v>
      </c>
    </row>
    <row r="44" spans="1:28" x14ac:dyDescent="0.2">
      <c r="A44" t="s">
        <v>1203</v>
      </c>
      <c r="B44" t="s">
        <v>1204</v>
      </c>
      <c r="C44">
        <v>21</v>
      </c>
      <c r="D44" t="b">
        <v>1</v>
      </c>
      <c r="E44" t="s">
        <v>1204</v>
      </c>
      <c r="F44" t="s">
        <v>1205</v>
      </c>
      <c r="G44" t="s">
        <v>1096</v>
      </c>
      <c r="H44" t="s">
        <v>1104</v>
      </c>
      <c r="I44" t="s">
        <v>1097</v>
      </c>
      <c r="J44" t="s">
        <v>1097</v>
      </c>
      <c r="K44" t="s">
        <v>1097</v>
      </c>
      <c r="L44" t="s">
        <v>21</v>
      </c>
      <c r="M44" t="b">
        <v>1</v>
      </c>
      <c r="N44" s="15">
        <v>43175.326296296298</v>
      </c>
      <c r="O44" t="b">
        <v>1</v>
      </c>
      <c r="P44" t="b">
        <v>1</v>
      </c>
      <c r="Q44" t="b">
        <v>1</v>
      </c>
      <c r="R44" t="b">
        <v>1</v>
      </c>
      <c r="S44" t="b">
        <v>1</v>
      </c>
      <c r="T44" t="b">
        <v>0</v>
      </c>
      <c r="U44">
        <v>0</v>
      </c>
      <c r="V44">
        <v>4</v>
      </c>
      <c r="W44">
        <v>3</v>
      </c>
      <c r="X44">
        <v>7</v>
      </c>
      <c r="Y44">
        <v>5</v>
      </c>
      <c r="Z44">
        <v>6</v>
      </c>
      <c r="AA44">
        <v>6</v>
      </c>
      <c r="AB44">
        <v>6</v>
      </c>
    </row>
    <row r="45" spans="1:28" x14ac:dyDescent="0.2">
      <c r="A45" t="s">
        <v>1206</v>
      </c>
      <c r="B45" t="s">
        <v>1207</v>
      </c>
      <c r="C45">
        <v>48</v>
      </c>
      <c r="D45" t="b">
        <v>1</v>
      </c>
      <c r="E45" t="s">
        <v>1207</v>
      </c>
      <c r="F45" t="s">
        <v>1208</v>
      </c>
      <c r="G45" t="s">
        <v>1096</v>
      </c>
      <c r="H45" t="s">
        <v>1097</v>
      </c>
      <c r="I45" t="s">
        <v>1096</v>
      </c>
      <c r="J45" t="s">
        <v>1097</v>
      </c>
      <c r="K45" t="s">
        <v>1104</v>
      </c>
      <c r="L45" t="s">
        <v>21</v>
      </c>
      <c r="M45" t="b">
        <v>1</v>
      </c>
      <c r="N45" s="15">
        <v>43175.379351851851</v>
      </c>
      <c r="O45" t="b">
        <v>1</v>
      </c>
      <c r="P45" t="b">
        <v>1</v>
      </c>
      <c r="Q45" t="b">
        <v>1</v>
      </c>
      <c r="R45" t="b">
        <v>1</v>
      </c>
      <c r="S45" t="b">
        <v>1</v>
      </c>
      <c r="T45" t="b">
        <v>1</v>
      </c>
      <c r="U45">
        <v>0</v>
      </c>
      <c r="V45">
        <v>5</v>
      </c>
      <c r="W45">
        <v>3</v>
      </c>
      <c r="X45">
        <v>7</v>
      </c>
      <c r="Y45">
        <v>6</v>
      </c>
      <c r="Z45">
        <v>7</v>
      </c>
      <c r="AA45">
        <v>6</v>
      </c>
      <c r="AB4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C1" workbookViewId="0">
      <selection activeCell="F2" sqref="F2"/>
    </sheetView>
  </sheetViews>
  <sheetFormatPr baseColWidth="10" defaultColWidth="10.6640625" defaultRowHeight="15" x14ac:dyDescent="0.2"/>
  <cols>
    <col min="2" max="2" width="21" customWidth="1"/>
    <col min="3" max="3" width="31.83203125" customWidth="1"/>
    <col min="4" max="4" width="21" customWidth="1"/>
    <col min="5" max="5" width="31" customWidth="1"/>
    <col min="6" max="12" width="21" customWidth="1"/>
  </cols>
  <sheetData>
    <row r="1" spans="1:11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</row>
    <row r="2" spans="1:11" x14ac:dyDescent="0.2">
      <c r="A2" t="s">
        <v>52</v>
      </c>
      <c r="B2" t="s">
        <v>53</v>
      </c>
      <c r="C2" t="s">
        <v>54</v>
      </c>
      <c r="D2" t="s">
        <v>55</v>
      </c>
      <c r="E2" t="s">
        <v>56</v>
      </c>
      <c r="F2">
        <v>45</v>
      </c>
      <c r="G2">
        <v>69</v>
      </c>
      <c r="H2">
        <v>59</v>
      </c>
      <c r="I2">
        <v>53</v>
      </c>
      <c r="J2">
        <v>43</v>
      </c>
      <c r="K2">
        <v>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10" workbookViewId="0">
      <selection activeCell="A57" sqref="A57:XFD57"/>
    </sheetView>
  </sheetViews>
  <sheetFormatPr baseColWidth="10" defaultColWidth="10.6640625" defaultRowHeight="15" x14ac:dyDescent="0.2"/>
  <cols>
    <col min="2" max="2" width="10.6640625" customWidth="1"/>
    <col min="3" max="3" width="21.33203125" customWidth="1"/>
    <col min="4" max="4" width="36.1640625" customWidth="1"/>
    <col min="5" max="9" width="10.6640625" customWidth="1"/>
    <col min="10" max="10" width="15.1640625" customWidth="1"/>
    <col min="11" max="11" width="16.6640625" customWidth="1"/>
    <col min="12" max="13" width="16.33203125" customWidth="1"/>
  </cols>
  <sheetData>
    <row r="1" spans="1:13" x14ac:dyDescent="0.2">
      <c r="A1" t="s">
        <v>57</v>
      </c>
      <c r="B1" t="s">
        <v>16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1209</v>
      </c>
      <c r="L1" t="s">
        <v>1024</v>
      </c>
      <c r="M1" t="s">
        <v>1020</v>
      </c>
    </row>
    <row r="2" spans="1:13" x14ac:dyDescent="0.2">
      <c r="A2" t="s">
        <v>86</v>
      </c>
      <c r="B2" t="s">
        <v>21</v>
      </c>
      <c r="C2" t="s">
        <v>66</v>
      </c>
      <c r="D2" t="s">
        <v>87</v>
      </c>
      <c r="E2" t="s">
        <v>66</v>
      </c>
      <c r="F2" t="s">
        <v>67</v>
      </c>
      <c r="G2" t="s">
        <v>67</v>
      </c>
      <c r="H2" t="s">
        <v>67</v>
      </c>
      <c r="I2" t="s">
        <v>67</v>
      </c>
      <c r="J2" t="s">
        <v>67</v>
      </c>
      <c r="K2" s="8">
        <f>SUMIFS(all_sessions!I11:I903, all_sessions!A11:A903,A2)</f>
        <v>392.99999945797026</v>
      </c>
      <c r="L2">
        <f>IF(J2,5,IF(I2,4,IF(H2,3,IF(G2,2,IF(F2,1,IF(E2,0,0))))))</f>
        <v>0</v>
      </c>
      <c r="M2">
        <f ca="1">LOOKUP(A2,Sheet8!$A$4:$A$46, Sheet8!$B$4:$B$45)</f>
        <v>5</v>
      </c>
    </row>
    <row r="3" spans="1:13" x14ac:dyDescent="0.2">
      <c r="A3" t="s">
        <v>76</v>
      </c>
      <c r="B3" t="s">
        <v>21</v>
      </c>
      <c r="C3" t="s">
        <v>66</v>
      </c>
      <c r="D3" t="s">
        <v>77</v>
      </c>
      <c r="E3" t="s">
        <v>66</v>
      </c>
      <c r="F3" t="s">
        <v>67</v>
      </c>
      <c r="G3" t="s">
        <v>67</v>
      </c>
      <c r="H3" t="s">
        <v>67</v>
      </c>
      <c r="I3" t="s">
        <v>67</v>
      </c>
      <c r="J3" t="s">
        <v>67</v>
      </c>
      <c r="K3" s="8">
        <f>SUMIFS(all_sessions!I6:I898, all_sessions!A6:A898,A3)</f>
        <v>117.00000031851232</v>
      </c>
      <c r="L3">
        <f>IF(J3,5,IF(I3,4,IF(H3,3,IF(G3,2,IF(F3,1,IF(E3,0,0))))))</f>
        <v>0</v>
      </c>
      <c r="M3">
        <f ca="1">LOOKUP(A3,Sheet8!$A$4:$A$46, Sheet8!$B$4:$B$45)</f>
        <v>1</v>
      </c>
    </row>
    <row r="4" spans="1:13" x14ac:dyDescent="0.2">
      <c r="A4" t="s">
        <v>127</v>
      </c>
      <c r="B4" t="s">
        <v>21</v>
      </c>
      <c r="C4" t="s">
        <v>66</v>
      </c>
      <c r="D4" t="s">
        <v>128</v>
      </c>
      <c r="E4" t="s">
        <v>66</v>
      </c>
      <c r="F4" t="s">
        <v>67</v>
      </c>
      <c r="G4" t="s">
        <v>67</v>
      </c>
      <c r="H4" t="s">
        <v>67</v>
      </c>
      <c r="I4" t="s">
        <v>67</v>
      </c>
      <c r="J4" t="s">
        <v>67</v>
      </c>
      <c r="K4" s="8">
        <f>SUMIFS(all_sessions!I32:I924, all_sessions!A32:A924,A4)</f>
        <v>1195.9999973187223</v>
      </c>
      <c r="L4">
        <f>IF(J4,5,IF(I4,4,IF(H4,3,IF(G4,2,IF(F4,1,IF(E4,0,0))))))</f>
        <v>0</v>
      </c>
      <c r="M4">
        <f ca="1">LOOKUP(A4,Sheet8!$A$4:$A$46, Sheet8!$B$4:$B$45)</f>
        <v>17</v>
      </c>
    </row>
    <row r="5" spans="1:13" x14ac:dyDescent="0.2">
      <c r="A5" t="s">
        <v>80</v>
      </c>
      <c r="B5" t="s">
        <v>21</v>
      </c>
      <c r="C5" t="s">
        <v>66</v>
      </c>
      <c r="D5" t="s">
        <v>81</v>
      </c>
      <c r="E5" t="s">
        <v>66</v>
      </c>
      <c r="F5" t="s">
        <v>67</v>
      </c>
      <c r="G5" t="s">
        <v>67</v>
      </c>
      <c r="H5" t="s">
        <v>67</v>
      </c>
      <c r="I5" t="s">
        <v>67</v>
      </c>
      <c r="J5" t="s">
        <v>67</v>
      </c>
      <c r="K5" s="8">
        <f>SUMIFS(all_sessions!I8:I900, all_sessions!A8:A900,A5)</f>
        <v>140.99999964237213</v>
      </c>
      <c r="L5">
        <f>IF(J5,5,IF(I5,4,IF(H5,3,IF(G5,2,IF(F5,1,IF(E5,0,0))))))</f>
        <v>0</v>
      </c>
      <c r="M5">
        <f ca="1">LOOKUP(A5,Sheet8!$A$4:$A$46, Sheet8!$B$4:$B$45)</f>
        <v>1</v>
      </c>
    </row>
    <row r="6" spans="1:13" x14ac:dyDescent="0.2">
      <c r="A6" t="s">
        <v>82</v>
      </c>
      <c r="B6" t="s">
        <v>21</v>
      </c>
      <c r="C6" t="s">
        <v>66</v>
      </c>
      <c r="D6" t="s">
        <v>83</v>
      </c>
      <c r="E6" t="s">
        <v>66</v>
      </c>
      <c r="F6" t="s">
        <v>67</v>
      </c>
      <c r="G6" t="s">
        <v>67</v>
      </c>
      <c r="H6" t="s">
        <v>67</v>
      </c>
      <c r="I6" t="s">
        <v>67</v>
      </c>
      <c r="J6" t="s">
        <v>67</v>
      </c>
      <c r="K6" s="8">
        <f>SUMIFS(all_sessions!I9:I901, all_sessions!A9:A901,A6)</f>
        <v>100.99999972153455</v>
      </c>
      <c r="L6">
        <f>IF(J6,5,IF(I6,4,IF(H6,3,IF(G6,2,IF(F6,1,IF(E6,0,0))))))</f>
        <v>0</v>
      </c>
      <c r="M6">
        <f ca="1">LOOKUP(A6,Sheet8!$A$4:$A$46, Sheet8!$B$4:$B$45)</f>
        <v>1</v>
      </c>
    </row>
    <row r="7" spans="1:13" x14ac:dyDescent="0.2">
      <c r="A7" t="s">
        <v>88</v>
      </c>
      <c r="B7" t="s">
        <v>21</v>
      </c>
      <c r="C7" t="s">
        <v>66</v>
      </c>
      <c r="D7" t="s">
        <v>89</v>
      </c>
      <c r="E7" t="s">
        <v>66</v>
      </c>
      <c r="F7" t="s">
        <v>67</v>
      </c>
      <c r="G7" t="s">
        <v>67</v>
      </c>
      <c r="H7" t="s">
        <v>67</v>
      </c>
      <c r="I7" t="s">
        <v>67</v>
      </c>
      <c r="J7" t="s">
        <v>67</v>
      </c>
      <c r="K7" s="8">
        <f>SUMIFS(all_sessions!I12:I904, all_sessions!A12:A904,A7)</f>
        <v>239.000000548549</v>
      </c>
      <c r="L7">
        <f>IF(J7,5,IF(I7,4,IF(H7,3,IF(G7,2,IF(F7,1,IF(E7,0,0))))))</f>
        <v>0</v>
      </c>
      <c r="M7">
        <f ca="1">LOOKUP(A7,Sheet8!$A$4:$A$46, Sheet8!$B$4:$B$45)</f>
        <v>1</v>
      </c>
    </row>
    <row r="8" spans="1:13" x14ac:dyDescent="0.2">
      <c r="A8" t="s">
        <v>84</v>
      </c>
      <c r="B8" t="s">
        <v>21</v>
      </c>
      <c r="C8" t="s">
        <v>66</v>
      </c>
      <c r="D8" t="s">
        <v>85</v>
      </c>
      <c r="E8" t="s">
        <v>66</v>
      </c>
      <c r="F8" t="s">
        <v>67</v>
      </c>
      <c r="G8" t="s">
        <v>67</v>
      </c>
      <c r="H8" t="s">
        <v>67</v>
      </c>
      <c r="I8" t="s">
        <v>67</v>
      </c>
      <c r="J8" t="s">
        <v>67</v>
      </c>
      <c r="K8" s="8">
        <f>SUMIFS(all_sessions!I10:I902, all_sessions!A10:A902,A8)</f>
        <v>122.00000023003668</v>
      </c>
      <c r="L8">
        <f>IF(J8,5,IF(I8,4,IF(H8,3,IF(G8,2,IF(F8,1,IF(E8,0,0))))))</f>
        <v>0</v>
      </c>
      <c r="M8">
        <f ca="1">LOOKUP(A8,Sheet8!$A$4:$A$46, Sheet8!$B$4:$B$45)</f>
        <v>1</v>
      </c>
    </row>
    <row r="9" spans="1:13" x14ac:dyDescent="0.2">
      <c r="A9" t="s">
        <v>70</v>
      </c>
      <c r="B9" t="s">
        <v>21</v>
      </c>
      <c r="C9" t="s">
        <v>66</v>
      </c>
      <c r="D9" t="s">
        <v>71</v>
      </c>
      <c r="E9" t="s">
        <v>66</v>
      </c>
      <c r="F9" t="s">
        <v>67</v>
      </c>
      <c r="G9" t="s">
        <v>67</v>
      </c>
      <c r="H9" t="s">
        <v>67</v>
      </c>
      <c r="I9" t="s">
        <v>67</v>
      </c>
      <c r="J9" t="s">
        <v>67</v>
      </c>
      <c r="K9" s="8">
        <f>SUMIFS(all_sessions!I3:I895, all_sessions!A3:A895,A9)</f>
        <v>140.0000000372529</v>
      </c>
      <c r="L9">
        <f>IF(J9,5,IF(I9,4,IF(H9,3,IF(G9,2,IF(F9,1,IF(E9,0,0))))))</f>
        <v>0</v>
      </c>
      <c r="M9">
        <f ca="1">LOOKUP(A9,Sheet8!$A$4:$A$46, Sheet8!$B$4:$B$45)</f>
        <v>1</v>
      </c>
    </row>
    <row r="10" spans="1:13" x14ac:dyDescent="0.2">
      <c r="A10" t="s">
        <v>78</v>
      </c>
      <c r="B10" t="s">
        <v>21</v>
      </c>
      <c r="C10" t="s">
        <v>66</v>
      </c>
      <c r="D10" t="s">
        <v>79</v>
      </c>
      <c r="E10" t="s">
        <v>66</v>
      </c>
      <c r="F10" t="s">
        <v>66</v>
      </c>
      <c r="G10" t="s">
        <v>67</v>
      </c>
      <c r="H10" t="s">
        <v>67</v>
      </c>
      <c r="I10" t="s">
        <v>67</v>
      </c>
      <c r="J10" t="s">
        <v>67</v>
      </c>
      <c r="K10" s="8">
        <f>SUMIFS(all_sessions!I7:I899, all_sessions!A7:A899,A10)</f>
        <v>572.99999690148979</v>
      </c>
      <c r="L10">
        <f>IF(J10,5,IF(I10,4,IF(H10,3,IF(G10,2,IF(F10,1,IF(E10,0,0))))))</f>
        <v>1</v>
      </c>
      <c r="M10">
        <f ca="1">LOOKUP(A10,Sheet8!$A$4:$A$46, Sheet8!$B$4:$B$45)</f>
        <v>7</v>
      </c>
    </row>
    <row r="11" spans="1:13" x14ac:dyDescent="0.2">
      <c r="A11" t="s">
        <v>151</v>
      </c>
      <c r="B11" t="s">
        <v>21</v>
      </c>
      <c r="C11" t="s">
        <v>66</v>
      </c>
      <c r="D11" t="s">
        <v>152</v>
      </c>
      <c r="E11" t="s">
        <v>66</v>
      </c>
      <c r="F11" t="s">
        <v>66</v>
      </c>
      <c r="G11" t="s">
        <v>67</v>
      </c>
      <c r="H11" t="s">
        <v>67</v>
      </c>
      <c r="I11" t="s">
        <v>67</v>
      </c>
      <c r="J11" t="s">
        <v>67</v>
      </c>
      <c r="K11" s="8">
        <f>SUMIFS(all_sessions!I44:I936, all_sessions!A44:A936,A11)</f>
        <v>0</v>
      </c>
      <c r="L11">
        <f>IF(J11,5,IF(I11,4,IF(H11,3,IF(G11,2,IF(F11,1,IF(E11,0,0))))))</f>
        <v>1</v>
      </c>
      <c r="M11">
        <f ca="1">LOOKUP(A11,Sheet8!$A$4:$A$46, Sheet8!$B$4:$B$45)</f>
        <v>4</v>
      </c>
    </row>
    <row r="12" spans="1:13" x14ac:dyDescent="0.2">
      <c r="A12" t="s">
        <v>111</v>
      </c>
      <c r="B12" t="s">
        <v>21</v>
      </c>
      <c r="C12" t="s">
        <v>66</v>
      </c>
      <c r="D12" t="s">
        <v>112</v>
      </c>
      <c r="E12" t="s">
        <v>66</v>
      </c>
      <c r="F12" t="s">
        <v>66</v>
      </c>
      <c r="G12" t="s">
        <v>67</v>
      </c>
      <c r="H12" t="s">
        <v>67</v>
      </c>
      <c r="I12" t="s">
        <v>67</v>
      </c>
      <c r="J12" t="s">
        <v>67</v>
      </c>
      <c r="K12" s="8">
        <f>SUMIFS(all_sessions!I24:I916, all_sessions!A24:A916,A12)</f>
        <v>801.00000242237002</v>
      </c>
      <c r="L12">
        <f>IF(J12,5,IF(I12,4,IF(H12,3,IF(G12,2,IF(F12,1,IF(E12,0,0))))))</f>
        <v>1</v>
      </c>
      <c r="M12">
        <f ca="1">LOOKUP(A12,Sheet8!$A$4:$A$46, Sheet8!$B$4:$B$45)</f>
        <v>12</v>
      </c>
    </row>
    <row r="13" spans="1:13" x14ac:dyDescent="0.2">
      <c r="A13" t="s">
        <v>145</v>
      </c>
      <c r="B13" t="s">
        <v>21</v>
      </c>
      <c r="C13" t="s">
        <v>66</v>
      </c>
      <c r="D13" t="s">
        <v>146</v>
      </c>
      <c r="E13" t="s">
        <v>66</v>
      </c>
      <c r="F13" t="s">
        <v>66</v>
      </c>
      <c r="G13" t="s">
        <v>67</v>
      </c>
      <c r="H13" t="s">
        <v>67</v>
      </c>
      <c r="I13" t="s">
        <v>67</v>
      </c>
      <c r="J13" t="s">
        <v>67</v>
      </c>
      <c r="K13" s="8">
        <f>SUMIFS(all_sessions!I41:I933, all_sessions!A41:A933,A13)</f>
        <v>439.99999912921339</v>
      </c>
      <c r="L13">
        <f>IF(J13,5,IF(I13,4,IF(H13,3,IF(G13,2,IF(F13,1,IF(E13,0,0))))))</f>
        <v>1</v>
      </c>
      <c r="M13">
        <f ca="1">LOOKUP(A13,Sheet8!$A$4:$A$46, Sheet8!$B$4:$B$45)</f>
        <v>5</v>
      </c>
    </row>
    <row r="14" spans="1:13" x14ac:dyDescent="0.2">
      <c r="A14" t="s">
        <v>101</v>
      </c>
      <c r="B14" t="s">
        <v>21</v>
      </c>
      <c r="C14" t="s">
        <v>66</v>
      </c>
      <c r="D14" t="s">
        <v>102</v>
      </c>
      <c r="E14" t="s">
        <v>66</v>
      </c>
      <c r="F14" t="s">
        <v>66</v>
      </c>
      <c r="G14" t="s">
        <v>66</v>
      </c>
      <c r="H14" t="s">
        <v>67</v>
      </c>
      <c r="I14" t="s">
        <v>67</v>
      </c>
      <c r="J14" t="s">
        <v>67</v>
      </c>
      <c r="K14" s="8">
        <f>SUMIFS(all_sessions!I19:I911, all_sessions!A19:A911,A14)</f>
        <v>1650.0000016065314</v>
      </c>
      <c r="L14">
        <f>IF(J14,5,IF(I14,4,IF(H14,3,IF(G14,2,IF(F14,1,IF(E14,0,0))))))</f>
        <v>2</v>
      </c>
      <c r="M14">
        <f ca="1">LOOKUP(A14,Sheet8!$A$4:$A$46, Sheet8!$B$4:$B$45)</f>
        <v>39</v>
      </c>
    </row>
    <row r="15" spans="1:13" x14ac:dyDescent="0.2">
      <c r="A15" t="s">
        <v>147</v>
      </c>
      <c r="B15" t="s">
        <v>21</v>
      </c>
      <c r="C15" t="s">
        <v>66</v>
      </c>
      <c r="D15" t="s">
        <v>148</v>
      </c>
      <c r="E15" t="s">
        <v>66</v>
      </c>
      <c r="F15" t="s">
        <v>66</v>
      </c>
      <c r="G15" t="s">
        <v>66</v>
      </c>
      <c r="H15" t="s">
        <v>67</v>
      </c>
      <c r="I15" t="s">
        <v>67</v>
      </c>
      <c r="J15" t="s">
        <v>67</v>
      </c>
      <c r="K15" s="8">
        <f>SUMIFS(all_sessions!I42:I934, all_sessions!A42:A934,A15)</f>
        <v>488.99999926798046</v>
      </c>
      <c r="L15">
        <f>IF(J15,5,IF(I15,4,IF(H15,3,IF(G15,2,IF(F15,1,IF(E15,0,0))))))</f>
        <v>2</v>
      </c>
      <c r="M15">
        <f ca="1">LOOKUP(A15,Sheet8!$A$4:$A$46, Sheet8!$B$4:$B$45)</f>
        <v>6</v>
      </c>
    </row>
    <row r="16" spans="1:13" x14ac:dyDescent="0.2">
      <c r="A16" t="s">
        <v>133</v>
      </c>
      <c r="B16" t="s">
        <v>21</v>
      </c>
      <c r="C16" t="s">
        <v>66</v>
      </c>
      <c r="D16" t="s">
        <v>134</v>
      </c>
      <c r="E16" t="s">
        <v>66</v>
      </c>
      <c r="F16" t="s">
        <v>66</v>
      </c>
      <c r="G16" t="s">
        <v>66</v>
      </c>
      <c r="H16" t="s">
        <v>66</v>
      </c>
      <c r="I16" t="s">
        <v>67</v>
      </c>
      <c r="J16" t="s">
        <v>67</v>
      </c>
      <c r="K16" s="8">
        <f>SUMIFS(all_sessions!I35:I927, all_sessions!A35:A927,A16)</f>
        <v>1484.0000017778948</v>
      </c>
      <c r="L16">
        <f>IF(J16,5,IF(I16,4,IF(H16,3,IF(G16,2,IF(F16,1,IF(E16,0,0))))))</f>
        <v>3</v>
      </c>
      <c r="M16">
        <f ca="1">LOOKUP(A16,Sheet8!$A$4:$A$46, Sheet8!$B$4:$B$45)</f>
        <v>21</v>
      </c>
    </row>
    <row r="17" spans="1:13" x14ac:dyDescent="0.2">
      <c r="A17" t="s">
        <v>149</v>
      </c>
      <c r="B17" t="s">
        <v>21</v>
      </c>
      <c r="C17" t="s">
        <v>66</v>
      </c>
      <c r="D17" t="s">
        <v>150</v>
      </c>
      <c r="E17" t="s">
        <v>66</v>
      </c>
      <c r="F17" t="s">
        <v>66</v>
      </c>
      <c r="G17" t="s">
        <v>66</v>
      </c>
      <c r="H17" t="s">
        <v>66</v>
      </c>
      <c r="I17" t="s">
        <v>67</v>
      </c>
      <c r="J17" t="s">
        <v>67</v>
      </c>
      <c r="K17" s="8">
        <f>SUMIFS(all_sessions!I43:I935, all_sessions!A43:A935,A17)</f>
        <v>640.00000061932951</v>
      </c>
      <c r="L17">
        <f>IF(J17,5,IF(I17,4,IF(H17,3,IF(G17,2,IF(F17,1,IF(E17,0,0))))))</f>
        <v>3</v>
      </c>
      <c r="M17">
        <f ca="1">LOOKUP(A17,Sheet8!$A$4:$A$46, Sheet8!$B$4:$B$45)</f>
        <v>16</v>
      </c>
    </row>
    <row r="18" spans="1:13" x14ac:dyDescent="0.2">
      <c r="A18" t="s">
        <v>72</v>
      </c>
      <c r="B18" t="s">
        <v>21</v>
      </c>
      <c r="C18" t="s">
        <v>66</v>
      </c>
      <c r="D18" t="s">
        <v>73</v>
      </c>
      <c r="E18" t="s">
        <v>66</v>
      </c>
      <c r="F18" t="s">
        <v>66</v>
      </c>
      <c r="G18" t="s">
        <v>66</v>
      </c>
      <c r="H18" t="s">
        <v>66</v>
      </c>
      <c r="I18" t="s">
        <v>67</v>
      </c>
      <c r="J18" t="s">
        <v>67</v>
      </c>
      <c r="K18" s="8">
        <f>SUMIFS(all_sessions!I4:I896, all_sessions!A4:A896,A18)</f>
        <v>721.00000195205212</v>
      </c>
      <c r="L18">
        <f>IF(J18,5,IF(I18,4,IF(H18,3,IF(G18,2,IF(F18,1,IF(E18,0,0))))))</f>
        <v>3</v>
      </c>
      <c r="M18">
        <f ca="1">LOOKUP(A18,Sheet8!$A$4:$A$46, Sheet8!$B$4:$B$45)</f>
        <v>13</v>
      </c>
    </row>
    <row r="19" spans="1:13" x14ac:dyDescent="0.2">
      <c r="A19" t="s">
        <v>117</v>
      </c>
      <c r="B19" t="s">
        <v>21</v>
      </c>
      <c r="C19" t="s">
        <v>66</v>
      </c>
      <c r="D19" t="s">
        <v>118</v>
      </c>
      <c r="E19" t="s">
        <v>66</v>
      </c>
      <c r="F19" t="s">
        <v>66</v>
      </c>
      <c r="G19" t="s">
        <v>66</v>
      </c>
      <c r="H19" t="s">
        <v>66</v>
      </c>
      <c r="I19" t="s">
        <v>67</v>
      </c>
      <c r="J19" t="s">
        <v>67</v>
      </c>
      <c r="K19" s="8">
        <f>SUMIFS(all_sessions!I27:I919, all_sessions!A27:A919,A19)</f>
        <v>1280.9999970719218</v>
      </c>
      <c r="L19">
        <f>IF(J19,5,IF(I19,4,IF(H19,3,IF(G19,2,IF(F19,1,IF(E19,0,0))))))</f>
        <v>3</v>
      </c>
      <c r="M19">
        <f ca="1">LOOKUP(A19,Sheet8!$A$4:$A$46, Sheet8!$B$4:$B$45)</f>
        <v>19</v>
      </c>
    </row>
    <row r="20" spans="1:13" x14ac:dyDescent="0.2">
      <c r="A20" t="s">
        <v>97</v>
      </c>
      <c r="B20" t="s">
        <v>21</v>
      </c>
      <c r="C20" t="s">
        <v>66</v>
      </c>
      <c r="D20" t="s">
        <v>98</v>
      </c>
      <c r="E20" t="s">
        <v>66</v>
      </c>
      <c r="F20" t="s">
        <v>66</v>
      </c>
      <c r="G20" t="s">
        <v>66</v>
      </c>
      <c r="H20" t="s">
        <v>66</v>
      </c>
      <c r="I20" t="s">
        <v>67</v>
      </c>
      <c r="J20" t="s">
        <v>67</v>
      </c>
      <c r="K20" s="8">
        <f>SUMIFS(all_sessions!I17:I909, all_sessions!A17:A909,A20)</f>
        <v>984.00000119581819</v>
      </c>
      <c r="L20">
        <f>IF(J20,5,IF(I20,4,IF(H20,3,IF(G20,2,IF(F20,1,IF(E20,0,0))))))</f>
        <v>3</v>
      </c>
      <c r="M20">
        <f ca="1">LOOKUP(A20,Sheet8!$A$4:$A$46, Sheet8!$B$4:$B$45)</f>
        <v>14</v>
      </c>
    </row>
    <row r="21" spans="1:13" x14ac:dyDescent="0.2">
      <c r="A21" t="s">
        <v>141</v>
      </c>
      <c r="B21" t="s">
        <v>21</v>
      </c>
      <c r="C21" t="s">
        <v>66</v>
      </c>
      <c r="D21" t="s">
        <v>142</v>
      </c>
      <c r="E21" t="s">
        <v>66</v>
      </c>
      <c r="F21" t="s">
        <v>66</v>
      </c>
      <c r="G21" t="s">
        <v>66</v>
      </c>
      <c r="H21" t="s">
        <v>66</v>
      </c>
      <c r="I21" t="s">
        <v>66</v>
      </c>
      <c r="J21" t="s">
        <v>67</v>
      </c>
      <c r="K21" s="8">
        <f>SUMIFS(all_sessions!I39:I931, all_sessions!A39:A931,A21)</f>
        <v>1124.9999995809048</v>
      </c>
      <c r="L21">
        <f>IF(J21,5,IF(I21,4,IF(H21,3,IF(G21,2,IF(F21,1,IF(E21,0,0))))))</f>
        <v>4</v>
      </c>
      <c r="M21">
        <f ca="1">LOOKUP(A21,Sheet8!$A$4:$A$46, Sheet8!$B$4:$B$45)</f>
        <v>29</v>
      </c>
    </row>
    <row r="22" spans="1:13" x14ac:dyDescent="0.2">
      <c r="A22" t="s">
        <v>123</v>
      </c>
      <c r="B22" t="s">
        <v>21</v>
      </c>
      <c r="C22" t="s">
        <v>66</v>
      </c>
      <c r="D22" t="s">
        <v>124</v>
      </c>
      <c r="E22" t="s">
        <v>66</v>
      </c>
      <c r="F22" t="s">
        <v>66</v>
      </c>
      <c r="G22" t="s">
        <v>66</v>
      </c>
      <c r="H22" t="s">
        <v>66</v>
      </c>
      <c r="I22" t="s">
        <v>66</v>
      </c>
      <c r="J22" t="s">
        <v>67</v>
      </c>
      <c r="K22" s="8">
        <f>SUMIFS(all_sessions!I30:I922, all_sessions!A30:A922,A22)</f>
        <v>1481.0000017052516</v>
      </c>
      <c r="L22">
        <f>IF(J22,5,IF(I22,4,IF(H22,3,IF(G22,2,IF(F22,1,IF(E22,0,0))))))</f>
        <v>4</v>
      </c>
      <c r="M22">
        <f ca="1">LOOKUP(A22,Sheet8!$A$4:$A$46, Sheet8!$B$4:$B$45)</f>
        <v>32</v>
      </c>
    </row>
    <row r="23" spans="1:13" x14ac:dyDescent="0.2">
      <c r="A23" t="s">
        <v>119</v>
      </c>
      <c r="B23" t="s">
        <v>21</v>
      </c>
      <c r="C23" t="s">
        <v>66</v>
      </c>
      <c r="D23" t="s">
        <v>120</v>
      </c>
      <c r="E23" t="s">
        <v>66</v>
      </c>
      <c r="F23" t="s">
        <v>66</v>
      </c>
      <c r="G23" t="s">
        <v>66</v>
      </c>
      <c r="H23" t="s">
        <v>66</v>
      </c>
      <c r="I23" t="s">
        <v>66</v>
      </c>
      <c r="J23" t="s">
        <v>67</v>
      </c>
      <c r="K23" s="8">
        <f>SUMIFS(all_sessions!I28:I920, all_sessions!A28:A920,A23)</f>
        <v>1158.9999993564561</v>
      </c>
      <c r="L23">
        <f>IF(J23,5,IF(I23,4,IF(H23,3,IF(G23,2,IF(F23,1,IF(E23,0,0))))))</f>
        <v>4</v>
      </c>
      <c r="M23">
        <f ca="1">LOOKUP(A23,Sheet8!$A$4:$A$46, Sheet8!$B$4:$B$45)</f>
        <v>31</v>
      </c>
    </row>
    <row r="24" spans="1:13" x14ac:dyDescent="0.2">
      <c r="A24" t="s">
        <v>103</v>
      </c>
      <c r="B24" t="s">
        <v>21</v>
      </c>
      <c r="C24" t="s">
        <v>66</v>
      </c>
      <c r="D24" t="s">
        <v>104</v>
      </c>
      <c r="E24" t="s">
        <v>66</v>
      </c>
      <c r="F24" t="s">
        <v>66</v>
      </c>
      <c r="G24" t="s">
        <v>66</v>
      </c>
      <c r="H24" t="s">
        <v>66</v>
      </c>
      <c r="I24" t="s">
        <v>66</v>
      </c>
      <c r="J24" t="s">
        <v>67</v>
      </c>
      <c r="K24" s="8">
        <f>SUMIFS(all_sessions!I20:I912, all_sessions!A20:A912,A24)</f>
        <v>1906.0000023571774</v>
      </c>
      <c r="L24">
        <f>IF(J24,5,IF(I24,4,IF(H24,3,IF(G24,2,IF(F24,1,IF(E24,0,0))))))</f>
        <v>4</v>
      </c>
      <c r="M24">
        <f ca="1">LOOKUP(A24,Sheet8!$A$4:$A$46, Sheet8!$B$4:$B$45)</f>
        <v>30</v>
      </c>
    </row>
    <row r="25" spans="1:13" x14ac:dyDescent="0.2">
      <c r="A25" t="s">
        <v>115</v>
      </c>
      <c r="B25" t="s">
        <v>21</v>
      </c>
      <c r="C25" t="s">
        <v>66</v>
      </c>
      <c r="D25" t="s">
        <v>116</v>
      </c>
      <c r="E25" t="s">
        <v>66</v>
      </c>
      <c r="F25" t="s">
        <v>66</v>
      </c>
      <c r="G25" t="s">
        <v>66</v>
      </c>
      <c r="H25" t="s">
        <v>66</v>
      </c>
      <c r="I25" t="s">
        <v>66</v>
      </c>
      <c r="J25" t="s">
        <v>67</v>
      </c>
      <c r="K25" s="8">
        <f>SUMIFS(all_sessions!I26:I918, all_sessions!A26:A918,A25)</f>
        <v>727.99999793060124</v>
      </c>
      <c r="L25">
        <f>IF(J25,5,IF(I25,4,IF(H25,3,IF(G25,2,IF(F25,1,IF(E25,0,0))))))</f>
        <v>4</v>
      </c>
      <c r="M25">
        <f ca="1">LOOKUP(A25,Sheet8!$A$4:$A$46, Sheet8!$B$4:$B$45)</f>
        <v>12</v>
      </c>
    </row>
    <row r="26" spans="1:13" x14ac:dyDescent="0.2">
      <c r="A26" t="s">
        <v>139</v>
      </c>
      <c r="B26" t="s">
        <v>21</v>
      </c>
      <c r="C26" t="s">
        <v>66</v>
      </c>
      <c r="D26" t="s">
        <v>140</v>
      </c>
      <c r="E26" t="s">
        <v>66</v>
      </c>
      <c r="F26" t="s">
        <v>66</v>
      </c>
      <c r="G26" t="s">
        <v>66</v>
      </c>
      <c r="H26" t="s">
        <v>66</v>
      </c>
      <c r="I26" t="s">
        <v>66</v>
      </c>
      <c r="J26" t="s">
        <v>67</v>
      </c>
      <c r="K26" s="8">
        <f>SUMIFS(all_sessions!I38:I930, all_sessions!A38:A930,A26)</f>
        <v>706.00000158883631</v>
      </c>
      <c r="L26">
        <f>IF(J26,5,IF(I26,4,IF(H26,3,IF(G26,2,IF(F26,1,IF(E26,0,0))))))</f>
        <v>4</v>
      </c>
      <c r="M26">
        <f ca="1">LOOKUP(A26,Sheet8!$A$4:$A$46, Sheet8!$B$4:$B$45)</f>
        <v>12</v>
      </c>
    </row>
    <row r="27" spans="1:13" x14ac:dyDescent="0.2">
      <c r="A27" t="s">
        <v>99</v>
      </c>
      <c r="B27" t="s">
        <v>21</v>
      </c>
      <c r="C27" t="s">
        <v>66</v>
      </c>
      <c r="D27" t="s">
        <v>100</v>
      </c>
      <c r="E27" t="s">
        <v>66</v>
      </c>
      <c r="F27" t="s">
        <v>66</v>
      </c>
      <c r="G27" t="s">
        <v>66</v>
      </c>
      <c r="H27" t="s">
        <v>66</v>
      </c>
      <c r="I27" t="s">
        <v>66</v>
      </c>
      <c r="J27" t="s">
        <v>66</v>
      </c>
      <c r="K27" s="8">
        <f>SUMIFS(all_sessions!I18:I910, all_sessions!A18:A910,A27)</f>
        <v>1748.9999996032566</v>
      </c>
      <c r="L27">
        <f>IF(J27,5,IF(I27,4,IF(H27,3,IF(G27,2,IF(F27,1,IF(E27,0,0))))))</f>
        <v>5</v>
      </c>
      <c r="M27">
        <f ca="1">LOOKUP(A27,Sheet8!$A$4:$A$46, Sheet8!$B$4:$B$45)</f>
        <v>35</v>
      </c>
    </row>
    <row r="28" spans="1:13" x14ac:dyDescent="0.2">
      <c r="A28" t="s">
        <v>92</v>
      </c>
      <c r="B28" t="s">
        <v>21</v>
      </c>
      <c r="C28" t="s">
        <v>66</v>
      </c>
      <c r="D28" t="s">
        <v>93</v>
      </c>
      <c r="E28" t="s">
        <v>66</v>
      </c>
      <c r="F28" t="s">
        <v>66</v>
      </c>
      <c r="G28" t="s">
        <v>66</v>
      </c>
      <c r="H28" t="s">
        <v>66</v>
      </c>
      <c r="I28" t="s">
        <v>66</v>
      </c>
      <c r="J28" t="s">
        <v>66</v>
      </c>
      <c r="K28" s="8">
        <f>SUMIFS(all_sessions!I14:I906, all_sessions!A14:A906,A28)</f>
        <v>1229.0000037755817</v>
      </c>
      <c r="L28">
        <f>IF(J28,5,IF(I28,4,IF(H28,3,IF(G28,2,IF(F28,1,IF(E28,0,0))))))</f>
        <v>5</v>
      </c>
      <c r="M28">
        <f ca="1">LOOKUP(A28,Sheet8!$A$4:$A$46, Sheet8!$B$4:$B$45)</f>
        <v>24</v>
      </c>
    </row>
    <row r="29" spans="1:13" x14ac:dyDescent="0.2">
      <c r="A29" t="s">
        <v>107</v>
      </c>
      <c r="B29" t="s">
        <v>21</v>
      </c>
      <c r="C29" t="s">
        <v>66</v>
      </c>
      <c r="D29" t="s">
        <v>108</v>
      </c>
      <c r="E29" t="s">
        <v>66</v>
      </c>
      <c r="F29" t="s">
        <v>66</v>
      </c>
      <c r="G29" t="s">
        <v>66</v>
      </c>
      <c r="H29" t="s">
        <v>66</v>
      </c>
      <c r="I29" t="s">
        <v>66</v>
      </c>
      <c r="J29" t="s">
        <v>66</v>
      </c>
      <c r="K29" s="8">
        <f>SUMIFS(all_sessions!I22:I914, all_sessions!A22:A914,A29)</f>
        <v>958.99999409448355</v>
      </c>
      <c r="L29">
        <f>IF(J29,5,IF(I29,4,IF(H29,3,IF(G29,2,IF(F29,1,IF(E29,0,0))))))</f>
        <v>5</v>
      </c>
      <c r="M29">
        <f ca="1">LOOKUP(A29,Sheet8!$A$4:$A$46, Sheet8!$B$4:$B$45)</f>
        <v>22</v>
      </c>
    </row>
    <row r="30" spans="1:13" x14ac:dyDescent="0.2">
      <c r="A30" t="s">
        <v>135</v>
      </c>
      <c r="B30" t="s">
        <v>21</v>
      </c>
      <c r="C30" t="s">
        <v>66</v>
      </c>
      <c r="D30" t="s">
        <v>136</v>
      </c>
      <c r="E30" t="s">
        <v>66</v>
      </c>
      <c r="F30" t="s">
        <v>66</v>
      </c>
      <c r="G30" t="s">
        <v>66</v>
      </c>
      <c r="H30" t="s">
        <v>66</v>
      </c>
      <c r="I30" t="s">
        <v>66</v>
      </c>
      <c r="J30" t="s">
        <v>66</v>
      </c>
      <c r="K30" s="8">
        <f>SUMIFS(all_sessions!I36:I928, all_sessions!A36:A928,A30)</f>
        <v>1550.0000002328306</v>
      </c>
      <c r="L30">
        <f>IF(J30,5,IF(I30,4,IF(H30,3,IF(G30,2,IF(F30,1,IF(E30,0,0))))))</f>
        <v>5</v>
      </c>
      <c r="M30">
        <f ca="1">LOOKUP(A30,Sheet8!$A$4:$A$46, Sheet8!$B$4:$B$45)</f>
        <v>23</v>
      </c>
    </row>
    <row r="31" spans="1:13" x14ac:dyDescent="0.2">
      <c r="A31" t="s">
        <v>105</v>
      </c>
      <c r="B31" t="s">
        <v>21</v>
      </c>
      <c r="C31" t="s">
        <v>66</v>
      </c>
      <c r="D31" t="s">
        <v>106</v>
      </c>
      <c r="E31" t="s">
        <v>66</v>
      </c>
      <c r="F31" t="s">
        <v>66</v>
      </c>
      <c r="G31" t="s">
        <v>66</v>
      </c>
      <c r="H31" t="s">
        <v>66</v>
      </c>
      <c r="I31" t="s">
        <v>66</v>
      </c>
      <c r="J31" t="s">
        <v>66</v>
      </c>
      <c r="K31" s="8">
        <f>SUMIFS(all_sessions!I21:I913, all_sessions!A21:A913,A31)</f>
        <v>1206.0000009136274</v>
      </c>
      <c r="L31">
        <f>IF(J31,5,IF(I31,4,IF(H31,3,IF(G31,2,IF(F31,1,IF(E31,0,0))))))</f>
        <v>5</v>
      </c>
      <c r="M31">
        <f ca="1">LOOKUP(A31,Sheet8!$A$4:$A$46, Sheet8!$B$4:$B$45)</f>
        <v>22</v>
      </c>
    </row>
    <row r="32" spans="1:13" x14ac:dyDescent="0.2">
      <c r="A32" t="s">
        <v>74</v>
      </c>
      <c r="B32" t="s">
        <v>21</v>
      </c>
      <c r="C32" t="s">
        <v>66</v>
      </c>
      <c r="D32" t="s">
        <v>75</v>
      </c>
      <c r="E32" t="s">
        <v>66</v>
      </c>
      <c r="F32" t="s">
        <v>66</v>
      </c>
      <c r="G32" t="s">
        <v>66</v>
      </c>
      <c r="H32" t="s">
        <v>66</v>
      </c>
      <c r="I32" t="s">
        <v>66</v>
      </c>
      <c r="J32" t="s">
        <v>66</v>
      </c>
      <c r="K32" s="8">
        <f>SUMIFS(all_sessions!I5:I897, all_sessions!A5:A897,A32)</f>
        <v>940.00000033993274</v>
      </c>
      <c r="L32">
        <f>IF(J32,5,IF(I32,4,IF(H32,3,IF(G32,2,IF(F32,1,IF(E32,0,0))))))</f>
        <v>5</v>
      </c>
      <c r="M32">
        <f ca="1">LOOKUP(A32,Sheet8!$A$4:$A$46, Sheet8!$B$4:$B$45)</f>
        <v>15</v>
      </c>
    </row>
    <row r="33" spans="1:13" x14ac:dyDescent="0.2">
      <c r="A33" t="s">
        <v>113</v>
      </c>
      <c r="B33" t="s">
        <v>21</v>
      </c>
      <c r="C33" t="s">
        <v>66</v>
      </c>
      <c r="D33" t="s">
        <v>114</v>
      </c>
      <c r="E33" t="s">
        <v>66</v>
      </c>
      <c r="F33" t="s">
        <v>66</v>
      </c>
      <c r="G33" t="s">
        <v>66</v>
      </c>
      <c r="H33" t="s">
        <v>66</v>
      </c>
      <c r="I33" t="s">
        <v>66</v>
      </c>
      <c r="J33" t="s">
        <v>66</v>
      </c>
      <c r="K33" s="8">
        <f>SUMIFS(all_sessions!I25:I917, all_sessions!A25:A917,A33)</f>
        <v>1851.9999997923151</v>
      </c>
      <c r="L33">
        <f>IF(J33,5,IF(I33,4,IF(H33,3,IF(G33,2,IF(F33,1,IF(E33,0,0))))))</f>
        <v>5</v>
      </c>
      <c r="M33">
        <f ca="1">LOOKUP(A33,Sheet8!$A$4:$A$46, Sheet8!$B$4:$B$45)</f>
        <v>39</v>
      </c>
    </row>
    <row r="34" spans="1:13" x14ac:dyDescent="0.2">
      <c r="A34" t="s">
        <v>90</v>
      </c>
      <c r="B34" t="s">
        <v>21</v>
      </c>
      <c r="C34" t="s">
        <v>66</v>
      </c>
      <c r="D34" t="s">
        <v>91</v>
      </c>
      <c r="E34" t="s">
        <v>66</v>
      </c>
      <c r="F34" t="s">
        <v>66</v>
      </c>
      <c r="G34" t="s">
        <v>66</v>
      </c>
      <c r="H34" t="s">
        <v>66</v>
      </c>
      <c r="I34" t="s">
        <v>66</v>
      </c>
      <c r="J34" t="s">
        <v>66</v>
      </c>
      <c r="K34" s="8">
        <f>SUMIFS(all_sessions!I13:I905, all_sessions!A13:A905,A34)</f>
        <v>1512.0000014081597</v>
      </c>
      <c r="L34">
        <f>IF(J34,5,IF(I34,4,IF(H34,3,IF(G34,2,IF(F34,1,IF(E34,0,0))))))</f>
        <v>5</v>
      </c>
      <c r="M34">
        <f ca="1">LOOKUP(A34,Sheet8!$A$4:$A$46, Sheet8!$B$4:$B$45)</f>
        <v>30</v>
      </c>
    </row>
    <row r="35" spans="1:13" x14ac:dyDescent="0.2">
      <c r="A35" t="s">
        <v>143</v>
      </c>
      <c r="B35" t="s">
        <v>21</v>
      </c>
      <c r="C35" t="s">
        <v>66</v>
      </c>
      <c r="D35" t="s">
        <v>144</v>
      </c>
      <c r="E35" t="s">
        <v>66</v>
      </c>
      <c r="F35" t="s">
        <v>66</v>
      </c>
      <c r="G35" t="s">
        <v>66</v>
      </c>
      <c r="H35" t="s">
        <v>66</v>
      </c>
      <c r="I35" t="s">
        <v>66</v>
      </c>
      <c r="J35" t="s">
        <v>66</v>
      </c>
      <c r="K35" s="8">
        <f>SUMIFS(all_sessions!I40:I932, all_sessions!A40:A932,A35)</f>
        <v>986.00000606384128</v>
      </c>
      <c r="L35">
        <f>IF(J35,5,IF(I35,4,IF(H35,3,IF(G35,2,IF(F35,1,IF(E35,0,0))))))</f>
        <v>5</v>
      </c>
      <c r="M35">
        <f ca="1">LOOKUP(A35,Sheet8!$A$4:$A$46, Sheet8!$B$4:$B$45)</f>
        <v>21</v>
      </c>
    </row>
    <row r="36" spans="1:13" x14ac:dyDescent="0.2">
      <c r="A36" t="s">
        <v>109</v>
      </c>
      <c r="B36" t="s">
        <v>21</v>
      </c>
      <c r="C36" t="s">
        <v>66</v>
      </c>
      <c r="D36" t="s">
        <v>110</v>
      </c>
      <c r="E36" t="s">
        <v>66</v>
      </c>
      <c r="F36" t="s">
        <v>66</v>
      </c>
      <c r="G36" t="s">
        <v>66</v>
      </c>
      <c r="H36" t="s">
        <v>66</v>
      </c>
      <c r="I36" t="s">
        <v>66</v>
      </c>
      <c r="J36" t="s">
        <v>66</v>
      </c>
      <c r="K36" s="8">
        <f>SUMIFS(all_sessions!I23:I915, all_sessions!A23:A915,A36)</f>
        <v>1002.9999955790117</v>
      </c>
      <c r="L36">
        <f>IF(J36,5,IF(I36,4,IF(H36,3,IF(G36,2,IF(F36,1,IF(E36,0,0))))))</f>
        <v>5</v>
      </c>
      <c r="M36">
        <f ca="1">LOOKUP(A36,Sheet8!$A$4:$A$46, Sheet8!$B$4:$B$45)</f>
        <v>20</v>
      </c>
    </row>
    <row r="37" spans="1:13" x14ac:dyDescent="0.2">
      <c r="A37" t="s">
        <v>129</v>
      </c>
      <c r="B37" t="s">
        <v>21</v>
      </c>
      <c r="C37" t="s">
        <v>66</v>
      </c>
      <c r="D37" t="s">
        <v>130</v>
      </c>
      <c r="E37" t="s">
        <v>66</v>
      </c>
      <c r="F37" t="s">
        <v>66</v>
      </c>
      <c r="G37" t="s">
        <v>66</v>
      </c>
      <c r="H37" t="s">
        <v>66</v>
      </c>
      <c r="I37" t="s">
        <v>66</v>
      </c>
      <c r="J37" t="s">
        <v>66</v>
      </c>
      <c r="K37" s="8">
        <f>SUMIFS(all_sessions!I33:I925, all_sessions!A33:A925,A37)</f>
        <v>1960.9999944688752</v>
      </c>
      <c r="L37">
        <f>IF(J37,5,IF(I37,4,IF(H37,3,IF(G37,2,IF(F37,1,IF(E37,0,0))))))</f>
        <v>5</v>
      </c>
      <c r="M37">
        <f ca="1">LOOKUP(A37,Sheet8!$A$4:$A$46, Sheet8!$B$4:$B$45)</f>
        <v>38</v>
      </c>
    </row>
    <row r="38" spans="1:13" x14ac:dyDescent="0.2">
      <c r="A38" t="s">
        <v>95</v>
      </c>
      <c r="B38" t="s">
        <v>21</v>
      </c>
      <c r="C38" t="s">
        <v>66</v>
      </c>
      <c r="D38" t="s">
        <v>96</v>
      </c>
      <c r="E38" t="s">
        <v>66</v>
      </c>
      <c r="F38" t="s">
        <v>66</v>
      </c>
      <c r="G38" t="s">
        <v>66</v>
      </c>
      <c r="H38" t="s">
        <v>66</v>
      </c>
      <c r="I38" t="s">
        <v>66</v>
      </c>
      <c r="J38" t="s">
        <v>66</v>
      </c>
      <c r="K38" s="8">
        <f>SUMIFS(all_sessions!I16:I908, all_sessions!A16:A908,A38)</f>
        <v>1519.9999976204708</v>
      </c>
      <c r="L38">
        <f>IF(J38,5,IF(I38,4,IF(H38,3,IF(G38,2,IF(F38,1,IF(E38,0,0))))))</f>
        <v>5</v>
      </c>
      <c r="M38">
        <f ca="1">LOOKUP(A38,Sheet8!$A$4:$A$46, Sheet8!$B$4:$B$45)</f>
        <v>31</v>
      </c>
    </row>
    <row r="39" spans="1:13" x14ac:dyDescent="0.2">
      <c r="A39" t="s">
        <v>131</v>
      </c>
      <c r="B39" t="s">
        <v>21</v>
      </c>
      <c r="C39" t="s">
        <v>66</v>
      </c>
      <c r="D39" t="s">
        <v>132</v>
      </c>
      <c r="E39" t="s">
        <v>66</v>
      </c>
      <c r="F39" t="s">
        <v>66</v>
      </c>
      <c r="G39" t="s">
        <v>66</v>
      </c>
      <c r="H39" t="s">
        <v>66</v>
      </c>
      <c r="I39" t="s">
        <v>66</v>
      </c>
      <c r="J39" t="s">
        <v>66</v>
      </c>
      <c r="K39" s="8">
        <f>SUMIFS(all_sessions!I34:I926, all_sessions!A34:A926,A39)</f>
        <v>1201.9999968353659</v>
      </c>
      <c r="L39">
        <f>IF(J39,5,IF(I39,4,IF(H39,3,IF(G39,2,IF(F39,1,IF(E39,0,0))))))</f>
        <v>5</v>
      </c>
      <c r="M39">
        <f ca="1">LOOKUP(A39,Sheet8!$A$4:$A$46, Sheet8!$B$4:$B$45)</f>
        <v>27</v>
      </c>
    </row>
    <row r="40" spans="1:13" x14ac:dyDescent="0.2">
      <c r="A40" t="s">
        <v>125</v>
      </c>
      <c r="B40" t="s">
        <v>21</v>
      </c>
      <c r="C40" t="s">
        <v>66</v>
      </c>
      <c r="D40" t="s">
        <v>126</v>
      </c>
      <c r="E40" t="s">
        <v>66</v>
      </c>
      <c r="F40" t="s">
        <v>66</v>
      </c>
      <c r="G40" t="s">
        <v>66</v>
      </c>
      <c r="H40" t="s">
        <v>66</v>
      </c>
      <c r="I40" t="s">
        <v>66</v>
      </c>
      <c r="J40" t="s">
        <v>66</v>
      </c>
      <c r="K40" s="8">
        <f>SUMIFS(all_sessions!I31:I923, all_sessions!A31:A923,A40)</f>
        <v>1437.9999985685572</v>
      </c>
      <c r="L40">
        <f>IF(J40,5,IF(I40,4,IF(H40,3,IF(G40,2,IF(F40,1,IF(E40,0,0))))))</f>
        <v>5</v>
      </c>
      <c r="M40">
        <f ca="1">LOOKUP(A40,Sheet8!$A$4:$A$46, Sheet8!$B$4:$B$45)</f>
        <v>32</v>
      </c>
    </row>
    <row r="41" spans="1:13" x14ac:dyDescent="0.2">
      <c r="A41" t="s">
        <v>121</v>
      </c>
      <c r="B41" t="s">
        <v>21</v>
      </c>
      <c r="C41" t="s">
        <v>66</v>
      </c>
      <c r="D41" t="s">
        <v>122</v>
      </c>
      <c r="E41" t="s">
        <v>66</v>
      </c>
      <c r="F41" t="s">
        <v>66</v>
      </c>
      <c r="G41" t="s">
        <v>66</v>
      </c>
      <c r="H41" t="s">
        <v>66</v>
      </c>
      <c r="I41" t="s">
        <v>66</v>
      </c>
      <c r="J41" t="s">
        <v>66</v>
      </c>
      <c r="K41" s="8">
        <f>SUMIFS(all_sessions!I29:I921, all_sessions!A29:A921,A41)</f>
        <v>1423.0000013485551</v>
      </c>
      <c r="L41">
        <f>IF(J41,5,IF(I41,4,IF(H41,3,IF(G41,2,IF(F41,1,IF(E41,0,0))))))</f>
        <v>5</v>
      </c>
      <c r="M41">
        <f ca="1">LOOKUP(A41,Sheet8!$A$4:$A$46, Sheet8!$B$4:$B$45)</f>
        <v>27</v>
      </c>
    </row>
    <row r="42" spans="1:13" x14ac:dyDescent="0.2">
      <c r="A42" t="s">
        <v>137</v>
      </c>
      <c r="B42" t="s">
        <v>21</v>
      </c>
      <c r="C42" t="s">
        <v>66</v>
      </c>
      <c r="D42" t="s">
        <v>138</v>
      </c>
      <c r="E42" t="s">
        <v>66</v>
      </c>
      <c r="F42" t="s">
        <v>66</v>
      </c>
      <c r="G42" t="s">
        <v>66</v>
      </c>
      <c r="H42" t="s">
        <v>66</v>
      </c>
      <c r="I42" t="s">
        <v>66</v>
      </c>
      <c r="J42" t="s">
        <v>66</v>
      </c>
      <c r="K42" s="8">
        <f>SUMIFS(all_sessions!I37:I929, all_sessions!A37:A929,A42)</f>
        <v>1246.9999972963706</v>
      </c>
      <c r="L42">
        <f>IF(J42,5,IF(I42,4,IF(H42,3,IF(G42,2,IF(F42,1,IF(E42,0,0))))))</f>
        <v>5</v>
      </c>
      <c r="M42">
        <f ca="1">LOOKUP(A42,Sheet8!$A$4:$A$46, Sheet8!$B$4:$B$45)</f>
        <v>20</v>
      </c>
    </row>
    <row r="43" spans="1:13" x14ac:dyDescent="0.2">
      <c r="A43" t="s">
        <v>68</v>
      </c>
      <c r="B43" t="s">
        <v>21</v>
      </c>
      <c r="C43" t="s">
        <v>66</v>
      </c>
      <c r="D43" t="s">
        <v>69</v>
      </c>
      <c r="E43" t="s">
        <v>66</v>
      </c>
      <c r="F43" t="s">
        <v>66</v>
      </c>
      <c r="G43" t="s">
        <v>66</v>
      </c>
      <c r="H43" t="s">
        <v>66</v>
      </c>
      <c r="I43" t="s">
        <v>66</v>
      </c>
      <c r="J43" t="s">
        <v>66</v>
      </c>
      <c r="K43" s="8">
        <f>SUMIFS(all_sessions!I2:I894, all_sessions!A2:A894,A43)</f>
        <v>2021.0000003222376</v>
      </c>
      <c r="L43">
        <f>IF(J43,5,IF(I43,4,IF(H43,3,IF(G43,2,IF(F43,1,IF(E43,0,0))))))</f>
        <v>5</v>
      </c>
      <c r="M43">
        <f ca="1">LOOKUP(A43,Sheet8!$A$4:$A$46, Sheet8!$B$4:$B$45)</f>
        <v>36</v>
      </c>
    </row>
    <row r="45" spans="1:13" x14ac:dyDescent="0.2">
      <c r="E45" s="10" t="s">
        <v>23</v>
      </c>
      <c r="F45" s="10" t="s">
        <v>24</v>
      </c>
      <c r="G45" s="10" t="s">
        <v>25</v>
      </c>
      <c r="H45" s="10" t="s">
        <v>26</v>
      </c>
      <c r="I45" s="10" t="s">
        <v>27</v>
      </c>
      <c r="J45" s="10" t="s">
        <v>28</v>
      </c>
    </row>
    <row r="46" spans="1:13" x14ac:dyDescent="0.2">
      <c r="D46" t="s">
        <v>1027</v>
      </c>
      <c r="E46">
        <f t="shared" ref="E46:J46" si="0">COUNTIF(E2:E43, "????")</f>
        <v>42</v>
      </c>
      <c r="F46">
        <f t="shared" si="0"/>
        <v>34</v>
      </c>
      <c r="G46">
        <f t="shared" si="0"/>
        <v>30</v>
      </c>
      <c r="H46">
        <f t="shared" si="0"/>
        <v>28</v>
      </c>
      <c r="I46">
        <f t="shared" si="0"/>
        <v>23</v>
      </c>
      <c r="J46">
        <f t="shared" si="0"/>
        <v>17</v>
      </c>
    </row>
    <row r="47" spans="1:13" x14ac:dyDescent="0.2">
      <c r="D47" t="s">
        <v>1028</v>
      </c>
      <c r="E47" s="3">
        <f>E46/43</f>
        <v>0.97674418604651159</v>
      </c>
      <c r="F47" s="3">
        <f t="shared" ref="F47:J47" si="1">F46/43</f>
        <v>0.79069767441860461</v>
      </c>
      <c r="G47" s="3">
        <f t="shared" si="1"/>
        <v>0.69767441860465118</v>
      </c>
      <c r="H47" s="3">
        <f t="shared" si="1"/>
        <v>0.65116279069767447</v>
      </c>
      <c r="I47" s="3">
        <f t="shared" si="1"/>
        <v>0.53488372093023251</v>
      </c>
      <c r="J47" s="3">
        <f t="shared" si="1"/>
        <v>0.39534883720930231</v>
      </c>
    </row>
    <row r="49" spans="4:10" x14ac:dyDescent="0.2">
      <c r="D49" t="s">
        <v>1029</v>
      </c>
      <c r="E49">
        <f>COUNTIF($L$2:$L$43,0)</f>
        <v>8</v>
      </c>
      <c r="F49">
        <f>COUNTIF($L$2:$L$43,"1")</f>
        <v>4</v>
      </c>
      <c r="G49">
        <f>COUNTIF($L$2:$L$43,2)</f>
        <v>2</v>
      </c>
      <c r="H49">
        <f>COUNTIF($L$2:$L$43,3)</f>
        <v>5</v>
      </c>
      <c r="I49">
        <f>COUNTIF($L$2:$L$43,4)</f>
        <v>6</v>
      </c>
      <c r="J49">
        <f>COUNTIF($L$2:$L$43,5)</f>
        <v>17</v>
      </c>
    </row>
    <row r="50" spans="4:10" x14ac:dyDescent="0.2">
      <c r="D50" t="s">
        <v>1023</v>
      </c>
      <c r="E50" s="3">
        <f>E49/43</f>
        <v>0.18604651162790697</v>
      </c>
      <c r="F50" s="3">
        <f t="shared" ref="F50:J50" si="2">F49/43</f>
        <v>9.3023255813953487E-2</v>
      </c>
      <c r="G50" s="3">
        <f t="shared" si="2"/>
        <v>4.6511627906976744E-2</v>
      </c>
      <c r="H50" s="3">
        <f t="shared" si="2"/>
        <v>0.11627906976744186</v>
      </c>
      <c r="I50" s="3">
        <f t="shared" si="2"/>
        <v>0.13953488372093023</v>
      </c>
      <c r="J50" s="3">
        <f t="shared" si="2"/>
        <v>0.39534883720930231</v>
      </c>
    </row>
    <row r="51" spans="4:10" x14ac:dyDescent="0.2">
      <c r="D51" t="s">
        <v>1021</v>
      </c>
      <c r="E51" s="7">
        <f>SUMIF($L$2:$L$43,0,$K$2:$K$43)/E49/60</f>
        <v>5.1020833276561461</v>
      </c>
      <c r="F51" s="7">
        <f>SUMIF($L$2:$L$43,1,$K$2:$K$43)/F49/60</f>
        <v>7.558333326887805</v>
      </c>
      <c r="G51" s="7">
        <f>SUMIF($L$2:$L$43,2,$K$2:$K$43)/G49/60</f>
        <v>17.825000007287599</v>
      </c>
      <c r="H51" s="7">
        <f>SUMIF($L$2:$L$43,3,$K$2:$K$43)/H49/60</f>
        <v>17.033333342056721</v>
      </c>
      <c r="I51" s="7">
        <f>SUMIF($L$2:$L$43,4,$K$2:$K$43)/I49/60</f>
        <v>19.736111118108965</v>
      </c>
      <c r="J51" s="7">
        <f>SUMIF($L$2:$L$43,5,$K$2:$K$43)/J49/60</f>
        <v>23.331372537513211</v>
      </c>
    </row>
    <row r="52" spans="4:10" x14ac:dyDescent="0.2">
      <c r="D52" t="s">
        <v>1022</v>
      </c>
      <c r="E52" s="8">
        <f ca="1">SUMIF($L$2:$L$43,0,$M$2:$M$42)/E49</f>
        <v>3.5</v>
      </c>
      <c r="F52" s="8">
        <f ca="1">SUMIF($L$2:$L$43,1,$M$2:$M$42)/F49</f>
        <v>7</v>
      </c>
      <c r="G52" s="8">
        <f ca="1">SUMIF($L$2:$L$43,2,$M$2:$M$42)/G49</f>
        <v>22.5</v>
      </c>
      <c r="H52" s="8">
        <f ca="1">SUMIF($L$2:$L$43,3,$M$2:$M$42)/H49</f>
        <v>16.600000000000001</v>
      </c>
      <c r="I52" s="8">
        <f ca="1">SUMIF($L$2:$L$43,4,$M$2:$M$42)/I49</f>
        <v>24.333333333333332</v>
      </c>
      <c r="J52" s="8">
        <f ca="1">SUMIF($L$2:$L$43,5,$M$2:$M$42)/J49</f>
        <v>27.176470588235293</v>
      </c>
    </row>
    <row r="54" spans="4:10" x14ac:dyDescent="0.2">
      <c r="D54" t="s">
        <v>1025</v>
      </c>
      <c r="H54">
        <f ca="1">CORREL(L2:L43,M2:M43)</f>
        <v>0.78137733160996159</v>
      </c>
    </row>
    <row r="55" spans="4:10" x14ac:dyDescent="0.2">
      <c r="D55" t="s">
        <v>1026</v>
      </c>
      <c r="H55">
        <f>CORREL(K2:K43,L2:L43)</f>
        <v>0.75780543295666392</v>
      </c>
    </row>
  </sheetData>
  <sortState ref="O27:O43">
    <sortCondition ref="O27:O43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2" workbookViewId="0">
      <selection activeCell="Q18" sqref="Q18"/>
    </sheetView>
  </sheetViews>
  <sheetFormatPr baseColWidth="10" defaultRowHeight="15" x14ac:dyDescent="0.2"/>
  <sheetData>
    <row r="1" spans="1:9" x14ac:dyDescent="0.2">
      <c r="A1" t="s">
        <v>1030</v>
      </c>
    </row>
    <row r="2" spans="1:9" ht="16" thickBot="1" x14ac:dyDescent="0.25"/>
    <row r="3" spans="1:9" x14ac:dyDescent="0.2">
      <c r="A3" s="14" t="s">
        <v>1031</v>
      </c>
      <c r="B3" s="14"/>
    </row>
    <row r="4" spans="1:9" x14ac:dyDescent="0.2">
      <c r="A4" s="11" t="s">
        <v>1032</v>
      </c>
      <c r="B4" s="11">
        <v>0.75780543295666425</v>
      </c>
    </row>
    <row r="5" spans="1:9" x14ac:dyDescent="0.2">
      <c r="A5" s="11" t="s">
        <v>1033</v>
      </c>
      <c r="B5" s="11">
        <v>0.57426907421863738</v>
      </c>
    </row>
    <row r="6" spans="1:9" x14ac:dyDescent="0.2">
      <c r="A6" s="11" t="s">
        <v>1034</v>
      </c>
      <c r="B6" s="11">
        <v>0.56362580107410332</v>
      </c>
    </row>
    <row r="7" spans="1:9" x14ac:dyDescent="0.2">
      <c r="A7" s="11" t="s">
        <v>1035</v>
      </c>
      <c r="B7" s="11">
        <v>1.317715443542774</v>
      </c>
    </row>
    <row r="8" spans="1:9" ht="16" thickBot="1" x14ac:dyDescent="0.25">
      <c r="A8" s="12" t="s">
        <v>1036</v>
      </c>
      <c r="B8" s="12">
        <v>42</v>
      </c>
    </row>
    <row r="10" spans="1:9" ht="16" thickBot="1" x14ac:dyDescent="0.25">
      <c r="A10" t="s">
        <v>1037</v>
      </c>
    </row>
    <row r="11" spans="1:9" x14ac:dyDescent="0.2">
      <c r="A11" s="13"/>
      <c r="B11" s="13" t="s">
        <v>1042</v>
      </c>
      <c r="C11" s="13" t="s">
        <v>1043</v>
      </c>
      <c r="D11" s="13" t="s">
        <v>1044</v>
      </c>
      <c r="E11" s="13" t="s">
        <v>1045</v>
      </c>
      <c r="F11" s="13" t="s">
        <v>1046</v>
      </c>
    </row>
    <row r="12" spans="1:9" x14ac:dyDescent="0.2">
      <c r="A12" s="11" t="s">
        <v>1038</v>
      </c>
      <c r="B12" s="11">
        <v>1</v>
      </c>
      <c r="C12" s="11">
        <v>93.687897536812031</v>
      </c>
      <c r="D12" s="11">
        <v>93.687897536812031</v>
      </c>
      <c r="E12" s="11">
        <v>53.956059045008878</v>
      </c>
      <c r="F12" s="11">
        <v>6.2226245912672971E-9</v>
      </c>
    </row>
    <row r="13" spans="1:9" x14ac:dyDescent="0.2">
      <c r="A13" s="11" t="s">
        <v>1039</v>
      </c>
      <c r="B13" s="11">
        <v>40</v>
      </c>
      <c r="C13" s="11">
        <v>69.454959606045193</v>
      </c>
      <c r="D13" s="11">
        <v>1.7363739901511299</v>
      </c>
      <c r="E13" s="11"/>
      <c r="F13" s="11"/>
    </row>
    <row r="14" spans="1:9" ht="16" thickBot="1" x14ac:dyDescent="0.25">
      <c r="A14" s="12" t="s">
        <v>1040</v>
      </c>
      <c r="B14" s="12">
        <v>41</v>
      </c>
      <c r="C14" s="12">
        <v>163.14285714285722</v>
      </c>
      <c r="D14" s="12"/>
      <c r="E14" s="12"/>
      <c r="F14" s="12"/>
    </row>
    <row r="15" spans="1:9" ht="16" thickBot="1" x14ac:dyDescent="0.25"/>
    <row r="16" spans="1:9" x14ac:dyDescent="0.2">
      <c r="A16" s="13"/>
      <c r="B16" s="13" t="s">
        <v>1047</v>
      </c>
      <c r="C16" s="13" t="s">
        <v>1035</v>
      </c>
      <c r="D16" s="13" t="s">
        <v>1048</v>
      </c>
      <c r="E16" s="13" t="s">
        <v>1049</v>
      </c>
      <c r="F16" s="13" t="s">
        <v>1050</v>
      </c>
      <c r="G16" s="13" t="s">
        <v>1051</v>
      </c>
      <c r="H16" s="13" t="s">
        <v>1052</v>
      </c>
      <c r="I16" s="13" t="s">
        <v>1053</v>
      </c>
    </row>
    <row r="17" spans="1:9" x14ac:dyDescent="0.2">
      <c r="A17" s="11" t="s">
        <v>1041</v>
      </c>
      <c r="B17" s="11">
        <v>0.47976369327082002</v>
      </c>
      <c r="C17" s="11">
        <v>0.41567266394751373</v>
      </c>
      <c r="D17" s="11">
        <v>1.1541862982151718</v>
      </c>
      <c r="E17" s="11">
        <v>0.25527324209690533</v>
      </c>
      <c r="F17" s="11">
        <v>-0.36034209825654984</v>
      </c>
      <c r="G17" s="11">
        <v>1.3198694847981898</v>
      </c>
      <c r="H17" s="11">
        <v>-0.36034209825654984</v>
      </c>
      <c r="I17" s="11">
        <v>1.3198694847981898</v>
      </c>
    </row>
    <row r="18" spans="1:9" ht="16" thickBot="1" x14ac:dyDescent="0.25">
      <c r="A18" s="12" t="s">
        <v>1209</v>
      </c>
      <c r="B18" s="12">
        <v>2.6370370130611807E-3</v>
      </c>
      <c r="C18" s="12">
        <v>3.5900137743293968E-4</v>
      </c>
      <c r="D18" s="12">
        <v>7.3454788165924816</v>
      </c>
      <c r="E18" s="12">
        <v>6.2226245912672971E-9</v>
      </c>
      <c r="F18" s="12">
        <v>1.9114681640454122E-3</v>
      </c>
      <c r="G18" s="12">
        <v>3.3626058620769492E-3</v>
      </c>
      <c r="H18" s="12">
        <v>1.9114681640454122E-3</v>
      </c>
      <c r="I18" s="12">
        <v>3.3626058620769492E-3</v>
      </c>
    </row>
    <row r="22" spans="1:9" x14ac:dyDescent="0.2">
      <c r="A22" t="s">
        <v>1054</v>
      </c>
      <c r="F22" t="s">
        <v>1058</v>
      </c>
    </row>
    <row r="23" spans="1:9" ht="16" thickBot="1" x14ac:dyDescent="0.25"/>
    <row r="24" spans="1:9" x14ac:dyDescent="0.2">
      <c r="A24" s="13" t="s">
        <v>1055</v>
      </c>
      <c r="B24" s="13" t="s">
        <v>1060</v>
      </c>
      <c r="C24" s="13" t="s">
        <v>1056</v>
      </c>
      <c r="D24" s="13" t="s">
        <v>1057</v>
      </c>
      <c r="F24" s="13" t="s">
        <v>1059</v>
      </c>
      <c r="G24" s="13" t="s">
        <v>1024</v>
      </c>
    </row>
    <row r="25" spans="1:9" x14ac:dyDescent="0.2">
      <c r="A25" s="11">
        <v>1</v>
      </c>
      <c r="B25" s="11">
        <v>1.5161192379745116</v>
      </c>
      <c r="C25" s="11">
        <v>-1.5161192379745116</v>
      </c>
      <c r="D25" s="11">
        <v>-1.164859793519111</v>
      </c>
      <c r="F25" s="11">
        <v>1.1904761904761905</v>
      </c>
      <c r="G25" s="11">
        <v>0</v>
      </c>
    </row>
    <row r="26" spans="1:9" x14ac:dyDescent="0.2">
      <c r="A26" s="11">
        <v>2</v>
      </c>
      <c r="B26" s="11">
        <v>0.78829702463890694</v>
      </c>
      <c r="C26" s="11">
        <v>-0.78829702463890694</v>
      </c>
      <c r="D26" s="11">
        <v>-0.60566180175865825</v>
      </c>
      <c r="F26" s="11">
        <v>3.5714285714285712</v>
      </c>
      <c r="G26" s="11">
        <v>0</v>
      </c>
    </row>
    <row r="27" spans="1:9" x14ac:dyDescent="0.2">
      <c r="A27" s="11">
        <v>3</v>
      </c>
      <c r="B27" s="11">
        <v>3.6336599538213634</v>
      </c>
      <c r="C27" s="11">
        <v>-3.6336599538213634</v>
      </c>
      <c r="D27" s="11">
        <v>-2.7918017775315467</v>
      </c>
      <c r="F27" s="11">
        <v>5.9523809523809526</v>
      </c>
      <c r="G27" s="11">
        <v>0</v>
      </c>
    </row>
    <row r="28" spans="1:9" x14ac:dyDescent="0.2">
      <c r="A28" s="11">
        <v>4</v>
      </c>
      <c r="B28" s="11">
        <v>0.85158591116936855</v>
      </c>
      <c r="C28" s="11">
        <v>-0.85158591116936855</v>
      </c>
      <c r="D28" s="11">
        <v>-0.65428771286735121</v>
      </c>
      <c r="F28" s="11">
        <v>8.3333333333333321</v>
      </c>
      <c r="G28" s="11">
        <v>0</v>
      </c>
    </row>
    <row r="29" spans="1:9" x14ac:dyDescent="0.2">
      <c r="A29" s="11">
        <v>5</v>
      </c>
      <c r="B29" s="11">
        <v>0.74610443085567557</v>
      </c>
      <c r="C29" s="11">
        <v>-0.74610443085567557</v>
      </c>
      <c r="D29" s="11">
        <v>-0.57324452556339578</v>
      </c>
      <c r="F29" s="11">
        <v>10.714285714285714</v>
      </c>
      <c r="G29" s="11">
        <v>0</v>
      </c>
    </row>
    <row r="30" spans="1:9" x14ac:dyDescent="0.2">
      <c r="A30" s="11">
        <v>6</v>
      </c>
      <c r="B30" s="11">
        <v>1.1100155408389862</v>
      </c>
      <c r="C30" s="11">
        <v>-1.1100155408389862</v>
      </c>
      <c r="D30" s="11">
        <v>-0.85284352399098262</v>
      </c>
      <c r="F30" s="11">
        <v>13.095238095238095</v>
      </c>
      <c r="G30" s="11">
        <v>0</v>
      </c>
    </row>
    <row r="31" spans="1:9" x14ac:dyDescent="0.2">
      <c r="A31" s="11">
        <v>7</v>
      </c>
      <c r="B31" s="11">
        <v>0.80148220947089932</v>
      </c>
      <c r="C31" s="11">
        <v>-0.80148220947089932</v>
      </c>
      <c r="D31" s="11">
        <v>-0.61579220001244261</v>
      </c>
      <c r="F31" s="11">
        <v>15.476190476190474</v>
      </c>
      <c r="G31" s="11">
        <v>0</v>
      </c>
    </row>
    <row r="32" spans="1:9" x14ac:dyDescent="0.2">
      <c r="A32" s="11">
        <v>8</v>
      </c>
      <c r="B32" s="11">
        <v>0.84894887519762263</v>
      </c>
      <c r="C32" s="11">
        <v>-0.84894887519762263</v>
      </c>
      <c r="D32" s="11">
        <v>-0.6522616339808025</v>
      </c>
      <c r="F32" s="11">
        <v>17.857142857142858</v>
      </c>
      <c r="G32" s="11">
        <v>0</v>
      </c>
    </row>
    <row r="33" spans="1:7" x14ac:dyDescent="0.2">
      <c r="A33" s="11">
        <v>9</v>
      </c>
      <c r="B33" s="11">
        <v>1.9907858935839904</v>
      </c>
      <c r="C33" s="11">
        <v>-0.99078589358399038</v>
      </c>
      <c r="D33" s="11">
        <v>-0.76123738985317035</v>
      </c>
      <c r="F33" s="11">
        <v>20.238095238095237</v>
      </c>
      <c r="G33" s="11">
        <v>1</v>
      </c>
    </row>
    <row r="34" spans="1:7" x14ac:dyDescent="0.2">
      <c r="A34" s="11">
        <v>10</v>
      </c>
      <c r="B34" s="11">
        <v>0.47976369327082002</v>
      </c>
      <c r="C34" s="11">
        <v>0.52023630672917998</v>
      </c>
      <c r="D34" s="11">
        <v>0.39970626429574091</v>
      </c>
      <c r="F34" s="11">
        <v>22.619047619047617</v>
      </c>
      <c r="G34" s="11">
        <v>1</v>
      </c>
    </row>
    <row r="35" spans="1:7" x14ac:dyDescent="0.2">
      <c r="A35" s="11">
        <v>11</v>
      </c>
      <c r="B35" s="11">
        <v>2.5920303471207053</v>
      </c>
      <c r="C35" s="11">
        <v>-1.5920303471207053</v>
      </c>
      <c r="D35" s="11">
        <v>-1.2231835695856794</v>
      </c>
      <c r="F35" s="11">
        <v>25</v>
      </c>
      <c r="G35" s="11">
        <v>1</v>
      </c>
    </row>
    <row r="36" spans="1:7" x14ac:dyDescent="0.2">
      <c r="A36" s="11">
        <v>12</v>
      </c>
      <c r="B36" s="11">
        <v>1.640059976721443</v>
      </c>
      <c r="C36" s="11">
        <v>-0.64005997672144299</v>
      </c>
      <c r="D36" s="11">
        <v>-0.4917687960477693</v>
      </c>
      <c r="F36" s="11">
        <v>27.38095238095238</v>
      </c>
      <c r="G36" s="11">
        <v>1</v>
      </c>
    </row>
    <row r="37" spans="1:7" x14ac:dyDescent="0.2">
      <c r="A37" s="11">
        <v>13</v>
      </c>
      <c r="B37" s="11">
        <v>4.8308747690582514</v>
      </c>
      <c r="C37" s="11">
        <v>-2.8308747690582514</v>
      </c>
      <c r="D37" s="11">
        <v>-2.1750084797875857</v>
      </c>
      <c r="F37" s="11">
        <v>29.761904761904759</v>
      </c>
      <c r="G37" s="11">
        <v>2</v>
      </c>
    </row>
    <row r="38" spans="1:7" x14ac:dyDescent="0.2">
      <c r="A38" s="11">
        <v>14</v>
      </c>
      <c r="B38" s="11">
        <v>1.7692747907273747</v>
      </c>
      <c r="C38" s="11">
        <v>0.2307252092726253</v>
      </c>
      <c r="D38" s="11">
        <v>0.17727004110311426</v>
      </c>
      <c r="F38" s="11">
        <v>32.142857142857146</v>
      </c>
      <c r="G38" s="11">
        <v>2</v>
      </c>
    </row>
    <row r="39" spans="1:7" x14ac:dyDescent="0.2">
      <c r="A39" s="11">
        <v>15</v>
      </c>
      <c r="B39" s="11">
        <v>4.3931266253419867</v>
      </c>
      <c r="C39" s="11">
        <v>-1.3931266253419867</v>
      </c>
      <c r="D39" s="11">
        <v>-1.0703625100818912</v>
      </c>
      <c r="F39" s="11">
        <v>34.523809523809526</v>
      </c>
      <c r="G39" s="11">
        <v>3</v>
      </c>
    </row>
    <row r="40" spans="1:7" x14ac:dyDescent="0.2">
      <c r="A40" s="11">
        <v>16</v>
      </c>
      <c r="B40" s="11">
        <v>2.1674673832631708</v>
      </c>
      <c r="C40" s="11">
        <v>0.83253261673682921</v>
      </c>
      <c r="D40" s="11">
        <v>0.63964874776313052</v>
      </c>
      <c r="F40" s="11">
        <v>36.904761904761905</v>
      </c>
      <c r="G40" s="11">
        <v>3</v>
      </c>
    </row>
    <row r="41" spans="1:7" x14ac:dyDescent="0.2">
      <c r="A41" s="11">
        <v>17</v>
      </c>
      <c r="B41" s="11">
        <v>2.381067384835565</v>
      </c>
      <c r="C41" s="11">
        <v>0.61893261516443498</v>
      </c>
      <c r="D41" s="11">
        <v>0.47553629044763018</v>
      </c>
      <c r="F41" s="11">
        <v>39.285714285714285</v>
      </c>
      <c r="G41" s="11">
        <v>3</v>
      </c>
    </row>
    <row r="42" spans="1:7" x14ac:dyDescent="0.2">
      <c r="A42" s="11">
        <v>18</v>
      </c>
      <c r="B42" s="11">
        <v>3.8578080992807418</v>
      </c>
      <c r="C42" s="11">
        <v>-0.85780809928074175</v>
      </c>
      <c r="D42" s="11">
        <v>-0.65906832416566463</v>
      </c>
      <c r="F42" s="11">
        <v>41.666666666666664</v>
      </c>
      <c r="G42" s="11">
        <v>3</v>
      </c>
    </row>
    <row r="43" spans="1:7" x14ac:dyDescent="0.2">
      <c r="A43" s="11">
        <v>19</v>
      </c>
      <c r="B43" s="11">
        <v>3.0746081172764388</v>
      </c>
      <c r="C43" s="11">
        <v>-7.460811727643879E-2</v>
      </c>
      <c r="D43" s="11">
        <v>-5.7322665598247072E-2</v>
      </c>
      <c r="F43" s="11">
        <v>44.047619047619044</v>
      </c>
      <c r="G43" s="11">
        <v>3</v>
      </c>
    </row>
    <row r="44" spans="1:7" x14ac:dyDescent="0.2">
      <c r="A44" s="11">
        <v>20</v>
      </c>
      <c r="B44" s="11">
        <v>3.4464303318594789</v>
      </c>
      <c r="C44" s="11">
        <v>0.55356966814052111</v>
      </c>
      <c r="D44" s="11">
        <v>0.42531684393773966</v>
      </c>
      <c r="F44" s="11">
        <v>46.428571428571431</v>
      </c>
      <c r="G44" s="11">
        <v>4</v>
      </c>
    </row>
    <row r="45" spans="1:7" x14ac:dyDescent="0.2">
      <c r="A45" s="11">
        <v>21</v>
      </c>
      <c r="B45" s="11">
        <v>4.3852155141112403</v>
      </c>
      <c r="C45" s="11">
        <v>-0.38521551411124033</v>
      </c>
      <c r="D45" s="11">
        <v>-0.29596752879902533</v>
      </c>
      <c r="F45" s="11">
        <v>48.80952380952381</v>
      </c>
      <c r="G45" s="11">
        <v>4</v>
      </c>
    </row>
    <row r="46" spans="1:7" x14ac:dyDescent="0.2">
      <c r="A46" s="11">
        <v>22</v>
      </c>
      <c r="B46" s="11">
        <v>3.5360895897116795</v>
      </c>
      <c r="C46" s="11">
        <v>0.46391041028832047</v>
      </c>
      <c r="D46" s="11">
        <v>0.35643013504779752</v>
      </c>
      <c r="F46" s="11">
        <v>51.19047619047619</v>
      </c>
      <c r="G46" s="11">
        <v>4</v>
      </c>
    </row>
    <row r="47" spans="1:7" x14ac:dyDescent="0.2">
      <c r="A47" s="11">
        <v>23</v>
      </c>
      <c r="B47" s="11">
        <v>5.5059562463813947</v>
      </c>
      <c r="C47" s="11">
        <v>-1.5059562463813947</v>
      </c>
      <c r="D47" s="11">
        <v>-1.157051396928543</v>
      </c>
      <c r="F47" s="11">
        <v>53.571428571428569</v>
      </c>
      <c r="G47" s="11">
        <v>4</v>
      </c>
    </row>
    <row r="48" spans="1:7" x14ac:dyDescent="0.2">
      <c r="A48" s="11">
        <v>24</v>
      </c>
      <c r="B48" s="11">
        <v>2.3995266333222784</v>
      </c>
      <c r="C48" s="11">
        <v>1.6004733666777216</v>
      </c>
      <c r="D48" s="11">
        <v>1.2296704828650089</v>
      </c>
      <c r="F48" s="11">
        <v>55.952380952380949</v>
      </c>
      <c r="G48" s="11">
        <v>4</v>
      </c>
    </row>
    <row r="49" spans="1:7" x14ac:dyDescent="0.2">
      <c r="A49" s="11">
        <v>25</v>
      </c>
      <c r="B49" s="11">
        <v>2.3415118286818339</v>
      </c>
      <c r="C49" s="11">
        <v>1.6584881713181661</v>
      </c>
      <c r="D49" s="11">
        <v>1.2742442285585227</v>
      </c>
      <c r="F49" s="11">
        <v>58.333333333333329</v>
      </c>
      <c r="G49" s="11">
        <v>4</v>
      </c>
    </row>
    <row r="50" spans="1:7" x14ac:dyDescent="0.2">
      <c r="A50" s="11">
        <v>26</v>
      </c>
      <c r="B50" s="11">
        <v>5.0919414280685977</v>
      </c>
      <c r="C50" s="11">
        <v>-9.194142806859773E-2</v>
      </c>
      <c r="D50" s="11">
        <v>-7.0640138475466963E-2</v>
      </c>
      <c r="F50" s="11">
        <v>60.714285714285715</v>
      </c>
      <c r="G50" s="11">
        <v>5</v>
      </c>
    </row>
    <row r="51" spans="1:7" x14ac:dyDescent="0.2">
      <c r="A51" s="11">
        <v>27</v>
      </c>
      <c r="B51" s="11">
        <v>3.7206821922793596</v>
      </c>
      <c r="C51" s="11">
        <v>1.2793178077206404</v>
      </c>
      <c r="D51" s="11">
        <v>0.9829212901075528</v>
      </c>
      <c r="F51" s="11">
        <v>63.095238095238095</v>
      </c>
      <c r="G51" s="11">
        <v>5</v>
      </c>
    </row>
    <row r="52" spans="1:7" x14ac:dyDescent="0.2">
      <c r="A52" s="11">
        <v>28</v>
      </c>
      <c r="B52" s="11">
        <v>3.008682173223427</v>
      </c>
      <c r="C52" s="11">
        <v>1.991317826776573</v>
      </c>
      <c r="D52" s="11">
        <v>1.5299628251065565</v>
      </c>
      <c r="F52" s="11">
        <v>65.476190476190482</v>
      </c>
      <c r="G52" s="11">
        <v>5</v>
      </c>
    </row>
    <row r="53" spans="1:7" x14ac:dyDescent="0.2">
      <c r="A53" s="11">
        <v>29</v>
      </c>
      <c r="B53" s="11">
        <v>4.5671710641296333</v>
      </c>
      <c r="C53" s="11">
        <v>0.43282893587036675</v>
      </c>
      <c r="D53" s="11">
        <v>0.33254971788408111</v>
      </c>
      <c r="F53" s="11">
        <v>67.857142857142861</v>
      </c>
      <c r="G53" s="11">
        <v>5</v>
      </c>
    </row>
    <row r="54" spans="1:7" x14ac:dyDescent="0.2">
      <c r="A54" s="11">
        <v>30</v>
      </c>
      <c r="B54" s="11">
        <v>3.6600303334318731</v>
      </c>
      <c r="C54" s="11">
        <v>1.3399696665681269</v>
      </c>
      <c r="D54" s="11">
        <v>1.0295211286980985</v>
      </c>
      <c r="F54" s="11">
        <v>70.238095238095241</v>
      </c>
      <c r="G54" s="11">
        <v>5</v>
      </c>
    </row>
    <row r="55" spans="1:7" x14ac:dyDescent="0.2">
      <c r="A55" s="11">
        <v>31</v>
      </c>
      <c r="B55" s="11">
        <v>2.9585784864447451</v>
      </c>
      <c r="C55" s="11">
        <v>2.0414215135552549</v>
      </c>
      <c r="D55" s="11">
        <v>1.5684583264983427</v>
      </c>
      <c r="F55" s="11">
        <v>72.61904761904762</v>
      </c>
      <c r="G55" s="11">
        <v>5</v>
      </c>
    </row>
    <row r="56" spans="1:7" x14ac:dyDescent="0.2">
      <c r="A56" s="11">
        <v>32</v>
      </c>
      <c r="B56" s="11">
        <v>5.3635562409124535</v>
      </c>
      <c r="C56" s="11">
        <v>-0.36355624091245353</v>
      </c>
      <c r="D56" s="11">
        <v>-0.27932634657920247</v>
      </c>
      <c r="F56" s="11">
        <v>75</v>
      </c>
      <c r="G56" s="11">
        <v>5</v>
      </c>
    </row>
    <row r="57" spans="1:7" x14ac:dyDescent="0.2">
      <c r="A57" s="11">
        <v>33</v>
      </c>
      <c r="B57" s="11">
        <v>4.466963660732695</v>
      </c>
      <c r="C57" s="11">
        <v>0.53303633926730498</v>
      </c>
      <c r="D57" s="11">
        <v>0.40954074359389808</v>
      </c>
      <c r="F57" s="11">
        <v>77.38095238095238</v>
      </c>
      <c r="G57" s="11">
        <v>5</v>
      </c>
    </row>
    <row r="58" spans="1:7" x14ac:dyDescent="0.2">
      <c r="A58" s="11">
        <v>34</v>
      </c>
      <c r="B58" s="11">
        <v>3.079882204139718</v>
      </c>
      <c r="C58" s="11">
        <v>1.920117795860282</v>
      </c>
      <c r="D58" s="11">
        <v>1.4752586493172515</v>
      </c>
      <c r="F58" s="11">
        <v>79.761904761904759</v>
      </c>
      <c r="G58" s="11">
        <v>5</v>
      </c>
    </row>
    <row r="59" spans="1:7" x14ac:dyDescent="0.2">
      <c r="A59" s="11">
        <v>35</v>
      </c>
      <c r="B59" s="11">
        <v>3.1247118057128747</v>
      </c>
      <c r="C59" s="11">
        <v>1.8752881942871253</v>
      </c>
      <c r="D59" s="11">
        <v>1.4408153158880048</v>
      </c>
      <c r="F59" s="11">
        <v>82.142857142857139</v>
      </c>
      <c r="G59" s="11">
        <v>5</v>
      </c>
    </row>
    <row r="60" spans="1:7" x14ac:dyDescent="0.2">
      <c r="A60" s="11">
        <v>36</v>
      </c>
      <c r="B60" s="11">
        <v>5.650993261298014</v>
      </c>
      <c r="C60" s="11">
        <v>-0.65099326129801405</v>
      </c>
      <c r="D60" s="11">
        <v>-0.50016902163382859</v>
      </c>
      <c r="F60" s="11">
        <v>84.523809523809518</v>
      </c>
      <c r="G60" s="11">
        <v>5</v>
      </c>
    </row>
    <row r="61" spans="1:7" x14ac:dyDescent="0.2">
      <c r="A61" s="11">
        <v>37</v>
      </c>
      <c r="B61" s="11">
        <v>4.4880599468489084</v>
      </c>
      <c r="C61" s="11">
        <v>0.51194005315109159</v>
      </c>
      <c r="D61" s="11">
        <v>0.39333211377518884</v>
      </c>
      <c r="F61" s="11">
        <v>86.904761904761898</v>
      </c>
      <c r="G61" s="11">
        <v>5</v>
      </c>
    </row>
    <row r="62" spans="1:7" x14ac:dyDescent="0.2">
      <c r="A62" s="11">
        <v>38</v>
      </c>
      <c r="B62" s="11">
        <v>3.6494821746251018</v>
      </c>
      <c r="C62" s="11">
        <v>1.3505178253748982</v>
      </c>
      <c r="D62" s="11">
        <v>1.0376254557074158</v>
      </c>
      <c r="F62" s="11">
        <v>89.285714285714278</v>
      </c>
      <c r="G62" s="11">
        <v>5</v>
      </c>
    </row>
    <row r="63" spans="1:7" x14ac:dyDescent="0.2">
      <c r="A63" s="11">
        <v>39</v>
      </c>
      <c r="B63" s="11">
        <v>4.2718229142780304</v>
      </c>
      <c r="C63" s="11">
        <v>0.7281770857219696</v>
      </c>
      <c r="D63" s="11">
        <v>0.55947064615619724</v>
      </c>
      <c r="F63" s="11">
        <v>91.666666666666671</v>
      </c>
      <c r="G63" s="11">
        <v>5</v>
      </c>
    </row>
    <row r="64" spans="1:7" x14ac:dyDescent="0.2">
      <c r="A64" s="11">
        <v>40</v>
      </c>
      <c r="B64" s="11">
        <v>4.2322673664130699</v>
      </c>
      <c r="C64" s="11">
        <v>0.76773263358693011</v>
      </c>
      <c r="D64" s="11">
        <v>0.58986183582282947</v>
      </c>
      <c r="F64" s="11">
        <v>94.047619047619051</v>
      </c>
      <c r="G64" s="11">
        <v>5</v>
      </c>
    </row>
    <row r="65" spans="1:7" x14ac:dyDescent="0.2">
      <c r="A65" s="11">
        <v>41</v>
      </c>
      <c r="B65" s="11">
        <v>3.7681488414285416</v>
      </c>
      <c r="C65" s="11">
        <v>1.2318511585714584</v>
      </c>
      <c r="D65" s="11">
        <v>0.94645186887599542</v>
      </c>
      <c r="F65" s="11">
        <v>96.428571428571431</v>
      </c>
      <c r="G65" s="11">
        <v>5</v>
      </c>
    </row>
    <row r="66" spans="1:7" ht="16" thickBot="1" x14ac:dyDescent="0.25">
      <c r="A66" s="12">
        <v>42</v>
      </c>
      <c r="B66" s="12">
        <v>5.8092154975172186</v>
      </c>
      <c r="C66" s="12">
        <v>-0.80921549751721855</v>
      </c>
      <c r="D66" s="12">
        <v>-0.62173381468972477</v>
      </c>
      <c r="F66" s="12">
        <v>98.80952380952381</v>
      </c>
      <c r="G66" s="12">
        <v>5</v>
      </c>
    </row>
  </sheetData>
  <sortState ref="G25:G66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C1" workbookViewId="0">
      <selection activeCell="I41" sqref="I41"/>
    </sheetView>
  </sheetViews>
  <sheetFormatPr baseColWidth="10" defaultRowHeight="15" x14ac:dyDescent="0.2"/>
  <sheetData>
    <row r="1" spans="1:9" x14ac:dyDescent="0.2">
      <c r="A1" t="s">
        <v>1030</v>
      </c>
    </row>
    <row r="2" spans="1:9" ht="16" thickBot="1" x14ac:dyDescent="0.25"/>
    <row r="3" spans="1:9" x14ac:dyDescent="0.2">
      <c r="A3" s="14" t="s">
        <v>1031</v>
      </c>
      <c r="B3" s="14"/>
    </row>
    <row r="4" spans="1:9" x14ac:dyDescent="0.2">
      <c r="A4" s="11" t="s">
        <v>1032</v>
      </c>
      <c r="B4" s="11">
        <v>0.78137733160996159</v>
      </c>
    </row>
    <row r="5" spans="1:9" x14ac:dyDescent="0.2">
      <c r="A5" s="11" t="s">
        <v>1033</v>
      </c>
      <c r="B5" s="11">
        <v>0.61055053435390394</v>
      </c>
    </row>
    <row r="6" spans="1:9" x14ac:dyDescent="0.2">
      <c r="A6" s="11" t="s">
        <v>1034</v>
      </c>
      <c r="B6" s="11">
        <v>0.60081429771275152</v>
      </c>
    </row>
    <row r="7" spans="1:9" x14ac:dyDescent="0.2">
      <c r="A7" s="11" t="s">
        <v>1035</v>
      </c>
      <c r="B7" s="11">
        <v>1.2603164140233112</v>
      </c>
    </row>
    <row r="8" spans="1:9" ht="16" thickBot="1" x14ac:dyDescent="0.25">
      <c r="A8" s="12" t="s">
        <v>1036</v>
      </c>
      <c r="B8" s="12">
        <v>42</v>
      </c>
    </row>
    <row r="10" spans="1:9" ht="16" thickBot="1" x14ac:dyDescent="0.25">
      <c r="A10" t="s">
        <v>1037</v>
      </c>
    </row>
    <row r="11" spans="1:9" x14ac:dyDescent="0.2">
      <c r="A11" s="13"/>
      <c r="B11" s="13" t="s">
        <v>1042</v>
      </c>
      <c r="C11" s="13" t="s">
        <v>1043</v>
      </c>
      <c r="D11" s="13" t="s">
        <v>1044</v>
      </c>
      <c r="E11" s="13" t="s">
        <v>1045</v>
      </c>
      <c r="F11" s="13" t="s">
        <v>1046</v>
      </c>
    </row>
    <row r="12" spans="1:9" x14ac:dyDescent="0.2">
      <c r="A12" s="11" t="s">
        <v>1038</v>
      </c>
      <c r="B12" s="11">
        <v>1</v>
      </c>
      <c r="C12" s="11">
        <v>99.606958604594084</v>
      </c>
      <c r="D12" s="11">
        <v>99.606958604594084</v>
      </c>
      <c r="E12" s="11">
        <v>62.70908944152756</v>
      </c>
      <c r="F12" s="11">
        <v>1.0185533420975931E-9</v>
      </c>
    </row>
    <row r="13" spans="1:9" x14ac:dyDescent="0.2">
      <c r="A13" s="11" t="s">
        <v>1039</v>
      </c>
      <c r="B13" s="11">
        <v>40</v>
      </c>
      <c r="C13" s="11">
        <v>63.53589853826314</v>
      </c>
      <c r="D13" s="11">
        <v>1.5883974634565785</v>
      </c>
      <c r="E13" s="11"/>
      <c r="F13" s="11"/>
    </row>
    <row r="14" spans="1:9" ht="16" thickBot="1" x14ac:dyDescent="0.25">
      <c r="A14" s="12" t="s">
        <v>1040</v>
      </c>
      <c r="B14" s="12">
        <v>41</v>
      </c>
      <c r="C14" s="12">
        <v>163.14285714285722</v>
      </c>
      <c r="D14" s="12"/>
      <c r="E14" s="12"/>
      <c r="F14" s="12"/>
    </row>
    <row r="15" spans="1:9" ht="16" thickBot="1" x14ac:dyDescent="0.25"/>
    <row r="16" spans="1:9" x14ac:dyDescent="0.2">
      <c r="A16" s="13"/>
      <c r="B16" s="13" t="s">
        <v>1047</v>
      </c>
      <c r="C16" s="13" t="s">
        <v>1035</v>
      </c>
      <c r="D16" s="13" t="s">
        <v>1048</v>
      </c>
      <c r="E16" s="13" t="s">
        <v>1049</v>
      </c>
      <c r="F16" s="13" t="s">
        <v>1050</v>
      </c>
      <c r="G16" s="13" t="s">
        <v>1051</v>
      </c>
      <c r="H16" s="13" t="s">
        <v>1052</v>
      </c>
      <c r="I16" s="13" t="s">
        <v>1053</v>
      </c>
    </row>
    <row r="17" spans="1:9" x14ac:dyDescent="0.2">
      <c r="A17" s="11" t="s">
        <v>1041</v>
      </c>
      <c r="B17" s="11">
        <v>0.7093723129836631</v>
      </c>
      <c r="C17" s="11">
        <v>0.36366556150279084</v>
      </c>
      <c r="D17" s="11">
        <v>1.9506172375858011</v>
      </c>
      <c r="E17" s="11">
        <v>5.8133342465994053E-2</v>
      </c>
      <c r="F17" s="11">
        <v>-2.5623203671540029E-2</v>
      </c>
      <c r="G17" s="11">
        <v>1.4443678296388662</v>
      </c>
      <c r="H17" s="11">
        <v>-2.5623203671540029E-2</v>
      </c>
      <c r="I17" s="11">
        <v>1.4443678296388662</v>
      </c>
    </row>
    <row r="18" spans="1:9" ht="16" thickBot="1" x14ac:dyDescent="0.25">
      <c r="A18" s="12" t="s">
        <v>1020</v>
      </c>
      <c r="B18" s="12">
        <v>0.12904843794783605</v>
      </c>
      <c r="C18" s="12">
        <v>1.6296243476706176E-2</v>
      </c>
      <c r="D18" s="12">
        <v>7.9189070863047473</v>
      </c>
      <c r="E18" s="12">
        <v>1.0185533420975931E-9</v>
      </c>
      <c r="F18" s="12">
        <v>9.6112501302626052E-2</v>
      </c>
      <c r="G18" s="12">
        <v>0.16198437459304604</v>
      </c>
      <c r="H18" s="12">
        <v>9.6112501302626052E-2</v>
      </c>
      <c r="I18" s="12">
        <v>0.16198437459304604</v>
      </c>
    </row>
    <row r="22" spans="1:9" x14ac:dyDescent="0.2">
      <c r="A22" t="s">
        <v>1054</v>
      </c>
      <c r="F22" t="s">
        <v>1058</v>
      </c>
    </row>
    <row r="23" spans="1:9" ht="16" thickBot="1" x14ac:dyDescent="0.25"/>
    <row r="24" spans="1:9" x14ac:dyDescent="0.2">
      <c r="A24" s="13" t="s">
        <v>1055</v>
      </c>
      <c r="B24" s="13" t="s">
        <v>1060</v>
      </c>
      <c r="C24" s="13" t="s">
        <v>1056</v>
      </c>
      <c r="D24" s="13" t="s">
        <v>1057</v>
      </c>
      <c r="F24" s="13" t="s">
        <v>1059</v>
      </c>
      <c r="G24" s="13" t="s">
        <v>1024</v>
      </c>
    </row>
    <row r="25" spans="1:9" x14ac:dyDescent="0.2">
      <c r="A25" s="11">
        <v>1</v>
      </c>
      <c r="B25" s="11">
        <v>1.3546145027228433</v>
      </c>
      <c r="C25" s="11">
        <v>-1.3546145027228433</v>
      </c>
      <c r="D25" s="11">
        <v>-1.0881732888979934</v>
      </c>
      <c r="F25" s="11">
        <v>1.1904761904761905</v>
      </c>
      <c r="G25" s="11">
        <v>0</v>
      </c>
    </row>
    <row r="26" spans="1:9" x14ac:dyDescent="0.2">
      <c r="A26" s="11">
        <v>2</v>
      </c>
      <c r="B26" s="11">
        <v>0.83842075093149915</v>
      </c>
      <c r="C26" s="11">
        <v>-0.83842075093149915</v>
      </c>
      <c r="D26" s="11">
        <v>-0.67351048153374349</v>
      </c>
      <c r="F26" s="11">
        <v>3.5714285714285712</v>
      </c>
      <c r="G26" s="11">
        <v>0</v>
      </c>
    </row>
    <row r="27" spans="1:9" x14ac:dyDescent="0.2">
      <c r="A27" s="11">
        <v>3</v>
      </c>
      <c r="B27" s="11">
        <v>2.9031957580968761</v>
      </c>
      <c r="C27" s="11">
        <v>-2.9031957580968761</v>
      </c>
      <c r="D27" s="11">
        <v>-2.3321617109907429</v>
      </c>
      <c r="F27" s="11">
        <v>5.9523809523809526</v>
      </c>
      <c r="G27" s="11">
        <v>0</v>
      </c>
    </row>
    <row r="28" spans="1:9" x14ac:dyDescent="0.2">
      <c r="A28" s="11">
        <v>4</v>
      </c>
      <c r="B28" s="11">
        <v>0.83842075093149915</v>
      </c>
      <c r="C28" s="11">
        <v>-0.83842075093149915</v>
      </c>
      <c r="D28" s="11">
        <v>-0.67351048153374349</v>
      </c>
      <c r="F28" s="11">
        <v>8.3333333333333321</v>
      </c>
      <c r="G28" s="11">
        <v>0</v>
      </c>
    </row>
    <row r="29" spans="1:9" x14ac:dyDescent="0.2">
      <c r="A29" s="11">
        <v>5</v>
      </c>
      <c r="B29" s="11">
        <v>0.83842075093149915</v>
      </c>
      <c r="C29" s="11">
        <v>-0.83842075093149915</v>
      </c>
      <c r="D29" s="11">
        <v>-0.67351048153374349</v>
      </c>
      <c r="F29" s="11">
        <v>10.714285714285714</v>
      </c>
      <c r="G29" s="11">
        <v>0</v>
      </c>
    </row>
    <row r="30" spans="1:9" x14ac:dyDescent="0.2">
      <c r="A30" s="11">
        <v>6</v>
      </c>
      <c r="B30" s="11">
        <v>0.83842075093149915</v>
      </c>
      <c r="C30" s="11">
        <v>-0.83842075093149915</v>
      </c>
      <c r="D30" s="11">
        <v>-0.67351048153374349</v>
      </c>
      <c r="F30" s="11">
        <v>13.095238095238095</v>
      </c>
      <c r="G30" s="11">
        <v>0</v>
      </c>
    </row>
    <row r="31" spans="1:9" x14ac:dyDescent="0.2">
      <c r="A31" s="11">
        <v>7</v>
      </c>
      <c r="B31" s="11">
        <v>0.83842075093149915</v>
      </c>
      <c r="C31" s="11">
        <v>-0.83842075093149915</v>
      </c>
      <c r="D31" s="11">
        <v>-0.67351048153374349</v>
      </c>
      <c r="F31" s="11">
        <v>15.476190476190474</v>
      </c>
      <c r="G31" s="11">
        <v>0</v>
      </c>
    </row>
    <row r="32" spans="1:9" x14ac:dyDescent="0.2">
      <c r="A32" s="11">
        <v>8</v>
      </c>
      <c r="B32" s="11">
        <v>0.83842075093149915</v>
      </c>
      <c r="C32" s="11">
        <v>-0.83842075093149915</v>
      </c>
      <c r="D32" s="11">
        <v>-0.67351048153374349</v>
      </c>
      <c r="F32" s="11">
        <v>17.857142857142858</v>
      </c>
      <c r="G32" s="11">
        <v>0</v>
      </c>
    </row>
    <row r="33" spans="1:7" x14ac:dyDescent="0.2">
      <c r="A33" s="11">
        <v>9</v>
      </c>
      <c r="B33" s="11">
        <v>1.6127113786185154</v>
      </c>
      <c r="C33" s="11">
        <v>-0.61271137861851543</v>
      </c>
      <c r="D33" s="11">
        <v>-0.49219623344970864</v>
      </c>
      <c r="F33" s="11">
        <v>20.238095238095237</v>
      </c>
      <c r="G33" s="11">
        <v>1</v>
      </c>
    </row>
    <row r="34" spans="1:7" x14ac:dyDescent="0.2">
      <c r="A34" s="11">
        <v>10</v>
      </c>
      <c r="B34" s="11">
        <v>1.2255660647750073</v>
      </c>
      <c r="C34" s="11">
        <v>-0.22556606477500729</v>
      </c>
      <c r="D34" s="11">
        <v>-0.18119912792652126</v>
      </c>
      <c r="F34" s="11">
        <v>22.619047619047617</v>
      </c>
      <c r="G34" s="11">
        <v>1</v>
      </c>
    </row>
    <row r="35" spans="1:7" x14ac:dyDescent="0.2">
      <c r="A35" s="11">
        <v>11</v>
      </c>
      <c r="B35" s="11">
        <v>2.2579535683576957</v>
      </c>
      <c r="C35" s="11">
        <v>-1.2579535683576957</v>
      </c>
      <c r="D35" s="11">
        <v>-1.010524742655021</v>
      </c>
      <c r="F35" s="11">
        <v>25</v>
      </c>
      <c r="G35" s="11">
        <v>1</v>
      </c>
    </row>
    <row r="36" spans="1:7" x14ac:dyDescent="0.2">
      <c r="A36" s="11">
        <v>12</v>
      </c>
      <c r="B36" s="11">
        <v>1.3546145027228433</v>
      </c>
      <c r="C36" s="11">
        <v>-0.35461450272284334</v>
      </c>
      <c r="D36" s="11">
        <v>-0.2848648297675837</v>
      </c>
      <c r="F36" s="11">
        <v>27.38095238095238</v>
      </c>
      <c r="G36" s="11">
        <v>1</v>
      </c>
    </row>
    <row r="37" spans="1:7" x14ac:dyDescent="0.2">
      <c r="A37" s="11">
        <v>13</v>
      </c>
      <c r="B37" s="11">
        <v>5.7422613929492687</v>
      </c>
      <c r="C37" s="11">
        <v>-3.7422613929492687</v>
      </c>
      <c r="D37" s="11">
        <v>-3.0061902332332973</v>
      </c>
      <c r="F37" s="11">
        <v>29.761904761904759</v>
      </c>
      <c r="G37" s="11">
        <v>2</v>
      </c>
    </row>
    <row r="38" spans="1:7" x14ac:dyDescent="0.2">
      <c r="A38" s="11">
        <v>14</v>
      </c>
      <c r="B38" s="11">
        <v>1.4836629406706794</v>
      </c>
      <c r="C38" s="11">
        <v>0.51633705932932061</v>
      </c>
      <c r="D38" s="11">
        <v>0.41477792752176346</v>
      </c>
      <c r="F38" s="11">
        <v>32.142857142857146</v>
      </c>
      <c r="G38" s="11">
        <v>2</v>
      </c>
    </row>
    <row r="39" spans="1:7" x14ac:dyDescent="0.2">
      <c r="A39" s="11">
        <v>15</v>
      </c>
      <c r="B39" s="11">
        <v>3.4193895098882203</v>
      </c>
      <c r="C39" s="11">
        <v>-0.41938950988822032</v>
      </c>
      <c r="D39" s="11">
        <v>-0.33689914096376394</v>
      </c>
      <c r="F39" s="11">
        <v>34.523809523809526</v>
      </c>
      <c r="G39" s="11">
        <v>3</v>
      </c>
    </row>
    <row r="40" spans="1:7" x14ac:dyDescent="0.2">
      <c r="A40" s="11">
        <v>16</v>
      </c>
      <c r="B40" s="11">
        <v>2.7741473201490399</v>
      </c>
      <c r="C40" s="11">
        <v>0.22585267985096014</v>
      </c>
      <c r="D40" s="11">
        <v>0.18142936824154851</v>
      </c>
      <c r="F40" s="11">
        <v>36.904761904761905</v>
      </c>
      <c r="G40" s="11">
        <v>3</v>
      </c>
    </row>
    <row r="41" spans="1:7" x14ac:dyDescent="0.2">
      <c r="A41" s="11">
        <v>17</v>
      </c>
      <c r="B41" s="11">
        <v>2.3870020063055319</v>
      </c>
      <c r="C41" s="11">
        <v>0.61299799369446806</v>
      </c>
      <c r="D41" s="11">
        <v>0.49242647376473569</v>
      </c>
      <c r="F41" s="11">
        <v>39.285714285714285</v>
      </c>
      <c r="G41" s="11">
        <v>3</v>
      </c>
    </row>
    <row r="42" spans="1:7" x14ac:dyDescent="0.2">
      <c r="A42" s="11">
        <v>18</v>
      </c>
      <c r="B42" s="11">
        <v>3.1612926339925478</v>
      </c>
      <c r="C42" s="11">
        <v>-0.16129263399254778</v>
      </c>
      <c r="D42" s="11">
        <v>-0.1295677372816387</v>
      </c>
      <c r="F42" s="11">
        <v>41.666666666666664</v>
      </c>
      <c r="G42" s="11">
        <v>3</v>
      </c>
    </row>
    <row r="43" spans="1:7" x14ac:dyDescent="0.2">
      <c r="A43" s="11">
        <v>19</v>
      </c>
      <c r="B43" s="11">
        <v>2.5160504442533678</v>
      </c>
      <c r="C43" s="11">
        <v>0.48394955574663223</v>
      </c>
      <c r="D43" s="11">
        <v>0.38876077192367342</v>
      </c>
      <c r="F43" s="11">
        <v>44.047619047619044</v>
      </c>
      <c r="G43" s="11">
        <v>3</v>
      </c>
    </row>
    <row r="44" spans="1:7" x14ac:dyDescent="0.2">
      <c r="A44" s="11">
        <v>20</v>
      </c>
      <c r="B44" s="11">
        <v>4.4517770134709087</v>
      </c>
      <c r="C44" s="11">
        <v>-0.45177701347090871</v>
      </c>
      <c r="D44" s="11">
        <v>-0.36291629656185398</v>
      </c>
      <c r="F44" s="11">
        <v>46.428571428571431</v>
      </c>
      <c r="G44" s="11">
        <v>4</v>
      </c>
    </row>
    <row r="45" spans="1:7" x14ac:dyDescent="0.2">
      <c r="A45" s="11">
        <v>21</v>
      </c>
      <c r="B45" s="11">
        <v>4.8389223273144166</v>
      </c>
      <c r="C45" s="11">
        <v>-0.83892232731441663</v>
      </c>
      <c r="D45" s="11">
        <v>-0.67391340208504114</v>
      </c>
      <c r="F45" s="11">
        <v>48.80952380952381</v>
      </c>
      <c r="G45" s="11">
        <v>4</v>
      </c>
    </row>
    <row r="46" spans="1:7" x14ac:dyDescent="0.2">
      <c r="A46" s="11">
        <v>22</v>
      </c>
      <c r="B46" s="11">
        <v>4.7098738893665804</v>
      </c>
      <c r="C46" s="11">
        <v>-0.70987388936658036</v>
      </c>
      <c r="D46" s="11">
        <v>-0.57024770024397853</v>
      </c>
      <c r="F46" s="11">
        <v>51.19047619047619</v>
      </c>
      <c r="G46" s="11">
        <v>4</v>
      </c>
    </row>
    <row r="47" spans="1:7" x14ac:dyDescent="0.2">
      <c r="A47" s="11">
        <v>23</v>
      </c>
      <c r="B47" s="11">
        <v>4.580825451418745</v>
      </c>
      <c r="C47" s="11">
        <v>-0.58082545141874498</v>
      </c>
      <c r="D47" s="11">
        <v>-0.46658199840291664</v>
      </c>
      <c r="F47" s="11">
        <v>53.571428571428569</v>
      </c>
      <c r="G47" s="11">
        <v>4</v>
      </c>
    </row>
    <row r="48" spans="1:7" x14ac:dyDescent="0.2">
      <c r="A48" s="11">
        <v>24</v>
      </c>
      <c r="B48" s="11">
        <v>2.2579535683576957</v>
      </c>
      <c r="C48" s="11">
        <v>1.7420464316423043</v>
      </c>
      <c r="D48" s="11">
        <v>1.399400634736208</v>
      </c>
      <c r="F48" s="11">
        <v>55.952380952380949</v>
      </c>
      <c r="G48" s="11">
        <v>4</v>
      </c>
    </row>
    <row r="49" spans="1:7" x14ac:dyDescent="0.2">
      <c r="A49" s="11">
        <v>25</v>
      </c>
      <c r="B49" s="11">
        <v>2.2579535683576957</v>
      </c>
      <c r="C49" s="11">
        <v>1.7420464316423043</v>
      </c>
      <c r="D49" s="11">
        <v>1.399400634736208</v>
      </c>
      <c r="F49" s="11">
        <v>58.333333333333329</v>
      </c>
      <c r="G49" s="11">
        <v>4</v>
      </c>
    </row>
    <row r="50" spans="1:7" x14ac:dyDescent="0.2">
      <c r="A50" s="11">
        <v>26</v>
      </c>
      <c r="B50" s="11">
        <v>5.2260676411579245</v>
      </c>
      <c r="C50" s="11">
        <v>-0.22606764115792455</v>
      </c>
      <c r="D50" s="11">
        <v>-0.18160204847781874</v>
      </c>
      <c r="F50" s="11">
        <v>60.714285714285715</v>
      </c>
      <c r="G50" s="11">
        <v>5</v>
      </c>
    </row>
    <row r="51" spans="1:7" x14ac:dyDescent="0.2">
      <c r="A51" s="11">
        <v>27</v>
      </c>
      <c r="B51" s="11">
        <v>3.8065348237317282</v>
      </c>
      <c r="C51" s="11">
        <v>1.1934651762682718</v>
      </c>
      <c r="D51" s="11">
        <v>0.9587206717738681</v>
      </c>
      <c r="F51" s="11">
        <v>63.095238095238095</v>
      </c>
      <c r="G51" s="11">
        <v>5</v>
      </c>
    </row>
    <row r="52" spans="1:7" x14ac:dyDescent="0.2">
      <c r="A52" s="11">
        <v>28</v>
      </c>
      <c r="B52" s="11">
        <v>3.5484379478360561</v>
      </c>
      <c r="C52" s="11">
        <v>1.4515620521639439</v>
      </c>
      <c r="D52" s="11">
        <v>1.1660520754559931</v>
      </c>
      <c r="F52" s="11">
        <v>65.476190476190482</v>
      </c>
      <c r="G52" s="11">
        <v>5</v>
      </c>
    </row>
    <row r="53" spans="1:7" x14ac:dyDescent="0.2">
      <c r="A53" s="11">
        <v>29</v>
      </c>
      <c r="B53" s="11">
        <v>3.677486385783892</v>
      </c>
      <c r="C53" s="11">
        <v>1.322513614216108</v>
      </c>
      <c r="D53" s="11">
        <v>1.0623863736149308</v>
      </c>
      <c r="F53" s="11">
        <v>67.857142857142861</v>
      </c>
      <c r="G53" s="11">
        <v>5</v>
      </c>
    </row>
    <row r="54" spans="1:7" x14ac:dyDescent="0.2">
      <c r="A54" s="11">
        <v>30</v>
      </c>
      <c r="B54" s="11">
        <v>3.5484379478360561</v>
      </c>
      <c r="C54" s="11">
        <v>1.4515620521639439</v>
      </c>
      <c r="D54" s="11">
        <v>1.1660520754559931</v>
      </c>
      <c r="F54" s="11">
        <v>70.238095238095241</v>
      </c>
      <c r="G54" s="11">
        <v>5</v>
      </c>
    </row>
    <row r="55" spans="1:7" x14ac:dyDescent="0.2">
      <c r="A55" s="11">
        <v>31</v>
      </c>
      <c r="B55" s="11">
        <v>2.6450988822012036</v>
      </c>
      <c r="C55" s="11">
        <v>2.3549011177987964</v>
      </c>
      <c r="D55" s="11">
        <v>1.8917119883434304</v>
      </c>
      <c r="F55" s="11">
        <v>72.61904761904762</v>
      </c>
      <c r="G55" s="11">
        <v>5</v>
      </c>
    </row>
    <row r="56" spans="1:7" x14ac:dyDescent="0.2">
      <c r="A56" s="11">
        <v>32</v>
      </c>
      <c r="B56" s="11">
        <v>5.7422613929492687</v>
      </c>
      <c r="C56" s="11">
        <v>-0.74226139294926874</v>
      </c>
      <c r="D56" s="11">
        <v>-0.59626485584206856</v>
      </c>
      <c r="F56" s="11">
        <v>75</v>
      </c>
      <c r="G56" s="11">
        <v>5</v>
      </c>
    </row>
    <row r="57" spans="1:7" x14ac:dyDescent="0.2">
      <c r="A57" s="11">
        <v>33</v>
      </c>
      <c r="B57" s="11">
        <v>4.580825451418745</v>
      </c>
      <c r="C57" s="11">
        <v>0.41917454858125502</v>
      </c>
      <c r="D57" s="11">
        <v>0.33672646072749302</v>
      </c>
      <c r="F57" s="11">
        <v>77.38095238095238</v>
      </c>
      <c r="G57" s="11">
        <v>5</v>
      </c>
    </row>
    <row r="58" spans="1:7" x14ac:dyDescent="0.2">
      <c r="A58" s="11">
        <v>34</v>
      </c>
      <c r="B58" s="11">
        <v>3.4193895098882203</v>
      </c>
      <c r="C58" s="11">
        <v>1.5806104901117797</v>
      </c>
      <c r="D58" s="11">
        <v>1.2697177772970554</v>
      </c>
      <c r="F58" s="11">
        <v>79.761904761904759</v>
      </c>
      <c r="G58" s="11">
        <v>5</v>
      </c>
    </row>
    <row r="59" spans="1:7" x14ac:dyDescent="0.2">
      <c r="A59" s="11">
        <v>35</v>
      </c>
      <c r="B59" s="11">
        <v>3.2903410719403841</v>
      </c>
      <c r="C59" s="11">
        <v>1.7096589280596159</v>
      </c>
      <c r="D59" s="11">
        <v>1.3733834791381179</v>
      </c>
      <c r="F59" s="11">
        <v>82.142857142857139</v>
      </c>
      <c r="G59" s="11">
        <v>5</v>
      </c>
    </row>
    <row r="60" spans="1:7" x14ac:dyDescent="0.2">
      <c r="A60" s="11">
        <v>36</v>
      </c>
      <c r="B60" s="11">
        <v>5.6132129550014325</v>
      </c>
      <c r="C60" s="11">
        <v>-0.61321295500143247</v>
      </c>
      <c r="D60" s="11">
        <v>-0.49259915400100596</v>
      </c>
      <c r="F60" s="11">
        <v>84.523809523809518</v>
      </c>
      <c r="G60" s="11">
        <v>5</v>
      </c>
    </row>
    <row r="61" spans="1:7" x14ac:dyDescent="0.2">
      <c r="A61" s="11">
        <v>37</v>
      </c>
      <c r="B61" s="11">
        <v>4.7098738893665804</v>
      </c>
      <c r="C61" s="11">
        <v>0.29012611063341964</v>
      </c>
      <c r="D61" s="11">
        <v>0.23306075888643107</v>
      </c>
      <c r="F61" s="11">
        <v>86.904761904761898</v>
      </c>
      <c r="G61" s="11">
        <v>5</v>
      </c>
    </row>
    <row r="62" spans="1:7" x14ac:dyDescent="0.2">
      <c r="A62" s="11">
        <v>38</v>
      </c>
      <c r="B62" s="11">
        <v>4.1936801375752362</v>
      </c>
      <c r="C62" s="11">
        <v>0.80631986242476383</v>
      </c>
      <c r="D62" s="11">
        <v>0.64772356625068095</v>
      </c>
      <c r="F62" s="11">
        <v>89.285714285714278</v>
      </c>
      <c r="G62" s="11">
        <v>5</v>
      </c>
    </row>
    <row r="63" spans="1:7" x14ac:dyDescent="0.2">
      <c r="A63" s="11">
        <v>39</v>
      </c>
      <c r="B63" s="11">
        <v>4.8389223273144166</v>
      </c>
      <c r="C63" s="11">
        <v>0.16107767268558337</v>
      </c>
      <c r="D63" s="11">
        <v>0.12939505704536844</v>
      </c>
      <c r="F63" s="11">
        <v>91.666666666666671</v>
      </c>
      <c r="G63" s="11">
        <v>5</v>
      </c>
    </row>
    <row r="64" spans="1:7" x14ac:dyDescent="0.2">
      <c r="A64" s="11">
        <v>40</v>
      </c>
      <c r="B64" s="11">
        <v>4.1936801375752362</v>
      </c>
      <c r="C64" s="11">
        <v>0.80631986242476383</v>
      </c>
      <c r="D64" s="11">
        <v>0.64772356625068095</v>
      </c>
      <c r="F64" s="11">
        <v>94.047619047619051</v>
      </c>
      <c r="G64" s="11">
        <v>5</v>
      </c>
    </row>
    <row r="65" spans="1:7" x14ac:dyDescent="0.2">
      <c r="A65" s="11">
        <v>41</v>
      </c>
      <c r="B65" s="11">
        <v>3.2903410719403841</v>
      </c>
      <c r="C65" s="11">
        <v>1.7096589280596159</v>
      </c>
      <c r="D65" s="11">
        <v>1.3733834791381179</v>
      </c>
      <c r="F65" s="11">
        <v>96.428571428571431</v>
      </c>
      <c r="G65" s="11">
        <v>5</v>
      </c>
    </row>
    <row r="66" spans="1:7" ht="16" thickBot="1" x14ac:dyDescent="0.25">
      <c r="A66" s="12">
        <v>42</v>
      </c>
      <c r="B66" s="12">
        <v>5.3551160791057608</v>
      </c>
      <c r="C66" s="12">
        <v>-0.35511607910576082</v>
      </c>
      <c r="D66" s="12">
        <v>-0.28526775031888135</v>
      </c>
      <c r="F66" s="12">
        <v>98.80952380952381</v>
      </c>
      <c r="G66" s="12">
        <v>5</v>
      </c>
    </row>
  </sheetData>
  <sortState ref="G25:G66">
    <sortCondition ref="G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3" workbookViewId="0">
      <selection activeCell="B10" sqref="B10"/>
    </sheetView>
  </sheetViews>
  <sheetFormatPr baseColWidth="10" defaultColWidth="10.6640625" defaultRowHeight="15" x14ac:dyDescent="0.2"/>
  <cols>
    <col min="1" max="1" width="14.1640625" customWidth="1"/>
    <col min="2" max="2" width="18" customWidth="1"/>
  </cols>
  <sheetData>
    <row r="1" spans="1:3" x14ac:dyDescent="0.2">
      <c r="A1" t="s">
        <v>977</v>
      </c>
      <c r="B1" t="s">
        <v>978</v>
      </c>
      <c r="C1" t="s">
        <v>979</v>
      </c>
    </row>
    <row r="2" spans="1:3" x14ac:dyDescent="0.2">
      <c r="A2" t="s">
        <v>980</v>
      </c>
      <c r="B2">
        <v>0</v>
      </c>
      <c r="C2">
        <v>0</v>
      </c>
    </row>
    <row r="3" spans="1:3" x14ac:dyDescent="0.2">
      <c r="A3" t="s">
        <v>981</v>
      </c>
      <c r="B3">
        <v>0</v>
      </c>
      <c r="C3">
        <v>0</v>
      </c>
    </row>
    <row r="4" spans="1:3" x14ac:dyDescent="0.2">
      <c r="A4" t="s">
        <v>982</v>
      </c>
      <c r="B4">
        <v>0</v>
      </c>
      <c r="C4">
        <v>0</v>
      </c>
    </row>
    <row r="5" spans="1:3" x14ac:dyDescent="0.2">
      <c r="A5" t="s">
        <v>983</v>
      </c>
      <c r="B5">
        <v>0</v>
      </c>
      <c r="C5">
        <v>0</v>
      </c>
    </row>
    <row r="6" spans="1:3" x14ac:dyDescent="0.2">
      <c r="A6" t="s">
        <v>984</v>
      </c>
      <c r="B6">
        <v>0</v>
      </c>
      <c r="C6">
        <v>0</v>
      </c>
    </row>
    <row r="7" spans="1:3" x14ac:dyDescent="0.2">
      <c r="A7" t="s">
        <v>985</v>
      </c>
      <c r="B7">
        <v>0</v>
      </c>
      <c r="C7">
        <v>0</v>
      </c>
    </row>
    <row r="8" spans="1:3" x14ac:dyDescent="0.2">
      <c r="A8" t="s">
        <v>986</v>
      </c>
      <c r="B8">
        <v>0</v>
      </c>
      <c r="C8">
        <v>0</v>
      </c>
    </row>
    <row r="9" spans="1:3" x14ac:dyDescent="0.2">
      <c r="A9" t="s">
        <v>987</v>
      </c>
      <c r="B9">
        <v>13</v>
      </c>
      <c r="C9">
        <v>3</v>
      </c>
    </row>
    <row r="10" spans="1:3" x14ac:dyDescent="0.2">
      <c r="A10" t="s">
        <v>36</v>
      </c>
      <c r="B10">
        <v>116</v>
      </c>
      <c r="C10">
        <v>41</v>
      </c>
    </row>
    <row r="11" spans="1:3" x14ac:dyDescent="0.2">
      <c r="A11" t="s">
        <v>988</v>
      </c>
      <c r="B11">
        <v>140</v>
      </c>
      <c r="C11">
        <v>61</v>
      </c>
    </row>
    <row r="12" spans="1:3" x14ac:dyDescent="0.2">
      <c r="A12" t="s">
        <v>989</v>
      </c>
      <c r="B12">
        <v>114</v>
      </c>
      <c r="C12">
        <v>40</v>
      </c>
    </row>
    <row r="13" spans="1:3" x14ac:dyDescent="0.2">
      <c r="A13" t="s">
        <v>990</v>
      </c>
      <c r="B13">
        <v>150</v>
      </c>
      <c r="C13">
        <v>62</v>
      </c>
    </row>
    <row r="14" spans="1:3" x14ac:dyDescent="0.2">
      <c r="A14" t="s">
        <v>991</v>
      </c>
      <c r="B14">
        <v>33</v>
      </c>
      <c r="C14">
        <v>9</v>
      </c>
    </row>
    <row r="15" spans="1:3" x14ac:dyDescent="0.2">
      <c r="A15" t="s">
        <v>992</v>
      </c>
      <c r="B15">
        <v>2</v>
      </c>
      <c r="C15">
        <v>0</v>
      </c>
    </row>
    <row r="16" spans="1:3" x14ac:dyDescent="0.2">
      <c r="A16" t="s">
        <v>993</v>
      </c>
      <c r="B16">
        <v>1</v>
      </c>
      <c r="C16">
        <v>0</v>
      </c>
    </row>
    <row r="17" spans="1:3" x14ac:dyDescent="0.2">
      <c r="A17" t="s">
        <v>994</v>
      </c>
      <c r="B17">
        <v>13</v>
      </c>
      <c r="C17">
        <v>5</v>
      </c>
    </row>
    <row r="18" spans="1:3" x14ac:dyDescent="0.2">
      <c r="A18" t="s">
        <v>995</v>
      </c>
      <c r="B18">
        <v>44</v>
      </c>
      <c r="C18">
        <v>9</v>
      </c>
    </row>
    <row r="19" spans="1:3" x14ac:dyDescent="0.2">
      <c r="A19" t="s">
        <v>996</v>
      </c>
      <c r="B19">
        <v>90</v>
      </c>
      <c r="C19">
        <v>28</v>
      </c>
    </row>
    <row r="20" spans="1:3" x14ac:dyDescent="0.2">
      <c r="A20" t="s">
        <v>997</v>
      </c>
      <c r="B20">
        <v>83</v>
      </c>
      <c r="C20">
        <v>37</v>
      </c>
    </row>
    <row r="21" spans="1:3" x14ac:dyDescent="0.2">
      <c r="A21" t="s">
        <v>998</v>
      </c>
      <c r="B21">
        <v>11</v>
      </c>
      <c r="C21">
        <v>8</v>
      </c>
    </row>
    <row r="22" spans="1:3" x14ac:dyDescent="0.2">
      <c r="A22" t="s">
        <v>38</v>
      </c>
      <c r="B22">
        <v>0</v>
      </c>
      <c r="C22">
        <v>0</v>
      </c>
    </row>
    <row r="23" spans="1:3" x14ac:dyDescent="0.2">
      <c r="A23" t="s">
        <v>999</v>
      </c>
      <c r="B23">
        <v>0</v>
      </c>
      <c r="C23">
        <v>0</v>
      </c>
    </row>
    <row r="24" spans="1:3" x14ac:dyDescent="0.2">
      <c r="A24" t="s">
        <v>1000</v>
      </c>
      <c r="B24">
        <v>0</v>
      </c>
      <c r="C24">
        <v>0</v>
      </c>
    </row>
    <row r="25" spans="1:3" x14ac:dyDescent="0.2">
      <c r="A25" t="s">
        <v>1001</v>
      </c>
      <c r="B25">
        <v>0</v>
      </c>
      <c r="C25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4"/>
  <sheetViews>
    <sheetView topLeftCell="A10" workbookViewId="0">
      <selection activeCell="A3" sqref="A3"/>
    </sheetView>
  </sheetViews>
  <sheetFormatPr baseColWidth="10" defaultRowHeight="15" x14ac:dyDescent="0.2"/>
  <cols>
    <col min="1" max="1" width="14.83203125" bestFit="1" customWidth="1"/>
    <col min="2" max="2" width="15.83203125" bestFit="1" customWidth="1"/>
    <col min="3" max="3" width="20.1640625" bestFit="1" customWidth="1"/>
    <col min="4" max="9" width="18.6640625" customWidth="1"/>
  </cols>
  <sheetData>
    <row r="3" spans="1:9" x14ac:dyDescent="0.2">
      <c r="A3" s="5" t="s">
        <v>1003</v>
      </c>
      <c r="B3" t="s">
        <v>1002</v>
      </c>
      <c r="C3" t="s">
        <v>1007</v>
      </c>
      <c r="D3" t="s">
        <v>1013</v>
      </c>
      <c r="E3" t="s">
        <v>1014</v>
      </c>
      <c r="F3" t="s">
        <v>1015</v>
      </c>
      <c r="G3" t="s">
        <v>1016</v>
      </c>
      <c r="H3" t="s">
        <v>1017</v>
      </c>
      <c r="I3" t="s">
        <v>1018</v>
      </c>
    </row>
    <row r="4" spans="1:9" x14ac:dyDescent="0.2">
      <c r="A4" s="6" t="s">
        <v>101</v>
      </c>
      <c r="B4" s="4">
        <v>39</v>
      </c>
      <c r="C4" s="4">
        <v>1650.0000016065314</v>
      </c>
      <c r="D4" s="4">
        <v>1</v>
      </c>
      <c r="E4" s="4">
        <v>1</v>
      </c>
      <c r="F4" s="4">
        <v>0</v>
      </c>
      <c r="G4" s="4">
        <v>0</v>
      </c>
      <c r="H4" s="4">
        <v>1</v>
      </c>
      <c r="I4" s="4">
        <v>1</v>
      </c>
    </row>
    <row r="5" spans="1:9" x14ac:dyDescent="0.2">
      <c r="A5" s="6" t="s">
        <v>107</v>
      </c>
      <c r="B5" s="4">
        <v>22</v>
      </c>
      <c r="C5" s="4">
        <v>958.99999409448355</v>
      </c>
      <c r="D5" s="4">
        <v>0</v>
      </c>
      <c r="E5" s="4">
        <v>0</v>
      </c>
      <c r="F5" s="4">
        <v>1</v>
      </c>
      <c r="G5" s="4">
        <v>0</v>
      </c>
      <c r="H5" s="4">
        <v>0</v>
      </c>
      <c r="I5" s="4">
        <v>0</v>
      </c>
    </row>
    <row r="6" spans="1:9" x14ac:dyDescent="0.2">
      <c r="A6" s="6" t="s">
        <v>99</v>
      </c>
      <c r="B6" s="4">
        <v>35</v>
      </c>
      <c r="C6" s="4">
        <v>1748.9999996032566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</v>
      </c>
    </row>
    <row r="7" spans="1:9" x14ac:dyDescent="0.2">
      <c r="A7" s="6" t="s">
        <v>92</v>
      </c>
      <c r="B7" s="4">
        <v>24</v>
      </c>
      <c r="C7" s="4">
        <v>1229.0000037755817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1</v>
      </c>
    </row>
    <row r="8" spans="1:9" x14ac:dyDescent="0.2">
      <c r="A8" s="6" t="s">
        <v>86</v>
      </c>
      <c r="B8" s="4">
        <v>5</v>
      </c>
      <c r="C8" s="4">
        <v>392.99999945797026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4">
        <v>0</v>
      </c>
    </row>
    <row r="9" spans="1:9" x14ac:dyDescent="0.2">
      <c r="A9" s="6" t="s">
        <v>78</v>
      </c>
      <c r="B9" s="4">
        <v>7</v>
      </c>
      <c r="C9" s="4">
        <v>572.99999690148979</v>
      </c>
      <c r="D9" s="4">
        <v>1</v>
      </c>
      <c r="E9" s="4">
        <v>1</v>
      </c>
      <c r="F9" s="4">
        <v>1</v>
      </c>
      <c r="G9" s="4">
        <v>1</v>
      </c>
      <c r="H9" s="4">
        <v>0</v>
      </c>
      <c r="I9" s="4">
        <v>1</v>
      </c>
    </row>
    <row r="10" spans="1:9" x14ac:dyDescent="0.2">
      <c r="A10" s="6" t="s">
        <v>141</v>
      </c>
      <c r="B10" s="4">
        <v>29</v>
      </c>
      <c r="C10" s="4">
        <v>1363.9999988721684</v>
      </c>
      <c r="D10" s="4">
        <v>0</v>
      </c>
      <c r="E10" s="4">
        <v>1</v>
      </c>
      <c r="F10" s="4">
        <v>0</v>
      </c>
      <c r="G10" s="4">
        <v>0</v>
      </c>
      <c r="H10" s="4">
        <v>1</v>
      </c>
      <c r="I10" s="4">
        <v>1</v>
      </c>
    </row>
    <row r="11" spans="1:9" x14ac:dyDescent="0.2">
      <c r="A11" s="6" t="s">
        <v>151</v>
      </c>
      <c r="B11" s="4">
        <v>4</v>
      </c>
      <c r="C11" s="4">
        <v>329.00000147055835</v>
      </c>
      <c r="D11" s="4">
        <v>1</v>
      </c>
      <c r="E11" s="4">
        <v>1</v>
      </c>
      <c r="F11" s="4">
        <v>0</v>
      </c>
      <c r="G11" s="4">
        <v>1</v>
      </c>
      <c r="H11" s="4">
        <v>0</v>
      </c>
      <c r="I11" s="4">
        <v>0</v>
      </c>
    </row>
    <row r="12" spans="1:9" x14ac:dyDescent="0.2">
      <c r="A12" s="6" t="s">
        <v>105</v>
      </c>
      <c r="B12" s="4">
        <v>22</v>
      </c>
      <c r="C12" s="4">
        <v>1206.0000009136274</v>
      </c>
      <c r="D12" s="4">
        <v>1</v>
      </c>
      <c r="E12" s="4">
        <v>1</v>
      </c>
      <c r="F12" s="4">
        <v>0</v>
      </c>
      <c r="G12" s="4">
        <v>1</v>
      </c>
      <c r="H12" s="4">
        <v>1</v>
      </c>
      <c r="I12" s="4">
        <v>1</v>
      </c>
    </row>
    <row r="13" spans="1:9" x14ac:dyDescent="0.2">
      <c r="A13" s="6" t="s">
        <v>123</v>
      </c>
      <c r="B13" s="4">
        <v>32</v>
      </c>
      <c r="C13" s="4">
        <v>1481.0000017052516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</row>
    <row r="14" spans="1:9" x14ac:dyDescent="0.2">
      <c r="A14" s="6" t="s">
        <v>76</v>
      </c>
      <c r="B14" s="4">
        <v>1</v>
      </c>
      <c r="C14" s="4">
        <v>117.00000031851232</v>
      </c>
      <c r="D14" s="4">
        <v>0</v>
      </c>
      <c r="E14" s="4">
        <v>0</v>
      </c>
      <c r="F14" s="4">
        <v>1</v>
      </c>
      <c r="G14" s="4">
        <v>1</v>
      </c>
      <c r="H14" s="4">
        <v>0</v>
      </c>
      <c r="I14" s="4">
        <v>1</v>
      </c>
    </row>
    <row r="15" spans="1:9" x14ac:dyDescent="0.2">
      <c r="A15" s="6" t="s">
        <v>74</v>
      </c>
      <c r="B15" s="4">
        <v>15</v>
      </c>
      <c r="C15" s="4">
        <v>940.00000033993274</v>
      </c>
      <c r="D15" s="4">
        <v>0</v>
      </c>
      <c r="E15" s="4">
        <v>1</v>
      </c>
      <c r="F15" s="4">
        <v>1</v>
      </c>
      <c r="G15" s="4">
        <v>1</v>
      </c>
      <c r="H15" s="4">
        <v>0</v>
      </c>
      <c r="I15" s="4">
        <v>1</v>
      </c>
    </row>
    <row r="16" spans="1:9" x14ac:dyDescent="0.2">
      <c r="A16" s="6" t="s">
        <v>133</v>
      </c>
      <c r="B16" s="4">
        <v>21</v>
      </c>
      <c r="C16" s="4">
        <v>1484.0000017778948</v>
      </c>
      <c r="D16" s="4">
        <v>1</v>
      </c>
      <c r="E16" s="4">
        <v>1</v>
      </c>
      <c r="F16" s="4">
        <v>0</v>
      </c>
      <c r="G16" s="4">
        <v>0</v>
      </c>
      <c r="H16" s="4">
        <v>0</v>
      </c>
      <c r="I16" s="4">
        <v>1</v>
      </c>
    </row>
    <row r="17" spans="1:9" x14ac:dyDescent="0.2">
      <c r="A17" s="6" t="s">
        <v>80</v>
      </c>
      <c r="B17" s="4">
        <v>1</v>
      </c>
      <c r="C17" s="4">
        <v>140.99999964237213</v>
      </c>
      <c r="D17" s="4">
        <v>1</v>
      </c>
      <c r="E17" s="4">
        <v>1</v>
      </c>
      <c r="F17" s="4">
        <v>1</v>
      </c>
      <c r="G17" s="4">
        <v>1</v>
      </c>
      <c r="H17" s="4">
        <v>0</v>
      </c>
      <c r="I17" s="4">
        <v>1</v>
      </c>
    </row>
    <row r="18" spans="1:9" x14ac:dyDescent="0.2">
      <c r="A18" s="6" t="s">
        <v>103</v>
      </c>
      <c r="B18" s="4">
        <v>30</v>
      </c>
      <c r="C18" s="4">
        <v>1906.0000023571774</v>
      </c>
      <c r="D18" s="4">
        <v>1</v>
      </c>
      <c r="E18" s="4">
        <v>1</v>
      </c>
      <c r="F18" s="4">
        <v>0</v>
      </c>
      <c r="G18" s="4">
        <v>0</v>
      </c>
      <c r="H18" s="4">
        <v>1</v>
      </c>
      <c r="I18" s="4">
        <v>1</v>
      </c>
    </row>
    <row r="19" spans="1:9" x14ac:dyDescent="0.2">
      <c r="A19" s="6" t="s">
        <v>147</v>
      </c>
      <c r="B19" s="4">
        <v>6</v>
      </c>
      <c r="C19" s="4">
        <v>488.99999926798046</v>
      </c>
      <c r="D19" s="4">
        <v>0</v>
      </c>
      <c r="E19" s="4">
        <v>0</v>
      </c>
      <c r="F19" s="4">
        <v>0</v>
      </c>
      <c r="G19" s="4">
        <v>0</v>
      </c>
      <c r="H19" s="4">
        <v>1</v>
      </c>
      <c r="I19" s="4">
        <v>1</v>
      </c>
    </row>
    <row r="20" spans="1:9" x14ac:dyDescent="0.2">
      <c r="A20" s="6" t="s">
        <v>90</v>
      </c>
      <c r="B20" s="4">
        <v>30</v>
      </c>
      <c r="C20" s="4">
        <v>1512.0000014081597</v>
      </c>
      <c r="D20" s="4">
        <v>1</v>
      </c>
      <c r="E20" s="4">
        <v>0</v>
      </c>
      <c r="F20" s="4">
        <v>1</v>
      </c>
      <c r="G20" s="4">
        <v>1</v>
      </c>
      <c r="H20" s="4">
        <v>1</v>
      </c>
      <c r="I20" s="4">
        <v>0</v>
      </c>
    </row>
    <row r="21" spans="1:9" x14ac:dyDescent="0.2">
      <c r="A21" s="6" t="s">
        <v>113</v>
      </c>
      <c r="B21" s="4">
        <v>39</v>
      </c>
      <c r="C21" s="4">
        <v>1851.9999997923151</v>
      </c>
      <c r="D21" s="4">
        <v>1</v>
      </c>
      <c r="E21" s="4">
        <v>0</v>
      </c>
      <c r="F21" s="4">
        <v>1</v>
      </c>
      <c r="G21" s="4">
        <v>1</v>
      </c>
      <c r="H21" s="4">
        <v>0</v>
      </c>
      <c r="I21" s="4">
        <v>1</v>
      </c>
    </row>
    <row r="22" spans="1:9" x14ac:dyDescent="0.2">
      <c r="A22" s="6" t="s">
        <v>119</v>
      </c>
      <c r="B22" s="4">
        <v>31</v>
      </c>
      <c r="C22" s="4">
        <v>1413.0000002682209</v>
      </c>
      <c r="D22" s="4">
        <v>0</v>
      </c>
      <c r="E22" s="4">
        <v>1</v>
      </c>
      <c r="F22" s="4">
        <v>1</v>
      </c>
      <c r="G22" s="4">
        <v>1</v>
      </c>
      <c r="H22" s="4">
        <v>0</v>
      </c>
      <c r="I22" s="4">
        <v>1</v>
      </c>
    </row>
    <row r="23" spans="1:9" x14ac:dyDescent="0.2">
      <c r="A23" s="6" t="s">
        <v>127</v>
      </c>
      <c r="B23" s="4">
        <v>17</v>
      </c>
      <c r="C23" s="4">
        <v>1383.9999966323376</v>
      </c>
      <c r="D23" s="4">
        <v>2</v>
      </c>
      <c r="E23" s="4">
        <v>2</v>
      </c>
      <c r="F23" s="4">
        <v>1</v>
      </c>
      <c r="G23" s="4">
        <v>0</v>
      </c>
      <c r="H23" s="4">
        <v>1</v>
      </c>
      <c r="I23" s="4">
        <v>2</v>
      </c>
    </row>
    <row r="24" spans="1:9" x14ac:dyDescent="0.2">
      <c r="A24" s="6" t="s">
        <v>143</v>
      </c>
      <c r="B24" s="4">
        <v>21</v>
      </c>
      <c r="C24" s="4">
        <v>986.00000606384128</v>
      </c>
      <c r="D24" s="4">
        <v>0</v>
      </c>
      <c r="E24" s="4">
        <v>1</v>
      </c>
      <c r="F24" s="4">
        <v>0</v>
      </c>
      <c r="G24" s="4">
        <v>0</v>
      </c>
      <c r="H24" s="4">
        <v>0</v>
      </c>
      <c r="I24" s="4">
        <v>0</v>
      </c>
    </row>
    <row r="25" spans="1:9" x14ac:dyDescent="0.2">
      <c r="A25" s="6" t="s">
        <v>82</v>
      </c>
      <c r="B25" s="4">
        <v>1</v>
      </c>
      <c r="C25" s="4">
        <v>100.99999972153455</v>
      </c>
      <c r="D25" s="4">
        <v>0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</row>
    <row r="26" spans="1:9" x14ac:dyDescent="0.2">
      <c r="A26" s="6" t="s">
        <v>109</v>
      </c>
      <c r="B26" s="4">
        <v>20</v>
      </c>
      <c r="C26" s="4">
        <v>1002.9999955790117</v>
      </c>
      <c r="D26" s="4">
        <v>1</v>
      </c>
      <c r="E26" s="4">
        <v>0</v>
      </c>
      <c r="F26" s="4">
        <v>0</v>
      </c>
      <c r="G26" s="4">
        <v>0</v>
      </c>
      <c r="H26" s="4">
        <v>1</v>
      </c>
      <c r="I26" s="4">
        <v>0</v>
      </c>
    </row>
    <row r="27" spans="1:9" x14ac:dyDescent="0.2">
      <c r="A27" s="6" t="s">
        <v>115</v>
      </c>
      <c r="B27" s="4">
        <v>12</v>
      </c>
      <c r="C27" s="4">
        <v>727.99999793060124</v>
      </c>
      <c r="D27" s="4">
        <v>1</v>
      </c>
      <c r="E27" s="4">
        <v>0</v>
      </c>
      <c r="F27" s="4">
        <v>0</v>
      </c>
      <c r="G27" s="4">
        <v>0</v>
      </c>
      <c r="H27" s="4">
        <v>0</v>
      </c>
      <c r="I27" s="4">
        <v>1</v>
      </c>
    </row>
    <row r="28" spans="1:9" x14ac:dyDescent="0.2">
      <c r="A28" s="6" t="s">
        <v>129</v>
      </c>
      <c r="B28" s="4">
        <v>38</v>
      </c>
      <c r="C28" s="4">
        <v>1960.9999944688752</v>
      </c>
      <c r="D28" s="4">
        <v>0</v>
      </c>
      <c r="E28" s="4">
        <v>0</v>
      </c>
      <c r="F28" s="4">
        <v>0</v>
      </c>
      <c r="G28" s="4">
        <v>0</v>
      </c>
      <c r="H28" s="4">
        <v>1</v>
      </c>
      <c r="I28" s="4">
        <v>0</v>
      </c>
    </row>
    <row r="29" spans="1:9" x14ac:dyDescent="0.2">
      <c r="A29" s="6" t="s">
        <v>95</v>
      </c>
      <c r="B29" s="4">
        <v>31</v>
      </c>
      <c r="C29" s="4">
        <v>1519.9999976204708</v>
      </c>
      <c r="D29" s="4">
        <v>1</v>
      </c>
      <c r="E29" s="4">
        <v>0</v>
      </c>
      <c r="F29" s="4">
        <v>0</v>
      </c>
      <c r="G29" s="4">
        <v>1</v>
      </c>
      <c r="H29" s="4">
        <v>1</v>
      </c>
      <c r="I29" s="4">
        <v>1</v>
      </c>
    </row>
    <row r="30" spans="1:9" x14ac:dyDescent="0.2">
      <c r="A30" s="6" t="s">
        <v>149</v>
      </c>
      <c r="B30" s="4">
        <v>16</v>
      </c>
      <c r="C30" s="4">
        <v>786.99999914970249</v>
      </c>
      <c r="D30" s="4">
        <v>1</v>
      </c>
      <c r="E30" s="4">
        <v>0</v>
      </c>
      <c r="F30" s="4">
        <v>0</v>
      </c>
      <c r="G30" s="4">
        <v>0</v>
      </c>
      <c r="H30" s="4">
        <v>1</v>
      </c>
      <c r="I30" s="4">
        <v>0</v>
      </c>
    </row>
    <row r="31" spans="1:9" x14ac:dyDescent="0.2">
      <c r="A31" s="6" t="s">
        <v>72</v>
      </c>
      <c r="B31" s="4">
        <v>13</v>
      </c>
      <c r="C31" s="4">
        <v>833.00000173039734</v>
      </c>
      <c r="D31" s="4">
        <v>1</v>
      </c>
      <c r="E31" s="4">
        <v>0</v>
      </c>
      <c r="F31" s="4">
        <v>1</v>
      </c>
      <c r="G31" s="4">
        <v>0</v>
      </c>
      <c r="H31" s="4">
        <v>1</v>
      </c>
      <c r="I31" s="4">
        <v>1</v>
      </c>
    </row>
    <row r="32" spans="1:9" x14ac:dyDescent="0.2">
      <c r="A32" s="6" t="s">
        <v>117</v>
      </c>
      <c r="B32" s="4">
        <v>19</v>
      </c>
      <c r="C32" s="4">
        <v>1280.9999970719218</v>
      </c>
      <c r="D32" s="4">
        <v>1</v>
      </c>
      <c r="E32" s="4">
        <v>0</v>
      </c>
      <c r="F32" s="4">
        <v>0</v>
      </c>
      <c r="G32" s="4">
        <v>1</v>
      </c>
      <c r="H32" s="4">
        <v>1</v>
      </c>
      <c r="I32" s="4">
        <v>1</v>
      </c>
    </row>
    <row r="33" spans="1:9" x14ac:dyDescent="0.2">
      <c r="A33" s="6" t="s">
        <v>111</v>
      </c>
      <c r="B33" s="4">
        <v>12</v>
      </c>
      <c r="C33" s="4">
        <v>801.00000242237002</v>
      </c>
      <c r="D33" s="4">
        <v>0</v>
      </c>
      <c r="E33" s="4">
        <v>0</v>
      </c>
      <c r="F33" s="4">
        <v>0</v>
      </c>
      <c r="G33" s="4">
        <v>1</v>
      </c>
      <c r="H33" s="4">
        <v>1</v>
      </c>
      <c r="I33" s="4">
        <v>0</v>
      </c>
    </row>
    <row r="34" spans="1:9" x14ac:dyDescent="0.2">
      <c r="A34" s="6" t="s">
        <v>135</v>
      </c>
      <c r="B34" s="4">
        <v>23</v>
      </c>
      <c r="C34" s="4">
        <v>1550.0000002328306</v>
      </c>
      <c r="D34" s="4">
        <v>1</v>
      </c>
      <c r="E34" s="4">
        <v>1</v>
      </c>
      <c r="F34" s="4">
        <v>0</v>
      </c>
      <c r="G34" s="4">
        <v>0</v>
      </c>
      <c r="H34" s="4">
        <v>1</v>
      </c>
      <c r="I34" s="4">
        <v>1</v>
      </c>
    </row>
    <row r="35" spans="1:9" x14ac:dyDescent="0.2">
      <c r="A35" s="6" t="s">
        <v>145</v>
      </c>
      <c r="B35" s="4">
        <v>5</v>
      </c>
      <c r="C35" s="4">
        <v>439.99999912921339</v>
      </c>
      <c r="D35" s="4">
        <v>1</v>
      </c>
      <c r="E35" s="4">
        <v>0</v>
      </c>
      <c r="F35" s="4">
        <v>1</v>
      </c>
      <c r="G35" s="4">
        <v>0</v>
      </c>
      <c r="H35" s="4">
        <v>0</v>
      </c>
      <c r="I35" s="4">
        <v>1</v>
      </c>
    </row>
    <row r="36" spans="1:9" x14ac:dyDescent="0.2">
      <c r="A36" s="6" t="s">
        <v>88</v>
      </c>
      <c r="B36" s="4">
        <v>1</v>
      </c>
      <c r="C36" s="4">
        <v>239.000000548549</v>
      </c>
      <c r="D36" s="4">
        <v>1</v>
      </c>
      <c r="E36" s="4">
        <v>1</v>
      </c>
      <c r="F36" s="4">
        <v>0</v>
      </c>
      <c r="G36" s="4">
        <v>1</v>
      </c>
      <c r="H36" s="4">
        <v>1</v>
      </c>
      <c r="I36" s="4">
        <v>1</v>
      </c>
    </row>
    <row r="37" spans="1:9" x14ac:dyDescent="0.2">
      <c r="A37" s="6" t="s">
        <v>84</v>
      </c>
      <c r="B37" s="4">
        <v>1</v>
      </c>
      <c r="C37" s="4">
        <v>122.00000023003668</v>
      </c>
      <c r="D37" s="4">
        <v>0</v>
      </c>
      <c r="E37" s="4">
        <v>0</v>
      </c>
      <c r="F37" s="4">
        <v>1</v>
      </c>
      <c r="G37" s="4">
        <v>0</v>
      </c>
      <c r="H37" s="4">
        <v>1</v>
      </c>
      <c r="I37" s="4">
        <v>1</v>
      </c>
    </row>
    <row r="38" spans="1:9" x14ac:dyDescent="0.2">
      <c r="A38" s="6" t="s">
        <v>70</v>
      </c>
      <c r="B38" s="4">
        <v>1</v>
      </c>
      <c r="C38" s="4">
        <v>140.0000000372529</v>
      </c>
      <c r="D38" s="4">
        <v>1</v>
      </c>
      <c r="E38" s="4">
        <v>1</v>
      </c>
      <c r="F38" s="4">
        <v>0</v>
      </c>
      <c r="G38" s="4">
        <v>1</v>
      </c>
      <c r="H38" s="4">
        <v>0</v>
      </c>
      <c r="I38" s="4">
        <v>1</v>
      </c>
    </row>
    <row r="39" spans="1:9" x14ac:dyDescent="0.2">
      <c r="A39" s="6" t="s">
        <v>131</v>
      </c>
      <c r="B39" s="4">
        <v>27</v>
      </c>
      <c r="C39" s="4">
        <v>1201.9999968353659</v>
      </c>
      <c r="D39" s="4">
        <v>1</v>
      </c>
      <c r="E39" s="4">
        <v>1</v>
      </c>
      <c r="F39" s="4">
        <v>0</v>
      </c>
      <c r="G39" s="4">
        <v>0</v>
      </c>
      <c r="H39" s="4">
        <v>0</v>
      </c>
      <c r="I39" s="4">
        <v>1</v>
      </c>
    </row>
    <row r="40" spans="1:9" x14ac:dyDescent="0.2">
      <c r="A40" s="6" t="s">
        <v>121</v>
      </c>
      <c r="B40" s="4">
        <v>27</v>
      </c>
      <c r="C40" s="4">
        <v>1423.0000013485551</v>
      </c>
      <c r="D40" s="4">
        <v>1</v>
      </c>
      <c r="E40" s="4">
        <v>1</v>
      </c>
      <c r="F40" s="4">
        <v>1</v>
      </c>
      <c r="G40" s="4">
        <v>0</v>
      </c>
      <c r="H40" s="4">
        <v>1</v>
      </c>
      <c r="I40" s="4">
        <v>0</v>
      </c>
    </row>
    <row r="41" spans="1:9" x14ac:dyDescent="0.2">
      <c r="A41" s="6" t="s">
        <v>137</v>
      </c>
      <c r="B41" s="4">
        <v>20</v>
      </c>
      <c r="C41" s="4">
        <v>1246.9999972963706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</row>
    <row r="42" spans="1:9" x14ac:dyDescent="0.2">
      <c r="A42" s="6" t="s">
        <v>94</v>
      </c>
      <c r="B42" s="4">
        <v>3</v>
      </c>
      <c r="C42" s="4">
        <v>321.99999983422458</v>
      </c>
      <c r="D42" s="4">
        <v>1</v>
      </c>
      <c r="E42" s="4">
        <v>0</v>
      </c>
      <c r="F42" s="4">
        <v>1</v>
      </c>
      <c r="G42" s="4">
        <v>0</v>
      </c>
      <c r="H42" s="4">
        <v>0</v>
      </c>
      <c r="I42" s="4">
        <v>1</v>
      </c>
    </row>
    <row r="43" spans="1:9" x14ac:dyDescent="0.2">
      <c r="A43" s="6" t="s">
        <v>97</v>
      </c>
      <c r="B43" s="4">
        <v>14</v>
      </c>
      <c r="C43" s="4">
        <v>984.00000119581819</v>
      </c>
      <c r="D43" s="4">
        <v>1</v>
      </c>
      <c r="E43" s="4">
        <v>0</v>
      </c>
      <c r="F43" s="4">
        <v>0</v>
      </c>
      <c r="G43" s="4">
        <v>1</v>
      </c>
      <c r="H43" s="4">
        <v>1</v>
      </c>
      <c r="I43" s="4">
        <v>1</v>
      </c>
    </row>
    <row r="44" spans="1:9" x14ac:dyDescent="0.2">
      <c r="A44" s="6" t="s">
        <v>125</v>
      </c>
      <c r="B44" s="4">
        <v>32</v>
      </c>
      <c r="C44" s="4">
        <v>1629.9999988172203</v>
      </c>
      <c r="D44" s="4">
        <v>0</v>
      </c>
      <c r="E44" s="4">
        <v>1</v>
      </c>
      <c r="F44" s="4">
        <v>0</v>
      </c>
      <c r="G44" s="4">
        <v>1</v>
      </c>
      <c r="H44" s="4">
        <v>1</v>
      </c>
      <c r="I44" s="4">
        <v>1</v>
      </c>
    </row>
    <row r="45" spans="1:9" x14ac:dyDescent="0.2">
      <c r="A45" s="6" t="s">
        <v>139</v>
      </c>
      <c r="B45" s="4">
        <v>12</v>
      </c>
      <c r="C45" s="4">
        <v>706.00000158883631</v>
      </c>
      <c r="D45" s="4">
        <v>1</v>
      </c>
      <c r="E45" s="4">
        <v>1</v>
      </c>
      <c r="F45" s="4">
        <v>0</v>
      </c>
      <c r="G45" s="4">
        <v>0</v>
      </c>
      <c r="H45" s="4">
        <v>0</v>
      </c>
      <c r="I45" s="4">
        <v>1</v>
      </c>
    </row>
    <row r="46" spans="1:9" x14ac:dyDescent="0.2">
      <c r="A46" s="6" t="s">
        <v>68</v>
      </c>
      <c r="B46" s="4">
        <v>36</v>
      </c>
      <c r="C46" s="4">
        <v>2021.0000003222376</v>
      </c>
      <c r="D46" s="4">
        <v>1</v>
      </c>
      <c r="E46" s="4">
        <v>1</v>
      </c>
      <c r="F46" s="4">
        <v>0</v>
      </c>
      <c r="G46" s="4">
        <v>0</v>
      </c>
      <c r="H46" s="4">
        <v>1</v>
      </c>
      <c r="I46" s="4">
        <v>1</v>
      </c>
    </row>
    <row r="47" spans="1:9" x14ac:dyDescent="0.2">
      <c r="A47" s="6" t="s">
        <v>1004</v>
      </c>
      <c r="B47" s="4"/>
      <c r="C47" s="4"/>
      <c r="D47" s="4"/>
      <c r="E47" s="4"/>
      <c r="F47" s="4"/>
      <c r="G47" s="4"/>
      <c r="H47" s="4"/>
      <c r="I47" s="4"/>
    </row>
    <row r="48" spans="1:9" x14ac:dyDescent="0.2">
      <c r="A48" s="6" t="s">
        <v>1005</v>
      </c>
      <c r="B48" s="4">
        <v>795</v>
      </c>
      <c r="C48" s="4">
        <v>44197.99998938106</v>
      </c>
      <c r="D48" s="4">
        <v>30</v>
      </c>
      <c r="E48" s="4">
        <v>25</v>
      </c>
      <c r="F48" s="4">
        <v>17</v>
      </c>
      <c r="G48" s="4">
        <v>19</v>
      </c>
      <c r="H48" s="4">
        <v>24</v>
      </c>
      <c r="I48" s="4">
        <v>34</v>
      </c>
    </row>
    <row r="50" spans="1:4" x14ac:dyDescent="0.2">
      <c r="C50" t="s">
        <v>1009</v>
      </c>
      <c r="D50" t="s">
        <v>1010</v>
      </c>
    </row>
    <row r="51" spans="1:4" x14ac:dyDescent="0.2">
      <c r="A51" s="6" t="s">
        <v>1008</v>
      </c>
      <c r="C51">
        <f>AVERAGE(B4:B46)</f>
        <v>18.488372093023255</v>
      </c>
      <c r="D51">
        <f>MEDIAN(B4:B46)</f>
        <v>20</v>
      </c>
    </row>
    <row r="52" spans="1:4" x14ac:dyDescent="0.2">
      <c r="A52" s="6" t="s">
        <v>1011</v>
      </c>
      <c r="C52" s="8">
        <f>AVERAGE(C4:C45)/60</f>
        <v>16.736904757563025</v>
      </c>
      <c r="D52" s="8">
        <f>MEDIAN(C4:C46)/60</f>
        <v>16.716666592983529</v>
      </c>
    </row>
    <row r="53" spans="1:4" x14ac:dyDescent="0.2">
      <c r="D53">
        <f>D52/D51*60</f>
        <v>50.149999778950587</v>
      </c>
    </row>
    <row r="54" spans="1:4" x14ac:dyDescent="0.2">
      <c r="A54" t="s">
        <v>1012</v>
      </c>
      <c r="C54">
        <f>GETPIVOTDATA("Sum of TrainingTime",$A$3)/60/60</f>
        <v>12.277222219272517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3"/>
  <sheetViews>
    <sheetView workbookViewId="0">
      <pane ySplit="1" topLeftCell="A748" activePane="bottomLeft" state="frozen"/>
      <selection activeCell="F1" sqref="F1"/>
      <selection pane="bottomLeft" activeCell="F797" sqref="F797"/>
    </sheetView>
  </sheetViews>
  <sheetFormatPr baseColWidth="10" defaultColWidth="10.6640625" defaultRowHeight="15" x14ac:dyDescent="0.2"/>
  <cols>
    <col min="2" max="2" width="10.6640625" customWidth="1"/>
    <col min="3" max="3" width="40.33203125" customWidth="1"/>
    <col min="4" max="4" width="23.6640625" customWidth="1"/>
    <col min="5" max="5" width="20" customWidth="1"/>
    <col min="6" max="6" width="30" customWidth="1"/>
    <col min="7" max="7" width="10.6640625" customWidth="1"/>
    <col min="8" max="9" width="27" customWidth="1"/>
  </cols>
  <sheetData>
    <row r="1" spans="1:26" x14ac:dyDescent="0.2">
      <c r="A1" t="s">
        <v>153</v>
      </c>
      <c r="B1" t="s">
        <v>154</v>
      </c>
      <c r="C1" t="s">
        <v>155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1006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177</v>
      </c>
      <c r="Z1" t="s">
        <v>156</v>
      </c>
    </row>
    <row r="2" spans="1:26" x14ac:dyDescent="0.2">
      <c r="A2" t="s">
        <v>72</v>
      </c>
      <c r="B2" t="s">
        <v>21</v>
      </c>
      <c r="C2" t="s">
        <v>52</v>
      </c>
      <c r="D2" t="s">
        <v>976</v>
      </c>
      <c r="E2" t="s">
        <v>178</v>
      </c>
      <c r="F2" s="2">
        <v>43175.507534722223</v>
      </c>
      <c r="G2">
        <v>12</v>
      </c>
      <c r="H2" s="2">
        <v>43175.508171296293</v>
      </c>
      <c r="I2" s="9">
        <f t="shared" ref="I2:I65" si="0">(H2-F2)*86400</f>
        <v>54.999999655410647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 t="s">
        <v>306</v>
      </c>
      <c r="Z2">
        <v>0</v>
      </c>
    </row>
    <row r="3" spans="1:26" x14ac:dyDescent="0.2">
      <c r="A3" t="s">
        <v>72</v>
      </c>
      <c r="B3" t="s">
        <v>21</v>
      </c>
      <c r="C3" t="s">
        <v>52</v>
      </c>
      <c r="D3" t="s">
        <v>975</v>
      </c>
      <c r="E3" t="s">
        <v>178</v>
      </c>
      <c r="F3" s="2">
        <v>43175.506678240738</v>
      </c>
      <c r="G3">
        <v>12</v>
      </c>
      <c r="H3" s="2">
        <v>43175.507337962961</v>
      </c>
      <c r="I3" s="9">
        <f t="shared" si="0"/>
        <v>57.00000012293458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 t="s">
        <v>306</v>
      </c>
      <c r="Z3">
        <v>0</v>
      </c>
    </row>
    <row r="4" spans="1:26" x14ac:dyDescent="0.2">
      <c r="A4" t="s">
        <v>72</v>
      </c>
      <c r="B4" t="s">
        <v>21</v>
      </c>
      <c r="C4" t="s">
        <v>52</v>
      </c>
      <c r="D4" t="s">
        <v>974</v>
      </c>
      <c r="E4" t="s">
        <v>178</v>
      </c>
      <c r="F4" s="2">
        <v>43175.505868055552</v>
      </c>
      <c r="G4">
        <v>12</v>
      </c>
      <c r="H4" s="2">
        <v>43175.506585648152</v>
      </c>
      <c r="I4" s="9">
        <f t="shared" si="0"/>
        <v>62.000000663101673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 t="s">
        <v>306</v>
      </c>
      <c r="Z4">
        <v>0</v>
      </c>
    </row>
    <row r="5" spans="1:26" x14ac:dyDescent="0.2">
      <c r="A5" t="s">
        <v>72</v>
      </c>
      <c r="B5" t="s">
        <v>21</v>
      </c>
      <c r="C5" t="s">
        <v>52</v>
      </c>
      <c r="D5" t="s">
        <v>973</v>
      </c>
      <c r="E5" t="s">
        <v>178</v>
      </c>
      <c r="F5" s="2">
        <v>43175.505173611113</v>
      </c>
      <c r="G5">
        <v>12</v>
      </c>
      <c r="H5" s="2">
        <v>43175.50577546296</v>
      </c>
      <c r="I5" s="9">
        <f t="shared" si="0"/>
        <v>51.999999582767487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 t="s">
        <v>306</v>
      </c>
      <c r="Z5">
        <v>0</v>
      </c>
    </row>
    <row r="6" spans="1:26" x14ac:dyDescent="0.2">
      <c r="A6" t="s">
        <v>151</v>
      </c>
      <c r="B6" t="s">
        <v>21</v>
      </c>
      <c r="C6" t="s">
        <v>52</v>
      </c>
      <c r="D6" t="s">
        <v>972</v>
      </c>
      <c r="E6" t="s">
        <v>178</v>
      </c>
      <c r="F6" s="2">
        <v>43175.503657407397</v>
      </c>
      <c r="G6">
        <v>12</v>
      </c>
      <c r="H6" s="2">
        <v>43175.504652777781</v>
      </c>
      <c r="I6" s="9">
        <f t="shared" si="0"/>
        <v>86.00000124424696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 t="s">
        <v>197</v>
      </c>
      <c r="Z6">
        <v>0</v>
      </c>
    </row>
    <row r="7" spans="1:26" x14ac:dyDescent="0.2">
      <c r="A7" t="s">
        <v>151</v>
      </c>
      <c r="B7" t="s">
        <v>21</v>
      </c>
      <c r="C7" t="s">
        <v>52</v>
      </c>
      <c r="D7" t="s">
        <v>971</v>
      </c>
      <c r="E7" t="s">
        <v>178</v>
      </c>
      <c r="F7" s="2">
        <v>43175.502581018518</v>
      </c>
      <c r="G7">
        <v>12</v>
      </c>
      <c r="H7" s="2">
        <v>43175.503472222219</v>
      </c>
      <c r="I7" s="9">
        <f t="shared" si="0"/>
        <v>76.999999769032001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76</v>
      </c>
      <c r="Y7" t="s">
        <v>197</v>
      </c>
      <c r="Z7">
        <v>1</v>
      </c>
    </row>
    <row r="8" spans="1:26" x14ac:dyDescent="0.2">
      <c r="A8" t="s">
        <v>151</v>
      </c>
      <c r="B8" t="s">
        <v>21</v>
      </c>
      <c r="C8" t="s">
        <v>52</v>
      </c>
      <c r="D8" t="s">
        <v>970</v>
      </c>
      <c r="E8" t="s">
        <v>178</v>
      </c>
      <c r="F8" s="2">
        <v>43175.501585648148</v>
      </c>
      <c r="G8">
        <v>12</v>
      </c>
      <c r="H8" s="2">
        <v>43175.502500000002</v>
      </c>
      <c r="I8" s="9">
        <f t="shared" si="0"/>
        <v>79.000000236555934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 t="s">
        <v>197</v>
      </c>
      <c r="Z8">
        <v>0</v>
      </c>
    </row>
    <row r="9" spans="1:26" x14ac:dyDescent="0.2">
      <c r="A9" t="s">
        <v>151</v>
      </c>
      <c r="B9" t="s">
        <v>21</v>
      </c>
      <c r="C9" t="s">
        <v>52</v>
      </c>
      <c r="D9" t="s">
        <v>969</v>
      </c>
      <c r="E9" t="s">
        <v>178</v>
      </c>
      <c r="F9" s="2">
        <v>43175.500150462962</v>
      </c>
      <c r="G9">
        <v>12</v>
      </c>
      <c r="H9" s="2">
        <v>43175.501157407409</v>
      </c>
      <c r="I9" s="9">
        <f t="shared" si="0"/>
        <v>87.00000022072345</v>
      </c>
      <c r="J9">
        <v>0</v>
      </c>
      <c r="K9">
        <v>1</v>
      </c>
      <c r="L9">
        <v>0</v>
      </c>
      <c r="M9">
        <v>1</v>
      </c>
      <c r="N9">
        <v>1</v>
      </c>
      <c r="O9">
        <v>0</v>
      </c>
      <c r="P9">
        <v>0</v>
      </c>
      <c r="Q9">
        <v>1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86</v>
      </c>
      <c r="Y9" t="s">
        <v>179</v>
      </c>
      <c r="Z9">
        <v>1</v>
      </c>
    </row>
    <row r="10" spans="1:26" x14ac:dyDescent="0.2">
      <c r="A10" t="s">
        <v>149</v>
      </c>
      <c r="B10" t="s">
        <v>21</v>
      </c>
      <c r="C10" t="s">
        <v>52</v>
      </c>
      <c r="D10" t="s">
        <v>968</v>
      </c>
      <c r="E10" t="s">
        <v>178</v>
      </c>
      <c r="F10" s="2">
        <v>43175.499340277784</v>
      </c>
      <c r="G10">
        <v>11</v>
      </c>
      <c r="H10" s="2">
        <v>43175.499675925923</v>
      </c>
      <c r="I10" s="9">
        <f t="shared" si="0"/>
        <v>28.999999235384166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t="s">
        <v>306</v>
      </c>
      <c r="Z10">
        <v>0</v>
      </c>
    </row>
    <row r="11" spans="1:26" x14ac:dyDescent="0.2">
      <c r="A11" t="s">
        <v>149</v>
      </c>
      <c r="B11" t="s">
        <v>21</v>
      </c>
      <c r="C11" t="s">
        <v>52</v>
      </c>
      <c r="D11" t="s">
        <v>967</v>
      </c>
      <c r="E11" t="s">
        <v>178</v>
      </c>
      <c r="F11" s="2">
        <v>43175.498391203713</v>
      </c>
      <c r="G11">
        <v>11</v>
      </c>
      <c r="H11" s="2">
        <v>43175.499016203707</v>
      </c>
      <c r="I11" s="9">
        <f t="shared" si="0"/>
        <v>53.999999421648681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 t="s">
        <v>306</v>
      </c>
      <c r="Z11">
        <v>0</v>
      </c>
    </row>
    <row r="12" spans="1:26" x14ac:dyDescent="0.2">
      <c r="A12" t="s">
        <v>149</v>
      </c>
      <c r="B12" t="s">
        <v>21</v>
      </c>
      <c r="C12" t="s">
        <v>52</v>
      </c>
      <c r="D12" t="s">
        <v>966</v>
      </c>
      <c r="E12" t="s">
        <v>178</v>
      </c>
      <c r="F12" s="2">
        <v>43175.497986111113</v>
      </c>
      <c r="G12">
        <v>11</v>
      </c>
      <c r="H12" s="2">
        <v>43175.498356481483</v>
      </c>
      <c r="I12" s="9">
        <f t="shared" si="0"/>
        <v>31.999999936670065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t="s">
        <v>306</v>
      </c>
      <c r="Z12">
        <v>0</v>
      </c>
    </row>
    <row r="13" spans="1:26" x14ac:dyDescent="0.2">
      <c r="A13" t="s">
        <v>149</v>
      </c>
      <c r="B13" t="s">
        <v>21</v>
      </c>
      <c r="C13" t="s">
        <v>52</v>
      </c>
      <c r="D13" t="s">
        <v>965</v>
      </c>
      <c r="E13" t="s">
        <v>178</v>
      </c>
      <c r="F13" s="2">
        <v>43175.497546296298</v>
      </c>
      <c r="G13">
        <v>11</v>
      </c>
      <c r="H13" s="2">
        <v>43175.497916666667</v>
      </c>
      <c r="I13" s="9">
        <f t="shared" si="0"/>
        <v>31.999999936670065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t="s">
        <v>306</v>
      </c>
      <c r="Z13">
        <v>0</v>
      </c>
    </row>
    <row r="14" spans="1:26" x14ac:dyDescent="0.2">
      <c r="A14" t="s">
        <v>127</v>
      </c>
      <c r="B14" t="s">
        <v>21</v>
      </c>
      <c r="C14" t="s">
        <v>52</v>
      </c>
      <c r="D14" t="s">
        <v>964</v>
      </c>
      <c r="E14" t="s">
        <v>178</v>
      </c>
      <c r="F14" s="2">
        <v>43175.49590277778</v>
      </c>
      <c r="G14">
        <v>11</v>
      </c>
      <c r="H14" s="2">
        <v>43175.497002314813</v>
      </c>
      <c r="I14" s="9">
        <f t="shared" si="0"/>
        <v>94.999999576248229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 t="s">
        <v>197</v>
      </c>
      <c r="Z14">
        <v>0</v>
      </c>
    </row>
    <row r="15" spans="1:26" x14ac:dyDescent="0.2">
      <c r="A15" t="s">
        <v>127</v>
      </c>
      <c r="B15" t="s">
        <v>21</v>
      </c>
      <c r="C15" t="s">
        <v>52</v>
      </c>
      <c r="D15" t="s">
        <v>963</v>
      </c>
      <c r="E15" t="s">
        <v>178</v>
      </c>
      <c r="F15" s="2">
        <v>43175.494317129633</v>
      </c>
      <c r="G15">
        <v>11</v>
      </c>
      <c r="H15" s="2">
        <v>43175.495393518519</v>
      </c>
      <c r="I15" s="9">
        <f t="shared" si="0"/>
        <v>92.999999737367034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 t="s">
        <v>197</v>
      </c>
      <c r="Z15">
        <v>0</v>
      </c>
    </row>
    <row r="16" spans="1:26" x14ac:dyDescent="0.2">
      <c r="A16" t="s">
        <v>119</v>
      </c>
      <c r="B16" t="s">
        <v>21</v>
      </c>
      <c r="C16" t="s">
        <v>52</v>
      </c>
      <c r="D16" t="s">
        <v>962</v>
      </c>
      <c r="E16" t="s">
        <v>178</v>
      </c>
      <c r="F16" s="2">
        <v>43175.49255787037</v>
      </c>
      <c r="G16">
        <v>11</v>
      </c>
      <c r="H16" s="2">
        <v>43175.492974537039</v>
      </c>
      <c r="I16" s="9">
        <f t="shared" si="0"/>
        <v>36.000000243075192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t="s">
        <v>337</v>
      </c>
      <c r="Z16">
        <v>0</v>
      </c>
    </row>
    <row r="17" spans="1:26" x14ac:dyDescent="0.2">
      <c r="A17" t="s">
        <v>119</v>
      </c>
      <c r="B17" t="s">
        <v>21</v>
      </c>
      <c r="C17" t="s">
        <v>52</v>
      </c>
      <c r="D17" t="s">
        <v>961</v>
      </c>
      <c r="E17" t="s">
        <v>178</v>
      </c>
      <c r="F17" s="2">
        <v>43175.492025462961</v>
      </c>
      <c r="G17">
        <v>11</v>
      </c>
      <c r="H17" s="2">
        <v>43175.492442129631</v>
      </c>
      <c r="I17" s="9">
        <f t="shared" si="0"/>
        <v>36.000000243075192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t="s">
        <v>337</v>
      </c>
      <c r="Z17">
        <v>0</v>
      </c>
    </row>
    <row r="18" spans="1:26" x14ac:dyDescent="0.2">
      <c r="A18" t="s">
        <v>119</v>
      </c>
      <c r="B18" t="s">
        <v>21</v>
      </c>
      <c r="C18" t="s">
        <v>52</v>
      </c>
      <c r="D18" t="s">
        <v>960</v>
      </c>
      <c r="E18" t="s">
        <v>178</v>
      </c>
      <c r="F18" s="2">
        <v>43175.491770833331</v>
      </c>
      <c r="G18">
        <v>11</v>
      </c>
      <c r="H18" s="2">
        <v>43175.492002314822</v>
      </c>
      <c r="I18" s="9">
        <f t="shared" si="0"/>
        <v>20.000000903382897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t="s">
        <v>337</v>
      </c>
      <c r="Z18">
        <v>0</v>
      </c>
    </row>
    <row r="19" spans="1:26" x14ac:dyDescent="0.2">
      <c r="A19" t="s">
        <v>119</v>
      </c>
      <c r="B19" t="s">
        <v>21</v>
      </c>
      <c r="C19" t="s">
        <v>52</v>
      </c>
      <c r="D19" t="s">
        <v>959</v>
      </c>
      <c r="E19" t="s">
        <v>178</v>
      </c>
      <c r="F19" s="2">
        <v>43175.491423611107</v>
      </c>
      <c r="G19">
        <v>11</v>
      </c>
      <c r="H19" s="2">
        <v>43175.491759259261</v>
      </c>
      <c r="I19" s="9">
        <f t="shared" si="0"/>
        <v>29.000000492669642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t="s">
        <v>337</v>
      </c>
      <c r="Z19">
        <v>0</v>
      </c>
    </row>
    <row r="20" spans="1:26" x14ac:dyDescent="0.2">
      <c r="A20" t="s">
        <v>119</v>
      </c>
      <c r="B20" t="s">
        <v>21</v>
      </c>
      <c r="C20" t="s">
        <v>52</v>
      </c>
      <c r="D20" t="s">
        <v>958</v>
      </c>
      <c r="E20" t="s">
        <v>178</v>
      </c>
      <c r="F20" s="2">
        <v>43175.49082175926</v>
      </c>
      <c r="G20">
        <v>11</v>
      </c>
      <c r="H20" s="2">
        <v>43175.491331018522</v>
      </c>
      <c r="I20" s="9">
        <f t="shared" si="0"/>
        <v>44.000000227242708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  <c r="U20">
        <v>0</v>
      </c>
      <c r="V20">
        <v>0</v>
      </c>
      <c r="W20">
        <v>0</v>
      </c>
      <c r="X20">
        <v>44</v>
      </c>
      <c r="Y20" t="s">
        <v>306</v>
      </c>
      <c r="Z20">
        <v>1</v>
      </c>
    </row>
    <row r="21" spans="1:26" x14ac:dyDescent="0.2">
      <c r="A21" t="s">
        <v>119</v>
      </c>
      <c r="B21" t="s">
        <v>21</v>
      </c>
      <c r="C21" t="s">
        <v>52</v>
      </c>
      <c r="D21" t="s">
        <v>957</v>
      </c>
      <c r="E21" t="s">
        <v>178</v>
      </c>
      <c r="F21" s="2">
        <v>43175.490162037036</v>
      </c>
      <c r="G21">
        <v>11</v>
      </c>
      <c r="H21" s="2">
        <v>43175.490682870368</v>
      </c>
      <c r="I21" s="9">
        <f t="shared" si="0"/>
        <v>44.999999832361937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45</v>
      </c>
      <c r="Y21" t="s">
        <v>306</v>
      </c>
      <c r="Z21">
        <v>1</v>
      </c>
    </row>
    <row r="22" spans="1:26" x14ac:dyDescent="0.2">
      <c r="A22" t="s">
        <v>119</v>
      </c>
      <c r="B22" t="s">
        <v>21</v>
      </c>
      <c r="C22" t="s">
        <v>52</v>
      </c>
      <c r="D22" t="s">
        <v>956</v>
      </c>
      <c r="E22" t="s">
        <v>178</v>
      </c>
      <c r="F22" s="2">
        <v>43175.489641203712</v>
      </c>
      <c r="G22">
        <v>11</v>
      </c>
      <c r="H22" s="2">
        <v>43175.49015046296</v>
      </c>
      <c r="I22" s="9">
        <f t="shared" si="0"/>
        <v>43.999998969957232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t="s">
        <v>306</v>
      </c>
      <c r="Z22">
        <v>0</v>
      </c>
    </row>
    <row r="23" spans="1:26" x14ac:dyDescent="0.2">
      <c r="A23" t="s">
        <v>125</v>
      </c>
      <c r="B23" t="s">
        <v>21</v>
      </c>
      <c r="C23" t="s">
        <v>52</v>
      </c>
      <c r="D23" t="s">
        <v>955</v>
      </c>
      <c r="E23" t="s">
        <v>178</v>
      </c>
      <c r="F23" s="2">
        <v>43175.488483796304</v>
      </c>
      <c r="G23">
        <v>11</v>
      </c>
      <c r="H23" s="2">
        <v>43175.489004629628</v>
      </c>
      <c r="I23" s="9">
        <f t="shared" si="0"/>
        <v>44.999999203719199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44</v>
      </c>
      <c r="Y23" t="s">
        <v>337</v>
      </c>
      <c r="Z23">
        <v>1</v>
      </c>
    </row>
    <row r="24" spans="1:26" x14ac:dyDescent="0.2">
      <c r="A24" t="s">
        <v>125</v>
      </c>
      <c r="B24" t="s">
        <v>21</v>
      </c>
      <c r="C24" t="s">
        <v>52</v>
      </c>
      <c r="D24" t="s">
        <v>954</v>
      </c>
      <c r="E24" t="s">
        <v>178</v>
      </c>
      <c r="F24" s="2">
        <v>43175.487997685188</v>
      </c>
      <c r="G24">
        <v>11</v>
      </c>
      <c r="H24" s="2">
        <v>43175.48846064815</v>
      </c>
      <c r="I24" s="9">
        <f t="shared" si="0"/>
        <v>39.999999920837581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t="s">
        <v>337</v>
      </c>
      <c r="Z24">
        <v>0</v>
      </c>
    </row>
    <row r="25" spans="1:26" x14ac:dyDescent="0.2">
      <c r="A25" t="s">
        <v>125</v>
      </c>
      <c r="B25" t="s">
        <v>21</v>
      </c>
      <c r="C25" t="s">
        <v>52</v>
      </c>
      <c r="D25" t="s">
        <v>953</v>
      </c>
      <c r="E25" t="s">
        <v>178</v>
      </c>
      <c r="F25" s="2">
        <v>43175.487430555557</v>
      </c>
      <c r="G25">
        <v>11</v>
      </c>
      <c r="H25" s="2">
        <v>43175.487916666672</v>
      </c>
      <c r="I25" s="9">
        <f t="shared" si="0"/>
        <v>42.000000388361514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  <c r="T25">
        <v>1</v>
      </c>
      <c r="U25">
        <v>0</v>
      </c>
      <c r="V25">
        <v>0</v>
      </c>
      <c r="W25">
        <v>0</v>
      </c>
      <c r="X25">
        <v>42</v>
      </c>
      <c r="Y25" t="s">
        <v>337</v>
      </c>
      <c r="Z25">
        <v>1</v>
      </c>
    </row>
    <row r="26" spans="1:26" x14ac:dyDescent="0.2">
      <c r="A26" t="s">
        <v>125</v>
      </c>
      <c r="B26" t="s">
        <v>21</v>
      </c>
      <c r="C26" t="s">
        <v>52</v>
      </c>
      <c r="D26" t="s">
        <v>952</v>
      </c>
      <c r="E26" t="s">
        <v>178</v>
      </c>
      <c r="F26" s="2">
        <v>43175.485578703701</v>
      </c>
      <c r="G26">
        <v>11</v>
      </c>
      <c r="H26" s="2">
        <v>43175.485821759263</v>
      </c>
      <c r="I26" s="9">
        <f t="shared" si="0"/>
        <v>21.000000508502126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t="s">
        <v>337</v>
      </c>
      <c r="Z26">
        <v>0</v>
      </c>
    </row>
    <row r="27" spans="1:26" x14ac:dyDescent="0.2">
      <c r="A27" t="s">
        <v>125</v>
      </c>
      <c r="B27" t="s">
        <v>21</v>
      </c>
      <c r="C27" t="s">
        <v>52</v>
      </c>
      <c r="D27" t="s">
        <v>951</v>
      </c>
      <c r="E27" t="s">
        <v>178</v>
      </c>
      <c r="F27" s="2">
        <v>43175.485185185193</v>
      </c>
      <c r="G27">
        <v>11</v>
      </c>
      <c r="H27" s="2">
        <v>43175.485462962963</v>
      </c>
      <c r="I27" s="9">
        <f t="shared" si="0"/>
        <v>23.999999323859811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t="s">
        <v>337</v>
      </c>
      <c r="Z27">
        <v>0</v>
      </c>
    </row>
    <row r="28" spans="1:26" x14ac:dyDescent="0.2">
      <c r="A28" t="s">
        <v>125</v>
      </c>
      <c r="B28" t="s">
        <v>21</v>
      </c>
      <c r="C28" t="s">
        <v>52</v>
      </c>
      <c r="D28" t="s">
        <v>950</v>
      </c>
      <c r="E28" t="s">
        <v>178</v>
      </c>
      <c r="F28" s="2">
        <v>43175.484930555547</v>
      </c>
      <c r="G28">
        <v>11</v>
      </c>
      <c r="H28" s="2">
        <v>43175.485162037039</v>
      </c>
      <c r="I28" s="9">
        <f t="shared" si="0"/>
        <v>20.000000903382897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t="s">
        <v>337</v>
      </c>
      <c r="Z28">
        <v>0</v>
      </c>
    </row>
    <row r="29" spans="1:26" x14ac:dyDescent="0.2">
      <c r="A29" t="s">
        <v>141</v>
      </c>
      <c r="B29" t="s">
        <v>21</v>
      </c>
      <c r="C29" t="s">
        <v>52</v>
      </c>
      <c r="D29" t="s">
        <v>949</v>
      </c>
      <c r="E29" t="s">
        <v>178</v>
      </c>
      <c r="F29" s="2">
        <v>43175.484189814822</v>
      </c>
      <c r="G29">
        <v>11</v>
      </c>
      <c r="H29" s="2">
        <v>43175.484444444453</v>
      </c>
      <c r="I29" s="9">
        <f t="shared" si="0"/>
        <v>22.000000113621354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t="s">
        <v>306</v>
      </c>
      <c r="Z29">
        <v>0</v>
      </c>
    </row>
    <row r="30" spans="1:26" x14ac:dyDescent="0.2">
      <c r="A30" t="s">
        <v>141</v>
      </c>
      <c r="B30" t="s">
        <v>21</v>
      </c>
      <c r="C30" t="s">
        <v>52</v>
      </c>
      <c r="D30" t="s">
        <v>948</v>
      </c>
      <c r="E30" t="s">
        <v>178</v>
      </c>
      <c r="F30" s="2">
        <v>43175.483912037038</v>
      </c>
      <c r="G30">
        <v>11</v>
      </c>
      <c r="H30" s="2">
        <v>43175.484166666669</v>
      </c>
      <c r="I30" s="9">
        <f t="shared" si="0"/>
        <v>22.000000113621354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t="s">
        <v>306</v>
      </c>
      <c r="Z30">
        <v>0</v>
      </c>
    </row>
    <row r="31" spans="1:26" x14ac:dyDescent="0.2">
      <c r="A31" t="s">
        <v>141</v>
      </c>
      <c r="B31" t="s">
        <v>21</v>
      </c>
      <c r="C31" t="s">
        <v>52</v>
      </c>
      <c r="D31" t="s">
        <v>947</v>
      </c>
      <c r="E31" t="s">
        <v>178</v>
      </c>
      <c r="F31" s="2">
        <v>43175.483148148152</v>
      </c>
      <c r="G31">
        <v>11</v>
      </c>
      <c r="H31" s="2">
        <v>43175.483773148153</v>
      </c>
      <c r="I31" s="9">
        <f t="shared" si="0"/>
        <v>54.000000050291419</v>
      </c>
      <c r="J31">
        <v>1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>
        <v>0</v>
      </c>
      <c r="T31">
        <v>1</v>
      </c>
      <c r="U31">
        <v>0</v>
      </c>
      <c r="V31">
        <v>0</v>
      </c>
      <c r="W31">
        <v>0</v>
      </c>
      <c r="X31">
        <v>54</v>
      </c>
      <c r="Y31" t="s">
        <v>306</v>
      </c>
      <c r="Z31">
        <v>1</v>
      </c>
    </row>
    <row r="32" spans="1:26" x14ac:dyDescent="0.2">
      <c r="A32" t="s">
        <v>141</v>
      </c>
      <c r="B32" t="s">
        <v>21</v>
      </c>
      <c r="C32" t="s">
        <v>52</v>
      </c>
      <c r="D32" t="s">
        <v>946</v>
      </c>
      <c r="E32" t="s">
        <v>178</v>
      </c>
      <c r="F32" s="2">
        <v>43175.482233796298</v>
      </c>
      <c r="G32">
        <v>11</v>
      </c>
      <c r="H32" s="2">
        <v>43175.482939814807</v>
      </c>
      <c r="I32" s="9">
        <f t="shared" si="0"/>
        <v>60.999999172054231</v>
      </c>
      <c r="J32">
        <v>1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1</v>
      </c>
      <c r="U32">
        <v>0</v>
      </c>
      <c r="V32">
        <v>0</v>
      </c>
      <c r="W32">
        <v>0</v>
      </c>
      <c r="X32">
        <v>60</v>
      </c>
      <c r="Y32" t="s">
        <v>260</v>
      </c>
      <c r="Z32">
        <v>1</v>
      </c>
    </row>
    <row r="33" spans="1:26" x14ac:dyDescent="0.2">
      <c r="A33" t="s">
        <v>141</v>
      </c>
      <c r="B33" t="s">
        <v>21</v>
      </c>
      <c r="C33" t="s">
        <v>52</v>
      </c>
      <c r="D33" t="s">
        <v>945</v>
      </c>
      <c r="E33" t="s">
        <v>178</v>
      </c>
      <c r="F33" s="2">
        <v>43175.481932870367</v>
      </c>
      <c r="G33">
        <v>11</v>
      </c>
      <c r="H33" s="2">
        <v>43175.482222222221</v>
      </c>
      <c r="I33" s="9">
        <f t="shared" si="0"/>
        <v>25.000000186264515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t="s">
        <v>260</v>
      </c>
      <c r="Z33">
        <v>0</v>
      </c>
    </row>
    <row r="34" spans="1:26" x14ac:dyDescent="0.2">
      <c r="A34" t="s">
        <v>141</v>
      </c>
      <c r="B34" t="s">
        <v>21</v>
      </c>
      <c r="C34" t="s">
        <v>52</v>
      </c>
      <c r="D34" t="s">
        <v>944</v>
      </c>
      <c r="E34" t="s">
        <v>178</v>
      </c>
      <c r="F34" s="2">
        <v>43175.481215277781</v>
      </c>
      <c r="G34">
        <v>11</v>
      </c>
      <c r="H34" s="2">
        <v>43175.481851851851</v>
      </c>
      <c r="I34" s="9">
        <f t="shared" si="0"/>
        <v>54.999999655410647</v>
      </c>
      <c r="J34">
        <v>1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  <c r="R34">
        <v>1</v>
      </c>
      <c r="S34">
        <v>0</v>
      </c>
      <c r="T34">
        <v>1</v>
      </c>
      <c r="U34">
        <v>0</v>
      </c>
      <c r="V34">
        <v>0</v>
      </c>
      <c r="W34">
        <v>0</v>
      </c>
      <c r="X34">
        <v>54</v>
      </c>
      <c r="Y34" t="s">
        <v>260</v>
      </c>
      <c r="Z34">
        <v>1</v>
      </c>
    </row>
    <row r="35" spans="1:26" x14ac:dyDescent="0.2">
      <c r="A35" t="s">
        <v>101</v>
      </c>
      <c r="B35" t="s">
        <v>21</v>
      </c>
      <c r="C35" t="s">
        <v>52</v>
      </c>
      <c r="D35" t="s">
        <v>943</v>
      </c>
      <c r="E35" t="s">
        <v>178</v>
      </c>
      <c r="F35" s="2">
        <v>43175.48064814815</v>
      </c>
      <c r="G35">
        <v>11</v>
      </c>
      <c r="H35" s="2">
        <v>43175.48101851852</v>
      </c>
      <c r="I35" s="9">
        <f t="shared" si="0"/>
        <v>31.999999936670065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t="s">
        <v>257</v>
      </c>
      <c r="Z35">
        <v>0</v>
      </c>
    </row>
    <row r="36" spans="1:26" x14ac:dyDescent="0.2">
      <c r="A36" t="s">
        <v>101</v>
      </c>
      <c r="B36" t="s">
        <v>21</v>
      </c>
      <c r="C36" t="s">
        <v>52</v>
      </c>
      <c r="D36" t="s">
        <v>942</v>
      </c>
      <c r="E36" t="s">
        <v>178</v>
      </c>
      <c r="F36" s="2">
        <v>43175.480300925927</v>
      </c>
      <c r="G36">
        <v>11</v>
      </c>
      <c r="H36" s="2">
        <v>43175.480636574073</v>
      </c>
      <c r="I36" s="9">
        <f t="shared" si="0"/>
        <v>28.999999864026904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t="s">
        <v>257</v>
      </c>
      <c r="Z36">
        <v>0</v>
      </c>
    </row>
    <row r="37" spans="1:26" x14ac:dyDescent="0.2">
      <c r="A37" t="s">
        <v>101</v>
      </c>
      <c r="B37" t="s">
        <v>21</v>
      </c>
      <c r="C37" t="s">
        <v>52</v>
      </c>
      <c r="D37" t="s">
        <v>941</v>
      </c>
      <c r="E37" t="s">
        <v>178</v>
      </c>
      <c r="F37" s="2">
        <v>43175.479942129627</v>
      </c>
      <c r="G37">
        <v>11</v>
      </c>
      <c r="H37" s="2">
        <v>43175.48027777778</v>
      </c>
      <c r="I37" s="9">
        <f t="shared" si="0"/>
        <v>29.000000492669642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t="s">
        <v>257</v>
      </c>
      <c r="Z37">
        <v>0</v>
      </c>
    </row>
    <row r="38" spans="1:26" x14ac:dyDescent="0.2">
      <c r="A38" t="s">
        <v>101</v>
      </c>
      <c r="B38" t="s">
        <v>21</v>
      </c>
      <c r="C38" t="s">
        <v>52</v>
      </c>
      <c r="D38" t="s">
        <v>940</v>
      </c>
      <c r="E38" t="s">
        <v>178</v>
      </c>
      <c r="F38" s="2">
        <v>43175.47960648148</v>
      </c>
      <c r="G38">
        <v>11</v>
      </c>
      <c r="H38" s="2">
        <v>43175.479907407411</v>
      </c>
      <c r="I38" s="9">
        <f t="shared" si="0"/>
        <v>26.000000420026481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t="s">
        <v>257</v>
      </c>
      <c r="Z38">
        <v>0</v>
      </c>
    </row>
    <row r="39" spans="1:26" x14ac:dyDescent="0.2">
      <c r="A39" t="s">
        <v>101</v>
      </c>
      <c r="B39" t="s">
        <v>21</v>
      </c>
      <c r="C39" t="s">
        <v>52</v>
      </c>
      <c r="D39" t="s">
        <v>939</v>
      </c>
      <c r="E39" t="s">
        <v>178</v>
      </c>
      <c r="F39" s="2">
        <v>43175.47928240741</v>
      </c>
      <c r="G39">
        <v>11</v>
      </c>
      <c r="H39" s="2">
        <v>43175.479583333326</v>
      </c>
      <c r="I39" s="9">
        <f t="shared" si="0"/>
        <v>25.999999162741005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t="s">
        <v>257</v>
      </c>
      <c r="Z39">
        <v>0</v>
      </c>
    </row>
    <row r="40" spans="1:26" x14ac:dyDescent="0.2">
      <c r="A40" t="s">
        <v>101</v>
      </c>
      <c r="B40" t="s">
        <v>21</v>
      </c>
      <c r="C40" t="s">
        <v>52</v>
      </c>
      <c r="D40" t="s">
        <v>938</v>
      </c>
      <c r="E40" t="s">
        <v>178</v>
      </c>
      <c r="F40" s="2">
        <v>43175.47896990741</v>
      </c>
      <c r="G40">
        <v>11</v>
      </c>
      <c r="H40" s="2">
        <v>43175.479270833333</v>
      </c>
      <c r="I40" s="9">
        <f t="shared" si="0"/>
        <v>25.999999791383743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t="s">
        <v>257</v>
      </c>
      <c r="Z40">
        <v>0</v>
      </c>
    </row>
    <row r="41" spans="1:26" x14ac:dyDescent="0.2">
      <c r="A41" t="s">
        <v>101</v>
      </c>
      <c r="B41" t="s">
        <v>21</v>
      </c>
      <c r="C41" t="s">
        <v>52</v>
      </c>
      <c r="D41" t="s">
        <v>937</v>
      </c>
      <c r="E41" t="s">
        <v>178</v>
      </c>
      <c r="F41" s="2">
        <v>43175.478865740741</v>
      </c>
      <c r="G41">
        <v>11</v>
      </c>
      <c r="H41" s="2">
        <v>43175.478958333333</v>
      </c>
      <c r="I41" s="9">
        <f t="shared" si="0"/>
        <v>7.9999999841675162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t="s">
        <v>257</v>
      </c>
      <c r="Z41">
        <v>0</v>
      </c>
    </row>
    <row r="42" spans="1:26" x14ac:dyDescent="0.2">
      <c r="A42" t="s">
        <v>101</v>
      </c>
      <c r="B42" t="s">
        <v>21</v>
      </c>
      <c r="C42" t="s">
        <v>52</v>
      </c>
      <c r="D42" t="s">
        <v>936</v>
      </c>
      <c r="E42" t="s">
        <v>178</v>
      </c>
      <c r="F42" s="2">
        <v>43175.478391203702</v>
      </c>
      <c r="G42">
        <v>11</v>
      </c>
      <c r="H42" s="2">
        <v>43175.478831018518</v>
      </c>
      <c r="I42" s="9">
        <f t="shared" si="0"/>
        <v>38.000000081956387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t="s">
        <v>257</v>
      </c>
      <c r="Z42">
        <v>0</v>
      </c>
    </row>
    <row r="43" spans="1:26" x14ac:dyDescent="0.2">
      <c r="A43" t="s">
        <v>101</v>
      </c>
      <c r="B43" t="s">
        <v>21</v>
      </c>
      <c r="C43" t="s">
        <v>52</v>
      </c>
      <c r="D43" t="s">
        <v>935</v>
      </c>
      <c r="E43" t="s">
        <v>178</v>
      </c>
      <c r="F43" s="2">
        <v>43175.477662037039</v>
      </c>
      <c r="G43">
        <v>11</v>
      </c>
      <c r="H43" s="2">
        <v>43175.478333333333</v>
      </c>
      <c r="I43" s="9">
        <f t="shared" si="0"/>
        <v>57.999999728053808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1</v>
      </c>
      <c r="S43">
        <v>0</v>
      </c>
      <c r="T43">
        <v>1</v>
      </c>
      <c r="U43">
        <v>0</v>
      </c>
      <c r="V43">
        <v>0</v>
      </c>
      <c r="W43">
        <v>0</v>
      </c>
      <c r="X43">
        <v>58</v>
      </c>
      <c r="Y43" t="s">
        <v>257</v>
      </c>
      <c r="Z43">
        <v>1</v>
      </c>
    </row>
    <row r="44" spans="1:26" x14ac:dyDescent="0.2">
      <c r="A44" t="s">
        <v>125</v>
      </c>
      <c r="B44" t="s">
        <v>21</v>
      </c>
      <c r="C44" t="s">
        <v>52</v>
      </c>
      <c r="D44" t="s">
        <v>934</v>
      </c>
      <c r="E44" t="s">
        <v>178</v>
      </c>
      <c r="F44" s="2">
        <v>43175.477175925917</v>
      </c>
      <c r="G44">
        <v>11</v>
      </c>
      <c r="H44" s="2">
        <v>43175.477465277778</v>
      </c>
      <c r="I44" s="9">
        <f t="shared" si="0"/>
        <v>25.000000814907253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t="s">
        <v>337</v>
      </c>
      <c r="Z44">
        <v>0</v>
      </c>
    </row>
    <row r="45" spans="1:26" x14ac:dyDescent="0.2">
      <c r="A45" t="s">
        <v>125</v>
      </c>
      <c r="B45" t="s">
        <v>21</v>
      </c>
      <c r="C45" t="s">
        <v>52</v>
      </c>
      <c r="D45" t="s">
        <v>933</v>
      </c>
      <c r="E45" t="s">
        <v>178</v>
      </c>
      <c r="F45" s="2">
        <v>43175.476458333331</v>
      </c>
      <c r="G45">
        <v>11</v>
      </c>
      <c r="H45" s="2">
        <v>43175.477025462962</v>
      </c>
      <c r="I45" s="9">
        <f t="shared" si="0"/>
        <v>49.000000138767064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 t="s">
        <v>337</v>
      </c>
      <c r="Z45">
        <v>0</v>
      </c>
    </row>
    <row r="46" spans="1:26" x14ac:dyDescent="0.2">
      <c r="A46" t="s">
        <v>125</v>
      </c>
      <c r="B46" t="s">
        <v>21</v>
      </c>
      <c r="C46" t="s">
        <v>52</v>
      </c>
      <c r="D46" t="s">
        <v>932</v>
      </c>
      <c r="E46" t="s">
        <v>178</v>
      </c>
      <c r="F46" s="2">
        <v>43175.47619212963</v>
      </c>
      <c r="G46">
        <v>11</v>
      </c>
      <c r="H46" s="2">
        <v>43175.476435185177</v>
      </c>
      <c r="I46" s="9">
        <f t="shared" si="0"/>
        <v>20.99999925121665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t="s">
        <v>337</v>
      </c>
      <c r="Z46">
        <v>0</v>
      </c>
    </row>
    <row r="47" spans="1:26" x14ac:dyDescent="0.2">
      <c r="A47" t="s">
        <v>125</v>
      </c>
      <c r="B47" t="s">
        <v>21</v>
      </c>
      <c r="C47" t="s">
        <v>52</v>
      </c>
      <c r="D47" t="s">
        <v>931</v>
      </c>
      <c r="E47" t="s">
        <v>178</v>
      </c>
      <c r="F47" s="2">
        <v>43175.475451388891</v>
      </c>
      <c r="G47">
        <v>11</v>
      </c>
      <c r="H47" s="2">
        <v>43175.476030092592</v>
      </c>
      <c r="I47" s="9">
        <f t="shared" si="0"/>
        <v>49.999999743886292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t="s">
        <v>337</v>
      </c>
      <c r="Z47">
        <v>0</v>
      </c>
    </row>
    <row r="48" spans="1:26" x14ac:dyDescent="0.2">
      <c r="A48" t="s">
        <v>125</v>
      </c>
      <c r="B48" t="s">
        <v>21</v>
      </c>
      <c r="C48" t="s">
        <v>52</v>
      </c>
      <c r="D48" t="s">
        <v>930</v>
      </c>
      <c r="E48" t="s">
        <v>178</v>
      </c>
      <c r="F48" s="2">
        <v>43175.474861111114</v>
      </c>
      <c r="G48">
        <v>11</v>
      </c>
      <c r="H48" s="2">
        <v>43175.475393518522</v>
      </c>
      <c r="I48" s="9">
        <f t="shared" si="0"/>
        <v>46.000000066123903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0</v>
      </c>
      <c r="V48">
        <v>0</v>
      </c>
      <c r="W48">
        <v>0</v>
      </c>
      <c r="X48">
        <v>45</v>
      </c>
      <c r="Y48" t="s">
        <v>306</v>
      </c>
      <c r="Z48">
        <v>1</v>
      </c>
    </row>
    <row r="49" spans="1:26" x14ac:dyDescent="0.2">
      <c r="A49" t="s">
        <v>125</v>
      </c>
      <c r="B49" t="s">
        <v>21</v>
      </c>
      <c r="C49" t="s">
        <v>52</v>
      </c>
      <c r="D49" t="s">
        <v>929</v>
      </c>
      <c r="E49" t="s">
        <v>178</v>
      </c>
      <c r="F49" s="2">
        <v>43175.474270833343</v>
      </c>
      <c r="G49">
        <v>11</v>
      </c>
      <c r="H49" s="2">
        <v>43175.474826388891</v>
      </c>
      <c r="I49" s="9">
        <f t="shared" si="0"/>
        <v>47.99999927636236</v>
      </c>
      <c r="J49">
        <v>1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 t="s">
        <v>306</v>
      </c>
      <c r="Z49">
        <v>0</v>
      </c>
    </row>
    <row r="50" spans="1:26" x14ac:dyDescent="0.2">
      <c r="A50" t="s">
        <v>125</v>
      </c>
      <c r="B50" t="s">
        <v>21</v>
      </c>
      <c r="C50" t="s">
        <v>52</v>
      </c>
      <c r="D50" t="s">
        <v>928</v>
      </c>
      <c r="E50" t="s">
        <v>178</v>
      </c>
      <c r="F50" s="2">
        <v>43175.473657407398</v>
      </c>
      <c r="G50">
        <v>11</v>
      </c>
      <c r="H50" s="2">
        <v>43175.474224537043</v>
      </c>
      <c r="I50" s="9">
        <f t="shared" si="0"/>
        <v>49.000001396052539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  <c r="R50">
        <v>1</v>
      </c>
      <c r="S50">
        <v>0</v>
      </c>
      <c r="T50">
        <v>1</v>
      </c>
      <c r="U50">
        <v>0</v>
      </c>
      <c r="V50">
        <v>0</v>
      </c>
      <c r="W50">
        <v>0</v>
      </c>
      <c r="X50">
        <v>49</v>
      </c>
      <c r="Y50" t="s">
        <v>306</v>
      </c>
      <c r="Z50">
        <v>1</v>
      </c>
    </row>
    <row r="51" spans="1:26" x14ac:dyDescent="0.2">
      <c r="A51" t="s">
        <v>125</v>
      </c>
      <c r="B51" t="s">
        <v>21</v>
      </c>
      <c r="C51" t="s">
        <v>52</v>
      </c>
      <c r="D51" t="s">
        <v>927</v>
      </c>
      <c r="E51" t="s">
        <v>178</v>
      </c>
      <c r="F51" s="2">
        <v>43175.473009259258</v>
      </c>
      <c r="G51">
        <v>11</v>
      </c>
      <c r="H51" s="2">
        <v>43175.473611111112</v>
      </c>
      <c r="I51" s="9">
        <f t="shared" si="0"/>
        <v>52.000000211410224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v>0</v>
      </c>
      <c r="X51">
        <v>51</v>
      </c>
      <c r="Y51" t="s">
        <v>260</v>
      </c>
      <c r="Z51">
        <v>1</v>
      </c>
    </row>
    <row r="52" spans="1:26" x14ac:dyDescent="0.2">
      <c r="A52" t="s">
        <v>115</v>
      </c>
      <c r="B52" t="s">
        <v>21</v>
      </c>
      <c r="C52" t="s">
        <v>52</v>
      </c>
      <c r="D52" t="s">
        <v>926</v>
      </c>
      <c r="E52" t="s">
        <v>178</v>
      </c>
      <c r="F52" s="2">
        <v>43175.472094907411</v>
      </c>
      <c r="G52">
        <v>11</v>
      </c>
      <c r="H52" s="2">
        <v>43175.472650462973</v>
      </c>
      <c r="I52" s="9">
        <f t="shared" si="0"/>
        <v>48.000000533647835</v>
      </c>
      <c r="J52">
        <v>1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47</v>
      </c>
      <c r="Y52" t="s">
        <v>306</v>
      </c>
      <c r="Z52">
        <v>1</v>
      </c>
    </row>
    <row r="53" spans="1:26" x14ac:dyDescent="0.2">
      <c r="A53" t="s">
        <v>115</v>
      </c>
      <c r="B53" t="s">
        <v>21</v>
      </c>
      <c r="C53" t="s">
        <v>52</v>
      </c>
      <c r="D53" t="s">
        <v>925</v>
      </c>
      <c r="E53" t="s">
        <v>178</v>
      </c>
      <c r="F53" s="2">
        <v>43175.471458333333</v>
      </c>
      <c r="G53">
        <v>11</v>
      </c>
      <c r="H53" s="2">
        <v>43175.472025462957</v>
      </c>
      <c r="I53" s="9">
        <f t="shared" si="0"/>
        <v>48.999999510124326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 t="s">
        <v>306</v>
      </c>
      <c r="Z53">
        <v>0</v>
      </c>
    </row>
    <row r="54" spans="1:26" x14ac:dyDescent="0.2">
      <c r="A54" t="s">
        <v>115</v>
      </c>
      <c r="B54" t="s">
        <v>21</v>
      </c>
      <c r="C54" t="s">
        <v>52</v>
      </c>
      <c r="D54" t="s">
        <v>924</v>
      </c>
      <c r="E54" t="s">
        <v>178</v>
      </c>
      <c r="F54" s="2">
        <v>43175.470833333333</v>
      </c>
      <c r="G54">
        <v>11</v>
      </c>
      <c r="H54" s="2">
        <v>43175.471412037034</v>
      </c>
      <c r="I54" s="9">
        <f t="shared" si="0"/>
        <v>49.999999743886292</v>
      </c>
      <c r="J54">
        <v>1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  <c r="R54">
        <v>1</v>
      </c>
      <c r="S54">
        <v>0</v>
      </c>
      <c r="T54">
        <v>1</v>
      </c>
      <c r="U54">
        <v>0</v>
      </c>
      <c r="V54">
        <v>0</v>
      </c>
      <c r="W54">
        <v>0</v>
      </c>
      <c r="X54">
        <v>49</v>
      </c>
      <c r="Y54" t="s">
        <v>306</v>
      </c>
      <c r="Z54">
        <v>1</v>
      </c>
    </row>
    <row r="55" spans="1:26" x14ac:dyDescent="0.2">
      <c r="A55" t="s">
        <v>115</v>
      </c>
      <c r="B55" t="s">
        <v>21</v>
      </c>
      <c r="C55" t="s">
        <v>52</v>
      </c>
      <c r="D55" t="s">
        <v>923</v>
      </c>
      <c r="E55" t="s">
        <v>178</v>
      </c>
      <c r="F55" s="2">
        <v>43175.470185185193</v>
      </c>
      <c r="G55">
        <v>11</v>
      </c>
      <c r="H55" s="2">
        <v>43175.470752314817</v>
      </c>
      <c r="I55" s="9">
        <f t="shared" si="0"/>
        <v>48.999999510124326</v>
      </c>
      <c r="J55">
        <v>0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  <c r="R55">
        <v>1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 t="s">
        <v>306</v>
      </c>
      <c r="Z55">
        <v>0</v>
      </c>
    </row>
    <row r="56" spans="1:26" x14ac:dyDescent="0.2">
      <c r="A56" t="s">
        <v>119</v>
      </c>
      <c r="B56" t="s">
        <v>21</v>
      </c>
      <c r="C56" t="s">
        <v>52</v>
      </c>
      <c r="D56" t="s">
        <v>922</v>
      </c>
      <c r="E56" t="s">
        <v>178</v>
      </c>
      <c r="F56" s="2">
        <v>43175.468506944453</v>
      </c>
      <c r="G56">
        <v>11</v>
      </c>
      <c r="H56" s="2">
        <v>43175.468912037039</v>
      </c>
      <c r="I56" s="9">
        <f t="shared" si="0"/>
        <v>34.999999380670488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t="s">
        <v>306</v>
      </c>
      <c r="Z56">
        <v>0</v>
      </c>
    </row>
    <row r="57" spans="1:26" x14ac:dyDescent="0.2">
      <c r="A57" t="s">
        <v>119</v>
      </c>
      <c r="B57" t="s">
        <v>21</v>
      </c>
      <c r="C57" t="s">
        <v>52</v>
      </c>
      <c r="D57" t="s">
        <v>921</v>
      </c>
      <c r="E57" t="s">
        <v>178</v>
      </c>
      <c r="F57" s="2">
        <v>43175.467893518522</v>
      </c>
      <c r="G57">
        <v>11</v>
      </c>
      <c r="H57" s="2">
        <v>43175.468472222223</v>
      </c>
      <c r="I57" s="9">
        <f t="shared" si="0"/>
        <v>49.999999743886292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t="s">
        <v>306</v>
      </c>
      <c r="Z57">
        <v>0</v>
      </c>
    </row>
    <row r="58" spans="1:26" x14ac:dyDescent="0.2">
      <c r="A58" t="s">
        <v>119</v>
      </c>
      <c r="B58" t="s">
        <v>21</v>
      </c>
      <c r="C58" t="s">
        <v>52</v>
      </c>
      <c r="D58" t="s">
        <v>920</v>
      </c>
      <c r="E58" t="s">
        <v>178</v>
      </c>
      <c r="F58" s="2">
        <v>43175.467361111107</v>
      </c>
      <c r="G58">
        <v>11</v>
      </c>
      <c r="H58" s="2">
        <v>43175.467870370368</v>
      </c>
      <c r="I58" s="9">
        <f t="shared" si="0"/>
        <v>44.000000227242708</v>
      </c>
      <c r="J58">
        <v>1</v>
      </c>
      <c r="K58">
        <v>0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 t="s">
        <v>306</v>
      </c>
      <c r="Z58">
        <v>0</v>
      </c>
    </row>
    <row r="59" spans="1:26" x14ac:dyDescent="0.2">
      <c r="A59" t="s">
        <v>119</v>
      </c>
      <c r="B59" t="s">
        <v>21</v>
      </c>
      <c r="C59" t="s">
        <v>52</v>
      </c>
      <c r="D59" t="s">
        <v>919</v>
      </c>
      <c r="E59" t="s">
        <v>178</v>
      </c>
      <c r="F59" s="2">
        <v>43175.467083333337</v>
      </c>
      <c r="G59">
        <v>11</v>
      </c>
      <c r="H59" s="2">
        <v>43175.46733796296</v>
      </c>
      <c r="I59" s="9">
        <f t="shared" si="0"/>
        <v>21.999999484978616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t="s">
        <v>306</v>
      </c>
      <c r="Z59">
        <v>0</v>
      </c>
    </row>
    <row r="60" spans="1:26" x14ac:dyDescent="0.2">
      <c r="A60" t="s">
        <v>119</v>
      </c>
      <c r="B60" t="s">
        <v>21</v>
      </c>
      <c r="C60" t="s">
        <v>52</v>
      </c>
      <c r="D60" t="s">
        <v>918</v>
      </c>
      <c r="E60" t="s">
        <v>178</v>
      </c>
      <c r="F60" s="2">
        <v>43175.466782407413</v>
      </c>
      <c r="G60">
        <v>11</v>
      </c>
      <c r="H60" s="2">
        <v>43175.467060185183</v>
      </c>
      <c r="I60" s="9">
        <f t="shared" si="0"/>
        <v>23.999999323859811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t="s">
        <v>306</v>
      </c>
      <c r="Z60">
        <v>0</v>
      </c>
    </row>
    <row r="61" spans="1:26" x14ac:dyDescent="0.2">
      <c r="A61" t="s">
        <v>119</v>
      </c>
      <c r="B61" t="s">
        <v>21</v>
      </c>
      <c r="C61" t="s">
        <v>52</v>
      </c>
      <c r="D61" t="s">
        <v>917</v>
      </c>
      <c r="E61" t="s">
        <v>178</v>
      </c>
      <c r="F61" s="2">
        <v>43175.466354166667</v>
      </c>
      <c r="G61">
        <v>11</v>
      </c>
      <c r="H61" s="2">
        <v>43175.466608796298</v>
      </c>
      <c r="I61" s="9">
        <f t="shared" si="0"/>
        <v>22.000000113621354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t="s">
        <v>306</v>
      </c>
      <c r="Z61">
        <v>0</v>
      </c>
    </row>
    <row r="62" spans="1:26" x14ac:dyDescent="0.2">
      <c r="A62" t="s">
        <v>125</v>
      </c>
      <c r="B62" t="s">
        <v>21</v>
      </c>
      <c r="C62" t="s">
        <v>52</v>
      </c>
      <c r="D62" t="s">
        <v>916</v>
      </c>
      <c r="E62" t="s">
        <v>178</v>
      </c>
      <c r="F62" s="2">
        <v>43175.465613425928</v>
      </c>
      <c r="G62">
        <v>11</v>
      </c>
      <c r="H62" s="2">
        <v>43175.465925925928</v>
      </c>
      <c r="I62" s="9">
        <f t="shared" si="0"/>
        <v>27.00000002514571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t="s">
        <v>260</v>
      </c>
      <c r="Z62">
        <v>0</v>
      </c>
    </row>
    <row r="63" spans="1:26" x14ac:dyDescent="0.2">
      <c r="A63" t="s">
        <v>125</v>
      </c>
      <c r="B63" t="s">
        <v>21</v>
      </c>
      <c r="C63" t="s">
        <v>52</v>
      </c>
      <c r="D63" t="s">
        <v>915</v>
      </c>
      <c r="E63" t="s">
        <v>178</v>
      </c>
      <c r="F63" s="2">
        <v>43175.464837962973</v>
      </c>
      <c r="G63">
        <v>11</v>
      </c>
      <c r="H63" s="2">
        <v>43175.465520833342</v>
      </c>
      <c r="I63" s="9">
        <f t="shared" si="0"/>
        <v>58.999999961815774</v>
      </c>
      <c r="J63">
        <v>1</v>
      </c>
      <c r="K63">
        <v>0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 t="s">
        <v>260</v>
      </c>
      <c r="Z63">
        <v>0</v>
      </c>
    </row>
    <row r="64" spans="1:26" x14ac:dyDescent="0.2">
      <c r="A64" t="s">
        <v>125</v>
      </c>
      <c r="B64" t="s">
        <v>21</v>
      </c>
      <c r="C64" t="s">
        <v>52</v>
      </c>
      <c r="D64" t="s">
        <v>914</v>
      </c>
      <c r="E64" t="s">
        <v>178</v>
      </c>
      <c r="F64" s="2">
        <v>43175.464178240742</v>
      </c>
      <c r="G64">
        <v>11</v>
      </c>
      <c r="H64" s="2">
        <v>43175.464780092603</v>
      </c>
      <c r="I64" s="9">
        <f t="shared" si="0"/>
        <v>52.000000840052962</v>
      </c>
      <c r="J64">
        <v>1</v>
      </c>
      <c r="K64">
        <v>0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>
        <v>0</v>
      </c>
      <c r="T64">
        <v>1</v>
      </c>
      <c r="U64">
        <v>0</v>
      </c>
      <c r="V64">
        <v>0</v>
      </c>
      <c r="W64">
        <v>0</v>
      </c>
      <c r="X64">
        <v>51</v>
      </c>
      <c r="Y64" t="s">
        <v>260</v>
      </c>
      <c r="Z64">
        <v>1</v>
      </c>
    </row>
    <row r="65" spans="1:26" x14ac:dyDescent="0.2">
      <c r="A65" t="s">
        <v>125</v>
      </c>
      <c r="B65" t="s">
        <v>21</v>
      </c>
      <c r="C65" t="s">
        <v>52</v>
      </c>
      <c r="D65" t="s">
        <v>913</v>
      </c>
      <c r="E65" t="s">
        <v>178</v>
      </c>
      <c r="F65" s="2">
        <v>43175.463472222233</v>
      </c>
      <c r="G65">
        <v>11</v>
      </c>
      <c r="H65" s="2">
        <v>43175.464131944442</v>
      </c>
      <c r="I65" s="9">
        <f t="shared" si="0"/>
        <v>56.999998865649104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1</v>
      </c>
      <c r="U65">
        <v>0</v>
      </c>
      <c r="V65">
        <v>0</v>
      </c>
      <c r="W65">
        <v>0</v>
      </c>
      <c r="X65">
        <v>56</v>
      </c>
      <c r="Y65" t="s">
        <v>257</v>
      </c>
      <c r="Z65">
        <v>1</v>
      </c>
    </row>
    <row r="66" spans="1:26" x14ac:dyDescent="0.2">
      <c r="A66" t="s">
        <v>125</v>
      </c>
      <c r="B66" t="s">
        <v>21</v>
      </c>
      <c r="C66" t="s">
        <v>52</v>
      </c>
      <c r="D66" t="s">
        <v>912</v>
      </c>
      <c r="E66" t="s">
        <v>178</v>
      </c>
      <c r="F66" s="2">
        <v>43175.462638888886</v>
      </c>
      <c r="G66">
        <v>11</v>
      </c>
      <c r="H66" s="2">
        <v>43175.463356481479</v>
      </c>
      <c r="I66" s="9">
        <f t="shared" ref="I66:I129" si="1">(H66-F66)*86400</f>
        <v>62.000000034458935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0</v>
      </c>
      <c r="X66">
        <v>62</v>
      </c>
      <c r="Y66" t="s">
        <v>257</v>
      </c>
      <c r="Z66">
        <v>1</v>
      </c>
    </row>
    <row r="67" spans="1:26" x14ac:dyDescent="0.2">
      <c r="A67" t="s">
        <v>125</v>
      </c>
      <c r="B67" t="s">
        <v>21</v>
      </c>
      <c r="C67" t="s">
        <v>52</v>
      </c>
      <c r="D67" t="s">
        <v>911</v>
      </c>
      <c r="E67" t="s">
        <v>178</v>
      </c>
      <c r="F67" s="2">
        <v>43175.462037037039</v>
      </c>
      <c r="G67">
        <v>11</v>
      </c>
      <c r="H67" s="2">
        <v>43175.46261574074</v>
      </c>
      <c r="I67" s="9">
        <f t="shared" si="1"/>
        <v>49.999999743886292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t="s">
        <v>257</v>
      </c>
      <c r="Z67">
        <v>0</v>
      </c>
    </row>
    <row r="68" spans="1:26" x14ac:dyDescent="0.2">
      <c r="A68" t="s">
        <v>125</v>
      </c>
      <c r="B68" t="s">
        <v>21</v>
      </c>
      <c r="C68" t="s">
        <v>52</v>
      </c>
      <c r="D68" t="s">
        <v>910</v>
      </c>
      <c r="E68" t="s">
        <v>178</v>
      </c>
      <c r="F68" s="2">
        <v>43175.461215277777</v>
      </c>
      <c r="G68">
        <v>11</v>
      </c>
      <c r="H68" s="2">
        <v>43175.461944444447</v>
      </c>
      <c r="I68" s="9">
        <f t="shared" si="1"/>
        <v>63.000000268220901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 t="s">
        <v>257</v>
      </c>
      <c r="Z68">
        <v>0</v>
      </c>
    </row>
    <row r="69" spans="1:26" x14ac:dyDescent="0.2">
      <c r="A69" t="s">
        <v>101</v>
      </c>
      <c r="B69" t="s">
        <v>21</v>
      </c>
      <c r="C69" t="s">
        <v>52</v>
      </c>
      <c r="D69" t="s">
        <v>909</v>
      </c>
      <c r="E69" t="s">
        <v>178</v>
      </c>
      <c r="F69" s="2">
        <v>43175.459733796299</v>
      </c>
      <c r="G69">
        <v>11</v>
      </c>
      <c r="H69" s="2">
        <v>43175.460150462961</v>
      </c>
      <c r="I69" s="9">
        <f t="shared" si="1"/>
        <v>35.999999614432454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t="s">
        <v>257</v>
      </c>
      <c r="Z69">
        <v>0</v>
      </c>
    </row>
    <row r="70" spans="1:26" x14ac:dyDescent="0.2">
      <c r="A70" t="s">
        <v>101</v>
      </c>
      <c r="B70" t="s">
        <v>21</v>
      </c>
      <c r="C70" t="s">
        <v>52</v>
      </c>
      <c r="D70" t="s">
        <v>908</v>
      </c>
      <c r="E70" t="s">
        <v>178</v>
      </c>
      <c r="F70" s="2">
        <v>43175.458854166667</v>
      </c>
      <c r="G70">
        <v>11</v>
      </c>
      <c r="H70" s="2">
        <v>43175.459652777783</v>
      </c>
      <c r="I70" s="9">
        <f t="shared" si="1"/>
        <v>69.000000413507223</v>
      </c>
      <c r="J70">
        <v>1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 t="s">
        <v>257</v>
      </c>
      <c r="Z70">
        <v>0</v>
      </c>
    </row>
    <row r="71" spans="1:26" x14ac:dyDescent="0.2">
      <c r="A71" t="s">
        <v>101</v>
      </c>
      <c r="B71" t="s">
        <v>21</v>
      </c>
      <c r="C71" t="s">
        <v>52</v>
      </c>
      <c r="D71" t="s">
        <v>907</v>
      </c>
      <c r="E71" t="s">
        <v>178</v>
      </c>
      <c r="F71" s="2">
        <v>43175.458055555559</v>
      </c>
      <c r="G71">
        <v>10</v>
      </c>
      <c r="H71" s="2">
        <v>43175.458796296298</v>
      </c>
      <c r="I71" s="9">
        <f t="shared" si="1"/>
        <v>63.99999987334013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 t="s">
        <v>257</v>
      </c>
      <c r="Z71">
        <v>0</v>
      </c>
    </row>
    <row r="72" spans="1:26" x14ac:dyDescent="0.2">
      <c r="A72" t="s">
        <v>101</v>
      </c>
      <c r="B72" t="s">
        <v>21</v>
      </c>
      <c r="C72" t="s">
        <v>52</v>
      </c>
      <c r="D72" t="s">
        <v>906</v>
      </c>
      <c r="E72" t="s">
        <v>178</v>
      </c>
      <c r="F72" s="2">
        <v>43175.457199074073</v>
      </c>
      <c r="G72">
        <v>10</v>
      </c>
      <c r="H72" s="2">
        <v>43175.458009259259</v>
      </c>
      <c r="I72" s="9">
        <f t="shared" si="1"/>
        <v>70.000000018626451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>
        <v>0</v>
      </c>
      <c r="T72">
        <v>1</v>
      </c>
      <c r="U72">
        <v>0</v>
      </c>
      <c r="V72">
        <v>0</v>
      </c>
      <c r="W72">
        <v>0</v>
      </c>
      <c r="X72">
        <v>69</v>
      </c>
      <c r="Y72" t="s">
        <v>197</v>
      </c>
      <c r="Z72">
        <v>1</v>
      </c>
    </row>
    <row r="73" spans="1:26" x14ac:dyDescent="0.2">
      <c r="A73" t="s">
        <v>101</v>
      </c>
      <c r="B73" t="s">
        <v>21</v>
      </c>
      <c r="C73" t="s">
        <v>52</v>
      </c>
      <c r="D73" t="s">
        <v>905</v>
      </c>
      <c r="E73" t="s">
        <v>178</v>
      </c>
      <c r="F73" s="2">
        <v>43175.456296296303</v>
      </c>
      <c r="G73">
        <v>10</v>
      </c>
      <c r="H73" s="2">
        <v>43175.45716435185</v>
      </c>
      <c r="I73" s="9">
        <f t="shared" si="1"/>
        <v>74.999999301508069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 t="s">
        <v>197</v>
      </c>
      <c r="Z73">
        <v>0</v>
      </c>
    </row>
    <row r="74" spans="1:26" x14ac:dyDescent="0.2">
      <c r="A74" t="s">
        <v>101</v>
      </c>
      <c r="B74" t="s">
        <v>21</v>
      </c>
      <c r="C74" t="s">
        <v>52</v>
      </c>
      <c r="D74" t="s">
        <v>904</v>
      </c>
      <c r="E74" t="s">
        <v>178</v>
      </c>
      <c r="F74" s="2">
        <v>43175.455347222232</v>
      </c>
      <c r="G74">
        <v>10</v>
      </c>
      <c r="H74" s="2">
        <v>43175.456192129634</v>
      </c>
      <c r="I74" s="9">
        <f t="shared" si="1"/>
        <v>72.999999462626874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  <c r="Q74">
        <v>0</v>
      </c>
      <c r="R74">
        <v>1</v>
      </c>
      <c r="S74">
        <v>0</v>
      </c>
      <c r="T74">
        <v>1</v>
      </c>
      <c r="U74">
        <v>0</v>
      </c>
      <c r="V74">
        <v>0</v>
      </c>
      <c r="W74">
        <v>0</v>
      </c>
      <c r="X74">
        <v>73</v>
      </c>
      <c r="Y74" t="s">
        <v>197</v>
      </c>
      <c r="Z74">
        <v>1</v>
      </c>
    </row>
    <row r="75" spans="1:26" x14ac:dyDescent="0.2">
      <c r="A75" t="s">
        <v>101</v>
      </c>
      <c r="B75" t="s">
        <v>21</v>
      </c>
      <c r="C75" t="s">
        <v>52</v>
      </c>
      <c r="D75" t="s">
        <v>903</v>
      </c>
      <c r="E75" t="s">
        <v>178</v>
      </c>
      <c r="F75" s="2">
        <v>43175.454467592594</v>
      </c>
      <c r="G75">
        <v>10</v>
      </c>
      <c r="H75" s="2">
        <v>43175.455335648148</v>
      </c>
      <c r="I75" s="9">
        <f t="shared" si="1"/>
        <v>74.999999930150807</v>
      </c>
      <c r="J75">
        <v>1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 t="s">
        <v>197</v>
      </c>
      <c r="Z75">
        <v>0</v>
      </c>
    </row>
    <row r="76" spans="1:26" x14ac:dyDescent="0.2">
      <c r="A76" t="s">
        <v>115</v>
      </c>
      <c r="B76" t="s">
        <v>21</v>
      </c>
      <c r="C76" t="s">
        <v>52</v>
      </c>
      <c r="D76" t="s">
        <v>902</v>
      </c>
      <c r="E76" t="s">
        <v>178</v>
      </c>
      <c r="F76" s="2">
        <v>43175.453483796293</v>
      </c>
      <c r="G76">
        <v>10</v>
      </c>
      <c r="H76" s="2">
        <v>43175.454108796293</v>
      </c>
      <c r="I76" s="9">
        <f t="shared" si="1"/>
        <v>54.000000050291419</v>
      </c>
      <c r="J76">
        <v>1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R76">
        <v>1</v>
      </c>
      <c r="S76">
        <v>0</v>
      </c>
      <c r="T76">
        <v>1</v>
      </c>
      <c r="U76">
        <v>0</v>
      </c>
      <c r="V76">
        <v>0</v>
      </c>
      <c r="W76">
        <v>0</v>
      </c>
      <c r="X76">
        <v>54</v>
      </c>
      <c r="Y76" t="s">
        <v>260</v>
      </c>
      <c r="Z76">
        <v>1</v>
      </c>
    </row>
    <row r="77" spans="1:26" x14ac:dyDescent="0.2">
      <c r="A77" t="s">
        <v>115</v>
      </c>
      <c r="B77" t="s">
        <v>21</v>
      </c>
      <c r="C77" t="s">
        <v>52</v>
      </c>
      <c r="D77" t="s">
        <v>901</v>
      </c>
      <c r="E77" t="s">
        <v>178</v>
      </c>
      <c r="F77" s="2">
        <v>43175.452465277784</v>
      </c>
      <c r="G77">
        <v>10</v>
      </c>
      <c r="H77" s="2">
        <v>43175.453148148154</v>
      </c>
      <c r="I77" s="9">
        <f t="shared" si="1"/>
        <v>58.999999961815774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1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  <c r="W77">
        <v>0</v>
      </c>
      <c r="X77">
        <v>59</v>
      </c>
      <c r="Y77" t="s">
        <v>260</v>
      </c>
      <c r="Z77">
        <v>1</v>
      </c>
    </row>
    <row r="78" spans="1:26" x14ac:dyDescent="0.2">
      <c r="A78" t="s">
        <v>101</v>
      </c>
      <c r="B78" t="s">
        <v>21</v>
      </c>
      <c r="C78" t="s">
        <v>52</v>
      </c>
      <c r="D78" t="s">
        <v>900</v>
      </c>
      <c r="E78" t="s">
        <v>178</v>
      </c>
      <c r="F78" s="2">
        <v>43175.45171296296</v>
      </c>
      <c r="G78">
        <v>10</v>
      </c>
      <c r="H78" s="2">
        <v>43175.452268518522</v>
      </c>
      <c r="I78" s="9">
        <f t="shared" si="1"/>
        <v>48.000000533647835</v>
      </c>
      <c r="J78">
        <v>1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197</v>
      </c>
      <c r="Z78">
        <v>0</v>
      </c>
    </row>
    <row r="79" spans="1:26" x14ac:dyDescent="0.2">
      <c r="A79" t="s">
        <v>101</v>
      </c>
      <c r="B79" t="s">
        <v>21</v>
      </c>
      <c r="C79" t="s">
        <v>52</v>
      </c>
      <c r="D79" t="s">
        <v>899</v>
      </c>
      <c r="E79" t="s">
        <v>178</v>
      </c>
      <c r="F79" s="2">
        <v>43175.451284722221</v>
      </c>
      <c r="G79">
        <v>10</v>
      </c>
      <c r="H79" s="2">
        <v>43175.451701388891</v>
      </c>
      <c r="I79" s="9">
        <f t="shared" si="1"/>
        <v>36.000000243075192</v>
      </c>
      <c r="J79">
        <v>1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197</v>
      </c>
      <c r="Z79">
        <v>0</v>
      </c>
    </row>
    <row r="80" spans="1:26" x14ac:dyDescent="0.2">
      <c r="A80" t="s">
        <v>101</v>
      </c>
      <c r="B80" t="s">
        <v>21</v>
      </c>
      <c r="C80" t="s">
        <v>52</v>
      </c>
      <c r="D80" t="s">
        <v>898</v>
      </c>
      <c r="E80" t="s">
        <v>178</v>
      </c>
      <c r="F80" s="2">
        <v>43175.450787037043</v>
      </c>
      <c r="G80">
        <v>10</v>
      </c>
      <c r="H80" s="2">
        <v>43175.451273148137</v>
      </c>
      <c r="I80" s="9">
        <f t="shared" si="1"/>
        <v>41.9999985024333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t="s">
        <v>197</v>
      </c>
      <c r="Z80">
        <v>0</v>
      </c>
    </row>
    <row r="81" spans="1:26" x14ac:dyDescent="0.2">
      <c r="A81" t="s">
        <v>101</v>
      </c>
      <c r="B81" t="s">
        <v>21</v>
      </c>
      <c r="C81" t="s">
        <v>52</v>
      </c>
      <c r="D81" t="s">
        <v>897</v>
      </c>
      <c r="E81" t="s">
        <v>178</v>
      </c>
      <c r="F81" s="2">
        <v>43175.449699074074</v>
      </c>
      <c r="G81">
        <v>10</v>
      </c>
      <c r="H81" s="2">
        <v>43175.449791666673</v>
      </c>
      <c r="I81" s="9">
        <f t="shared" si="1"/>
        <v>8.0000006128102541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t="s">
        <v>197</v>
      </c>
      <c r="Z81">
        <v>0</v>
      </c>
    </row>
    <row r="82" spans="1:26" x14ac:dyDescent="0.2">
      <c r="A82" t="s">
        <v>101</v>
      </c>
      <c r="B82" t="s">
        <v>21</v>
      </c>
      <c r="C82" t="s">
        <v>52</v>
      </c>
      <c r="D82" t="s">
        <v>896</v>
      </c>
      <c r="E82" t="s">
        <v>178</v>
      </c>
      <c r="F82" s="2">
        <v>43175.449583333328</v>
      </c>
      <c r="G82">
        <v>10</v>
      </c>
      <c r="H82" s="2">
        <v>43175.449618055558</v>
      </c>
      <c r="I82" s="9">
        <f t="shared" si="1"/>
        <v>3.0000007012858987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197</v>
      </c>
      <c r="Z82">
        <v>0</v>
      </c>
    </row>
    <row r="83" spans="1:26" x14ac:dyDescent="0.2">
      <c r="A83" t="s">
        <v>101</v>
      </c>
      <c r="B83" t="s">
        <v>21</v>
      </c>
      <c r="C83" t="s">
        <v>52</v>
      </c>
      <c r="D83" t="s">
        <v>895</v>
      </c>
      <c r="E83" t="s">
        <v>178</v>
      </c>
      <c r="F83" s="2">
        <v>43175.449432870373</v>
      </c>
      <c r="G83">
        <v>10</v>
      </c>
      <c r="H83" s="2">
        <v>43175.449571759258</v>
      </c>
      <c r="I83" s="9">
        <f t="shared" si="1"/>
        <v>11.999999661929905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197</v>
      </c>
      <c r="Z83">
        <v>0</v>
      </c>
    </row>
    <row r="84" spans="1:26" x14ac:dyDescent="0.2">
      <c r="A84" t="s">
        <v>101</v>
      </c>
      <c r="B84" t="s">
        <v>21</v>
      </c>
      <c r="C84" t="s">
        <v>52</v>
      </c>
      <c r="D84" t="s">
        <v>894</v>
      </c>
      <c r="E84" t="s">
        <v>178</v>
      </c>
      <c r="F84" s="2">
        <v>43175.449016203696</v>
      </c>
      <c r="G84">
        <v>10</v>
      </c>
      <c r="H84" s="2">
        <v>43175.449421296304</v>
      </c>
      <c r="I84" s="9">
        <f t="shared" si="1"/>
        <v>35.000001266598701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197</v>
      </c>
      <c r="Z84">
        <v>0</v>
      </c>
    </row>
    <row r="85" spans="1:26" x14ac:dyDescent="0.2">
      <c r="A85" t="s">
        <v>101</v>
      </c>
      <c r="B85" t="s">
        <v>21</v>
      </c>
      <c r="C85" t="s">
        <v>52</v>
      </c>
      <c r="D85" t="s">
        <v>893</v>
      </c>
      <c r="E85" t="s">
        <v>178</v>
      </c>
      <c r="F85" s="2">
        <v>43175.448634259257</v>
      </c>
      <c r="G85">
        <v>10</v>
      </c>
      <c r="H85" s="2">
        <v>43175.449004629627</v>
      </c>
      <c r="I85" s="9">
        <f t="shared" si="1"/>
        <v>31.999999936670065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t="s">
        <v>197</v>
      </c>
      <c r="Z85">
        <v>0</v>
      </c>
    </row>
    <row r="86" spans="1:26" x14ac:dyDescent="0.2">
      <c r="A86" t="s">
        <v>101</v>
      </c>
      <c r="B86" t="s">
        <v>21</v>
      </c>
      <c r="C86" t="s">
        <v>52</v>
      </c>
      <c r="D86" t="s">
        <v>892</v>
      </c>
      <c r="E86" t="s">
        <v>178</v>
      </c>
      <c r="F86" s="2">
        <v>43175.448159722233</v>
      </c>
      <c r="G86">
        <v>10</v>
      </c>
      <c r="H86" s="2">
        <v>43175.448622685188</v>
      </c>
      <c r="I86" s="9">
        <f t="shared" si="1"/>
        <v>39.999999292194843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197</v>
      </c>
      <c r="Z86">
        <v>0</v>
      </c>
    </row>
    <row r="87" spans="1:26" x14ac:dyDescent="0.2">
      <c r="A87" t="s">
        <v>101</v>
      </c>
      <c r="B87" t="s">
        <v>21</v>
      </c>
      <c r="C87" t="s">
        <v>52</v>
      </c>
      <c r="D87" t="s">
        <v>891</v>
      </c>
      <c r="E87" t="s">
        <v>178</v>
      </c>
      <c r="F87" s="2">
        <v>43175.44771990741</v>
      </c>
      <c r="G87">
        <v>10</v>
      </c>
      <c r="H87" s="2">
        <v>43175.448136574072</v>
      </c>
      <c r="I87" s="9">
        <f t="shared" si="1"/>
        <v>35.999999614432454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t="s">
        <v>197</v>
      </c>
      <c r="Z87">
        <v>0</v>
      </c>
    </row>
    <row r="88" spans="1:26" x14ac:dyDescent="0.2">
      <c r="A88" t="s">
        <v>101</v>
      </c>
      <c r="B88" t="s">
        <v>21</v>
      </c>
      <c r="C88" t="s">
        <v>52</v>
      </c>
      <c r="D88" t="s">
        <v>890</v>
      </c>
      <c r="E88" t="s">
        <v>178</v>
      </c>
      <c r="F88" s="2">
        <v>43175.44736111111</v>
      </c>
      <c r="G88">
        <v>10</v>
      </c>
      <c r="H88" s="2">
        <v>43175.447708333333</v>
      </c>
      <c r="I88" s="9">
        <f t="shared" si="1"/>
        <v>30.00000009778887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197</v>
      </c>
      <c r="Z88">
        <v>0</v>
      </c>
    </row>
    <row r="89" spans="1:26" x14ac:dyDescent="0.2">
      <c r="A89" t="s">
        <v>101</v>
      </c>
      <c r="B89" t="s">
        <v>21</v>
      </c>
      <c r="C89" t="s">
        <v>52</v>
      </c>
      <c r="D89" t="s">
        <v>889</v>
      </c>
      <c r="E89" t="s">
        <v>178</v>
      </c>
      <c r="F89" s="2">
        <v>43175.446967592587</v>
      </c>
      <c r="G89">
        <v>10</v>
      </c>
      <c r="H89" s="2">
        <v>43175.447337962964</v>
      </c>
      <c r="I89" s="9">
        <f t="shared" si="1"/>
        <v>32.000000565312803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197</v>
      </c>
      <c r="Z89">
        <v>0</v>
      </c>
    </row>
    <row r="90" spans="1:26" x14ac:dyDescent="0.2">
      <c r="A90" t="s">
        <v>101</v>
      </c>
      <c r="B90" t="s">
        <v>21</v>
      </c>
      <c r="C90" t="s">
        <v>52</v>
      </c>
      <c r="D90" t="s">
        <v>888</v>
      </c>
      <c r="E90" t="s">
        <v>178</v>
      </c>
      <c r="F90" s="2">
        <v>43175.446539351848</v>
      </c>
      <c r="G90">
        <v>10</v>
      </c>
      <c r="H90" s="2">
        <v>43175.446932870371</v>
      </c>
      <c r="I90" s="9">
        <f t="shared" si="1"/>
        <v>34.000000404193997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t="s">
        <v>197</v>
      </c>
      <c r="Z90">
        <v>0</v>
      </c>
    </row>
    <row r="91" spans="1:26" x14ac:dyDescent="0.2">
      <c r="A91" t="s">
        <v>101</v>
      </c>
      <c r="B91" t="s">
        <v>21</v>
      </c>
      <c r="C91" t="s">
        <v>52</v>
      </c>
      <c r="D91" t="s">
        <v>887</v>
      </c>
      <c r="E91" t="s">
        <v>178</v>
      </c>
      <c r="F91" s="2">
        <v>43175.445925925917</v>
      </c>
      <c r="G91">
        <v>10</v>
      </c>
      <c r="H91" s="2">
        <v>43175.446527777778</v>
      </c>
      <c r="I91" s="9">
        <f t="shared" si="1"/>
        <v>52.000000840052962</v>
      </c>
      <c r="J91">
        <v>1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197</v>
      </c>
      <c r="Z91">
        <v>0</v>
      </c>
    </row>
    <row r="92" spans="1:26" x14ac:dyDescent="0.2">
      <c r="A92" t="s">
        <v>127</v>
      </c>
      <c r="B92" t="s">
        <v>21</v>
      </c>
      <c r="C92" t="s">
        <v>52</v>
      </c>
      <c r="D92" t="s">
        <v>886</v>
      </c>
      <c r="E92" t="s">
        <v>178</v>
      </c>
      <c r="F92" s="2">
        <v>43175.444479166668</v>
      </c>
      <c r="G92">
        <v>10</v>
      </c>
      <c r="H92" s="2">
        <v>43175.4455787037</v>
      </c>
      <c r="I92" s="9">
        <f t="shared" si="1"/>
        <v>94.999999576248229</v>
      </c>
      <c r="J92">
        <v>1</v>
      </c>
      <c r="K92">
        <v>0</v>
      </c>
      <c r="L92">
        <v>1</v>
      </c>
      <c r="M92"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t="s">
        <v>197</v>
      </c>
      <c r="Z92">
        <v>0</v>
      </c>
    </row>
    <row r="93" spans="1:26" x14ac:dyDescent="0.2">
      <c r="A93" t="s">
        <v>127</v>
      </c>
      <c r="B93" t="s">
        <v>21</v>
      </c>
      <c r="C93" t="s">
        <v>52</v>
      </c>
      <c r="D93" t="s">
        <v>885</v>
      </c>
      <c r="E93" t="s">
        <v>178</v>
      </c>
      <c r="F93" s="2">
        <v>43175.443483796298</v>
      </c>
      <c r="G93">
        <v>10</v>
      </c>
      <c r="H93" s="2">
        <v>43175.444456018522</v>
      </c>
      <c r="I93" s="9">
        <f t="shared" si="1"/>
        <v>84.000000148080289</v>
      </c>
      <c r="J93">
        <v>1</v>
      </c>
      <c r="K93">
        <v>0</v>
      </c>
      <c r="L93">
        <v>1</v>
      </c>
      <c r="M93">
        <v>0</v>
      </c>
      <c r="N93">
        <v>1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t="s">
        <v>197</v>
      </c>
      <c r="Z93">
        <v>0</v>
      </c>
    </row>
    <row r="94" spans="1:26" x14ac:dyDescent="0.2">
      <c r="A94" t="s">
        <v>127</v>
      </c>
      <c r="B94" t="s">
        <v>21</v>
      </c>
      <c r="C94" t="s">
        <v>52</v>
      </c>
      <c r="D94" t="s">
        <v>884</v>
      </c>
      <c r="E94" t="s">
        <v>178</v>
      </c>
      <c r="F94" s="2">
        <v>43175.442858796298</v>
      </c>
      <c r="G94">
        <v>10</v>
      </c>
      <c r="H94" s="2">
        <v>43175.443124999998</v>
      </c>
      <c r="I94" s="9">
        <f t="shared" si="1"/>
        <v>22.999999718740582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197</v>
      </c>
      <c r="Z94">
        <v>0</v>
      </c>
    </row>
    <row r="95" spans="1:26" x14ac:dyDescent="0.2">
      <c r="A95" t="s">
        <v>127</v>
      </c>
      <c r="B95" t="s">
        <v>21</v>
      </c>
      <c r="C95" t="s">
        <v>52</v>
      </c>
      <c r="D95" t="s">
        <v>883</v>
      </c>
      <c r="E95" t="s">
        <v>178</v>
      </c>
      <c r="F95" s="2">
        <v>43175.441550925927</v>
      </c>
      <c r="G95">
        <v>10</v>
      </c>
      <c r="H95" s="2">
        <v>43175.44253472222</v>
      </c>
      <c r="I95" s="9">
        <f t="shared" si="1"/>
        <v>84.999999753199518</v>
      </c>
      <c r="J95">
        <v>1</v>
      </c>
      <c r="K95">
        <v>0</v>
      </c>
      <c r="L95">
        <v>1</v>
      </c>
      <c r="M95">
        <v>0</v>
      </c>
      <c r="N95">
        <v>1</v>
      </c>
      <c r="O95">
        <v>0</v>
      </c>
      <c r="P95">
        <v>1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 t="s">
        <v>197</v>
      </c>
      <c r="Z95">
        <v>0</v>
      </c>
    </row>
    <row r="96" spans="1:26" x14ac:dyDescent="0.2">
      <c r="A96" t="s">
        <v>127</v>
      </c>
      <c r="B96" t="s">
        <v>21</v>
      </c>
      <c r="C96" t="s">
        <v>52</v>
      </c>
      <c r="D96" t="s">
        <v>882</v>
      </c>
      <c r="E96" t="s">
        <v>178</v>
      </c>
      <c r="F96" s="2">
        <v>43175.437314814822</v>
      </c>
      <c r="G96">
        <v>10</v>
      </c>
      <c r="H96" s="2">
        <v>43175.438310185193</v>
      </c>
      <c r="I96" s="9">
        <f t="shared" si="1"/>
        <v>85.999999986961484</v>
      </c>
      <c r="J96">
        <v>1</v>
      </c>
      <c r="K96">
        <v>0</v>
      </c>
      <c r="L96">
        <v>1</v>
      </c>
      <c r="M96">
        <v>0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 t="s">
        <v>197</v>
      </c>
      <c r="Z96">
        <v>0</v>
      </c>
    </row>
    <row r="97" spans="1:26" x14ac:dyDescent="0.2">
      <c r="A97" t="s">
        <v>127</v>
      </c>
      <c r="B97" t="s">
        <v>21</v>
      </c>
      <c r="C97" t="s">
        <v>52</v>
      </c>
      <c r="D97" t="s">
        <v>881</v>
      </c>
      <c r="E97" t="s">
        <v>178</v>
      </c>
      <c r="F97" s="2">
        <v>43175.436840277784</v>
      </c>
      <c r="G97">
        <v>10</v>
      </c>
      <c r="H97" s="2">
        <v>43175.437256944453</v>
      </c>
      <c r="I97" s="9">
        <f t="shared" si="1"/>
        <v>36.000000243075192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t="s">
        <v>197</v>
      </c>
      <c r="Z97">
        <v>0</v>
      </c>
    </row>
    <row r="98" spans="1:26" x14ac:dyDescent="0.2">
      <c r="A98" t="s">
        <v>133</v>
      </c>
      <c r="B98" t="s">
        <v>21</v>
      </c>
      <c r="C98" t="s">
        <v>52</v>
      </c>
      <c r="D98" t="s">
        <v>880</v>
      </c>
      <c r="E98" t="s">
        <v>178</v>
      </c>
      <c r="F98" s="2">
        <v>43175.422905092593</v>
      </c>
      <c r="G98">
        <v>10</v>
      </c>
      <c r="H98" s="2">
        <v>43175.423622685194</v>
      </c>
      <c r="I98" s="9">
        <f t="shared" si="1"/>
        <v>62.000000663101673</v>
      </c>
      <c r="J98">
        <v>1</v>
      </c>
      <c r="K98">
        <v>0</v>
      </c>
      <c r="L98">
        <v>1</v>
      </c>
      <c r="M98">
        <v>0</v>
      </c>
      <c r="N98">
        <v>1</v>
      </c>
      <c r="O98">
        <v>0</v>
      </c>
      <c r="P98">
        <v>1</v>
      </c>
      <c r="Q98">
        <v>0</v>
      </c>
      <c r="R98">
        <v>1</v>
      </c>
      <c r="S98">
        <v>0</v>
      </c>
      <c r="T98">
        <v>1</v>
      </c>
      <c r="U98">
        <v>0</v>
      </c>
      <c r="V98">
        <v>0</v>
      </c>
      <c r="W98">
        <v>0</v>
      </c>
      <c r="X98">
        <v>61</v>
      </c>
      <c r="Y98" t="s">
        <v>260</v>
      </c>
      <c r="Z98">
        <v>1</v>
      </c>
    </row>
    <row r="99" spans="1:26" x14ac:dyDescent="0.2">
      <c r="A99" t="s">
        <v>133</v>
      </c>
      <c r="B99" t="s">
        <v>21</v>
      </c>
      <c r="C99" t="s">
        <v>52</v>
      </c>
      <c r="D99" t="s">
        <v>879</v>
      </c>
      <c r="E99" t="s">
        <v>178</v>
      </c>
      <c r="F99" s="2">
        <v>43175.421574074076</v>
      </c>
      <c r="G99">
        <v>10</v>
      </c>
      <c r="H99" s="2">
        <v>43175.422199074077</v>
      </c>
      <c r="I99" s="9">
        <f t="shared" si="1"/>
        <v>54.000000050291419</v>
      </c>
      <c r="J99">
        <v>1</v>
      </c>
      <c r="K99">
        <v>0</v>
      </c>
      <c r="L99">
        <v>1</v>
      </c>
      <c r="M99">
        <v>0</v>
      </c>
      <c r="N99">
        <v>1</v>
      </c>
      <c r="O99">
        <v>0</v>
      </c>
      <c r="P99">
        <v>1</v>
      </c>
      <c r="Q99">
        <v>0</v>
      </c>
      <c r="R99">
        <v>1</v>
      </c>
      <c r="S99">
        <v>0</v>
      </c>
      <c r="T99">
        <v>1</v>
      </c>
      <c r="U99">
        <v>0</v>
      </c>
      <c r="V99">
        <v>0</v>
      </c>
      <c r="W99">
        <v>0</v>
      </c>
      <c r="X99">
        <v>53</v>
      </c>
      <c r="Y99" t="s">
        <v>257</v>
      </c>
      <c r="Z99">
        <v>1</v>
      </c>
    </row>
    <row r="100" spans="1:26" x14ac:dyDescent="0.2">
      <c r="A100" t="s">
        <v>133</v>
      </c>
      <c r="B100" t="s">
        <v>21</v>
      </c>
      <c r="C100" t="s">
        <v>52</v>
      </c>
      <c r="D100" t="s">
        <v>878</v>
      </c>
      <c r="E100" t="s">
        <v>178</v>
      </c>
      <c r="F100" s="2">
        <v>43175.420636574083</v>
      </c>
      <c r="G100">
        <v>10</v>
      </c>
      <c r="H100" s="2">
        <v>43175.421377314808</v>
      </c>
      <c r="I100" s="9">
        <f t="shared" si="1"/>
        <v>63.999998616054654</v>
      </c>
      <c r="J100">
        <v>1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1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63</v>
      </c>
      <c r="Y100" t="s">
        <v>257</v>
      </c>
      <c r="Z100">
        <v>1</v>
      </c>
    </row>
    <row r="101" spans="1:26" x14ac:dyDescent="0.2">
      <c r="A101" t="s">
        <v>133</v>
      </c>
      <c r="B101" t="s">
        <v>21</v>
      </c>
      <c r="C101" t="s">
        <v>52</v>
      </c>
      <c r="D101" t="s">
        <v>877</v>
      </c>
      <c r="E101" t="s">
        <v>178</v>
      </c>
      <c r="F101" s="2">
        <v>43175.419502314813</v>
      </c>
      <c r="G101">
        <v>10</v>
      </c>
      <c r="H101" s="2">
        <v>43175.420208333337</v>
      </c>
      <c r="I101" s="9">
        <f t="shared" si="1"/>
        <v>61.000000429339707</v>
      </c>
      <c r="J101">
        <v>1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 t="s">
        <v>257</v>
      </c>
      <c r="Z101">
        <v>0</v>
      </c>
    </row>
    <row r="102" spans="1:26" x14ac:dyDescent="0.2">
      <c r="A102" t="s">
        <v>133</v>
      </c>
      <c r="B102" t="s">
        <v>21</v>
      </c>
      <c r="C102" t="s">
        <v>52</v>
      </c>
      <c r="D102" t="s">
        <v>876</v>
      </c>
      <c r="E102" t="s">
        <v>178</v>
      </c>
      <c r="F102" s="2">
        <v>43175.418819444443</v>
      </c>
      <c r="G102">
        <v>10</v>
      </c>
      <c r="H102" s="2">
        <v>43175.419282407413</v>
      </c>
      <c r="I102" s="9">
        <f t="shared" si="1"/>
        <v>40.000000549480319</v>
      </c>
      <c r="J102">
        <v>1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t="s">
        <v>257</v>
      </c>
      <c r="Z102">
        <v>0</v>
      </c>
    </row>
    <row r="103" spans="1:26" x14ac:dyDescent="0.2">
      <c r="A103" t="s">
        <v>133</v>
      </c>
      <c r="B103" t="s">
        <v>21</v>
      </c>
      <c r="C103" t="s">
        <v>52</v>
      </c>
      <c r="D103" t="s">
        <v>875</v>
      </c>
      <c r="E103" t="s">
        <v>178</v>
      </c>
      <c r="F103" s="2">
        <v>43175.417939814812</v>
      </c>
      <c r="G103">
        <v>10</v>
      </c>
      <c r="H103" s="2">
        <v>43175.418715277781</v>
      </c>
      <c r="I103" s="9">
        <f t="shared" si="1"/>
        <v>67.000000574626029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 t="s">
        <v>257</v>
      </c>
      <c r="Z103">
        <v>0</v>
      </c>
    </row>
    <row r="104" spans="1:26" x14ac:dyDescent="0.2">
      <c r="A104" t="s">
        <v>133</v>
      </c>
      <c r="B104" t="s">
        <v>21</v>
      </c>
      <c r="C104" t="s">
        <v>52</v>
      </c>
      <c r="D104" t="s">
        <v>874</v>
      </c>
      <c r="E104" t="s">
        <v>178</v>
      </c>
      <c r="F104" s="2">
        <v>43175.417025462957</v>
      </c>
      <c r="G104">
        <v>10</v>
      </c>
      <c r="H104" s="2">
        <v>43175.41778935185</v>
      </c>
      <c r="I104" s="9">
        <f t="shared" si="1"/>
        <v>66.000000340864062</v>
      </c>
      <c r="J104">
        <v>1</v>
      </c>
      <c r="K104">
        <v>0</v>
      </c>
      <c r="L104">
        <v>1</v>
      </c>
      <c r="M104">
        <v>0</v>
      </c>
      <c r="N104">
        <v>1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 t="s">
        <v>257</v>
      </c>
      <c r="Z104">
        <v>0</v>
      </c>
    </row>
    <row r="105" spans="1:26" x14ac:dyDescent="0.2">
      <c r="A105" t="s">
        <v>133</v>
      </c>
      <c r="B105" t="s">
        <v>21</v>
      </c>
      <c r="C105" t="s">
        <v>52</v>
      </c>
      <c r="D105" t="s">
        <v>873</v>
      </c>
      <c r="E105" t="s">
        <v>178</v>
      </c>
      <c r="F105" s="2">
        <v>43175.416018518517</v>
      </c>
      <c r="G105">
        <v>9</v>
      </c>
      <c r="H105" s="2">
        <v>43175.41673611111</v>
      </c>
      <c r="I105" s="9">
        <f t="shared" si="1"/>
        <v>62.000000034458935</v>
      </c>
      <c r="J105">
        <v>1</v>
      </c>
      <c r="K105">
        <v>0</v>
      </c>
      <c r="L105">
        <v>1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 t="s">
        <v>257</v>
      </c>
      <c r="Z105">
        <v>0</v>
      </c>
    </row>
    <row r="106" spans="1:26" x14ac:dyDescent="0.2">
      <c r="A106" t="s">
        <v>131</v>
      </c>
      <c r="B106" t="s">
        <v>21</v>
      </c>
      <c r="C106" t="s">
        <v>52</v>
      </c>
      <c r="D106" t="s">
        <v>872</v>
      </c>
      <c r="E106" t="s">
        <v>178</v>
      </c>
      <c r="F106" s="2">
        <v>43175.412766203714</v>
      </c>
      <c r="G106">
        <v>9</v>
      </c>
      <c r="H106" s="2">
        <v>43175.413287037038</v>
      </c>
      <c r="I106" s="9">
        <f t="shared" si="1"/>
        <v>44.999999203719199</v>
      </c>
      <c r="J106">
        <v>1</v>
      </c>
      <c r="K106">
        <v>0</v>
      </c>
      <c r="L106">
        <v>1</v>
      </c>
      <c r="M106">
        <v>0</v>
      </c>
      <c r="N106">
        <v>1</v>
      </c>
      <c r="O106">
        <v>0</v>
      </c>
      <c r="P106">
        <v>1</v>
      </c>
      <c r="Q106">
        <v>0</v>
      </c>
      <c r="R106">
        <v>1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45</v>
      </c>
      <c r="Y106" t="s">
        <v>337</v>
      </c>
      <c r="Z106">
        <v>1</v>
      </c>
    </row>
    <row r="107" spans="1:26" x14ac:dyDescent="0.2">
      <c r="A107" t="s">
        <v>131</v>
      </c>
      <c r="B107" t="s">
        <v>21</v>
      </c>
      <c r="C107" t="s">
        <v>52</v>
      </c>
      <c r="D107" t="s">
        <v>871</v>
      </c>
      <c r="E107" t="s">
        <v>178</v>
      </c>
      <c r="F107" s="2">
        <v>43175.412083333344</v>
      </c>
      <c r="G107">
        <v>9</v>
      </c>
      <c r="H107" s="2">
        <v>43175.412604166668</v>
      </c>
      <c r="I107" s="9">
        <f t="shared" si="1"/>
        <v>44.999999203719199</v>
      </c>
      <c r="J107">
        <v>1</v>
      </c>
      <c r="K107">
        <v>0</v>
      </c>
      <c r="L107">
        <v>1</v>
      </c>
      <c r="M107">
        <v>0</v>
      </c>
      <c r="N107">
        <v>1</v>
      </c>
      <c r="O107">
        <v>0</v>
      </c>
      <c r="P107">
        <v>1</v>
      </c>
      <c r="Q107">
        <v>0</v>
      </c>
      <c r="R107">
        <v>1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45</v>
      </c>
      <c r="Y107" t="s">
        <v>337</v>
      </c>
      <c r="Z107">
        <v>1</v>
      </c>
    </row>
    <row r="108" spans="1:26" x14ac:dyDescent="0.2">
      <c r="A108" t="s">
        <v>131</v>
      </c>
      <c r="B108" t="s">
        <v>21</v>
      </c>
      <c r="C108" t="s">
        <v>52</v>
      </c>
      <c r="D108" t="s">
        <v>870</v>
      </c>
      <c r="E108" t="s">
        <v>178</v>
      </c>
      <c r="F108" s="2">
        <v>43175.411712962959</v>
      </c>
      <c r="G108">
        <v>9</v>
      </c>
      <c r="H108" s="2">
        <v>43175.41202546296</v>
      </c>
      <c r="I108" s="9">
        <f t="shared" si="1"/>
        <v>27.00000002514571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t="s">
        <v>337</v>
      </c>
      <c r="Z108">
        <v>0</v>
      </c>
    </row>
    <row r="109" spans="1:26" x14ac:dyDescent="0.2">
      <c r="A109" t="s">
        <v>131</v>
      </c>
      <c r="B109" t="s">
        <v>21</v>
      </c>
      <c r="C109" t="s">
        <v>52</v>
      </c>
      <c r="D109" t="s">
        <v>869</v>
      </c>
      <c r="E109" t="s">
        <v>178</v>
      </c>
      <c r="F109" s="2">
        <v>43175.410474537042</v>
      </c>
      <c r="G109">
        <v>9</v>
      </c>
      <c r="H109" s="2">
        <v>43175.410636574074</v>
      </c>
      <c r="I109" s="9">
        <f t="shared" si="1"/>
        <v>13.9999995008111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t="s">
        <v>337</v>
      </c>
      <c r="Z109">
        <v>0</v>
      </c>
    </row>
    <row r="110" spans="1:26" x14ac:dyDescent="0.2">
      <c r="A110" t="s">
        <v>131</v>
      </c>
      <c r="B110" t="s">
        <v>21</v>
      </c>
      <c r="C110" t="s">
        <v>52</v>
      </c>
      <c r="D110" t="s">
        <v>868</v>
      </c>
      <c r="E110" t="s">
        <v>178</v>
      </c>
      <c r="F110" s="2">
        <v>43175.410173611112</v>
      </c>
      <c r="G110">
        <v>9</v>
      </c>
      <c r="H110" s="2">
        <v>43175.410428240742</v>
      </c>
      <c r="I110" s="9">
        <f t="shared" si="1"/>
        <v>22.000000113621354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t="s">
        <v>337</v>
      </c>
      <c r="Z110">
        <v>0</v>
      </c>
    </row>
    <row r="111" spans="1:26" x14ac:dyDescent="0.2">
      <c r="A111" t="s">
        <v>131</v>
      </c>
      <c r="B111" t="s">
        <v>21</v>
      </c>
      <c r="C111" t="s">
        <v>52</v>
      </c>
      <c r="D111" t="s">
        <v>867</v>
      </c>
      <c r="E111" t="s">
        <v>178</v>
      </c>
      <c r="F111" s="2">
        <v>43175.409918981481</v>
      </c>
      <c r="G111">
        <v>9</v>
      </c>
      <c r="H111" s="2">
        <v>43175.410150462973</v>
      </c>
      <c r="I111" s="9">
        <f t="shared" si="1"/>
        <v>20.000000903382897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 t="s">
        <v>337</v>
      </c>
      <c r="Z111">
        <v>0</v>
      </c>
    </row>
    <row r="112" spans="1:26" x14ac:dyDescent="0.2">
      <c r="A112" t="s">
        <v>95</v>
      </c>
      <c r="B112" t="s">
        <v>21</v>
      </c>
      <c r="C112" t="s">
        <v>52</v>
      </c>
      <c r="D112" t="s">
        <v>866</v>
      </c>
      <c r="E112" t="s">
        <v>178</v>
      </c>
      <c r="F112" s="2">
        <v>43175.409004629633</v>
      </c>
      <c r="G112">
        <v>9</v>
      </c>
      <c r="H112" s="2">
        <v>43175.40960648148</v>
      </c>
      <c r="I112" s="9">
        <f t="shared" si="1"/>
        <v>51.999999582767487</v>
      </c>
      <c r="J112">
        <v>1</v>
      </c>
      <c r="K112">
        <v>0</v>
      </c>
      <c r="L112">
        <v>1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1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51</v>
      </c>
      <c r="Y112" t="s">
        <v>337</v>
      </c>
      <c r="Z112">
        <v>1</v>
      </c>
    </row>
    <row r="113" spans="1:26" x14ac:dyDescent="0.2">
      <c r="A113" t="s">
        <v>95</v>
      </c>
      <c r="B113" t="s">
        <v>21</v>
      </c>
      <c r="C113" t="s">
        <v>52</v>
      </c>
      <c r="D113" t="s">
        <v>865</v>
      </c>
      <c r="E113" t="s">
        <v>178</v>
      </c>
      <c r="F113" s="2">
        <v>43175.408726851849</v>
      </c>
      <c r="G113">
        <v>9</v>
      </c>
      <c r="H113" s="2">
        <v>43175.408993055556</v>
      </c>
      <c r="I113" s="9">
        <f t="shared" si="1"/>
        <v>23.00000034738332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 t="s">
        <v>337</v>
      </c>
      <c r="Z113">
        <v>0</v>
      </c>
    </row>
    <row r="114" spans="1:26" x14ac:dyDescent="0.2">
      <c r="A114" t="s">
        <v>95</v>
      </c>
      <c r="B114" t="s">
        <v>21</v>
      </c>
      <c r="C114" t="s">
        <v>52</v>
      </c>
      <c r="D114" t="s">
        <v>864</v>
      </c>
      <c r="E114" t="s">
        <v>178</v>
      </c>
      <c r="F114" s="2">
        <v>43175.408460648148</v>
      </c>
      <c r="G114">
        <v>9</v>
      </c>
      <c r="H114" s="2">
        <v>43175.408703703702</v>
      </c>
      <c r="I114" s="9">
        <f t="shared" si="1"/>
        <v>20.999999879859388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 t="s">
        <v>337</v>
      </c>
      <c r="Z114">
        <v>0</v>
      </c>
    </row>
    <row r="115" spans="1:26" x14ac:dyDescent="0.2">
      <c r="A115" t="s">
        <v>95</v>
      </c>
      <c r="B115" t="s">
        <v>21</v>
      </c>
      <c r="C115" t="s">
        <v>52</v>
      </c>
      <c r="D115" t="s">
        <v>863</v>
      </c>
      <c r="E115" t="s">
        <v>178</v>
      </c>
      <c r="F115" s="2">
        <v>43175.408194444448</v>
      </c>
      <c r="G115">
        <v>9</v>
      </c>
      <c r="H115" s="2">
        <v>43175.408449074072</v>
      </c>
      <c r="I115" s="9">
        <f t="shared" si="1"/>
        <v>21.999999484978616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 t="s">
        <v>337</v>
      </c>
      <c r="Z115">
        <v>0</v>
      </c>
    </row>
    <row r="116" spans="1:26" x14ac:dyDescent="0.2">
      <c r="A116" t="s">
        <v>95</v>
      </c>
      <c r="B116" t="s">
        <v>21</v>
      </c>
      <c r="C116" t="s">
        <v>52</v>
      </c>
      <c r="D116" t="s">
        <v>862</v>
      </c>
      <c r="E116" t="s">
        <v>178</v>
      </c>
      <c r="F116" s="2">
        <v>43175.407905092587</v>
      </c>
      <c r="G116">
        <v>9</v>
      </c>
      <c r="H116" s="2">
        <v>43175.408171296287</v>
      </c>
      <c r="I116" s="9">
        <f t="shared" si="1"/>
        <v>22.999999718740582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 t="s">
        <v>337</v>
      </c>
      <c r="Z116">
        <v>0</v>
      </c>
    </row>
    <row r="117" spans="1:26" x14ac:dyDescent="0.2">
      <c r="A117" t="s">
        <v>95</v>
      </c>
      <c r="B117" t="s">
        <v>21</v>
      </c>
      <c r="C117" t="s">
        <v>52</v>
      </c>
      <c r="D117" t="s">
        <v>861</v>
      </c>
      <c r="E117" t="s">
        <v>178</v>
      </c>
      <c r="F117" s="2">
        <v>43175.407650462963</v>
      </c>
      <c r="G117">
        <v>9</v>
      </c>
      <c r="H117" s="2">
        <v>43175.407893518517</v>
      </c>
      <c r="I117" s="9">
        <f t="shared" si="1"/>
        <v>20.999999879859388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 t="s">
        <v>337</v>
      </c>
      <c r="Z117">
        <v>0</v>
      </c>
    </row>
    <row r="118" spans="1:26" x14ac:dyDescent="0.2">
      <c r="A118" t="s">
        <v>95</v>
      </c>
      <c r="B118" t="s">
        <v>21</v>
      </c>
      <c r="C118" t="s">
        <v>52</v>
      </c>
      <c r="D118" t="s">
        <v>860</v>
      </c>
      <c r="E118" t="s">
        <v>178</v>
      </c>
      <c r="F118" s="2">
        <v>43175.407002314823</v>
      </c>
      <c r="G118">
        <v>9</v>
      </c>
      <c r="H118" s="2">
        <v>43175.407592592594</v>
      </c>
      <c r="I118" s="9">
        <f t="shared" si="1"/>
        <v>50.99999934900552</v>
      </c>
      <c r="J118">
        <v>1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 t="s">
        <v>337</v>
      </c>
      <c r="Z118">
        <v>0</v>
      </c>
    </row>
    <row r="119" spans="1:26" x14ac:dyDescent="0.2">
      <c r="A119" t="s">
        <v>95</v>
      </c>
      <c r="B119" t="s">
        <v>21</v>
      </c>
      <c r="C119" t="s">
        <v>52</v>
      </c>
      <c r="D119" t="s">
        <v>859</v>
      </c>
      <c r="E119" t="s">
        <v>178</v>
      </c>
      <c r="F119" s="2">
        <v>43175.406400462962</v>
      </c>
      <c r="G119">
        <v>9</v>
      </c>
      <c r="H119" s="2">
        <v>43175.406944444447</v>
      </c>
      <c r="I119" s="9">
        <f t="shared" si="1"/>
        <v>47.000000299885869</v>
      </c>
      <c r="J119">
        <v>1</v>
      </c>
      <c r="K119">
        <v>0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0</v>
      </c>
      <c r="R119">
        <v>1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46</v>
      </c>
      <c r="Y119" t="s">
        <v>337</v>
      </c>
      <c r="Z119">
        <v>1</v>
      </c>
    </row>
    <row r="120" spans="1:26" x14ac:dyDescent="0.2">
      <c r="A120" t="s">
        <v>95</v>
      </c>
      <c r="B120" t="s">
        <v>21</v>
      </c>
      <c r="C120" t="s">
        <v>52</v>
      </c>
      <c r="D120" t="s">
        <v>858</v>
      </c>
      <c r="E120" t="s">
        <v>178</v>
      </c>
      <c r="F120" s="2">
        <v>43175.405775462961</v>
      </c>
      <c r="G120">
        <v>9</v>
      </c>
      <c r="H120" s="2">
        <v>43175.406342592592</v>
      </c>
      <c r="I120" s="9">
        <f t="shared" si="1"/>
        <v>49.000000138767064</v>
      </c>
      <c r="J120">
        <v>1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1</v>
      </c>
      <c r="Q120">
        <v>0</v>
      </c>
      <c r="R120">
        <v>1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48</v>
      </c>
      <c r="Y120" t="s">
        <v>306</v>
      </c>
      <c r="Z120">
        <v>1</v>
      </c>
    </row>
    <row r="121" spans="1:26" x14ac:dyDescent="0.2">
      <c r="A121" t="s">
        <v>95</v>
      </c>
      <c r="B121" t="s">
        <v>21</v>
      </c>
      <c r="C121" t="s">
        <v>52</v>
      </c>
      <c r="D121" t="s">
        <v>857</v>
      </c>
      <c r="E121" t="s">
        <v>178</v>
      </c>
      <c r="F121" s="2">
        <v>43175.405601851853</v>
      </c>
      <c r="G121">
        <v>9</v>
      </c>
      <c r="H121" s="2">
        <v>43175.405763888892</v>
      </c>
      <c r="I121" s="9">
        <f t="shared" si="1"/>
        <v>14.000000129453838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t="s">
        <v>306</v>
      </c>
      <c r="Z121">
        <v>0</v>
      </c>
    </row>
    <row r="122" spans="1:26" x14ac:dyDescent="0.2">
      <c r="A122" t="s">
        <v>95</v>
      </c>
      <c r="B122" t="s">
        <v>21</v>
      </c>
      <c r="C122" t="s">
        <v>52</v>
      </c>
      <c r="D122" t="s">
        <v>856</v>
      </c>
      <c r="E122" t="s">
        <v>178</v>
      </c>
      <c r="F122" s="2">
        <v>43175.404988425929</v>
      </c>
      <c r="G122">
        <v>9</v>
      </c>
      <c r="H122" s="2">
        <v>43175.405555555553</v>
      </c>
      <c r="I122" s="9">
        <f t="shared" si="1"/>
        <v>48.999999510124326</v>
      </c>
      <c r="J122">
        <v>1</v>
      </c>
      <c r="K122">
        <v>0</v>
      </c>
      <c r="L122">
        <v>1</v>
      </c>
      <c r="M122">
        <v>0</v>
      </c>
      <c r="N122">
        <v>1</v>
      </c>
      <c r="O122">
        <v>0</v>
      </c>
      <c r="P122">
        <v>1</v>
      </c>
      <c r="Q122">
        <v>0</v>
      </c>
      <c r="R122">
        <v>1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49</v>
      </c>
      <c r="Y122" t="s">
        <v>306</v>
      </c>
      <c r="Z122">
        <v>1</v>
      </c>
    </row>
    <row r="123" spans="1:26" x14ac:dyDescent="0.2">
      <c r="A123" t="s">
        <v>95</v>
      </c>
      <c r="B123" t="s">
        <v>21</v>
      </c>
      <c r="C123" t="s">
        <v>52</v>
      </c>
      <c r="D123" t="s">
        <v>855</v>
      </c>
      <c r="E123" t="s">
        <v>178</v>
      </c>
      <c r="F123" s="2">
        <v>43175.404328703713</v>
      </c>
      <c r="G123">
        <v>9</v>
      </c>
      <c r="H123" s="2">
        <v>43175.404942129629</v>
      </c>
      <c r="I123" s="9">
        <f t="shared" si="1"/>
        <v>52.999999187886715</v>
      </c>
      <c r="J123">
        <v>1</v>
      </c>
      <c r="K123">
        <v>0</v>
      </c>
      <c r="L123">
        <v>1</v>
      </c>
      <c r="M123">
        <v>0</v>
      </c>
      <c r="N123">
        <v>1</v>
      </c>
      <c r="O123">
        <v>0</v>
      </c>
      <c r="P123">
        <v>1</v>
      </c>
      <c r="Q123">
        <v>0</v>
      </c>
      <c r="R123">
        <v>1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53</v>
      </c>
      <c r="Y123" t="s">
        <v>260</v>
      </c>
      <c r="Z123">
        <v>1</v>
      </c>
    </row>
    <row r="124" spans="1:26" x14ac:dyDescent="0.2">
      <c r="A124" t="s">
        <v>95</v>
      </c>
      <c r="B124" t="s">
        <v>21</v>
      </c>
      <c r="C124" t="s">
        <v>52</v>
      </c>
      <c r="D124" t="s">
        <v>854</v>
      </c>
      <c r="E124" t="s">
        <v>178</v>
      </c>
      <c r="F124" s="2">
        <v>43175.403634259259</v>
      </c>
      <c r="G124">
        <v>9</v>
      </c>
      <c r="H124" s="2">
        <v>43175.404282407413</v>
      </c>
      <c r="I124" s="9">
        <f t="shared" si="1"/>
        <v>56.000000517815351</v>
      </c>
      <c r="J124">
        <v>1</v>
      </c>
      <c r="K124">
        <v>0</v>
      </c>
      <c r="L124">
        <v>1</v>
      </c>
      <c r="M124">
        <v>0</v>
      </c>
      <c r="N124">
        <v>1</v>
      </c>
      <c r="O124">
        <v>0</v>
      </c>
      <c r="P124">
        <v>1</v>
      </c>
      <c r="Q124">
        <v>0</v>
      </c>
      <c r="R124">
        <v>1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56</v>
      </c>
      <c r="Y124" t="s">
        <v>260</v>
      </c>
      <c r="Z124">
        <v>1</v>
      </c>
    </row>
    <row r="125" spans="1:26" x14ac:dyDescent="0.2">
      <c r="A125" t="s">
        <v>95</v>
      </c>
      <c r="B125" t="s">
        <v>21</v>
      </c>
      <c r="C125" t="s">
        <v>52</v>
      </c>
      <c r="D125" t="s">
        <v>853</v>
      </c>
      <c r="E125" t="s">
        <v>178</v>
      </c>
      <c r="F125" s="2">
        <v>43175.402939814812</v>
      </c>
      <c r="G125">
        <v>9</v>
      </c>
      <c r="H125" s="2">
        <v>43175.403564814813</v>
      </c>
      <c r="I125" s="9">
        <f t="shared" si="1"/>
        <v>54.000000050291419</v>
      </c>
      <c r="J125">
        <v>1</v>
      </c>
      <c r="K125">
        <v>0</v>
      </c>
      <c r="L125">
        <v>1</v>
      </c>
      <c r="M125">
        <v>0</v>
      </c>
      <c r="N125">
        <v>1</v>
      </c>
      <c r="O125">
        <v>0</v>
      </c>
      <c r="P125">
        <v>1</v>
      </c>
      <c r="Q125">
        <v>0</v>
      </c>
      <c r="R125">
        <v>1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54</v>
      </c>
      <c r="Y125" t="s">
        <v>257</v>
      </c>
      <c r="Z125">
        <v>1</v>
      </c>
    </row>
    <row r="126" spans="1:26" x14ac:dyDescent="0.2">
      <c r="A126" t="s">
        <v>143</v>
      </c>
      <c r="B126" t="s">
        <v>21</v>
      </c>
      <c r="C126" t="s">
        <v>52</v>
      </c>
      <c r="D126" t="s">
        <v>852</v>
      </c>
      <c r="E126" t="s">
        <v>178</v>
      </c>
      <c r="F126" s="2">
        <v>43175.401990740742</v>
      </c>
      <c r="G126">
        <v>9</v>
      </c>
      <c r="H126" s="2">
        <v>43175.402557870373</v>
      </c>
      <c r="I126" s="9">
        <f t="shared" si="1"/>
        <v>49.000000138767064</v>
      </c>
      <c r="J126">
        <v>1</v>
      </c>
      <c r="K126">
        <v>0</v>
      </c>
      <c r="L126">
        <v>1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1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48</v>
      </c>
      <c r="Y126" t="s">
        <v>337</v>
      </c>
      <c r="Z126">
        <v>1</v>
      </c>
    </row>
    <row r="127" spans="1:26" x14ac:dyDescent="0.2">
      <c r="A127" t="s">
        <v>143</v>
      </c>
      <c r="B127" t="s">
        <v>21</v>
      </c>
      <c r="C127" t="s">
        <v>52</v>
      </c>
      <c r="D127" t="s">
        <v>851</v>
      </c>
      <c r="E127" t="s">
        <v>178</v>
      </c>
      <c r="F127" s="2">
        <v>43175.401724537027</v>
      </c>
      <c r="G127">
        <v>9</v>
      </c>
      <c r="H127" s="2">
        <v>43175.401979166672</v>
      </c>
      <c r="I127" s="9">
        <f t="shared" si="1"/>
        <v>22.00000137090683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 t="s">
        <v>337</v>
      </c>
      <c r="Z127">
        <v>0</v>
      </c>
    </row>
    <row r="128" spans="1:26" x14ac:dyDescent="0.2">
      <c r="A128" t="s">
        <v>143</v>
      </c>
      <c r="B128" t="s">
        <v>21</v>
      </c>
      <c r="C128" t="s">
        <v>52</v>
      </c>
      <c r="D128" t="s">
        <v>850</v>
      </c>
      <c r="E128" t="s">
        <v>178</v>
      </c>
      <c r="F128" s="2">
        <v>43175.401319444441</v>
      </c>
      <c r="G128">
        <v>9</v>
      </c>
      <c r="H128" s="2">
        <v>43175.401712962957</v>
      </c>
      <c r="I128" s="9">
        <f t="shared" si="1"/>
        <v>33.99999977555126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t="s">
        <v>337</v>
      </c>
      <c r="Z128">
        <v>0</v>
      </c>
    </row>
    <row r="129" spans="1:26" x14ac:dyDescent="0.2">
      <c r="A129" t="s">
        <v>143</v>
      </c>
      <c r="B129" t="s">
        <v>21</v>
      </c>
      <c r="C129" t="s">
        <v>52</v>
      </c>
      <c r="D129" t="s">
        <v>849</v>
      </c>
      <c r="E129" t="s">
        <v>178</v>
      </c>
      <c r="F129" s="2">
        <v>43175.401064814818</v>
      </c>
      <c r="G129">
        <v>9</v>
      </c>
      <c r="H129" s="2">
        <v>43175.401296296302</v>
      </c>
      <c r="I129" s="9">
        <f t="shared" si="1"/>
        <v>20.00000027474016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 t="s">
        <v>337</v>
      </c>
      <c r="Z129">
        <v>0</v>
      </c>
    </row>
    <row r="130" spans="1:26" x14ac:dyDescent="0.2">
      <c r="A130" t="s">
        <v>143</v>
      </c>
      <c r="B130" t="s">
        <v>21</v>
      </c>
      <c r="C130" t="s">
        <v>52</v>
      </c>
      <c r="D130" t="s">
        <v>848</v>
      </c>
      <c r="E130" t="s">
        <v>178</v>
      </c>
      <c r="F130" s="2">
        <v>43175.400520833333</v>
      </c>
      <c r="G130">
        <v>9</v>
      </c>
      <c r="H130" s="2">
        <v>43175.401018518518</v>
      </c>
      <c r="I130" s="9">
        <f t="shared" ref="I130:I193" si="2">(H130-F130)*86400</f>
        <v>42.999999993480742</v>
      </c>
      <c r="J130">
        <v>1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1</v>
      </c>
      <c r="Q130">
        <v>0</v>
      </c>
      <c r="R130">
        <v>1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42</v>
      </c>
      <c r="Y130" t="s">
        <v>337</v>
      </c>
      <c r="Z130">
        <v>1</v>
      </c>
    </row>
    <row r="131" spans="1:26" x14ac:dyDescent="0.2">
      <c r="A131" t="s">
        <v>143</v>
      </c>
      <c r="B131" t="s">
        <v>21</v>
      </c>
      <c r="C131" t="s">
        <v>52</v>
      </c>
      <c r="D131" t="s">
        <v>847</v>
      </c>
      <c r="E131" t="s">
        <v>178</v>
      </c>
      <c r="F131" s="2">
        <v>43175.400231481479</v>
      </c>
      <c r="G131">
        <v>9</v>
      </c>
      <c r="H131" s="2">
        <v>43175.400509259263</v>
      </c>
      <c r="I131" s="9">
        <f t="shared" si="2"/>
        <v>24.000000581145287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 t="s">
        <v>337</v>
      </c>
      <c r="Z131">
        <v>0</v>
      </c>
    </row>
    <row r="132" spans="1:26" x14ac:dyDescent="0.2">
      <c r="A132" t="s">
        <v>143</v>
      </c>
      <c r="B132" t="s">
        <v>21</v>
      </c>
      <c r="C132" t="s">
        <v>52</v>
      </c>
      <c r="D132" t="s">
        <v>846</v>
      </c>
      <c r="E132" t="s">
        <v>178</v>
      </c>
      <c r="F132" s="2">
        <v>43175.4</v>
      </c>
      <c r="G132">
        <v>9</v>
      </c>
      <c r="H132" s="2">
        <v>43175.400219907409</v>
      </c>
      <c r="I132" s="9">
        <f t="shared" si="2"/>
        <v>19.000000040978193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 t="s">
        <v>337</v>
      </c>
      <c r="Z132">
        <v>0</v>
      </c>
    </row>
    <row r="133" spans="1:26" x14ac:dyDescent="0.2">
      <c r="A133" t="s">
        <v>143</v>
      </c>
      <c r="B133" t="s">
        <v>21</v>
      </c>
      <c r="C133" t="s">
        <v>52</v>
      </c>
      <c r="D133" t="s">
        <v>845</v>
      </c>
      <c r="E133" t="s">
        <v>178</v>
      </c>
      <c r="F133" s="2">
        <v>43175.399606481478</v>
      </c>
      <c r="G133">
        <v>9</v>
      </c>
      <c r="H133" s="2">
        <v>43175.399988425917</v>
      </c>
      <c r="I133" s="9">
        <f t="shared" si="2"/>
        <v>32.999999541789293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 t="s">
        <v>337</v>
      </c>
      <c r="Z133">
        <v>0</v>
      </c>
    </row>
    <row r="134" spans="1:26" x14ac:dyDescent="0.2">
      <c r="A134" t="s">
        <v>143</v>
      </c>
      <c r="B134" t="s">
        <v>21</v>
      </c>
      <c r="C134" t="s">
        <v>52</v>
      </c>
      <c r="D134" t="s">
        <v>844</v>
      </c>
      <c r="E134" t="s">
        <v>178</v>
      </c>
      <c r="F134" s="2">
        <v>43175.398981481478</v>
      </c>
      <c r="G134">
        <v>9</v>
      </c>
      <c r="H134" s="2">
        <v>43175.399560185193</v>
      </c>
      <c r="I134" s="9">
        <f t="shared" si="2"/>
        <v>50.000001001171768</v>
      </c>
      <c r="J134">
        <v>1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1</v>
      </c>
      <c r="Q134">
        <v>0</v>
      </c>
      <c r="R134">
        <v>1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50</v>
      </c>
      <c r="Y134" t="s">
        <v>306</v>
      </c>
      <c r="Z134">
        <v>1</v>
      </c>
    </row>
    <row r="135" spans="1:26" x14ac:dyDescent="0.2">
      <c r="A135" t="s">
        <v>143</v>
      </c>
      <c r="B135" t="s">
        <v>21</v>
      </c>
      <c r="C135" t="s">
        <v>52</v>
      </c>
      <c r="D135" t="s">
        <v>843</v>
      </c>
      <c r="E135" t="s">
        <v>178</v>
      </c>
      <c r="F135" s="2">
        <v>43175.398333333331</v>
      </c>
      <c r="G135">
        <v>9</v>
      </c>
      <c r="H135" s="2">
        <v>43175.398935185192</v>
      </c>
      <c r="I135" s="9">
        <f t="shared" si="2"/>
        <v>52.000000840052962</v>
      </c>
      <c r="J135">
        <v>1</v>
      </c>
      <c r="K135">
        <v>0</v>
      </c>
      <c r="L135">
        <v>1</v>
      </c>
      <c r="M135">
        <v>0</v>
      </c>
      <c r="N135">
        <v>1</v>
      </c>
      <c r="O135">
        <v>0</v>
      </c>
      <c r="P135">
        <v>1</v>
      </c>
      <c r="Q135">
        <v>0</v>
      </c>
      <c r="R135">
        <v>1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52</v>
      </c>
      <c r="Y135" t="s">
        <v>306</v>
      </c>
      <c r="Z135">
        <v>1</v>
      </c>
    </row>
    <row r="136" spans="1:26" x14ac:dyDescent="0.2">
      <c r="A136" t="s">
        <v>143</v>
      </c>
      <c r="B136" t="s">
        <v>21</v>
      </c>
      <c r="C136" t="s">
        <v>52</v>
      </c>
      <c r="D136" t="s">
        <v>842</v>
      </c>
      <c r="E136" t="s">
        <v>178</v>
      </c>
      <c r="F136" s="2">
        <v>43175.397731481477</v>
      </c>
      <c r="G136">
        <v>9</v>
      </c>
      <c r="H136" s="2">
        <v>43175.398287037038</v>
      </c>
      <c r="I136" s="9">
        <f t="shared" si="2"/>
        <v>48.000000533647835</v>
      </c>
      <c r="J136">
        <v>1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1</v>
      </c>
      <c r="Q136">
        <v>0</v>
      </c>
      <c r="R136">
        <v>1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48</v>
      </c>
      <c r="Y136" t="s">
        <v>260</v>
      </c>
      <c r="Z136">
        <v>1</v>
      </c>
    </row>
    <row r="137" spans="1:26" x14ac:dyDescent="0.2">
      <c r="A137" t="s">
        <v>143</v>
      </c>
      <c r="B137" t="s">
        <v>21</v>
      </c>
      <c r="C137" t="s">
        <v>52</v>
      </c>
      <c r="D137" t="s">
        <v>841</v>
      </c>
      <c r="E137" t="s">
        <v>178</v>
      </c>
      <c r="F137" s="2">
        <v>43175.397048611107</v>
      </c>
      <c r="G137">
        <v>9</v>
      </c>
      <c r="H137" s="2">
        <v>43175.397638888891</v>
      </c>
      <c r="I137" s="9">
        <f t="shared" si="2"/>
        <v>51.000000606290996</v>
      </c>
      <c r="J137">
        <v>1</v>
      </c>
      <c r="K137">
        <v>0</v>
      </c>
      <c r="L137">
        <v>1</v>
      </c>
      <c r="M137">
        <v>0</v>
      </c>
      <c r="N137">
        <v>1</v>
      </c>
      <c r="O137">
        <v>0</v>
      </c>
      <c r="P137">
        <v>1</v>
      </c>
      <c r="Q137">
        <v>0</v>
      </c>
      <c r="R137">
        <v>1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50</v>
      </c>
      <c r="Y137" t="s">
        <v>260</v>
      </c>
      <c r="Z137">
        <v>1</v>
      </c>
    </row>
    <row r="138" spans="1:26" x14ac:dyDescent="0.2">
      <c r="A138" t="s">
        <v>143</v>
      </c>
      <c r="B138" t="s">
        <v>21</v>
      </c>
      <c r="C138" t="s">
        <v>52</v>
      </c>
      <c r="D138" t="s">
        <v>840</v>
      </c>
      <c r="E138" t="s">
        <v>178</v>
      </c>
      <c r="F138" s="2">
        <v>43175.395833333343</v>
      </c>
      <c r="G138">
        <v>9</v>
      </c>
      <c r="H138" s="2">
        <v>43175.396516203713</v>
      </c>
      <c r="I138" s="9">
        <f t="shared" si="2"/>
        <v>58.999999961815774</v>
      </c>
      <c r="J138">
        <v>1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 t="s">
        <v>260</v>
      </c>
      <c r="Z138">
        <v>0</v>
      </c>
    </row>
    <row r="139" spans="1:26" x14ac:dyDescent="0.2">
      <c r="A139" t="s">
        <v>143</v>
      </c>
      <c r="B139" t="s">
        <v>21</v>
      </c>
      <c r="C139" t="s">
        <v>52</v>
      </c>
      <c r="D139" t="s">
        <v>839</v>
      </c>
      <c r="E139" t="s">
        <v>178</v>
      </c>
      <c r="F139" s="2">
        <v>43175.395185185182</v>
      </c>
      <c r="G139">
        <v>9</v>
      </c>
      <c r="H139" s="2">
        <v>43175.395752314813</v>
      </c>
      <c r="I139" s="9">
        <f t="shared" si="2"/>
        <v>49.000000138767064</v>
      </c>
      <c r="J139">
        <v>1</v>
      </c>
      <c r="K139">
        <v>0</v>
      </c>
      <c r="L139">
        <v>1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 t="s">
        <v>260</v>
      </c>
      <c r="Z139">
        <v>0</v>
      </c>
    </row>
    <row r="140" spans="1:26" x14ac:dyDescent="0.2">
      <c r="A140" t="s">
        <v>143</v>
      </c>
      <c r="B140" t="s">
        <v>21</v>
      </c>
      <c r="C140" t="s">
        <v>52</v>
      </c>
      <c r="D140" t="s">
        <v>838</v>
      </c>
      <c r="E140" t="s">
        <v>178</v>
      </c>
      <c r="F140" s="2">
        <v>43175.393599537027</v>
      </c>
      <c r="G140">
        <v>9</v>
      </c>
      <c r="H140" s="2">
        <v>43175.394108796303</v>
      </c>
      <c r="I140" s="9">
        <f t="shared" si="2"/>
        <v>44.000001484528184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 t="s">
        <v>260</v>
      </c>
      <c r="Z140">
        <v>0</v>
      </c>
    </row>
    <row r="141" spans="1:26" x14ac:dyDescent="0.2">
      <c r="A141" t="s">
        <v>113</v>
      </c>
      <c r="B141" t="s">
        <v>21</v>
      </c>
      <c r="C141" t="s">
        <v>52</v>
      </c>
      <c r="D141" t="s">
        <v>837</v>
      </c>
      <c r="E141" t="s">
        <v>178</v>
      </c>
      <c r="F141" s="2">
        <v>43175.392337962963</v>
      </c>
      <c r="G141">
        <v>9</v>
      </c>
      <c r="H141" s="2">
        <v>43175.392870370371</v>
      </c>
      <c r="I141" s="9">
        <f t="shared" si="2"/>
        <v>46.000000066123903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1</v>
      </c>
      <c r="Q141">
        <v>0</v>
      </c>
      <c r="R141">
        <v>1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45</v>
      </c>
      <c r="Y141" t="s">
        <v>337</v>
      </c>
      <c r="Z141">
        <v>1</v>
      </c>
    </row>
    <row r="142" spans="1:26" x14ac:dyDescent="0.2">
      <c r="A142" t="s">
        <v>113</v>
      </c>
      <c r="B142" t="s">
        <v>21</v>
      </c>
      <c r="C142" t="s">
        <v>52</v>
      </c>
      <c r="D142" t="s">
        <v>836</v>
      </c>
      <c r="E142" t="s">
        <v>178</v>
      </c>
      <c r="F142" s="2">
        <v>43175.392094907409</v>
      </c>
      <c r="G142">
        <v>9</v>
      </c>
      <c r="H142" s="2">
        <v>43175.392326388886</v>
      </c>
      <c r="I142" s="9">
        <f t="shared" si="2"/>
        <v>19.999999646097422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 t="s">
        <v>337</v>
      </c>
      <c r="Z142">
        <v>0</v>
      </c>
    </row>
    <row r="143" spans="1:26" x14ac:dyDescent="0.2">
      <c r="A143" t="s">
        <v>113</v>
      </c>
      <c r="B143" t="s">
        <v>21</v>
      </c>
      <c r="C143" t="s">
        <v>52</v>
      </c>
      <c r="D143" t="s">
        <v>835</v>
      </c>
      <c r="E143" t="s">
        <v>178</v>
      </c>
      <c r="F143" s="2">
        <v>43175.391851851848</v>
      </c>
      <c r="G143">
        <v>9</v>
      </c>
      <c r="H143" s="2">
        <v>43175.392083333332</v>
      </c>
      <c r="I143" s="9">
        <f t="shared" si="2"/>
        <v>20.00000027474016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 t="s">
        <v>337</v>
      </c>
      <c r="Z143">
        <v>0</v>
      </c>
    </row>
    <row r="144" spans="1:26" x14ac:dyDescent="0.2">
      <c r="A144" t="s">
        <v>113</v>
      </c>
      <c r="B144" t="s">
        <v>21</v>
      </c>
      <c r="C144" t="s">
        <v>52</v>
      </c>
      <c r="D144" t="s">
        <v>834</v>
      </c>
      <c r="E144" t="s">
        <v>178</v>
      </c>
      <c r="F144" s="2">
        <v>43175.391608796293</v>
      </c>
      <c r="G144">
        <v>9</v>
      </c>
      <c r="H144" s="2">
        <v>43175.391828703701</v>
      </c>
      <c r="I144" s="9">
        <f t="shared" si="2"/>
        <v>19.000000040978193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 t="s">
        <v>337</v>
      </c>
      <c r="Z144">
        <v>0</v>
      </c>
    </row>
    <row r="145" spans="1:26" x14ac:dyDescent="0.2">
      <c r="A145" t="s">
        <v>113</v>
      </c>
      <c r="B145" t="s">
        <v>21</v>
      </c>
      <c r="C145" t="s">
        <v>52</v>
      </c>
      <c r="D145" t="s">
        <v>833</v>
      </c>
      <c r="E145" t="s">
        <v>178</v>
      </c>
      <c r="F145" s="2">
        <v>43175.391342592593</v>
      </c>
      <c r="G145">
        <v>9</v>
      </c>
      <c r="H145" s="2">
        <v>43175.391597222217</v>
      </c>
      <c r="I145" s="9">
        <f t="shared" si="2"/>
        <v>21.999999484978616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 t="s">
        <v>337</v>
      </c>
      <c r="Z145">
        <v>0</v>
      </c>
    </row>
    <row r="146" spans="1:26" x14ac:dyDescent="0.2">
      <c r="A146" t="s">
        <v>113</v>
      </c>
      <c r="B146" t="s">
        <v>21</v>
      </c>
      <c r="C146" t="s">
        <v>52</v>
      </c>
      <c r="D146" t="s">
        <v>832</v>
      </c>
      <c r="E146" t="s">
        <v>178</v>
      </c>
      <c r="F146" s="2">
        <v>43175.3906712963</v>
      </c>
      <c r="G146">
        <v>9</v>
      </c>
      <c r="H146" s="2">
        <v>43175.391203703701</v>
      </c>
      <c r="I146" s="9">
        <f t="shared" si="2"/>
        <v>45.999999437481165</v>
      </c>
      <c r="J146">
        <v>1</v>
      </c>
      <c r="K146">
        <v>0</v>
      </c>
      <c r="L146">
        <v>1</v>
      </c>
      <c r="M146">
        <v>0</v>
      </c>
      <c r="N146">
        <v>1</v>
      </c>
      <c r="O146">
        <v>0</v>
      </c>
      <c r="P146">
        <v>1</v>
      </c>
      <c r="Q146">
        <v>0</v>
      </c>
      <c r="R146">
        <v>1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46</v>
      </c>
      <c r="Y146" t="s">
        <v>337</v>
      </c>
      <c r="Z146">
        <v>1</v>
      </c>
    </row>
    <row r="147" spans="1:26" x14ac:dyDescent="0.2">
      <c r="A147" t="s">
        <v>113</v>
      </c>
      <c r="B147" t="s">
        <v>21</v>
      </c>
      <c r="C147" t="s">
        <v>52</v>
      </c>
      <c r="D147" t="s">
        <v>831</v>
      </c>
      <c r="E147" t="s">
        <v>178</v>
      </c>
      <c r="F147" s="2">
        <v>43175.390173611107</v>
      </c>
      <c r="G147">
        <v>9</v>
      </c>
      <c r="H147" s="2">
        <v>43175.390659722223</v>
      </c>
      <c r="I147" s="9">
        <f t="shared" si="2"/>
        <v>42.000000388361514</v>
      </c>
      <c r="J147">
        <v>1</v>
      </c>
      <c r="K147">
        <v>0</v>
      </c>
      <c r="L147">
        <v>1</v>
      </c>
      <c r="M147">
        <v>0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 t="s">
        <v>337</v>
      </c>
      <c r="Z147">
        <v>0</v>
      </c>
    </row>
    <row r="148" spans="1:26" x14ac:dyDescent="0.2">
      <c r="A148" t="s">
        <v>113</v>
      </c>
      <c r="B148" t="s">
        <v>21</v>
      </c>
      <c r="C148" t="s">
        <v>52</v>
      </c>
      <c r="D148" t="s">
        <v>830</v>
      </c>
      <c r="E148" t="s">
        <v>178</v>
      </c>
      <c r="F148" s="2">
        <v>43175.389699074083</v>
      </c>
      <c r="G148">
        <v>9</v>
      </c>
      <c r="H148" s="2">
        <v>43175.390162037038</v>
      </c>
      <c r="I148" s="9">
        <f t="shared" si="2"/>
        <v>39.999999292194843</v>
      </c>
      <c r="J148">
        <v>1</v>
      </c>
      <c r="K148">
        <v>0</v>
      </c>
      <c r="L148">
        <v>1</v>
      </c>
      <c r="M148">
        <v>0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 t="s">
        <v>337</v>
      </c>
      <c r="Z148">
        <v>0</v>
      </c>
    </row>
    <row r="149" spans="1:26" x14ac:dyDescent="0.2">
      <c r="A149" t="s">
        <v>113</v>
      </c>
      <c r="B149" t="s">
        <v>21</v>
      </c>
      <c r="C149" t="s">
        <v>52</v>
      </c>
      <c r="D149" t="s">
        <v>829</v>
      </c>
      <c r="E149" t="s">
        <v>178</v>
      </c>
      <c r="F149" s="2">
        <v>43175.389247685183</v>
      </c>
      <c r="G149">
        <v>9</v>
      </c>
      <c r="H149" s="2">
        <v>43175.389687499999</v>
      </c>
      <c r="I149" s="9">
        <f t="shared" si="2"/>
        <v>38.000000081956387</v>
      </c>
      <c r="J149">
        <v>1</v>
      </c>
      <c r="K149">
        <v>0</v>
      </c>
      <c r="L149">
        <v>1</v>
      </c>
      <c r="M149">
        <v>0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 t="s">
        <v>337</v>
      </c>
      <c r="Z149">
        <v>0</v>
      </c>
    </row>
    <row r="150" spans="1:26" x14ac:dyDescent="0.2">
      <c r="A150" t="s">
        <v>113</v>
      </c>
      <c r="B150" t="s">
        <v>21</v>
      </c>
      <c r="C150" t="s">
        <v>52</v>
      </c>
      <c r="D150" t="s">
        <v>828</v>
      </c>
      <c r="E150" t="s">
        <v>178</v>
      </c>
      <c r="F150" s="2">
        <v>43175.388784722221</v>
      </c>
      <c r="G150">
        <v>9</v>
      </c>
      <c r="H150" s="2">
        <v>43175.389236111107</v>
      </c>
      <c r="I150" s="9">
        <f t="shared" si="2"/>
        <v>38.999999687075615</v>
      </c>
      <c r="J150">
        <v>1</v>
      </c>
      <c r="K150">
        <v>0</v>
      </c>
      <c r="L150">
        <v>1</v>
      </c>
      <c r="M150">
        <v>0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 t="s">
        <v>337</v>
      </c>
      <c r="Z150">
        <v>0</v>
      </c>
    </row>
    <row r="151" spans="1:26" x14ac:dyDescent="0.2">
      <c r="A151" t="s">
        <v>113</v>
      </c>
      <c r="B151" t="s">
        <v>21</v>
      </c>
      <c r="C151" t="s">
        <v>52</v>
      </c>
      <c r="D151" t="s">
        <v>827</v>
      </c>
      <c r="E151" t="s">
        <v>178</v>
      </c>
      <c r="F151" s="2">
        <v>43175.388078703712</v>
      </c>
      <c r="G151">
        <v>9</v>
      </c>
      <c r="H151" s="2">
        <v>43175.388622685183</v>
      </c>
      <c r="I151" s="9">
        <f t="shared" si="2"/>
        <v>46.999999042600393</v>
      </c>
      <c r="J151">
        <v>1</v>
      </c>
      <c r="K151">
        <v>0</v>
      </c>
      <c r="L151">
        <v>1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 t="s">
        <v>337</v>
      </c>
      <c r="Z151">
        <v>0</v>
      </c>
    </row>
    <row r="152" spans="1:26" x14ac:dyDescent="0.2">
      <c r="A152" t="s">
        <v>113</v>
      </c>
      <c r="B152" t="s">
        <v>21</v>
      </c>
      <c r="C152" t="s">
        <v>52</v>
      </c>
      <c r="D152" t="s">
        <v>826</v>
      </c>
      <c r="E152" t="s">
        <v>178</v>
      </c>
      <c r="F152" s="2">
        <v>43175.387511574067</v>
      </c>
      <c r="G152">
        <v>9</v>
      </c>
      <c r="H152" s="2">
        <v>43175.388032407413</v>
      </c>
      <c r="I152" s="9">
        <f t="shared" si="2"/>
        <v>45.000001089647412</v>
      </c>
      <c r="J152">
        <v>1</v>
      </c>
      <c r="K152">
        <v>0</v>
      </c>
      <c r="L152">
        <v>1</v>
      </c>
      <c r="M152">
        <v>0</v>
      </c>
      <c r="N152">
        <v>1</v>
      </c>
      <c r="O152">
        <v>0</v>
      </c>
      <c r="P152">
        <v>1</v>
      </c>
      <c r="Q152">
        <v>0</v>
      </c>
      <c r="R152">
        <v>1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44</v>
      </c>
      <c r="Y152" t="s">
        <v>306</v>
      </c>
      <c r="Z152">
        <v>1</v>
      </c>
    </row>
    <row r="153" spans="1:26" x14ac:dyDescent="0.2">
      <c r="A153" t="s">
        <v>113</v>
      </c>
      <c r="B153" t="s">
        <v>21</v>
      </c>
      <c r="C153" t="s">
        <v>52</v>
      </c>
      <c r="D153" t="s">
        <v>825</v>
      </c>
      <c r="E153" t="s">
        <v>178</v>
      </c>
      <c r="F153" s="2">
        <v>43175.387256944443</v>
      </c>
      <c r="G153">
        <v>9</v>
      </c>
      <c r="H153" s="2">
        <v>43175.387499999997</v>
      </c>
      <c r="I153" s="9">
        <f t="shared" si="2"/>
        <v>20.999999879859388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 t="s">
        <v>306</v>
      </c>
      <c r="Z153">
        <v>0</v>
      </c>
    </row>
    <row r="154" spans="1:26" x14ac:dyDescent="0.2">
      <c r="A154" t="s">
        <v>113</v>
      </c>
      <c r="B154" t="s">
        <v>21</v>
      </c>
      <c r="C154" t="s">
        <v>52</v>
      </c>
      <c r="D154" t="s">
        <v>824</v>
      </c>
      <c r="E154" t="s">
        <v>178</v>
      </c>
      <c r="F154" s="2">
        <v>43175.386655092603</v>
      </c>
      <c r="G154">
        <v>9</v>
      </c>
      <c r="H154" s="2">
        <v>43175.38722222222</v>
      </c>
      <c r="I154" s="9">
        <f t="shared" si="2"/>
        <v>48.999998881481588</v>
      </c>
      <c r="J154">
        <v>1</v>
      </c>
      <c r="K154">
        <v>0</v>
      </c>
      <c r="L154">
        <v>1</v>
      </c>
      <c r="M154">
        <v>0</v>
      </c>
      <c r="N154">
        <v>1</v>
      </c>
      <c r="O154">
        <v>0</v>
      </c>
      <c r="P154">
        <v>1</v>
      </c>
      <c r="Q154">
        <v>0</v>
      </c>
      <c r="R154">
        <v>1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48</v>
      </c>
      <c r="Y154" t="s">
        <v>306</v>
      </c>
      <c r="Z154">
        <v>1</v>
      </c>
    </row>
    <row r="155" spans="1:26" x14ac:dyDescent="0.2">
      <c r="A155" t="s">
        <v>113</v>
      </c>
      <c r="B155" t="s">
        <v>21</v>
      </c>
      <c r="C155" t="s">
        <v>52</v>
      </c>
      <c r="D155" t="s">
        <v>823</v>
      </c>
      <c r="E155" t="s">
        <v>178</v>
      </c>
      <c r="F155" s="2">
        <v>43175.386388888888</v>
      </c>
      <c r="G155">
        <v>9</v>
      </c>
      <c r="H155" s="2">
        <v>43175.386643518519</v>
      </c>
      <c r="I155" s="9">
        <f t="shared" si="2"/>
        <v>22.000000113621354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 t="s">
        <v>306</v>
      </c>
      <c r="Z155">
        <v>0</v>
      </c>
    </row>
    <row r="156" spans="1:26" x14ac:dyDescent="0.2">
      <c r="A156" t="s">
        <v>113</v>
      </c>
      <c r="B156" t="s">
        <v>21</v>
      </c>
      <c r="C156" t="s">
        <v>52</v>
      </c>
      <c r="D156" t="s">
        <v>822</v>
      </c>
      <c r="E156" t="s">
        <v>178</v>
      </c>
      <c r="F156" s="2">
        <v>43175.38590277778</v>
      </c>
      <c r="G156">
        <v>9</v>
      </c>
      <c r="H156" s="2">
        <v>43175.386365740742</v>
      </c>
      <c r="I156" s="9">
        <f t="shared" si="2"/>
        <v>39.999999920837581</v>
      </c>
      <c r="J156">
        <v>1</v>
      </c>
      <c r="K156">
        <v>0</v>
      </c>
      <c r="L156">
        <v>1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 t="s">
        <v>306</v>
      </c>
      <c r="Z156">
        <v>0</v>
      </c>
    </row>
    <row r="157" spans="1:26" x14ac:dyDescent="0.2">
      <c r="A157" t="s">
        <v>113</v>
      </c>
      <c r="B157" t="s">
        <v>21</v>
      </c>
      <c r="C157" t="s">
        <v>52</v>
      </c>
      <c r="D157" t="s">
        <v>821</v>
      </c>
      <c r="E157" t="s">
        <v>178</v>
      </c>
      <c r="F157" s="2">
        <v>43175.385277777779</v>
      </c>
      <c r="G157">
        <v>9</v>
      </c>
      <c r="H157" s="2">
        <v>43175.38585648148</v>
      </c>
      <c r="I157" s="9">
        <f t="shared" si="2"/>
        <v>49.999999743886292</v>
      </c>
      <c r="J157">
        <v>1</v>
      </c>
      <c r="K157">
        <v>0</v>
      </c>
      <c r="L157">
        <v>1</v>
      </c>
      <c r="M157">
        <v>0</v>
      </c>
      <c r="N157">
        <v>1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 t="s">
        <v>306</v>
      </c>
      <c r="Z157">
        <v>0</v>
      </c>
    </row>
    <row r="158" spans="1:26" x14ac:dyDescent="0.2">
      <c r="A158" t="s">
        <v>135</v>
      </c>
      <c r="B158" t="s">
        <v>21</v>
      </c>
      <c r="C158" t="s">
        <v>52</v>
      </c>
      <c r="D158" t="s">
        <v>820</v>
      </c>
      <c r="E158" t="s">
        <v>178</v>
      </c>
      <c r="F158" s="2">
        <v>43175.382476851853</v>
      </c>
      <c r="G158">
        <v>9</v>
      </c>
      <c r="H158" s="2">
        <v>43175.383055555547</v>
      </c>
      <c r="I158" s="9">
        <f t="shared" si="2"/>
        <v>49.999999115243554</v>
      </c>
      <c r="J158">
        <v>1</v>
      </c>
      <c r="K158">
        <v>0</v>
      </c>
      <c r="L158">
        <v>1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1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49</v>
      </c>
      <c r="Y158" t="s">
        <v>337</v>
      </c>
      <c r="Z158">
        <v>1</v>
      </c>
    </row>
    <row r="159" spans="1:26" x14ac:dyDescent="0.2">
      <c r="A159" t="s">
        <v>135</v>
      </c>
      <c r="B159" t="s">
        <v>21</v>
      </c>
      <c r="C159" t="s">
        <v>52</v>
      </c>
      <c r="D159" t="s">
        <v>819</v>
      </c>
      <c r="E159" t="s">
        <v>178</v>
      </c>
      <c r="F159" s="2">
        <v>43175.381898148153</v>
      </c>
      <c r="G159">
        <v>9</v>
      </c>
      <c r="H159" s="2">
        <v>43175.382430555554</v>
      </c>
      <c r="I159" s="9">
        <f t="shared" si="2"/>
        <v>45.999999437481165</v>
      </c>
      <c r="J159">
        <v>1</v>
      </c>
      <c r="K159">
        <v>0</v>
      </c>
      <c r="L159">
        <v>1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1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45</v>
      </c>
      <c r="Y159" t="s">
        <v>337</v>
      </c>
      <c r="Z159">
        <v>1</v>
      </c>
    </row>
    <row r="160" spans="1:26" x14ac:dyDescent="0.2">
      <c r="A160" t="s">
        <v>135</v>
      </c>
      <c r="B160" t="s">
        <v>21</v>
      </c>
      <c r="C160" t="s">
        <v>52</v>
      </c>
      <c r="D160" t="s">
        <v>818</v>
      </c>
      <c r="E160" t="s">
        <v>178</v>
      </c>
      <c r="F160" s="2">
        <v>43175.381620370368</v>
      </c>
      <c r="G160">
        <v>9</v>
      </c>
      <c r="H160" s="2">
        <v>43175.381874999999</v>
      </c>
      <c r="I160" s="9">
        <f t="shared" si="2"/>
        <v>22.000000113621354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 t="s">
        <v>337</v>
      </c>
      <c r="Z160">
        <v>0</v>
      </c>
    </row>
    <row r="161" spans="1:26" x14ac:dyDescent="0.2">
      <c r="A161" t="s">
        <v>135</v>
      </c>
      <c r="B161" t="s">
        <v>21</v>
      </c>
      <c r="C161" t="s">
        <v>52</v>
      </c>
      <c r="D161" t="s">
        <v>817</v>
      </c>
      <c r="E161" t="s">
        <v>178</v>
      </c>
      <c r="F161" s="2">
        <v>43175.380983796298</v>
      </c>
      <c r="G161">
        <v>9</v>
      </c>
      <c r="H161" s="2">
        <v>43175.381550925929</v>
      </c>
      <c r="I161" s="9">
        <f t="shared" si="2"/>
        <v>49.000000138767064</v>
      </c>
      <c r="J161">
        <v>1</v>
      </c>
      <c r="K161">
        <v>0</v>
      </c>
      <c r="L161">
        <v>1</v>
      </c>
      <c r="M161">
        <v>0</v>
      </c>
      <c r="N161">
        <v>1</v>
      </c>
      <c r="O161">
        <v>0</v>
      </c>
      <c r="P161">
        <v>1</v>
      </c>
      <c r="Q161">
        <v>0</v>
      </c>
      <c r="R161">
        <v>1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49</v>
      </c>
      <c r="Y161" t="s">
        <v>306</v>
      </c>
      <c r="Z161">
        <v>1</v>
      </c>
    </row>
    <row r="162" spans="1:26" x14ac:dyDescent="0.2">
      <c r="A162" t="s">
        <v>135</v>
      </c>
      <c r="B162" t="s">
        <v>21</v>
      </c>
      <c r="C162" t="s">
        <v>52</v>
      </c>
      <c r="D162" t="s">
        <v>816</v>
      </c>
      <c r="E162" t="s">
        <v>178</v>
      </c>
      <c r="F162" s="2">
        <v>43175.380335648151</v>
      </c>
      <c r="G162">
        <v>9</v>
      </c>
      <c r="H162" s="2">
        <v>43175.380914351852</v>
      </c>
      <c r="I162" s="9">
        <f t="shared" si="2"/>
        <v>49.999999743886292</v>
      </c>
      <c r="J162">
        <v>1</v>
      </c>
      <c r="K162">
        <v>0</v>
      </c>
      <c r="L162">
        <v>1</v>
      </c>
      <c r="M162">
        <v>0</v>
      </c>
      <c r="N162">
        <v>1</v>
      </c>
      <c r="O162">
        <v>0</v>
      </c>
      <c r="P162">
        <v>1</v>
      </c>
      <c r="Q162">
        <v>0</v>
      </c>
      <c r="R162">
        <v>1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50</v>
      </c>
      <c r="Y162" t="s">
        <v>306</v>
      </c>
      <c r="Z162">
        <v>1</v>
      </c>
    </row>
    <row r="163" spans="1:26" x14ac:dyDescent="0.2">
      <c r="A163" t="s">
        <v>68</v>
      </c>
      <c r="B163" t="s">
        <v>21</v>
      </c>
      <c r="C163" t="s">
        <v>52</v>
      </c>
      <c r="D163" t="s">
        <v>815</v>
      </c>
      <c r="E163" t="s">
        <v>178</v>
      </c>
      <c r="F163" s="2">
        <v>43175.379351851851</v>
      </c>
      <c r="G163">
        <v>9</v>
      </c>
      <c r="H163" s="2">
        <v>43175.379895833343</v>
      </c>
      <c r="I163" s="9">
        <f t="shared" si="2"/>
        <v>47.000000928528607</v>
      </c>
      <c r="J163">
        <v>1</v>
      </c>
      <c r="K163">
        <v>0</v>
      </c>
      <c r="L163">
        <v>1</v>
      </c>
      <c r="M163">
        <v>0</v>
      </c>
      <c r="N163">
        <v>1</v>
      </c>
      <c r="O163">
        <v>0</v>
      </c>
      <c r="P163">
        <v>1</v>
      </c>
      <c r="Q163">
        <v>0</v>
      </c>
      <c r="R163">
        <v>1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46</v>
      </c>
      <c r="Y163" t="s">
        <v>337</v>
      </c>
      <c r="Z163">
        <v>1</v>
      </c>
    </row>
    <row r="164" spans="1:26" x14ac:dyDescent="0.2">
      <c r="A164" t="s">
        <v>68</v>
      </c>
      <c r="B164" t="s">
        <v>21</v>
      </c>
      <c r="C164" t="s">
        <v>52</v>
      </c>
      <c r="D164" t="s">
        <v>814</v>
      </c>
      <c r="E164" t="s">
        <v>178</v>
      </c>
      <c r="F164" s="2">
        <v>43175.378796296303</v>
      </c>
      <c r="G164">
        <v>9</v>
      </c>
      <c r="H164" s="2">
        <v>43175.379317129627</v>
      </c>
      <c r="I164" s="9">
        <f t="shared" si="2"/>
        <v>44.999999203719199</v>
      </c>
      <c r="J164">
        <v>1</v>
      </c>
      <c r="K164">
        <v>0</v>
      </c>
      <c r="L164">
        <v>1</v>
      </c>
      <c r="M164">
        <v>0</v>
      </c>
      <c r="N164">
        <v>1</v>
      </c>
      <c r="O164">
        <v>0</v>
      </c>
      <c r="P164">
        <v>1</v>
      </c>
      <c r="Q164">
        <v>0</v>
      </c>
      <c r="R164">
        <v>1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44</v>
      </c>
      <c r="Y164" t="s">
        <v>337</v>
      </c>
      <c r="Z164">
        <v>1</v>
      </c>
    </row>
    <row r="165" spans="1:26" x14ac:dyDescent="0.2">
      <c r="A165" t="s">
        <v>68</v>
      </c>
      <c r="B165" t="s">
        <v>21</v>
      </c>
      <c r="C165" t="s">
        <v>52</v>
      </c>
      <c r="D165" t="s">
        <v>813</v>
      </c>
      <c r="E165" t="s">
        <v>178</v>
      </c>
      <c r="F165" s="2">
        <v>43175.378425925926</v>
      </c>
      <c r="G165">
        <v>9</v>
      </c>
      <c r="H165" s="2">
        <v>43175.37877314815</v>
      </c>
      <c r="I165" s="9">
        <f t="shared" si="2"/>
        <v>30.00000009778887</v>
      </c>
      <c r="J165">
        <v>1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 t="s">
        <v>337</v>
      </c>
      <c r="Z165">
        <v>0</v>
      </c>
    </row>
    <row r="166" spans="1:26" x14ac:dyDescent="0.2">
      <c r="A166" t="s">
        <v>68</v>
      </c>
      <c r="B166" t="s">
        <v>21</v>
      </c>
      <c r="C166" t="s">
        <v>52</v>
      </c>
      <c r="D166" t="s">
        <v>812</v>
      </c>
      <c r="E166" t="s">
        <v>178</v>
      </c>
      <c r="F166" s="2">
        <v>43175.377928240741</v>
      </c>
      <c r="G166">
        <v>9</v>
      </c>
      <c r="H166" s="2">
        <v>43175.378240740742</v>
      </c>
      <c r="I166" s="9">
        <f t="shared" si="2"/>
        <v>27.00000002514571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 t="s">
        <v>337</v>
      </c>
      <c r="Z166">
        <v>0</v>
      </c>
    </row>
    <row r="167" spans="1:26" x14ac:dyDescent="0.2">
      <c r="A167" t="s">
        <v>68</v>
      </c>
      <c r="B167" t="s">
        <v>21</v>
      </c>
      <c r="C167" t="s">
        <v>52</v>
      </c>
      <c r="D167" t="s">
        <v>811</v>
      </c>
      <c r="E167" t="s">
        <v>178</v>
      </c>
      <c r="F167" s="2">
        <v>43175.377280092587</v>
      </c>
      <c r="G167">
        <v>9</v>
      </c>
      <c r="H167" s="2">
        <v>43175.377858796302</v>
      </c>
      <c r="I167" s="9">
        <f t="shared" si="2"/>
        <v>50.000001001171768</v>
      </c>
      <c r="J167">
        <v>1</v>
      </c>
      <c r="K167">
        <v>0</v>
      </c>
      <c r="L167">
        <v>1</v>
      </c>
      <c r="M167">
        <v>0</v>
      </c>
      <c r="N167">
        <v>1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 t="s">
        <v>337</v>
      </c>
      <c r="Z167">
        <v>0</v>
      </c>
    </row>
    <row r="168" spans="1:26" x14ac:dyDescent="0.2">
      <c r="A168" t="s">
        <v>68</v>
      </c>
      <c r="B168" t="s">
        <v>21</v>
      </c>
      <c r="C168" t="s">
        <v>52</v>
      </c>
      <c r="D168" t="s">
        <v>810</v>
      </c>
      <c r="E168" t="s">
        <v>178</v>
      </c>
      <c r="F168" s="2">
        <v>43175.376701388886</v>
      </c>
      <c r="G168">
        <v>9</v>
      </c>
      <c r="H168" s="2">
        <v>43175.377245370371</v>
      </c>
      <c r="I168" s="9">
        <f t="shared" si="2"/>
        <v>47.000000299885869</v>
      </c>
      <c r="J168">
        <v>1</v>
      </c>
      <c r="K168">
        <v>0</v>
      </c>
      <c r="L168">
        <v>1</v>
      </c>
      <c r="M168">
        <v>0</v>
      </c>
      <c r="N168">
        <v>1</v>
      </c>
      <c r="O168">
        <v>0</v>
      </c>
      <c r="P168">
        <v>1</v>
      </c>
      <c r="Q168">
        <v>0</v>
      </c>
      <c r="R168">
        <v>1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46</v>
      </c>
      <c r="Y168" t="s">
        <v>306</v>
      </c>
      <c r="Z168">
        <v>1</v>
      </c>
    </row>
    <row r="169" spans="1:26" x14ac:dyDescent="0.2">
      <c r="A169" t="s">
        <v>68</v>
      </c>
      <c r="B169" t="s">
        <v>21</v>
      </c>
      <c r="C169" t="s">
        <v>52</v>
      </c>
      <c r="D169" t="s">
        <v>809</v>
      </c>
      <c r="E169" t="s">
        <v>178</v>
      </c>
      <c r="F169" s="2">
        <v>43175.376192129632</v>
      </c>
      <c r="G169">
        <v>9</v>
      </c>
      <c r="H169" s="2">
        <v>43175.376666666663</v>
      </c>
      <c r="I169" s="9">
        <f t="shared" si="2"/>
        <v>40.99999952595681</v>
      </c>
      <c r="J169">
        <v>1</v>
      </c>
      <c r="K169">
        <v>0</v>
      </c>
      <c r="L169">
        <v>1</v>
      </c>
      <c r="M169">
        <v>0</v>
      </c>
      <c r="N169">
        <v>1</v>
      </c>
      <c r="O169">
        <v>0</v>
      </c>
      <c r="P169">
        <v>1</v>
      </c>
      <c r="Q169">
        <v>0</v>
      </c>
      <c r="R169">
        <v>1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40</v>
      </c>
      <c r="Y169" t="s">
        <v>306</v>
      </c>
      <c r="Z169">
        <v>1</v>
      </c>
    </row>
    <row r="170" spans="1:26" x14ac:dyDescent="0.2">
      <c r="A170" t="s">
        <v>68</v>
      </c>
      <c r="B170" t="s">
        <v>21</v>
      </c>
      <c r="C170" t="s">
        <v>52</v>
      </c>
      <c r="D170" t="s">
        <v>808</v>
      </c>
      <c r="E170" t="s">
        <v>178</v>
      </c>
      <c r="F170" s="2">
        <v>43175.374872685177</v>
      </c>
      <c r="G170">
        <v>8</v>
      </c>
      <c r="H170" s="2">
        <v>43175.375057870369</v>
      </c>
      <c r="I170" s="9">
        <f t="shared" si="2"/>
        <v>16.00000059697777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 t="s">
        <v>306</v>
      </c>
      <c r="Z170">
        <v>0</v>
      </c>
    </row>
    <row r="171" spans="1:26" x14ac:dyDescent="0.2">
      <c r="A171" t="s">
        <v>68</v>
      </c>
      <c r="B171" t="s">
        <v>21</v>
      </c>
      <c r="C171" t="s">
        <v>52</v>
      </c>
      <c r="D171" t="s">
        <v>807</v>
      </c>
      <c r="E171" t="s">
        <v>178</v>
      </c>
      <c r="F171" s="2">
        <v>43175.374386574083</v>
      </c>
      <c r="G171">
        <v>8</v>
      </c>
      <c r="H171" s="2">
        <v>43175.374849537038</v>
      </c>
      <c r="I171" s="9">
        <f t="shared" si="2"/>
        <v>39.999999292194843</v>
      </c>
      <c r="J171">
        <v>1</v>
      </c>
      <c r="K171">
        <v>0</v>
      </c>
      <c r="L171">
        <v>1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 t="s">
        <v>306</v>
      </c>
      <c r="Z171">
        <v>0</v>
      </c>
    </row>
    <row r="172" spans="1:26" x14ac:dyDescent="0.2">
      <c r="A172" t="s">
        <v>123</v>
      </c>
      <c r="B172" t="s">
        <v>21</v>
      </c>
      <c r="C172" t="s">
        <v>52</v>
      </c>
      <c r="D172" t="s">
        <v>806</v>
      </c>
      <c r="E172" t="s">
        <v>178</v>
      </c>
      <c r="F172" s="2">
        <v>43175.373680555553</v>
      </c>
      <c r="G172">
        <v>8</v>
      </c>
      <c r="H172" s="2">
        <v>43175.374050925922</v>
      </c>
      <c r="I172" s="9">
        <f t="shared" si="2"/>
        <v>31.999999936670065</v>
      </c>
      <c r="J172">
        <v>1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 t="s">
        <v>306</v>
      </c>
      <c r="Z172">
        <v>0</v>
      </c>
    </row>
    <row r="173" spans="1:26" x14ac:dyDescent="0.2">
      <c r="A173" t="s">
        <v>123</v>
      </c>
      <c r="B173" t="s">
        <v>21</v>
      </c>
      <c r="C173" t="s">
        <v>52</v>
      </c>
      <c r="D173" t="s">
        <v>805</v>
      </c>
      <c r="E173" t="s">
        <v>178</v>
      </c>
      <c r="F173" s="2">
        <v>43175.373287037037</v>
      </c>
      <c r="G173">
        <v>8</v>
      </c>
      <c r="H173" s="2">
        <v>43175.373668981483</v>
      </c>
      <c r="I173" s="9">
        <f t="shared" si="2"/>
        <v>33.000000170432031</v>
      </c>
      <c r="J173">
        <v>1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 t="s">
        <v>306</v>
      </c>
      <c r="Z173">
        <v>0</v>
      </c>
    </row>
    <row r="174" spans="1:26" x14ac:dyDescent="0.2">
      <c r="A174" t="s">
        <v>123</v>
      </c>
      <c r="B174" t="s">
        <v>21</v>
      </c>
      <c r="C174" t="s">
        <v>52</v>
      </c>
      <c r="D174" t="s">
        <v>804</v>
      </c>
      <c r="E174" t="s">
        <v>178</v>
      </c>
      <c r="F174" s="2">
        <v>43175.37259259259</v>
      </c>
      <c r="G174">
        <v>8</v>
      </c>
      <c r="H174" s="2">
        <v>43175.373240740737</v>
      </c>
      <c r="I174" s="9">
        <f t="shared" si="2"/>
        <v>55.999999889172614</v>
      </c>
      <c r="J174">
        <v>1</v>
      </c>
      <c r="K174">
        <v>0</v>
      </c>
      <c r="L174">
        <v>1</v>
      </c>
      <c r="M174">
        <v>0</v>
      </c>
      <c r="N174">
        <v>1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 t="s">
        <v>306</v>
      </c>
      <c r="Z174">
        <v>0</v>
      </c>
    </row>
    <row r="175" spans="1:26" x14ac:dyDescent="0.2">
      <c r="A175" t="s">
        <v>123</v>
      </c>
      <c r="B175" t="s">
        <v>21</v>
      </c>
      <c r="C175" t="s">
        <v>52</v>
      </c>
      <c r="D175" t="s">
        <v>803</v>
      </c>
      <c r="E175" t="s">
        <v>178</v>
      </c>
      <c r="F175" s="2">
        <v>43175.372187499997</v>
      </c>
      <c r="G175">
        <v>8</v>
      </c>
      <c r="H175" s="2">
        <v>43175.372569444437</v>
      </c>
      <c r="I175" s="9">
        <f t="shared" si="2"/>
        <v>32.999999541789293</v>
      </c>
      <c r="J175">
        <v>1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 t="s">
        <v>306</v>
      </c>
      <c r="Z175">
        <v>0</v>
      </c>
    </row>
    <row r="176" spans="1:26" x14ac:dyDescent="0.2">
      <c r="A176" t="s">
        <v>123</v>
      </c>
      <c r="B176" t="s">
        <v>21</v>
      </c>
      <c r="C176" t="s">
        <v>52</v>
      </c>
      <c r="D176" t="s">
        <v>802</v>
      </c>
      <c r="E176" t="s">
        <v>178</v>
      </c>
      <c r="F176" s="2">
        <v>43175.371932870366</v>
      </c>
      <c r="G176">
        <v>8</v>
      </c>
      <c r="H176" s="2">
        <v>43175.372175925928</v>
      </c>
      <c r="I176" s="9">
        <f t="shared" si="2"/>
        <v>21.000000508502126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 t="s">
        <v>306</v>
      </c>
      <c r="Z176">
        <v>0</v>
      </c>
    </row>
    <row r="177" spans="1:26" x14ac:dyDescent="0.2">
      <c r="A177" t="s">
        <v>123</v>
      </c>
      <c r="B177" t="s">
        <v>21</v>
      </c>
      <c r="C177" t="s">
        <v>52</v>
      </c>
      <c r="D177" t="s">
        <v>801</v>
      </c>
      <c r="E177" t="s">
        <v>178</v>
      </c>
      <c r="F177" s="2">
        <v>43175.371701388889</v>
      </c>
      <c r="G177">
        <v>8</v>
      </c>
      <c r="H177" s="2">
        <v>43175.37190972222</v>
      </c>
      <c r="I177" s="9">
        <f t="shared" si="2"/>
        <v>17.999999807216227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t="s">
        <v>306</v>
      </c>
      <c r="Z177">
        <v>0</v>
      </c>
    </row>
    <row r="178" spans="1:26" x14ac:dyDescent="0.2">
      <c r="A178" t="s">
        <v>123</v>
      </c>
      <c r="B178" t="s">
        <v>21</v>
      </c>
      <c r="C178" t="s">
        <v>52</v>
      </c>
      <c r="D178" t="s">
        <v>800</v>
      </c>
      <c r="E178" t="s">
        <v>178</v>
      </c>
      <c r="F178" s="2">
        <v>43175.371319444443</v>
      </c>
      <c r="G178">
        <v>8</v>
      </c>
      <c r="H178" s="2">
        <v>43175.371516203697</v>
      </c>
      <c r="I178" s="9">
        <f t="shared" si="2"/>
        <v>16.999999573454261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 t="s">
        <v>306</v>
      </c>
      <c r="Z178">
        <v>0</v>
      </c>
    </row>
    <row r="179" spans="1:26" x14ac:dyDescent="0.2">
      <c r="A179" t="s">
        <v>123</v>
      </c>
      <c r="B179" t="s">
        <v>21</v>
      </c>
      <c r="C179" t="s">
        <v>52</v>
      </c>
      <c r="D179" t="s">
        <v>799</v>
      </c>
      <c r="E179" t="s">
        <v>178</v>
      </c>
      <c r="F179" s="2">
        <v>43175.370127314818</v>
      </c>
      <c r="G179">
        <v>8</v>
      </c>
      <c r="H179" s="2">
        <v>43175.370509259257</v>
      </c>
      <c r="I179" s="9">
        <f t="shared" si="2"/>
        <v>32.999999541789293</v>
      </c>
      <c r="J179">
        <v>1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 t="s">
        <v>306</v>
      </c>
      <c r="Z179">
        <v>0</v>
      </c>
    </row>
    <row r="180" spans="1:26" x14ac:dyDescent="0.2">
      <c r="A180" t="s">
        <v>123</v>
      </c>
      <c r="B180" t="s">
        <v>21</v>
      </c>
      <c r="C180" t="s">
        <v>52</v>
      </c>
      <c r="D180" t="s">
        <v>798</v>
      </c>
      <c r="E180" t="s">
        <v>178</v>
      </c>
      <c r="F180" s="2">
        <v>43175.369641203702</v>
      </c>
      <c r="G180">
        <v>8</v>
      </c>
      <c r="H180" s="2">
        <v>43175.370092592602</v>
      </c>
      <c r="I180" s="9">
        <f t="shared" si="2"/>
        <v>39.000000944361091</v>
      </c>
      <c r="J180">
        <v>1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 t="s">
        <v>306</v>
      </c>
      <c r="Z180">
        <v>0</v>
      </c>
    </row>
    <row r="181" spans="1:26" x14ac:dyDescent="0.2">
      <c r="A181" t="s">
        <v>123</v>
      </c>
      <c r="B181" t="s">
        <v>21</v>
      </c>
      <c r="C181" t="s">
        <v>52</v>
      </c>
      <c r="D181" t="s">
        <v>797</v>
      </c>
      <c r="E181" t="s">
        <v>178</v>
      </c>
      <c r="F181" s="2">
        <v>43175.368969907409</v>
      </c>
      <c r="G181">
        <v>8</v>
      </c>
      <c r="H181" s="2">
        <v>43175.369583333333</v>
      </c>
      <c r="I181" s="9">
        <f t="shared" si="2"/>
        <v>52.999999816529453</v>
      </c>
      <c r="J181">
        <v>1</v>
      </c>
      <c r="K181">
        <v>0</v>
      </c>
      <c r="L181">
        <v>1</v>
      </c>
      <c r="M181">
        <v>0</v>
      </c>
      <c r="N181">
        <v>1</v>
      </c>
      <c r="O181">
        <v>0</v>
      </c>
      <c r="P181">
        <v>1</v>
      </c>
      <c r="Q181">
        <v>0</v>
      </c>
      <c r="R181">
        <v>1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53</v>
      </c>
      <c r="Y181" t="s">
        <v>306</v>
      </c>
      <c r="Z181">
        <v>1</v>
      </c>
    </row>
    <row r="182" spans="1:26" x14ac:dyDescent="0.2">
      <c r="A182" t="s">
        <v>135</v>
      </c>
      <c r="B182" t="s">
        <v>21</v>
      </c>
      <c r="C182" t="s">
        <v>52</v>
      </c>
      <c r="D182" t="s">
        <v>796</v>
      </c>
      <c r="E182" t="s">
        <v>178</v>
      </c>
      <c r="F182" s="2">
        <v>43175.367847222216</v>
      </c>
      <c r="G182">
        <v>8</v>
      </c>
      <c r="H182" s="2">
        <v>43175.368495370371</v>
      </c>
      <c r="I182" s="9">
        <f t="shared" si="2"/>
        <v>56.000000517815351</v>
      </c>
      <c r="J182">
        <v>1</v>
      </c>
      <c r="K182">
        <v>0</v>
      </c>
      <c r="L182">
        <v>1</v>
      </c>
      <c r="M182">
        <v>0</v>
      </c>
      <c r="N182">
        <v>1</v>
      </c>
      <c r="O182">
        <v>0</v>
      </c>
      <c r="P182">
        <v>1</v>
      </c>
      <c r="Q182">
        <v>0</v>
      </c>
      <c r="R182">
        <v>1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55</v>
      </c>
      <c r="Y182" t="s">
        <v>260</v>
      </c>
      <c r="Z182">
        <v>1</v>
      </c>
    </row>
    <row r="183" spans="1:26" x14ac:dyDescent="0.2">
      <c r="A183" t="s">
        <v>135</v>
      </c>
      <c r="B183" t="s">
        <v>21</v>
      </c>
      <c r="C183" t="s">
        <v>52</v>
      </c>
      <c r="D183" t="s">
        <v>795</v>
      </c>
      <c r="E183" t="s">
        <v>178</v>
      </c>
      <c r="F183" s="2">
        <v>43175.366990740738</v>
      </c>
      <c r="G183">
        <v>8</v>
      </c>
      <c r="H183" s="2">
        <v>43175.367627314823</v>
      </c>
      <c r="I183" s="9">
        <f t="shared" si="2"/>
        <v>55.000000912696123</v>
      </c>
      <c r="J183">
        <v>1</v>
      </c>
      <c r="K183">
        <v>0</v>
      </c>
      <c r="L183">
        <v>1</v>
      </c>
      <c r="M183">
        <v>0</v>
      </c>
      <c r="N183">
        <v>1</v>
      </c>
      <c r="O183">
        <v>0</v>
      </c>
      <c r="P183">
        <v>1</v>
      </c>
      <c r="Q183">
        <v>0</v>
      </c>
      <c r="R183">
        <v>1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54</v>
      </c>
      <c r="Y183" t="s">
        <v>260</v>
      </c>
      <c r="Z183">
        <v>1</v>
      </c>
    </row>
    <row r="184" spans="1:26" x14ac:dyDescent="0.2">
      <c r="A184" t="s">
        <v>137</v>
      </c>
      <c r="B184" t="s">
        <v>21</v>
      </c>
      <c r="C184" t="s">
        <v>52</v>
      </c>
      <c r="D184" t="s">
        <v>794</v>
      </c>
      <c r="E184" t="s">
        <v>178</v>
      </c>
      <c r="F184" s="2">
        <v>43175.366018518522</v>
      </c>
      <c r="G184">
        <v>8</v>
      </c>
      <c r="H184" s="2">
        <v>43175.366539351853</v>
      </c>
      <c r="I184" s="9">
        <f t="shared" si="2"/>
        <v>44.999999832361937</v>
      </c>
      <c r="J184">
        <v>1</v>
      </c>
      <c r="K184">
        <v>0</v>
      </c>
      <c r="L184">
        <v>1</v>
      </c>
      <c r="M184">
        <v>0</v>
      </c>
      <c r="N184">
        <v>1</v>
      </c>
      <c r="O184">
        <v>0</v>
      </c>
      <c r="P184">
        <v>1</v>
      </c>
      <c r="Q184">
        <v>0</v>
      </c>
      <c r="R184">
        <v>1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44</v>
      </c>
      <c r="Y184" t="s">
        <v>337</v>
      </c>
      <c r="Z184">
        <v>1</v>
      </c>
    </row>
    <row r="185" spans="1:26" x14ac:dyDescent="0.2">
      <c r="A185" t="s">
        <v>137</v>
      </c>
      <c r="B185" t="s">
        <v>21</v>
      </c>
      <c r="C185" t="s">
        <v>52</v>
      </c>
      <c r="D185" t="s">
        <v>793</v>
      </c>
      <c r="E185" t="s">
        <v>178</v>
      </c>
      <c r="F185" s="2">
        <v>43175.365416666667</v>
      </c>
      <c r="G185">
        <v>8</v>
      </c>
      <c r="H185" s="2">
        <v>43175.365914351853</v>
      </c>
      <c r="I185" s="9">
        <f t="shared" si="2"/>
        <v>42.999999993480742</v>
      </c>
      <c r="J185">
        <v>1</v>
      </c>
      <c r="K185">
        <v>0</v>
      </c>
      <c r="L185">
        <v>1</v>
      </c>
      <c r="M185">
        <v>0</v>
      </c>
      <c r="N185">
        <v>1</v>
      </c>
      <c r="O185">
        <v>0</v>
      </c>
      <c r="P185">
        <v>1</v>
      </c>
      <c r="Q185">
        <v>0</v>
      </c>
      <c r="R185">
        <v>1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43</v>
      </c>
      <c r="Y185" t="s">
        <v>337</v>
      </c>
      <c r="Z185">
        <v>1</v>
      </c>
    </row>
    <row r="186" spans="1:26" x14ac:dyDescent="0.2">
      <c r="A186" t="s">
        <v>129</v>
      </c>
      <c r="B186" t="s">
        <v>21</v>
      </c>
      <c r="C186" t="s">
        <v>52</v>
      </c>
      <c r="D186" t="s">
        <v>792</v>
      </c>
      <c r="E186" t="s">
        <v>178</v>
      </c>
      <c r="F186" s="2">
        <v>43175.364560185182</v>
      </c>
      <c r="G186">
        <v>8</v>
      </c>
      <c r="H186" s="2">
        <v>43175.364999999998</v>
      </c>
      <c r="I186" s="9">
        <f t="shared" si="2"/>
        <v>38.000000081956387</v>
      </c>
      <c r="J186">
        <v>1</v>
      </c>
      <c r="K186">
        <v>0</v>
      </c>
      <c r="L186">
        <v>1</v>
      </c>
      <c r="M186">
        <v>0</v>
      </c>
      <c r="N186">
        <v>1</v>
      </c>
      <c r="O186">
        <v>0</v>
      </c>
      <c r="P186">
        <v>1</v>
      </c>
      <c r="Q186">
        <v>0</v>
      </c>
      <c r="R186">
        <v>1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38</v>
      </c>
      <c r="Y186" t="s">
        <v>337</v>
      </c>
      <c r="Z186">
        <v>1</v>
      </c>
    </row>
    <row r="187" spans="1:26" x14ac:dyDescent="0.2">
      <c r="A187" t="s">
        <v>129</v>
      </c>
      <c r="B187" t="s">
        <v>21</v>
      </c>
      <c r="C187" t="s">
        <v>52</v>
      </c>
      <c r="D187" t="s">
        <v>791</v>
      </c>
      <c r="E187" t="s">
        <v>178</v>
      </c>
      <c r="F187" s="2">
        <v>43175.363935185182</v>
      </c>
      <c r="G187">
        <v>8</v>
      </c>
      <c r="H187" s="2">
        <v>43175.36446759259</v>
      </c>
      <c r="I187" s="9">
        <f t="shared" si="2"/>
        <v>46.000000066123903</v>
      </c>
      <c r="J187">
        <v>1</v>
      </c>
      <c r="K187">
        <v>0</v>
      </c>
      <c r="L187">
        <v>1</v>
      </c>
      <c r="M187">
        <v>0</v>
      </c>
      <c r="N187">
        <v>1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 t="s">
        <v>337</v>
      </c>
      <c r="Z187">
        <v>0</v>
      </c>
    </row>
    <row r="188" spans="1:26" x14ac:dyDescent="0.2">
      <c r="A188" t="s">
        <v>129</v>
      </c>
      <c r="B188" t="s">
        <v>21</v>
      </c>
      <c r="C188" t="s">
        <v>52</v>
      </c>
      <c r="D188" t="s">
        <v>790</v>
      </c>
      <c r="E188" t="s">
        <v>178</v>
      </c>
      <c r="F188" s="2">
        <v>43175.363402777781</v>
      </c>
      <c r="G188">
        <v>8</v>
      </c>
      <c r="H188" s="2">
        <v>43175.363865740743</v>
      </c>
      <c r="I188" s="9">
        <f t="shared" si="2"/>
        <v>39.999999920837581</v>
      </c>
      <c r="J188">
        <v>1</v>
      </c>
      <c r="K188">
        <v>0</v>
      </c>
      <c r="L188">
        <v>1</v>
      </c>
      <c r="M188">
        <v>0</v>
      </c>
      <c r="N188">
        <v>1</v>
      </c>
      <c r="O188">
        <v>0</v>
      </c>
      <c r="P188">
        <v>1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40</v>
      </c>
      <c r="Y188" t="s">
        <v>337</v>
      </c>
      <c r="Z188">
        <v>1</v>
      </c>
    </row>
    <row r="189" spans="1:26" x14ac:dyDescent="0.2">
      <c r="A189" t="s">
        <v>129</v>
      </c>
      <c r="B189" t="s">
        <v>21</v>
      </c>
      <c r="C189" t="s">
        <v>52</v>
      </c>
      <c r="D189" t="s">
        <v>789</v>
      </c>
      <c r="E189" t="s">
        <v>178</v>
      </c>
      <c r="F189" s="2">
        <v>43175.363067129627</v>
      </c>
      <c r="G189">
        <v>8</v>
      </c>
      <c r="H189" s="2">
        <v>43175.363379629627</v>
      </c>
      <c r="I189" s="9">
        <f t="shared" si="2"/>
        <v>27.00000002514571</v>
      </c>
      <c r="J189">
        <v>1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 t="s">
        <v>337</v>
      </c>
      <c r="Z189">
        <v>0</v>
      </c>
    </row>
    <row r="190" spans="1:26" x14ac:dyDescent="0.2">
      <c r="A190" t="s">
        <v>129</v>
      </c>
      <c r="B190" t="s">
        <v>21</v>
      </c>
      <c r="C190" t="s">
        <v>52</v>
      </c>
      <c r="D190" t="s">
        <v>788</v>
      </c>
      <c r="E190" t="s">
        <v>178</v>
      </c>
      <c r="F190" s="2">
        <v>43175.362719907411</v>
      </c>
      <c r="G190">
        <v>8</v>
      </c>
      <c r="H190" s="2">
        <v>43175.363032407397</v>
      </c>
      <c r="I190" s="9">
        <f t="shared" si="2"/>
        <v>26.999998767860234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 t="s">
        <v>337</v>
      </c>
      <c r="Z190">
        <v>0</v>
      </c>
    </row>
    <row r="191" spans="1:26" x14ac:dyDescent="0.2">
      <c r="A191" t="s">
        <v>149</v>
      </c>
      <c r="B191" t="s">
        <v>21</v>
      </c>
      <c r="C191" t="s">
        <v>52</v>
      </c>
      <c r="D191" t="s">
        <v>787</v>
      </c>
      <c r="E191" t="s">
        <v>178</v>
      </c>
      <c r="F191" s="2">
        <v>43175.361817129633</v>
      </c>
      <c r="G191">
        <v>8</v>
      </c>
      <c r="H191" s="2">
        <v>43175.362395833326</v>
      </c>
      <c r="I191" s="9">
        <f t="shared" si="2"/>
        <v>49.999999115243554</v>
      </c>
      <c r="J191">
        <v>1</v>
      </c>
      <c r="K191">
        <v>0</v>
      </c>
      <c r="L191">
        <v>1</v>
      </c>
      <c r="M191">
        <v>0</v>
      </c>
      <c r="N191">
        <v>1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49</v>
      </c>
      <c r="Y191" t="s">
        <v>260</v>
      </c>
      <c r="Z191">
        <v>1</v>
      </c>
    </row>
    <row r="192" spans="1:26" x14ac:dyDescent="0.2">
      <c r="A192" t="s">
        <v>149</v>
      </c>
      <c r="B192" t="s">
        <v>21</v>
      </c>
      <c r="C192" t="s">
        <v>52</v>
      </c>
      <c r="D192" t="s">
        <v>786</v>
      </c>
      <c r="E192" t="s">
        <v>178</v>
      </c>
      <c r="F192" s="2">
        <v>43175.361238425918</v>
      </c>
      <c r="G192">
        <v>8</v>
      </c>
      <c r="H192" s="2">
        <v>43175.361643518518</v>
      </c>
      <c r="I192" s="9">
        <f t="shared" si="2"/>
        <v>35.000000637955964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 t="s">
        <v>260</v>
      </c>
      <c r="Z192">
        <v>0</v>
      </c>
    </row>
    <row r="193" spans="1:26" x14ac:dyDescent="0.2">
      <c r="A193" t="s">
        <v>149</v>
      </c>
      <c r="B193" t="s">
        <v>21</v>
      </c>
      <c r="C193" t="s">
        <v>52</v>
      </c>
      <c r="D193" t="s">
        <v>785</v>
      </c>
      <c r="E193" t="s">
        <v>178</v>
      </c>
      <c r="F193" s="2">
        <v>43175.360578703701</v>
      </c>
      <c r="G193">
        <v>8</v>
      </c>
      <c r="H193" s="2">
        <v>43175.360960648148</v>
      </c>
      <c r="I193" s="9">
        <f t="shared" si="2"/>
        <v>33.000000170432031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 t="s">
        <v>260</v>
      </c>
      <c r="Z193">
        <v>0</v>
      </c>
    </row>
    <row r="194" spans="1:26" x14ac:dyDescent="0.2">
      <c r="A194" t="s">
        <v>149</v>
      </c>
      <c r="B194" t="s">
        <v>21</v>
      </c>
      <c r="C194" t="s">
        <v>52</v>
      </c>
      <c r="D194" t="s">
        <v>784</v>
      </c>
      <c r="E194" t="s">
        <v>178</v>
      </c>
      <c r="F194" s="2">
        <v>43175.359768518523</v>
      </c>
      <c r="G194">
        <v>8</v>
      </c>
      <c r="H194" s="2">
        <v>43175.36042824074</v>
      </c>
      <c r="I194" s="9">
        <f t="shared" ref="I194:I257" si="3">(H194-F194)*86400</f>
        <v>56.999999494291842</v>
      </c>
      <c r="J194">
        <v>1</v>
      </c>
      <c r="K194">
        <v>0</v>
      </c>
      <c r="L194">
        <v>1</v>
      </c>
      <c r="M194">
        <v>0</v>
      </c>
      <c r="N194">
        <v>1</v>
      </c>
      <c r="O194">
        <v>0</v>
      </c>
      <c r="P194">
        <v>1</v>
      </c>
      <c r="Q194">
        <v>0</v>
      </c>
      <c r="R194">
        <v>1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56</v>
      </c>
      <c r="Y194" t="s">
        <v>260</v>
      </c>
      <c r="Z194">
        <v>1</v>
      </c>
    </row>
    <row r="195" spans="1:26" x14ac:dyDescent="0.2">
      <c r="A195" t="s">
        <v>141</v>
      </c>
      <c r="B195" t="s">
        <v>21</v>
      </c>
      <c r="C195" t="s">
        <v>52</v>
      </c>
      <c r="D195" t="s">
        <v>783</v>
      </c>
      <c r="E195" t="s">
        <v>178</v>
      </c>
      <c r="F195" s="2">
        <v>43175.358680555553</v>
      </c>
      <c r="G195">
        <v>8</v>
      </c>
      <c r="H195" s="2">
        <v>43175.359270833331</v>
      </c>
      <c r="I195" s="9">
        <f t="shared" si="3"/>
        <v>50.999999977648258</v>
      </c>
      <c r="J195">
        <v>1</v>
      </c>
      <c r="K195">
        <v>0</v>
      </c>
      <c r="L195">
        <v>1</v>
      </c>
      <c r="M195">
        <v>0</v>
      </c>
      <c r="N195">
        <v>1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 t="s">
        <v>260</v>
      </c>
      <c r="Z195">
        <v>0</v>
      </c>
    </row>
    <row r="196" spans="1:26" x14ac:dyDescent="0.2">
      <c r="A196" t="s">
        <v>141</v>
      </c>
      <c r="B196" t="s">
        <v>21</v>
      </c>
      <c r="C196" t="s">
        <v>52</v>
      </c>
      <c r="D196" t="s">
        <v>782</v>
      </c>
      <c r="E196" t="s">
        <v>178</v>
      </c>
      <c r="F196" s="2">
        <v>43175.357986111107</v>
      </c>
      <c r="G196">
        <v>8</v>
      </c>
      <c r="H196" s="2">
        <v>43175.358599537038</v>
      </c>
      <c r="I196" s="9">
        <f t="shared" si="3"/>
        <v>53.000000445172191</v>
      </c>
      <c r="J196">
        <v>1</v>
      </c>
      <c r="K196">
        <v>0</v>
      </c>
      <c r="L196">
        <v>1</v>
      </c>
      <c r="M196">
        <v>0</v>
      </c>
      <c r="N196">
        <v>1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0</v>
      </c>
      <c r="Y196" t="s">
        <v>260</v>
      </c>
      <c r="Z196">
        <v>0</v>
      </c>
    </row>
    <row r="197" spans="1:26" x14ac:dyDescent="0.2">
      <c r="A197" t="s">
        <v>141</v>
      </c>
      <c r="B197" t="s">
        <v>21</v>
      </c>
      <c r="C197" t="s">
        <v>52</v>
      </c>
      <c r="D197" t="s">
        <v>781</v>
      </c>
      <c r="E197" t="s">
        <v>178</v>
      </c>
      <c r="F197" s="2">
        <v>43175.357523148137</v>
      </c>
      <c r="G197">
        <v>8</v>
      </c>
      <c r="H197" s="2">
        <v>43175.357974537037</v>
      </c>
      <c r="I197" s="9">
        <f t="shared" si="3"/>
        <v>39.000000944361091</v>
      </c>
      <c r="J197">
        <v>1</v>
      </c>
      <c r="K197">
        <v>0</v>
      </c>
      <c r="L197">
        <v>1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 t="s">
        <v>260</v>
      </c>
      <c r="Z197">
        <v>0</v>
      </c>
    </row>
    <row r="198" spans="1:26" x14ac:dyDescent="0.2">
      <c r="A198" t="s">
        <v>141</v>
      </c>
      <c r="B198" t="s">
        <v>21</v>
      </c>
      <c r="C198" t="s">
        <v>52</v>
      </c>
      <c r="D198" t="s">
        <v>780</v>
      </c>
      <c r="E198" t="s">
        <v>178</v>
      </c>
      <c r="F198" s="2">
        <v>43175.356828703712</v>
      </c>
      <c r="G198">
        <v>8</v>
      </c>
      <c r="H198" s="2">
        <v>43175.357476851852</v>
      </c>
      <c r="I198" s="9">
        <f t="shared" si="3"/>
        <v>55.999999260529876</v>
      </c>
      <c r="J198">
        <v>1</v>
      </c>
      <c r="K198">
        <v>0</v>
      </c>
      <c r="L198">
        <v>1</v>
      </c>
      <c r="M198">
        <v>0</v>
      </c>
      <c r="N198">
        <v>1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56</v>
      </c>
      <c r="Y198" t="s">
        <v>257</v>
      </c>
      <c r="Z198">
        <v>1</v>
      </c>
    </row>
    <row r="199" spans="1:26" x14ac:dyDescent="0.2">
      <c r="A199" t="s">
        <v>141</v>
      </c>
      <c r="B199" t="s">
        <v>21</v>
      </c>
      <c r="C199" t="s">
        <v>52</v>
      </c>
      <c r="D199" t="s">
        <v>779</v>
      </c>
      <c r="E199" t="s">
        <v>178</v>
      </c>
      <c r="F199" s="2">
        <v>43175.356203703697</v>
      </c>
      <c r="G199">
        <v>8</v>
      </c>
      <c r="H199" s="2">
        <v>43175.356770833343</v>
      </c>
      <c r="I199" s="9">
        <f t="shared" si="3"/>
        <v>49.000001396052539</v>
      </c>
      <c r="J199">
        <v>1</v>
      </c>
      <c r="K199">
        <v>0</v>
      </c>
      <c r="L199">
        <v>1</v>
      </c>
      <c r="M199">
        <v>0</v>
      </c>
      <c r="N199">
        <v>1</v>
      </c>
      <c r="O199">
        <v>0</v>
      </c>
      <c r="P199">
        <v>1</v>
      </c>
      <c r="Q199">
        <v>0</v>
      </c>
      <c r="R199">
        <v>1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48</v>
      </c>
      <c r="Y199" t="s">
        <v>257</v>
      </c>
      <c r="Z199">
        <v>1</v>
      </c>
    </row>
    <row r="200" spans="1:26" x14ac:dyDescent="0.2">
      <c r="A200" t="s">
        <v>141</v>
      </c>
      <c r="B200" t="s">
        <v>21</v>
      </c>
      <c r="C200" t="s">
        <v>52</v>
      </c>
      <c r="D200" t="s">
        <v>778</v>
      </c>
      <c r="E200" t="s">
        <v>178</v>
      </c>
      <c r="F200" s="2">
        <v>43175.354675925933</v>
      </c>
      <c r="G200">
        <v>8</v>
      </c>
      <c r="H200" s="2">
        <v>43175.354710648149</v>
      </c>
      <c r="I200" s="9">
        <f t="shared" si="3"/>
        <v>2.999999444000423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 t="s">
        <v>257</v>
      </c>
      <c r="Z200">
        <v>0</v>
      </c>
    </row>
    <row r="201" spans="1:26" x14ac:dyDescent="0.2">
      <c r="A201" t="s">
        <v>141</v>
      </c>
      <c r="B201" t="s">
        <v>21</v>
      </c>
      <c r="C201" t="s">
        <v>52</v>
      </c>
      <c r="D201" t="s">
        <v>777</v>
      </c>
      <c r="E201" t="s">
        <v>178</v>
      </c>
      <c r="F201" s="2">
        <v>43175.354456018518</v>
      </c>
      <c r="G201">
        <v>8</v>
      </c>
      <c r="H201" s="2">
        <v>43175.354513888888</v>
      </c>
      <c r="I201" s="9">
        <f t="shared" si="3"/>
        <v>4.9999999115243554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 t="s">
        <v>257</v>
      </c>
      <c r="Z201">
        <v>0</v>
      </c>
    </row>
    <row r="202" spans="1:26" x14ac:dyDescent="0.2">
      <c r="A202" t="s">
        <v>141</v>
      </c>
      <c r="B202" t="s">
        <v>21</v>
      </c>
      <c r="C202" t="s">
        <v>52</v>
      </c>
      <c r="D202" t="s">
        <v>776</v>
      </c>
      <c r="E202" t="s">
        <v>178</v>
      </c>
      <c r="F202" s="2">
        <v>43175.354398148149</v>
      </c>
      <c r="G202">
        <v>8</v>
      </c>
      <c r="H202" s="2">
        <v>43175.354444444441</v>
      </c>
      <c r="I202" s="9">
        <f t="shared" si="3"/>
        <v>3.9999996777623892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 t="s">
        <v>257</v>
      </c>
      <c r="Z202">
        <v>0</v>
      </c>
    </row>
    <row r="203" spans="1:26" x14ac:dyDescent="0.2">
      <c r="A203" t="s">
        <v>141</v>
      </c>
      <c r="B203" t="s">
        <v>21</v>
      </c>
      <c r="C203" t="s">
        <v>52</v>
      </c>
      <c r="D203" t="s">
        <v>775</v>
      </c>
      <c r="E203" t="s">
        <v>178</v>
      </c>
      <c r="F203" s="2">
        <v>43175.354247685187</v>
      </c>
      <c r="G203">
        <v>8</v>
      </c>
      <c r="H203" s="2">
        <v>43175.35429398148</v>
      </c>
      <c r="I203" s="9">
        <f t="shared" si="3"/>
        <v>3.9999996777623892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 t="s">
        <v>257</v>
      </c>
      <c r="Z203">
        <v>0</v>
      </c>
    </row>
    <row r="204" spans="1:26" x14ac:dyDescent="0.2">
      <c r="A204" t="s">
        <v>141</v>
      </c>
      <c r="B204" t="s">
        <v>21</v>
      </c>
      <c r="C204" t="s">
        <v>52</v>
      </c>
      <c r="D204" t="s">
        <v>774</v>
      </c>
      <c r="E204" t="s">
        <v>178</v>
      </c>
      <c r="F204" s="2">
        <v>43175.35361111111</v>
      </c>
      <c r="G204">
        <v>8</v>
      </c>
      <c r="H204" s="2">
        <v>43175.354201388887</v>
      </c>
      <c r="I204" s="9">
        <f t="shared" si="3"/>
        <v>50.999999977648258</v>
      </c>
      <c r="J204">
        <v>1</v>
      </c>
      <c r="K204">
        <v>0</v>
      </c>
      <c r="L204">
        <v>1</v>
      </c>
      <c r="M204">
        <v>0</v>
      </c>
      <c r="N204">
        <v>1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0</v>
      </c>
      <c r="Y204" t="s">
        <v>257</v>
      </c>
      <c r="Z204">
        <v>0</v>
      </c>
    </row>
    <row r="205" spans="1:26" x14ac:dyDescent="0.2">
      <c r="A205" t="s">
        <v>141</v>
      </c>
      <c r="B205" t="s">
        <v>21</v>
      </c>
      <c r="C205" t="s">
        <v>52</v>
      </c>
      <c r="D205" t="s">
        <v>773</v>
      </c>
      <c r="E205" t="s">
        <v>178</v>
      </c>
      <c r="F205" s="2">
        <v>43175.352870370371</v>
      </c>
      <c r="G205">
        <v>8</v>
      </c>
      <c r="H205" s="2">
        <v>43175.35355324074</v>
      </c>
      <c r="I205" s="9">
        <f t="shared" si="3"/>
        <v>58.999999961815774</v>
      </c>
      <c r="J205">
        <v>1</v>
      </c>
      <c r="K205">
        <v>0</v>
      </c>
      <c r="L205">
        <v>1</v>
      </c>
      <c r="M205">
        <v>0</v>
      </c>
      <c r="N205">
        <v>1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 t="s">
        <v>257</v>
      </c>
      <c r="Z205">
        <v>0</v>
      </c>
    </row>
    <row r="206" spans="1:26" x14ac:dyDescent="0.2">
      <c r="A206" t="s">
        <v>141</v>
      </c>
      <c r="B206" t="s">
        <v>21</v>
      </c>
      <c r="C206" t="s">
        <v>52</v>
      </c>
      <c r="D206" t="s">
        <v>772</v>
      </c>
      <c r="E206" t="s">
        <v>178</v>
      </c>
      <c r="F206" s="2">
        <v>43175.352500000001</v>
      </c>
      <c r="G206">
        <v>8</v>
      </c>
      <c r="H206" s="2">
        <v>43175.352847222217</v>
      </c>
      <c r="I206" s="9">
        <f t="shared" si="3"/>
        <v>29.999999469146132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 t="s">
        <v>257</v>
      </c>
      <c r="Z206">
        <v>0</v>
      </c>
    </row>
    <row r="207" spans="1:26" x14ac:dyDescent="0.2">
      <c r="A207" t="s">
        <v>149</v>
      </c>
      <c r="B207" t="s">
        <v>21</v>
      </c>
      <c r="C207" t="s">
        <v>52</v>
      </c>
      <c r="D207" t="s">
        <v>771</v>
      </c>
      <c r="E207" t="s">
        <v>178</v>
      </c>
      <c r="F207" s="2">
        <v>43175.351875</v>
      </c>
      <c r="G207">
        <v>8</v>
      </c>
      <c r="H207" s="2">
        <v>43175.352256944447</v>
      </c>
      <c r="I207" s="9">
        <f t="shared" si="3"/>
        <v>33.000000170432031</v>
      </c>
      <c r="J207">
        <v>1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 t="s">
        <v>260</v>
      </c>
      <c r="Z207">
        <v>0</v>
      </c>
    </row>
    <row r="208" spans="1:26" x14ac:dyDescent="0.2">
      <c r="A208" t="s">
        <v>149</v>
      </c>
      <c r="B208" t="s">
        <v>21</v>
      </c>
      <c r="C208" t="s">
        <v>52</v>
      </c>
      <c r="D208" t="s">
        <v>770</v>
      </c>
      <c r="E208" t="s">
        <v>178</v>
      </c>
      <c r="F208" s="2">
        <v>43175.351145833331</v>
      </c>
      <c r="G208">
        <v>8</v>
      </c>
      <c r="H208" s="2">
        <v>43175.351759259262</v>
      </c>
      <c r="I208" s="9">
        <f t="shared" si="3"/>
        <v>53.000000445172191</v>
      </c>
      <c r="J208">
        <v>1</v>
      </c>
      <c r="K208">
        <v>0</v>
      </c>
      <c r="L208">
        <v>1</v>
      </c>
      <c r="M208">
        <v>0</v>
      </c>
      <c r="N208">
        <v>1</v>
      </c>
      <c r="O208">
        <v>0</v>
      </c>
      <c r="P208">
        <v>1</v>
      </c>
      <c r="Q208">
        <v>0</v>
      </c>
      <c r="R208">
        <v>1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53</v>
      </c>
      <c r="Y208" t="s">
        <v>257</v>
      </c>
      <c r="Z208">
        <v>1</v>
      </c>
    </row>
    <row r="209" spans="1:26" x14ac:dyDescent="0.2">
      <c r="A209" t="s">
        <v>149</v>
      </c>
      <c r="B209" t="s">
        <v>21</v>
      </c>
      <c r="C209" t="s">
        <v>52</v>
      </c>
      <c r="D209" t="s">
        <v>769</v>
      </c>
      <c r="E209" t="s">
        <v>178</v>
      </c>
      <c r="F209" s="2">
        <v>43175.350358796299</v>
      </c>
      <c r="G209">
        <v>8</v>
      </c>
      <c r="H209" s="2">
        <v>43175.350983796299</v>
      </c>
      <c r="I209" s="9">
        <f t="shared" si="3"/>
        <v>54.000000050291419</v>
      </c>
      <c r="J209">
        <v>1</v>
      </c>
      <c r="K209">
        <v>0</v>
      </c>
      <c r="L209">
        <v>1</v>
      </c>
      <c r="M209">
        <v>0</v>
      </c>
      <c r="N209">
        <v>1</v>
      </c>
      <c r="O209">
        <v>0</v>
      </c>
      <c r="P209">
        <v>1</v>
      </c>
      <c r="Q209">
        <v>0</v>
      </c>
      <c r="R209">
        <v>1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54</v>
      </c>
      <c r="Y209" t="s">
        <v>257</v>
      </c>
      <c r="Z209">
        <v>1</v>
      </c>
    </row>
    <row r="210" spans="1:26" x14ac:dyDescent="0.2">
      <c r="A210" t="s">
        <v>149</v>
      </c>
      <c r="B210" t="s">
        <v>21</v>
      </c>
      <c r="C210" t="s">
        <v>52</v>
      </c>
      <c r="D210" t="s">
        <v>768</v>
      </c>
      <c r="E210" t="s">
        <v>178</v>
      </c>
      <c r="F210" s="2">
        <v>43175.349872685183</v>
      </c>
      <c r="G210">
        <v>8</v>
      </c>
      <c r="H210" s="2">
        <v>43175.350277777783</v>
      </c>
      <c r="I210" s="9">
        <f t="shared" si="3"/>
        <v>35.000000637955964</v>
      </c>
      <c r="J210">
        <v>1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 t="s">
        <v>257</v>
      </c>
      <c r="Z210">
        <v>0</v>
      </c>
    </row>
    <row r="211" spans="1:26" x14ac:dyDescent="0.2">
      <c r="A211" t="s">
        <v>149</v>
      </c>
      <c r="B211" t="s">
        <v>21</v>
      </c>
      <c r="C211" t="s">
        <v>52</v>
      </c>
      <c r="D211" t="s">
        <v>767</v>
      </c>
      <c r="E211" t="s">
        <v>178</v>
      </c>
      <c r="F211" s="2">
        <v>43175.34883101852</v>
      </c>
      <c r="G211">
        <v>8</v>
      </c>
      <c r="H211" s="2">
        <v>43175.349745370368</v>
      </c>
      <c r="I211" s="9">
        <f t="shared" si="3"/>
        <v>78.999999607913196</v>
      </c>
      <c r="J211">
        <v>1</v>
      </c>
      <c r="K211">
        <v>0</v>
      </c>
      <c r="L211">
        <v>1</v>
      </c>
      <c r="M211">
        <v>0</v>
      </c>
      <c r="N211">
        <v>1</v>
      </c>
      <c r="O211">
        <v>0</v>
      </c>
      <c r="P211">
        <v>1</v>
      </c>
      <c r="Q211">
        <v>0</v>
      </c>
      <c r="R211">
        <v>1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78</v>
      </c>
      <c r="Y211" t="s">
        <v>197</v>
      </c>
      <c r="Z211">
        <v>1</v>
      </c>
    </row>
    <row r="212" spans="1:26" x14ac:dyDescent="0.2">
      <c r="A212" t="s">
        <v>131</v>
      </c>
      <c r="B212" t="s">
        <v>21</v>
      </c>
      <c r="C212" t="s">
        <v>52</v>
      </c>
      <c r="D212" t="s">
        <v>766</v>
      </c>
      <c r="E212" t="s">
        <v>178</v>
      </c>
      <c r="F212" s="2">
        <v>43175.348391203697</v>
      </c>
      <c r="G212">
        <v>8</v>
      </c>
      <c r="H212" s="2">
        <v>43175.348425925928</v>
      </c>
      <c r="I212" s="9">
        <f t="shared" si="3"/>
        <v>3.0000007012858987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 t="s">
        <v>337</v>
      </c>
      <c r="Z212">
        <v>0</v>
      </c>
    </row>
    <row r="213" spans="1:26" x14ac:dyDescent="0.2">
      <c r="A213" t="s">
        <v>131</v>
      </c>
      <c r="B213" t="s">
        <v>21</v>
      </c>
      <c r="C213" t="s">
        <v>52</v>
      </c>
      <c r="D213" t="s">
        <v>765</v>
      </c>
      <c r="E213" t="s">
        <v>178</v>
      </c>
      <c r="F213" s="2">
        <v>43175.347708333327</v>
      </c>
      <c r="G213">
        <v>8</v>
      </c>
      <c r="H213" s="2">
        <v>43175.348240740743</v>
      </c>
      <c r="I213" s="9">
        <f t="shared" si="3"/>
        <v>46.000000694766641</v>
      </c>
      <c r="J213">
        <v>1</v>
      </c>
      <c r="K213">
        <v>0</v>
      </c>
      <c r="L213">
        <v>1</v>
      </c>
      <c r="M213">
        <v>0</v>
      </c>
      <c r="N213">
        <v>1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 t="s">
        <v>337</v>
      </c>
      <c r="Z213">
        <v>0</v>
      </c>
    </row>
    <row r="214" spans="1:26" x14ac:dyDescent="0.2">
      <c r="A214" t="s">
        <v>131</v>
      </c>
      <c r="B214" t="s">
        <v>21</v>
      </c>
      <c r="C214" t="s">
        <v>52</v>
      </c>
      <c r="D214" t="s">
        <v>764</v>
      </c>
      <c r="E214" t="s">
        <v>178</v>
      </c>
      <c r="F214" s="2">
        <v>43175.346921296303</v>
      </c>
      <c r="G214">
        <v>8</v>
      </c>
      <c r="H214" s="2">
        <v>43175.347453703696</v>
      </c>
      <c r="I214" s="9">
        <f t="shared" si="3"/>
        <v>45.999998808838427</v>
      </c>
      <c r="J214">
        <v>1</v>
      </c>
      <c r="K214">
        <v>0</v>
      </c>
      <c r="L214">
        <v>1</v>
      </c>
      <c r="M214">
        <v>0</v>
      </c>
      <c r="N214">
        <v>1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 t="s">
        <v>337</v>
      </c>
      <c r="Z214">
        <v>0</v>
      </c>
    </row>
    <row r="215" spans="1:26" x14ac:dyDescent="0.2">
      <c r="A215" t="s">
        <v>131</v>
      </c>
      <c r="B215" t="s">
        <v>21</v>
      </c>
      <c r="C215" t="s">
        <v>52</v>
      </c>
      <c r="D215" t="s">
        <v>763</v>
      </c>
      <c r="E215" t="s">
        <v>178</v>
      </c>
      <c r="F215" s="2">
        <v>43175.346388888887</v>
      </c>
      <c r="G215">
        <v>8</v>
      </c>
      <c r="H215" s="2">
        <v>43175.346898148149</v>
      </c>
      <c r="I215" s="9">
        <f t="shared" si="3"/>
        <v>44.000000227242708</v>
      </c>
      <c r="J215">
        <v>1</v>
      </c>
      <c r="K215">
        <v>0</v>
      </c>
      <c r="L215">
        <v>1</v>
      </c>
      <c r="M215">
        <v>0</v>
      </c>
      <c r="N215">
        <v>1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 t="s">
        <v>337</v>
      </c>
      <c r="Z215">
        <v>0</v>
      </c>
    </row>
    <row r="216" spans="1:26" x14ac:dyDescent="0.2">
      <c r="A216" t="s">
        <v>131</v>
      </c>
      <c r="B216" t="s">
        <v>21</v>
      </c>
      <c r="C216" t="s">
        <v>52</v>
      </c>
      <c r="D216" t="s">
        <v>762</v>
      </c>
      <c r="E216" t="s">
        <v>178</v>
      </c>
      <c r="F216" s="2">
        <v>43175.34584490741</v>
      </c>
      <c r="G216">
        <v>8</v>
      </c>
      <c r="H216" s="2">
        <v>43175.346365740741</v>
      </c>
      <c r="I216" s="9">
        <f t="shared" si="3"/>
        <v>44.999999832361937</v>
      </c>
      <c r="J216">
        <v>1</v>
      </c>
      <c r="K216">
        <v>0</v>
      </c>
      <c r="L216">
        <v>1</v>
      </c>
      <c r="M216">
        <v>0</v>
      </c>
      <c r="N216">
        <v>1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 t="s">
        <v>337</v>
      </c>
      <c r="Z216">
        <v>0</v>
      </c>
    </row>
    <row r="217" spans="1:26" x14ac:dyDescent="0.2">
      <c r="A217" t="s">
        <v>129</v>
      </c>
      <c r="B217" t="s">
        <v>21</v>
      </c>
      <c r="C217" t="s">
        <v>52</v>
      </c>
      <c r="D217" t="s">
        <v>761</v>
      </c>
      <c r="E217" t="s">
        <v>178</v>
      </c>
      <c r="F217" s="2">
        <v>43175.344965277778</v>
      </c>
      <c r="G217">
        <v>8</v>
      </c>
      <c r="H217" s="2">
        <v>43175.345497685194</v>
      </c>
      <c r="I217" s="9">
        <f t="shared" si="3"/>
        <v>46.000000694766641</v>
      </c>
      <c r="J217">
        <v>1</v>
      </c>
      <c r="K217">
        <v>0</v>
      </c>
      <c r="L217">
        <v>1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 t="s">
        <v>337</v>
      </c>
      <c r="Z217">
        <v>0</v>
      </c>
    </row>
    <row r="218" spans="1:26" x14ac:dyDescent="0.2">
      <c r="A218" t="s">
        <v>129</v>
      </c>
      <c r="B218" t="s">
        <v>21</v>
      </c>
      <c r="C218" t="s">
        <v>52</v>
      </c>
      <c r="D218" t="s">
        <v>760</v>
      </c>
      <c r="E218" t="s">
        <v>178</v>
      </c>
      <c r="F218" s="2">
        <v>43175.344363425917</v>
      </c>
      <c r="G218">
        <v>8</v>
      </c>
      <c r="H218" s="2">
        <v>43175.344884259262</v>
      </c>
      <c r="I218" s="9">
        <f t="shared" si="3"/>
        <v>45.000001089647412</v>
      </c>
      <c r="J218">
        <v>1</v>
      </c>
      <c r="K218">
        <v>0</v>
      </c>
      <c r="L218">
        <v>1</v>
      </c>
      <c r="M218">
        <v>0</v>
      </c>
      <c r="N218">
        <v>1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0</v>
      </c>
      <c r="Y218" t="s">
        <v>337</v>
      </c>
      <c r="Z218">
        <v>0</v>
      </c>
    </row>
    <row r="219" spans="1:26" x14ac:dyDescent="0.2">
      <c r="A219" t="s">
        <v>129</v>
      </c>
      <c r="B219" t="s">
        <v>21</v>
      </c>
      <c r="C219" t="s">
        <v>52</v>
      </c>
      <c r="D219" t="s">
        <v>759</v>
      </c>
      <c r="E219" t="s">
        <v>178</v>
      </c>
      <c r="F219" s="2">
        <v>43175.343738425923</v>
      </c>
      <c r="G219">
        <v>8</v>
      </c>
      <c r="H219" s="2">
        <v>43175.344293981478</v>
      </c>
      <c r="I219" s="9">
        <f t="shared" si="3"/>
        <v>47.999999905005097</v>
      </c>
      <c r="J219">
        <v>1</v>
      </c>
      <c r="K219">
        <v>0</v>
      </c>
      <c r="L219">
        <v>1</v>
      </c>
      <c r="M219">
        <v>0</v>
      </c>
      <c r="N219">
        <v>1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 t="s">
        <v>337</v>
      </c>
      <c r="Z219">
        <v>0</v>
      </c>
    </row>
    <row r="220" spans="1:26" x14ac:dyDescent="0.2">
      <c r="A220" t="s">
        <v>129</v>
      </c>
      <c r="B220" t="s">
        <v>21</v>
      </c>
      <c r="C220" t="s">
        <v>52</v>
      </c>
      <c r="D220" t="s">
        <v>758</v>
      </c>
      <c r="E220" t="s">
        <v>178</v>
      </c>
      <c r="F220" s="2">
        <v>43175.3434837963</v>
      </c>
      <c r="G220">
        <v>8</v>
      </c>
      <c r="H220" s="2">
        <v>43175.3437037037</v>
      </c>
      <c r="I220" s="9">
        <f t="shared" si="3"/>
        <v>18.999999412335455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 t="s">
        <v>337</v>
      </c>
      <c r="Z220">
        <v>0</v>
      </c>
    </row>
    <row r="221" spans="1:26" x14ac:dyDescent="0.2">
      <c r="A221" t="s">
        <v>135</v>
      </c>
      <c r="B221" t="s">
        <v>21</v>
      </c>
      <c r="C221" t="s">
        <v>52</v>
      </c>
      <c r="D221" t="s">
        <v>757</v>
      </c>
      <c r="E221" t="s">
        <v>178</v>
      </c>
      <c r="F221" s="2">
        <v>43175.342557870368</v>
      </c>
      <c r="G221">
        <v>8</v>
      </c>
      <c r="H221" s="2">
        <v>43175.343182870369</v>
      </c>
      <c r="I221" s="9">
        <f t="shared" si="3"/>
        <v>54.000000050291419</v>
      </c>
      <c r="J221">
        <v>1</v>
      </c>
      <c r="K221">
        <v>0</v>
      </c>
      <c r="L221">
        <v>1</v>
      </c>
      <c r="M221">
        <v>0</v>
      </c>
      <c r="N221">
        <v>1</v>
      </c>
      <c r="O221">
        <v>0</v>
      </c>
      <c r="P221">
        <v>1</v>
      </c>
      <c r="Q221">
        <v>0</v>
      </c>
      <c r="R221">
        <v>1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53</v>
      </c>
      <c r="Y221" t="s">
        <v>257</v>
      </c>
      <c r="Z221">
        <v>1</v>
      </c>
    </row>
    <row r="222" spans="1:26" x14ac:dyDescent="0.2">
      <c r="A222" t="s">
        <v>135</v>
      </c>
      <c r="B222" t="s">
        <v>21</v>
      </c>
      <c r="C222" t="s">
        <v>52</v>
      </c>
      <c r="D222" t="s">
        <v>756</v>
      </c>
      <c r="E222" t="s">
        <v>178</v>
      </c>
      <c r="F222" s="2">
        <v>43175.341817129629</v>
      </c>
      <c r="G222">
        <v>8</v>
      </c>
      <c r="H222" s="2">
        <v>43175.342442129629</v>
      </c>
      <c r="I222" s="9">
        <f t="shared" si="3"/>
        <v>54.000000050291419</v>
      </c>
      <c r="J222">
        <v>1</v>
      </c>
      <c r="K222">
        <v>0</v>
      </c>
      <c r="L222">
        <v>1</v>
      </c>
      <c r="M222">
        <v>0</v>
      </c>
      <c r="N222">
        <v>1</v>
      </c>
      <c r="O222">
        <v>0</v>
      </c>
      <c r="P222">
        <v>1</v>
      </c>
      <c r="Q222">
        <v>0</v>
      </c>
      <c r="R222">
        <v>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54</v>
      </c>
      <c r="Y222" t="s">
        <v>257</v>
      </c>
      <c r="Z222">
        <v>1</v>
      </c>
    </row>
    <row r="223" spans="1:26" x14ac:dyDescent="0.2">
      <c r="A223" t="s">
        <v>149</v>
      </c>
      <c r="B223" t="s">
        <v>21</v>
      </c>
      <c r="C223" t="s">
        <v>52</v>
      </c>
      <c r="D223" t="s">
        <v>755</v>
      </c>
      <c r="E223" t="s">
        <v>178</v>
      </c>
      <c r="F223" s="2">
        <v>43175.340856481482</v>
      </c>
      <c r="G223">
        <v>8</v>
      </c>
      <c r="H223" s="2">
        <v>43175.341481481482</v>
      </c>
      <c r="I223" s="9">
        <f t="shared" si="3"/>
        <v>54.000000050291419</v>
      </c>
      <c r="J223">
        <v>1</v>
      </c>
      <c r="K223">
        <v>0</v>
      </c>
      <c r="L223">
        <v>1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 t="s">
        <v>197</v>
      </c>
      <c r="Z223">
        <v>0</v>
      </c>
    </row>
    <row r="224" spans="1:26" x14ac:dyDescent="0.2">
      <c r="A224" t="s">
        <v>149</v>
      </c>
      <c r="B224" t="s">
        <v>21</v>
      </c>
      <c r="C224" t="s">
        <v>52</v>
      </c>
      <c r="D224" t="s">
        <v>754</v>
      </c>
      <c r="E224" t="s">
        <v>178</v>
      </c>
      <c r="F224" s="2">
        <v>43175.339756944442</v>
      </c>
      <c r="G224">
        <v>8</v>
      </c>
      <c r="H224" s="2">
        <v>43175.340543981481</v>
      </c>
      <c r="I224" s="9">
        <f t="shared" si="3"/>
        <v>68.000000179745257</v>
      </c>
      <c r="J224">
        <v>1</v>
      </c>
      <c r="K224">
        <v>0</v>
      </c>
      <c r="L224">
        <v>1</v>
      </c>
      <c r="M224">
        <v>0</v>
      </c>
      <c r="N224">
        <v>1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68</v>
      </c>
      <c r="Y224" t="s">
        <v>197</v>
      </c>
      <c r="Z224">
        <v>1</v>
      </c>
    </row>
    <row r="225" spans="1:26" x14ac:dyDescent="0.2">
      <c r="A225" t="s">
        <v>149</v>
      </c>
      <c r="B225" t="s">
        <v>21</v>
      </c>
      <c r="C225" t="s">
        <v>52</v>
      </c>
      <c r="D225" t="s">
        <v>753</v>
      </c>
      <c r="E225" t="s">
        <v>178</v>
      </c>
      <c r="F225" s="2">
        <v>43175.338599537034</v>
      </c>
      <c r="G225">
        <v>8</v>
      </c>
      <c r="H225" s="2">
        <v>43175.339629629627</v>
      </c>
      <c r="I225" s="9">
        <f t="shared" si="3"/>
        <v>89.000000059604645</v>
      </c>
      <c r="J225">
        <v>0</v>
      </c>
      <c r="K225">
        <v>1</v>
      </c>
      <c r="L225">
        <v>1</v>
      </c>
      <c r="M225">
        <v>0</v>
      </c>
      <c r="N225">
        <v>1</v>
      </c>
      <c r="O225">
        <v>0</v>
      </c>
      <c r="P225">
        <v>1</v>
      </c>
      <c r="Q225">
        <v>0</v>
      </c>
      <c r="R225">
        <v>0</v>
      </c>
      <c r="S225">
        <v>1</v>
      </c>
      <c r="T225">
        <v>1</v>
      </c>
      <c r="U225">
        <v>0</v>
      </c>
      <c r="V225">
        <v>0</v>
      </c>
      <c r="W225">
        <v>0</v>
      </c>
      <c r="X225">
        <v>88</v>
      </c>
      <c r="Y225" t="s">
        <v>179</v>
      </c>
      <c r="Z225">
        <v>1</v>
      </c>
    </row>
    <row r="226" spans="1:26" x14ac:dyDescent="0.2">
      <c r="A226" t="s">
        <v>111</v>
      </c>
      <c r="B226" t="s">
        <v>21</v>
      </c>
      <c r="C226" t="s">
        <v>52</v>
      </c>
      <c r="D226" t="s">
        <v>752</v>
      </c>
      <c r="E226" t="s">
        <v>178</v>
      </c>
      <c r="F226" s="2">
        <v>43175.337314814817</v>
      </c>
      <c r="G226">
        <v>8</v>
      </c>
      <c r="H226" s="2">
        <v>43175.337939814817</v>
      </c>
      <c r="I226" s="9">
        <f t="shared" si="3"/>
        <v>54.000000050291419</v>
      </c>
      <c r="J226">
        <v>1</v>
      </c>
      <c r="K226">
        <v>0</v>
      </c>
      <c r="L226">
        <v>1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 t="s">
        <v>197</v>
      </c>
      <c r="Z226">
        <v>0</v>
      </c>
    </row>
    <row r="227" spans="1:26" x14ac:dyDescent="0.2">
      <c r="A227" t="s">
        <v>111</v>
      </c>
      <c r="B227" t="s">
        <v>21</v>
      </c>
      <c r="C227" t="s">
        <v>52</v>
      </c>
      <c r="D227" t="s">
        <v>751</v>
      </c>
      <c r="E227" t="s">
        <v>178</v>
      </c>
      <c r="F227" s="2">
        <v>43175.336597222216</v>
      </c>
      <c r="G227">
        <v>8</v>
      </c>
      <c r="H227" s="2">
        <v>43175.337291666663</v>
      </c>
      <c r="I227" s="9">
        <f t="shared" si="3"/>
        <v>60.000000195577741</v>
      </c>
      <c r="J227">
        <v>1</v>
      </c>
      <c r="K227">
        <v>0</v>
      </c>
      <c r="L227">
        <v>1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 t="s">
        <v>197</v>
      </c>
      <c r="Z227">
        <v>0</v>
      </c>
    </row>
    <row r="228" spans="1:26" x14ac:dyDescent="0.2">
      <c r="A228" t="s">
        <v>129</v>
      </c>
      <c r="B228" t="s">
        <v>21</v>
      </c>
      <c r="C228" t="s">
        <v>52</v>
      </c>
      <c r="D228" t="s">
        <v>750</v>
      </c>
      <c r="E228" t="s">
        <v>178</v>
      </c>
      <c r="F228" s="2">
        <v>43175.335775462961</v>
      </c>
      <c r="G228">
        <v>8</v>
      </c>
      <c r="H228" s="2">
        <v>43175.336319444446</v>
      </c>
      <c r="I228" s="9">
        <f t="shared" si="3"/>
        <v>47.000000299885869</v>
      </c>
      <c r="J228">
        <v>1</v>
      </c>
      <c r="K228">
        <v>0</v>
      </c>
      <c r="L228">
        <v>1</v>
      </c>
      <c r="M228">
        <v>0</v>
      </c>
      <c r="N228">
        <v>1</v>
      </c>
      <c r="O228">
        <v>0</v>
      </c>
      <c r="P228">
        <v>1</v>
      </c>
      <c r="Q228">
        <v>0</v>
      </c>
      <c r="R228">
        <v>1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46</v>
      </c>
      <c r="Y228" t="s">
        <v>306</v>
      </c>
      <c r="Z228">
        <v>1</v>
      </c>
    </row>
    <row r="229" spans="1:26" x14ac:dyDescent="0.2">
      <c r="A229" t="s">
        <v>129</v>
      </c>
      <c r="B229" t="s">
        <v>21</v>
      </c>
      <c r="C229" t="s">
        <v>52</v>
      </c>
      <c r="D229" t="s">
        <v>749</v>
      </c>
      <c r="E229" t="s">
        <v>178</v>
      </c>
      <c r="F229" s="2">
        <v>43175.335266203707</v>
      </c>
      <c r="G229">
        <v>8</v>
      </c>
      <c r="H229" s="2">
        <v>43175.335729166669</v>
      </c>
      <c r="I229" s="9">
        <f t="shared" si="3"/>
        <v>39.999999920837581</v>
      </c>
      <c r="J229">
        <v>1</v>
      </c>
      <c r="K229">
        <v>0</v>
      </c>
      <c r="L229">
        <v>1</v>
      </c>
      <c r="M229">
        <v>0</v>
      </c>
      <c r="N229">
        <v>1</v>
      </c>
      <c r="O229">
        <v>0</v>
      </c>
      <c r="P229">
        <v>1</v>
      </c>
      <c r="Q229">
        <v>0</v>
      </c>
      <c r="R229">
        <v>1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39</v>
      </c>
      <c r="Y229" t="s">
        <v>306</v>
      </c>
      <c r="Z229">
        <v>1</v>
      </c>
    </row>
    <row r="230" spans="1:26" x14ac:dyDescent="0.2">
      <c r="A230" t="s">
        <v>129</v>
      </c>
      <c r="B230" t="s">
        <v>21</v>
      </c>
      <c r="C230" t="s">
        <v>52</v>
      </c>
      <c r="D230" t="s">
        <v>748</v>
      </c>
      <c r="E230" t="s">
        <v>178</v>
      </c>
      <c r="F230" s="2">
        <v>43175.333831018521</v>
      </c>
      <c r="G230">
        <v>8</v>
      </c>
      <c r="H230" s="2">
        <v>43175.33394675926</v>
      </c>
      <c r="I230" s="9">
        <f t="shared" si="3"/>
        <v>9.9999998230487108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 t="s">
        <v>306</v>
      </c>
      <c r="Z230">
        <v>0</v>
      </c>
    </row>
    <row r="231" spans="1:26" x14ac:dyDescent="0.2">
      <c r="A231" t="s">
        <v>129</v>
      </c>
      <c r="B231" t="s">
        <v>21</v>
      </c>
      <c r="C231" t="s">
        <v>52</v>
      </c>
      <c r="D231" t="s">
        <v>747</v>
      </c>
      <c r="E231" t="s">
        <v>178</v>
      </c>
      <c r="F231" s="2">
        <v>43175.333622685182</v>
      </c>
      <c r="G231">
        <v>8</v>
      </c>
      <c r="H231" s="2">
        <v>43175.333819444437</v>
      </c>
      <c r="I231" s="9">
        <f t="shared" si="3"/>
        <v>16.999999573454261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 t="s">
        <v>306</v>
      </c>
      <c r="Z231">
        <v>0</v>
      </c>
    </row>
    <row r="232" spans="1:26" x14ac:dyDescent="0.2">
      <c r="A232" t="s">
        <v>129</v>
      </c>
      <c r="B232" t="s">
        <v>21</v>
      </c>
      <c r="C232" t="s">
        <v>52</v>
      </c>
      <c r="D232" t="s">
        <v>746</v>
      </c>
      <c r="E232" t="s">
        <v>178</v>
      </c>
      <c r="F232" s="2">
        <v>43175.332939814813</v>
      </c>
      <c r="G232">
        <v>7</v>
      </c>
      <c r="H232" s="2">
        <v>43175.333495370367</v>
      </c>
      <c r="I232" s="9">
        <f t="shared" si="3"/>
        <v>47.999999905005097</v>
      </c>
      <c r="J232">
        <v>1</v>
      </c>
      <c r="K232">
        <v>0</v>
      </c>
      <c r="L232">
        <v>1</v>
      </c>
      <c r="M232">
        <v>0</v>
      </c>
      <c r="N232">
        <v>1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 t="s">
        <v>306</v>
      </c>
      <c r="Z232">
        <v>0</v>
      </c>
    </row>
    <row r="233" spans="1:26" x14ac:dyDescent="0.2">
      <c r="A233" t="s">
        <v>129</v>
      </c>
      <c r="B233" t="s">
        <v>21</v>
      </c>
      <c r="C233" t="s">
        <v>52</v>
      </c>
      <c r="D233" t="s">
        <v>745</v>
      </c>
      <c r="E233" t="s">
        <v>178</v>
      </c>
      <c r="F233" s="2">
        <v>43175.332418981481</v>
      </c>
      <c r="G233">
        <v>7</v>
      </c>
      <c r="H233" s="2">
        <v>43175.332916666674</v>
      </c>
      <c r="I233" s="9">
        <f t="shared" si="3"/>
        <v>43.00000062212348</v>
      </c>
      <c r="J233">
        <v>1</v>
      </c>
      <c r="K233">
        <v>0</v>
      </c>
      <c r="L233">
        <v>1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 t="s">
        <v>306</v>
      </c>
      <c r="Z233">
        <v>0</v>
      </c>
    </row>
    <row r="234" spans="1:26" x14ac:dyDescent="0.2">
      <c r="A234" t="s">
        <v>117</v>
      </c>
      <c r="B234" t="s">
        <v>21</v>
      </c>
      <c r="C234" t="s">
        <v>52</v>
      </c>
      <c r="D234" t="s">
        <v>744</v>
      </c>
      <c r="E234" t="s">
        <v>178</v>
      </c>
      <c r="F234" s="2">
        <v>43175.331446759257</v>
      </c>
      <c r="G234">
        <v>7</v>
      </c>
      <c r="H234" s="2">
        <v>43175.332083333327</v>
      </c>
      <c r="I234" s="9">
        <f t="shared" si="3"/>
        <v>54.999999655410647</v>
      </c>
      <c r="J234">
        <v>1</v>
      </c>
      <c r="K234">
        <v>0</v>
      </c>
      <c r="L234">
        <v>1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 t="s">
        <v>260</v>
      </c>
      <c r="Z234">
        <v>0</v>
      </c>
    </row>
    <row r="235" spans="1:26" x14ac:dyDescent="0.2">
      <c r="A235" t="s">
        <v>117</v>
      </c>
      <c r="B235" t="s">
        <v>21</v>
      </c>
      <c r="C235" t="s">
        <v>52</v>
      </c>
      <c r="D235" t="s">
        <v>743</v>
      </c>
      <c r="E235" t="s">
        <v>178</v>
      </c>
      <c r="F235" s="2">
        <v>43175.33048611111</v>
      </c>
      <c r="G235">
        <v>7</v>
      </c>
      <c r="H235" s="2">
        <v>43175.331122685187</v>
      </c>
      <c r="I235" s="9">
        <f t="shared" si="3"/>
        <v>55.000000284053385</v>
      </c>
      <c r="J235">
        <v>1</v>
      </c>
      <c r="K235">
        <v>0</v>
      </c>
      <c r="L235">
        <v>1</v>
      </c>
      <c r="M235">
        <v>0</v>
      </c>
      <c r="N235">
        <v>1</v>
      </c>
      <c r="O235">
        <v>0</v>
      </c>
      <c r="P235">
        <v>1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 t="s">
        <v>260</v>
      </c>
      <c r="Z235">
        <v>0</v>
      </c>
    </row>
    <row r="236" spans="1:26" x14ac:dyDescent="0.2">
      <c r="A236" t="s">
        <v>117</v>
      </c>
      <c r="B236" t="s">
        <v>21</v>
      </c>
      <c r="C236" t="s">
        <v>52</v>
      </c>
      <c r="D236" t="s">
        <v>742</v>
      </c>
      <c r="E236" t="s">
        <v>178</v>
      </c>
      <c r="F236" s="2">
        <v>43175.329780092587</v>
      </c>
      <c r="G236">
        <v>7</v>
      </c>
      <c r="H236" s="2">
        <v>43175.330381944441</v>
      </c>
      <c r="I236" s="9">
        <f t="shared" si="3"/>
        <v>52.000000211410224</v>
      </c>
      <c r="J236">
        <v>1</v>
      </c>
      <c r="K236">
        <v>0</v>
      </c>
      <c r="L236">
        <v>1</v>
      </c>
      <c r="M236">
        <v>0</v>
      </c>
      <c r="N236">
        <v>1</v>
      </c>
      <c r="O236">
        <v>0</v>
      </c>
      <c r="P236">
        <v>1</v>
      </c>
      <c r="Q236">
        <v>0</v>
      </c>
      <c r="R236">
        <v>1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52</v>
      </c>
      <c r="Y236" t="s">
        <v>260</v>
      </c>
      <c r="Z236">
        <v>1</v>
      </c>
    </row>
    <row r="237" spans="1:26" x14ac:dyDescent="0.2">
      <c r="A237" t="s">
        <v>117</v>
      </c>
      <c r="B237" t="s">
        <v>21</v>
      </c>
      <c r="C237" t="s">
        <v>52</v>
      </c>
      <c r="D237" t="s">
        <v>741</v>
      </c>
      <c r="E237" t="s">
        <v>178</v>
      </c>
      <c r="F237" s="2">
        <v>43175.328935185193</v>
      </c>
      <c r="G237">
        <v>7</v>
      </c>
      <c r="H237" s="2">
        <v>43175.329560185193</v>
      </c>
      <c r="I237" s="9">
        <f t="shared" si="3"/>
        <v>54.000000050291419</v>
      </c>
      <c r="J237">
        <v>1</v>
      </c>
      <c r="K237">
        <v>0</v>
      </c>
      <c r="L237">
        <v>1</v>
      </c>
      <c r="M237">
        <v>0</v>
      </c>
      <c r="N237">
        <v>1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 t="s">
        <v>260</v>
      </c>
      <c r="Z237">
        <v>0</v>
      </c>
    </row>
    <row r="238" spans="1:26" x14ac:dyDescent="0.2">
      <c r="A238" t="s">
        <v>139</v>
      </c>
      <c r="B238" t="s">
        <v>21</v>
      </c>
      <c r="C238" t="s">
        <v>52</v>
      </c>
      <c r="D238" t="s">
        <v>740</v>
      </c>
      <c r="E238" t="s">
        <v>178</v>
      </c>
      <c r="F238" s="2">
        <v>43175.328344907408</v>
      </c>
      <c r="G238">
        <v>7</v>
      </c>
      <c r="H238" s="2">
        <v>43175.328657407408</v>
      </c>
      <c r="I238" s="9">
        <f t="shared" si="3"/>
        <v>27.00000002514571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 t="s">
        <v>306</v>
      </c>
      <c r="Z238">
        <v>0</v>
      </c>
    </row>
    <row r="239" spans="1:26" x14ac:dyDescent="0.2">
      <c r="A239" t="s">
        <v>139</v>
      </c>
      <c r="B239" t="s">
        <v>21</v>
      </c>
      <c r="C239" t="s">
        <v>52</v>
      </c>
      <c r="D239" t="s">
        <v>739</v>
      </c>
      <c r="E239" t="s">
        <v>178</v>
      </c>
      <c r="F239" s="2">
        <v>43175.327650462961</v>
      </c>
      <c r="G239">
        <v>7</v>
      </c>
      <c r="H239" s="2">
        <v>43175.328275462962</v>
      </c>
      <c r="I239" s="9">
        <f t="shared" si="3"/>
        <v>54.000000050291419</v>
      </c>
      <c r="J239">
        <v>1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0</v>
      </c>
      <c r="R239">
        <v>1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 t="s">
        <v>306</v>
      </c>
      <c r="Z239">
        <v>0</v>
      </c>
    </row>
    <row r="240" spans="1:26" x14ac:dyDescent="0.2">
      <c r="A240" t="s">
        <v>139</v>
      </c>
      <c r="B240" t="s">
        <v>21</v>
      </c>
      <c r="C240" t="s">
        <v>52</v>
      </c>
      <c r="D240" t="s">
        <v>738</v>
      </c>
      <c r="E240" t="s">
        <v>178</v>
      </c>
      <c r="F240" s="2">
        <v>43175.326921296299</v>
      </c>
      <c r="G240">
        <v>7</v>
      </c>
      <c r="H240" s="2">
        <v>43175.327581018522</v>
      </c>
      <c r="I240" s="9">
        <f t="shared" si="3"/>
        <v>57.00000012293458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 t="s">
        <v>306</v>
      </c>
      <c r="Z240">
        <v>0</v>
      </c>
    </row>
    <row r="241" spans="1:26" x14ac:dyDescent="0.2">
      <c r="A241" t="s">
        <v>139</v>
      </c>
      <c r="B241" t="s">
        <v>21</v>
      </c>
      <c r="C241" t="s">
        <v>52</v>
      </c>
      <c r="D241" t="s">
        <v>737</v>
      </c>
      <c r="E241" t="s">
        <v>178</v>
      </c>
      <c r="F241" s="2">
        <v>43175.326296296298</v>
      </c>
      <c r="G241">
        <v>7</v>
      </c>
      <c r="H241" s="2">
        <v>43175.326874999999</v>
      </c>
      <c r="I241" s="9">
        <f t="shared" si="3"/>
        <v>49.999999743886292</v>
      </c>
      <c r="J241">
        <v>1</v>
      </c>
      <c r="K241">
        <v>0</v>
      </c>
      <c r="L241">
        <v>1</v>
      </c>
      <c r="M241">
        <v>0</v>
      </c>
      <c r="N241">
        <v>1</v>
      </c>
      <c r="O241">
        <v>0</v>
      </c>
      <c r="P241">
        <v>1</v>
      </c>
      <c r="Q241">
        <v>0</v>
      </c>
      <c r="R241">
        <v>1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50</v>
      </c>
      <c r="Y241" t="s">
        <v>306</v>
      </c>
      <c r="Z241">
        <v>1</v>
      </c>
    </row>
    <row r="242" spans="1:26" x14ac:dyDescent="0.2">
      <c r="A242" t="s">
        <v>147</v>
      </c>
      <c r="B242" t="s">
        <v>21</v>
      </c>
      <c r="C242" t="s">
        <v>52</v>
      </c>
      <c r="D242" t="s">
        <v>736</v>
      </c>
      <c r="E242" t="s">
        <v>178</v>
      </c>
      <c r="F242" s="2">
        <v>43174.798900462964</v>
      </c>
      <c r="G242">
        <v>19</v>
      </c>
      <c r="H242" s="2">
        <v>43174.799502314818</v>
      </c>
      <c r="I242" s="9">
        <f t="shared" si="3"/>
        <v>52.000000211410224</v>
      </c>
      <c r="J242">
        <v>1</v>
      </c>
      <c r="K242">
        <v>0</v>
      </c>
      <c r="L242">
        <v>1</v>
      </c>
      <c r="M242">
        <v>0</v>
      </c>
      <c r="N242">
        <v>1</v>
      </c>
      <c r="O242">
        <v>0</v>
      </c>
      <c r="P242">
        <v>1</v>
      </c>
      <c r="Q242">
        <v>0</v>
      </c>
      <c r="R242">
        <v>1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52</v>
      </c>
      <c r="Y242" t="s">
        <v>257</v>
      </c>
      <c r="Z242">
        <v>1</v>
      </c>
    </row>
    <row r="243" spans="1:26" x14ac:dyDescent="0.2">
      <c r="A243" t="s">
        <v>147</v>
      </c>
      <c r="B243" t="s">
        <v>21</v>
      </c>
      <c r="C243" t="s">
        <v>52</v>
      </c>
      <c r="D243" t="s">
        <v>735</v>
      </c>
      <c r="E243" t="s">
        <v>178</v>
      </c>
      <c r="F243" s="2">
        <v>43174.798159722217</v>
      </c>
      <c r="G243">
        <v>19</v>
      </c>
      <c r="H243" s="2">
        <v>43174.798854166656</v>
      </c>
      <c r="I243" s="9">
        <f t="shared" si="3"/>
        <v>59.999999566935003</v>
      </c>
      <c r="J243">
        <v>1</v>
      </c>
      <c r="K243">
        <v>0</v>
      </c>
      <c r="L243">
        <v>1</v>
      </c>
      <c r="M243">
        <v>0</v>
      </c>
      <c r="N243">
        <v>1</v>
      </c>
      <c r="O243">
        <v>0</v>
      </c>
      <c r="P243">
        <v>1</v>
      </c>
      <c r="Q243">
        <v>0</v>
      </c>
      <c r="R243">
        <v>1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59</v>
      </c>
      <c r="Y243" t="s">
        <v>257</v>
      </c>
      <c r="Z243">
        <v>1</v>
      </c>
    </row>
    <row r="244" spans="1:26" x14ac:dyDescent="0.2">
      <c r="A244" t="s">
        <v>139</v>
      </c>
      <c r="B244" t="s">
        <v>21</v>
      </c>
      <c r="C244" t="s">
        <v>52</v>
      </c>
      <c r="D244" t="s">
        <v>734</v>
      </c>
      <c r="E244" t="s">
        <v>178</v>
      </c>
      <c r="F244" s="2">
        <v>43174.797372685192</v>
      </c>
      <c r="G244">
        <v>19</v>
      </c>
      <c r="H244" s="2">
        <v>43174.79791666667</v>
      </c>
      <c r="I244" s="9">
        <f t="shared" si="3"/>
        <v>46.999999671243131</v>
      </c>
      <c r="J244">
        <v>1</v>
      </c>
      <c r="K244">
        <v>0</v>
      </c>
      <c r="L244">
        <v>1</v>
      </c>
      <c r="M244">
        <v>0</v>
      </c>
      <c r="N244">
        <v>1</v>
      </c>
      <c r="O244">
        <v>0</v>
      </c>
      <c r="P244">
        <v>1</v>
      </c>
      <c r="Q244">
        <v>0</v>
      </c>
      <c r="R244">
        <v>1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46</v>
      </c>
      <c r="Y244" t="s">
        <v>260</v>
      </c>
      <c r="Z244">
        <v>1</v>
      </c>
    </row>
    <row r="245" spans="1:26" x14ac:dyDescent="0.2">
      <c r="A245" t="s">
        <v>139</v>
      </c>
      <c r="B245" t="s">
        <v>21</v>
      </c>
      <c r="C245" t="s">
        <v>52</v>
      </c>
      <c r="D245" t="s">
        <v>733</v>
      </c>
      <c r="E245" t="s">
        <v>178</v>
      </c>
      <c r="F245" s="2">
        <v>43174.796747685177</v>
      </c>
      <c r="G245">
        <v>19</v>
      </c>
      <c r="H245" s="2">
        <v>43174.797291666669</v>
      </c>
      <c r="I245" s="9">
        <f t="shared" si="3"/>
        <v>47.000000928528607</v>
      </c>
      <c r="J245">
        <v>1</v>
      </c>
      <c r="K245">
        <v>0</v>
      </c>
      <c r="L245">
        <v>1</v>
      </c>
      <c r="M245">
        <v>0</v>
      </c>
      <c r="N245">
        <v>1</v>
      </c>
      <c r="O245">
        <v>0</v>
      </c>
      <c r="P245">
        <v>1</v>
      </c>
      <c r="Q245">
        <v>0</v>
      </c>
      <c r="R245">
        <v>1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46</v>
      </c>
      <c r="Y245" t="s">
        <v>260</v>
      </c>
      <c r="Z245">
        <v>1</v>
      </c>
    </row>
    <row r="246" spans="1:26" x14ac:dyDescent="0.2">
      <c r="A246" t="s">
        <v>129</v>
      </c>
      <c r="B246" t="s">
        <v>21</v>
      </c>
      <c r="C246" t="s">
        <v>52</v>
      </c>
      <c r="D246" t="s">
        <v>732</v>
      </c>
      <c r="E246" t="s">
        <v>178</v>
      </c>
      <c r="F246" s="2">
        <v>43174.795474537037</v>
      </c>
      <c r="G246">
        <v>19</v>
      </c>
      <c r="H246" s="2">
        <v>43174.796134259261</v>
      </c>
      <c r="I246" s="9">
        <f t="shared" si="3"/>
        <v>57.00000012293458</v>
      </c>
      <c r="J246">
        <v>1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0</v>
      </c>
      <c r="Y246" t="s">
        <v>306</v>
      </c>
      <c r="Z246">
        <v>0</v>
      </c>
    </row>
    <row r="247" spans="1:26" x14ac:dyDescent="0.2">
      <c r="A247" t="s">
        <v>129</v>
      </c>
      <c r="B247" t="s">
        <v>21</v>
      </c>
      <c r="C247" t="s">
        <v>52</v>
      </c>
      <c r="D247" t="s">
        <v>731</v>
      </c>
      <c r="E247" t="s">
        <v>178</v>
      </c>
      <c r="F247" s="2">
        <v>43174.794641203713</v>
      </c>
      <c r="G247">
        <v>19</v>
      </c>
      <c r="H247" s="2">
        <v>43174.795208333337</v>
      </c>
      <c r="I247" s="9">
        <f t="shared" si="3"/>
        <v>48.999999510124326</v>
      </c>
      <c r="J247">
        <v>1</v>
      </c>
      <c r="K247">
        <v>0</v>
      </c>
      <c r="L247">
        <v>1</v>
      </c>
      <c r="M247">
        <v>0</v>
      </c>
      <c r="N247">
        <v>1</v>
      </c>
      <c r="O247">
        <v>0</v>
      </c>
      <c r="P247">
        <v>1</v>
      </c>
      <c r="Q247">
        <v>0</v>
      </c>
      <c r="R247">
        <v>1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49</v>
      </c>
      <c r="Y247" t="s">
        <v>260</v>
      </c>
      <c r="Z247">
        <v>1</v>
      </c>
    </row>
    <row r="248" spans="1:26" x14ac:dyDescent="0.2">
      <c r="A248" t="s">
        <v>129</v>
      </c>
      <c r="B248" t="s">
        <v>21</v>
      </c>
      <c r="C248" t="s">
        <v>52</v>
      </c>
      <c r="D248" t="s">
        <v>730</v>
      </c>
      <c r="E248" t="s">
        <v>178</v>
      </c>
      <c r="F248" s="2">
        <v>43174.793854166674</v>
      </c>
      <c r="G248">
        <v>19</v>
      </c>
      <c r="H248" s="2">
        <v>43174.794490740736</v>
      </c>
      <c r="I248" s="9">
        <f t="shared" si="3"/>
        <v>54.99999902676791</v>
      </c>
      <c r="J248">
        <v>1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1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 t="s">
        <v>260</v>
      </c>
      <c r="Z248">
        <v>0</v>
      </c>
    </row>
    <row r="249" spans="1:26" x14ac:dyDescent="0.2">
      <c r="A249" t="s">
        <v>129</v>
      </c>
      <c r="B249" t="s">
        <v>21</v>
      </c>
      <c r="C249" t="s">
        <v>52</v>
      </c>
      <c r="D249" t="s">
        <v>729</v>
      </c>
      <c r="E249" t="s">
        <v>178</v>
      </c>
      <c r="F249" s="2">
        <v>43174.79314814815</v>
      </c>
      <c r="G249">
        <v>19</v>
      </c>
      <c r="H249" s="2">
        <v>43174.793726851851</v>
      </c>
      <c r="I249" s="9">
        <f t="shared" si="3"/>
        <v>49.999999743886292</v>
      </c>
      <c r="J249">
        <v>1</v>
      </c>
      <c r="K249">
        <v>0</v>
      </c>
      <c r="L249">
        <v>1</v>
      </c>
      <c r="M249">
        <v>0</v>
      </c>
      <c r="N249">
        <v>1</v>
      </c>
      <c r="O249">
        <v>0</v>
      </c>
      <c r="P249">
        <v>1</v>
      </c>
      <c r="Q249">
        <v>0</v>
      </c>
      <c r="R249">
        <v>1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50</v>
      </c>
      <c r="Y249" t="s">
        <v>260</v>
      </c>
      <c r="Z249">
        <v>1</v>
      </c>
    </row>
    <row r="250" spans="1:26" x14ac:dyDescent="0.2">
      <c r="A250" t="s">
        <v>135</v>
      </c>
      <c r="B250" t="s">
        <v>21</v>
      </c>
      <c r="C250" t="s">
        <v>52</v>
      </c>
      <c r="D250" t="s">
        <v>728</v>
      </c>
      <c r="E250" t="s">
        <v>178</v>
      </c>
      <c r="F250" s="2">
        <v>43174.792025462957</v>
      </c>
      <c r="G250">
        <v>19</v>
      </c>
      <c r="H250" s="2">
        <v>43174.792893518519</v>
      </c>
      <c r="I250" s="9">
        <f t="shared" si="3"/>
        <v>75.000000558793545</v>
      </c>
      <c r="J250">
        <v>1</v>
      </c>
      <c r="K250">
        <v>0</v>
      </c>
      <c r="L250">
        <v>1</v>
      </c>
      <c r="M250">
        <v>0</v>
      </c>
      <c r="N250">
        <v>1</v>
      </c>
      <c r="O250">
        <v>0</v>
      </c>
      <c r="P250">
        <v>1</v>
      </c>
      <c r="Q250">
        <v>0</v>
      </c>
      <c r="R250">
        <v>1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75</v>
      </c>
      <c r="Y250" t="s">
        <v>197</v>
      </c>
      <c r="Z250">
        <v>1</v>
      </c>
    </row>
    <row r="251" spans="1:26" x14ac:dyDescent="0.2">
      <c r="A251" t="s">
        <v>135</v>
      </c>
      <c r="B251" t="s">
        <v>21</v>
      </c>
      <c r="C251" t="s">
        <v>52</v>
      </c>
      <c r="D251" t="s">
        <v>727</v>
      </c>
      <c r="E251" t="s">
        <v>178</v>
      </c>
      <c r="F251" s="2">
        <v>43174.790763888886</v>
      </c>
      <c r="G251">
        <v>18</v>
      </c>
      <c r="H251" s="2">
        <v>43174.791585648149</v>
      </c>
      <c r="I251" s="9">
        <f t="shared" si="3"/>
        <v>71.000000252388418</v>
      </c>
      <c r="J251">
        <v>1</v>
      </c>
      <c r="K251">
        <v>0</v>
      </c>
      <c r="L251">
        <v>1</v>
      </c>
      <c r="M251">
        <v>0</v>
      </c>
      <c r="N251">
        <v>1</v>
      </c>
      <c r="O251">
        <v>0</v>
      </c>
      <c r="P251">
        <v>1</v>
      </c>
      <c r="Q251">
        <v>0</v>
      </c>
      <c r="R251">
        <v>1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71</v>
      </c>
      <c r="Y251" t="s">
        <v>197</v>
      </c>
      <c r="Z251">
        <v>1</v>
      </c>
    </row>
    <row r="252" spans="1:26" x14ac:dyDescent="0.2">
      <c r="A252" t="s">
        <v>135</v>
      </c>
      <c r="B252" t="s">
        <v>21</v>
      </c>
      <c r="C252" t="s">
        <v>52</v>
      </c>
      <c r="D252" t="s">
        <v>726</v>
      </c>
      <c r="E252" t="s">
        <v>178</v>
      </c>
      <c r="F252" s="2">
        <v>43174.789687500001</v>
      </c>
      <c r="G252">
        <v>18</v>
      </c>
      <c r="H252" s="2">
        <v>43174.790578703702</v>
      </c>
      <c r="I252" s="9">
        <f t="shared" si="3"/>
        <v>76.999999769032001</v>
      </c>
      <c r="J252">
        <v>1</v>
      </c>
      <c r="K252">
        <v>0</v>
      </c>
      <c r="L252">
        <v>1</v>
      </c>
      <c r="M252">
        <v>0</v>
      </c>
      <c r="N252">
        <v>1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 t="s">
        <v>197</v>
      </c>
      <c r="Z252">
        <v>0</v>
      </c>
    </row>
    <row r="253" spans="1:26" x14ac:dyDescent="0.2">
      <c r="A253" t="s">
        <v>135</v>
      </c>
      <c r="B253" t="s">
        <v>21</v>
      </c>
      <c r="C253" t="s">
        <v>52</v>
      </c>
      <c r="D253" t="s">
        <v>725</v>
      </c>
      <c r="E253" t="s">
        <v>178</v>
      </c>
      <c r="F253" s="2">
        <v>43174.788460648153</v>
      </c>
      <c r="G253">
        <v>18</v>
      </c>
      <c r="H253" s="2">
        <v>43174.788518518522</v>
      </c>
      <c r="I253" s="9">
        <f t="shared" si="3"/>
        <v>4.9999999115243554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 t="s">
        <v>197</v>
      </c>
      <c r="Z253">
        <v>0</v>
      </c>
    </row>
    <row r="254" spans="1:26" x14ac:dyDescent="0.2">
      <c r="A254" t="s">
        <v>135</v>
      </c>
      <c r="B254" t="s">
        <v>21</v>
      </c>
      <c r="C254" t="s">
        <v>52</v>
      </c>
      <c r="D254" t="s">
        <v>724</v>
      </c>
      <c r="E254" t="s">
        <v>178</v>
      </c>
      <c r="F254" s="2">
        <v>43174.788275462961</v>
      </c>
      <c r="G254">
        <v>18</v>
      </c>
      <c r="H254" s="2">
        <v>43174.78833333333</v>
      </c>
      <c r="I254" s="9">
        <f t="shared" si="3"/>
        <v>4.9999999115243554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 t="s">
        <v>197</v>
      </c>
      <c r="Z254">
        <v>0</v>
      </c>
    </row>
    <row r="255" spans="1:26" x14ac:dyDescent="0.2">
      <c r="A255" t="s">
        <v>135</v>
      </c>
      <c r="B255" t="s">
        <v>21</v>
      </c>
      <c r="C255" t="s">
        <v>52</v>
      </c>
      <c r="D255" t="s">
        <v>723</v>
      </c>
      <c r="E255" t="s">
        <v>178</v>
      </c>
      <c r="F255" s="2">
        <v>43174.787164351852</v>
      </c>
      <c r="G255">
        <v>18</v>
      </c>
      <c r="H255" s="2">
        <v>43174.788159722222</v>
      </c>
      <c r="I255" s="9">
        <f t="shared" si="3"/>
        <v>85.999999986961484</v>
      </c>
      <c r="J255">
        <v>1</v>
      </c>
      <c r="K255">
        <v>0</v>
      </c>
      <c r="L255">
        <v>1</v>
      </c>
      <c r="M255">
        <v>0</v>
      </c>
      <c r="N255">
        <v>1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 t="s">
        <v>197</v>
      </c>
      <c r="Z255">
        <v>0</v>
      </c>
    </row>
    <row r="256" spans="1:26" x14ac:dyDescent="0.2">
      <c r="A256" t="s">
        <v>135</v>
      </c>
      <c r="B256" t="s">
        <v>21</v>
      </c>
      <c r="C256" t="s">
        <v>52</v>
      </c>
      <c r="D256" t="s">
        <v>722</v>
      </c>
      <c r="E256" t="s">
        <v>178</v>
      </c>
      <c r="F256" s="2">
        <v>43174.786712962959</v>
      </c>
      <c r="G256">
        <v>18</v>
      </c>
      <c r="H256" s="2">
        <v>43174.787141203713</v>
      </c>
      <c r="I256" s="9">
        <f t="shared" si="3"/>
        <v>37.000001105479896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 t="s">
        <v>197</v>
      </c>
      <c r="Z256">
        <v>0</v>
      </c>
    </row>
    <row r="257" spans="1:26" x14ac:dyDescent="0.2">
      <c r="A257" t="s">
        <v>135</v>
      </c>
      <c r="B257" t="s">
        <v>21</v>
      </c>
      <c r="C257" t="s">
        <v>52</v>
      </c>
      <c r="D257" t="s">
        <v>721</v>
      </c>
      <c r="E257" t="s">
        <v>178</v>
      </c>
      <c r="F257" s="2">
        <v>43174.785682870373</v>
      </c>
      <c r="G257">
        <v>18</v>
      </c>
      <c r="H257" s="2">
        <v>43174.78665509259</v>
      </c>
      <c r="I257" s="9">
        <f t="shared" si="3"/>
        <v>83.999999519437551</v>
      </c>
      <c r="J257">
        <v>1</v>
      </c>
      <c r="K257">
        <v>0</v>
      </c>
      <c r="L257">
        <v>1</v>
      </c>
      <c r="M257">
        <v>0</v>
      </c>
      <c r="N257">
        <v>1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 t="s">
        <v>197</v>
      </c>
      <c r="Z257">
        <v>0</v>
      </c>
    </row>
    <row r="258" spans="1:26" x14ac:dyDescent="0.2">
      <c r="A258" t="s">
        <v>135</v>
      </c>
      <c r="B258" t="s">
        <v>21</v>
      </c>
      <c r="C258" t="s">
        <v>52</v>
      </c>
      <c r="D258" t="s">
        <v>720</v>
      </c>
      <c r="E258" t="s">
        <v>178</v>
      </c>
      <c r="F258" s="2">
        <v>43174.784432870372</v>
      </c>
      <c r="G258">
        <v>18</v>
      </c>
      <c r="H258" s="2">
        <v>43174.785486111112</v>
      </c>
      <c r="I258" s="9">
        <f t="shared" ref="I258:I321" si="4">(H258-F258)*86400</f>
        <v>90.999999898485839</v>
      </c>
      <c r="J258">
        <v>1</v>
      </c>
      <c r="K258">
        <v>0</v>
      </c>
      <c r="L258">
        <v>1</v>
      </c>
      <c r="M258">
        <v>0</v>
      </c>
      <c r="N258">
        <v>1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 t="s">
        <v>197</v>
      </c>
      <c r="Z258">
        <v>0</v>
      </c>
    </row>
    <row r="259" spans="1:26" x14ac:dyDescent="0.2">
      <c r="A259" t="s">
        <v>129</v>
      </c>
      <c r="B259" t="s">
        <v>21</v>
      </c>
      <c r="C259" t="s">
        <v>52</v>
      </c>
      <c r="D259" t="s">
        <v>719</v>
      </c>
      <c r="E259" t="s">
        <v>178</v>
      </c>
      <c r="F259" s="2">
        <v>43174.783043981479</v>
      </c>
      <c r="G259">
        <v>18</v>
      </c>
      <c r="H259" s="2">
        <v>43174.783703703702</v>
      </c>
      <c r="I259" s="9">
        <f t="shared" si="4"/>
        <v>57.00000012293458</v>
      </c>
      <c r="J259">
        <v>1</v>
      </c>
      <c r="K259">
        <v>0</v>
      </c>
      <c r="L259">
        <v>1</v>
      </c>
      <c r="M259">
        <v>0</v>
      </c>
      <c r="N259">
        <v>1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 t="s">
        <v>260</v>
      </c>
      <c r="Z259">
        <v>0</v>
      </c>
    </row>
    <row r="260" spans="1:26" x14ac:dyDescent="0.2">
      <c r="A260" t="s">
        <v>129</v>
      </c>
      <c r="B260" t="s">
        <v>21</v>
      </c>
      <c r="C260" t="s">
        <v>52</v>
      </c>
      <c r="D260" t="s">
        <v>718</v>
      </c>
      <c r="E260" t="s">
        <v>178</v>
      </c>
      <c r="F260" s="2">
        <v>43174.782268518517</v>
      </c>
      <c r="G260">
        <v>18</v>
      </c>
      <c r="H260" s="2">
        <v>43174.78292824074</v>
      </c>
      <c r="I260" s="9">
        <f t="shared" si="4"/>
        <v>57.00000012293458</v>
      </c>
      <c r="J260">
        <v>1</v>
      </c>
      <c r="K260">
        <v>0</v>
      </c>
      <c r="L260">
        <v>1</v>
      </c>
      <c r="M260">
        <v>0</v>
      </c>
      <c r="N260">
        <v>1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0</v>
      </c>
      <c r="Y260" t="s">
        <v>260</v>
      </c>
      <c r="Z260">
        <v>0</v>
      </c>
    </row>
    <row r="261" spans="1:26" x14ac:dyDescent="0.2">
      <c r="A261" t="s">
        <v>141</v>
      </c>
      <c r="B261" t="s">
        <v>21</v>
      </c>
      <c r="C261" t="s">
        <v>52</v>
      </c>
      <c r="D261" t="s">
        <v>717</v>
      </c>
      <c r="E261" t="s">
        <v>178</v>
      </c>
      <c r="F261" s="2">
        <v>43174.781446759262</v>
      </c>
      <c r="G261">
        <v>18</v>
      </c>
      <c r="H261" s="2">
        <v>43174.782013888893</v>
      </c>
      <c r="I261" s="9">
        <f t="shared" si="4"/>
        <v>49.000000138767064</v>
      </c>
      <c r="J261">
        <v>1</v>
      </c>
      <c r="K261">
        <v>0</v>
      </c>
      <c r="L261">
        <v>1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 t="s">
        <v>257</v>
      </c>
      <c r="Z261">
        <v>0</v>
      </c>
    </row>
    <row r="262" spans="1:26" x14ac:dyDescent="0.2">
      <c r="A262" t="s">
        <v>141</v>
      </c>
      <c r="B262" t="s">
        <v>21</v>
      </c>
      <c r="C262" t="s">
        <v>52</v>
      </c>
      <c r="D262" t="s">
        <v>716</v>
      </c>
      <c r="E262" t="s">
        <v>178</v>
      </c>
      <c r="F262" s="2">
        <v>43174.780451388891</v>
      </c>
      <c r="G262">
        <v>18</v>
      </c>
      <c r="H262" s="2">
        <v>43174.781400462962</v>
      </c>
      <c r="I262" s="9">
        <f t="shared" si="4"/>
        <v>81.999999680556357</v>
      </c>
      <c r="J262">
        <v>1</v>
      </c>
      <c r="K262">
        <v>0</v>
      </c>
      <c r="L262">
        <v>1</v>
      </c>
      <c r="M262">
        <v>0</v>
      </c>
      <c r="N262">
        <v>1</v>
      </c>
      <c r="O262">
        <v>0</v>
      </c>
      <c r="P262">
        <v>1</v>
      </c>
      <c r="Q262">
        <v>0</v>
      </c>
      <c r="R262">
        <v>1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81</v>
      </c>
      <c r="Y262" t="s">
        <v>197</v>
      </c>
      <c r="Z262">
        <v>1</v>
      </c>
    </row>
    <row r="263" spans="1:26" x14ac:dyDescent="0.2">
      <c r="A263" t="s">
        <v>141</v>
      </c>
      <c r="B263" t="s">
        <v>21</v>
      </c>
      <c r="C263" t="s">
        <v>52</v>
      </c>
      <c r="D263" t="s">
        <v>715</v>
      </c>
      <c r="E263" t="s">
        <v>178</v>
      </c>
      <c r="F263" s="2">
        <v>43174.779351851852</v>
      </c>
      <c r="G263">
        <v>18</v>
      </c>
      <c r="H263" s="2">
        <v>43174.780381944453</v>
      </c>
      <c r="I263" s="9">
        <f t="shared" si="4"/>
        <v>89.000000688247383</v>
      </c>
      <c r="J263">
        <v>1</v>
      </c>
      <c r="K263">
        <v>0</v>
      </c>
      <c r="L263">
        <v>1</v>
      </c>
      <c r="M263">
        <v>0</v>
      </c>
      <c r="N263">
        <v>1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0</v>
      </c>
      <c r="Y263" t="s">
        <v>197</v>
      </c>
      <c r="Z263">
        <v>0</v>
      </c>
    </row>
    <row r="264" spans="1:26" x14ac:dyDescent="0.2">
      <c r="A264" t="s">
        <v>141</v>
      </c>
      <c r="B264" t="s">
        <v>21</v>
      </c>
      <c r="C264" t="s">
        <v>52</v>
      </c>
      <c r="D264" t="s">
        <v>714</v>
      </c>
      <c r="E264" t="s">
        <v>178</v>
      </c>
      <c r="F264" s="2">
        <v>43174.778229166674</v>
      </c>
      <c r="G264">
        <v>18</v>
      </c>
      <c r="H264" s="2">
        <v>43174.779178240737</v>
      </c>
      <c r="I264" s="9">
        <f t="shared" si="4"/>
        <v>81.999999051913619</v>
      </c>
      <c r="J264">
        <v>1</v>
      </c>
      <c r="K264">
        <v>0</v>
      </c>
      <c r="L264">
        <v>1</v>
      </c>
      <c r="M264">
        <v>0</v>
      </c>
      <c r="N264">
        <v>1</v>
      </c>
      <c r="O264">
        <v>0</v>
      </c>
      <c r="P264">
        <v>1</v>
      </c>
      <c r="Q264">
        <v>0</v>
      </c>
      <c r="R264">
        <v>1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81</v>
      </c>
      <c r="Y264" t="s">
        <v>197</v>
      </c>
      <c r="Z264">
        <v>1</v>
      </c>
    </row>
    <row r="265" spans="1:26" x14ac:dyDescent="0.2">
      <c r="A265" t="s">
        <v>143</v>
      </c>
      <c r="B265" t="s">
        <v>21</v>
      </c>
      <c r="C265" t="s">
        <v>52</v>
      </c>
      <c r="D265" t="s">
        <v>713</v>
      </c>
      <c r="E265" t="s">
        <v>178</v>
      </c>
      <c r="F265" s="2">
        <v>43174.777187500003</v>
      </c>
      <c r="G265">
        <v>18</v>
      </c>
      <c r="H265" s="2">
        <v>43174.777939814812</v>
      </c>
      <c r="I265" s="9">
        <f t="shared" si="4"/>
        <v>64.999999478459358</v>
      </c>
      <c r="J265">
        <v>1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 t="s">
        <v>260</v>
      </c>
      <c r="Z265">
        <v>0</v>
      </c>
    </row>
    <row r="266" spans="1:26" x14ac:dyDescent="0.2">
      <c r="A266" t="s">
        <v>137</v>
      </c>
      <c r="B266" t="s">
        <v>21</v>
      </c>
      <c r="C266" t="s">
        <v>52</v>
      </c>
      <c r="D266" t="s">
        <v>712</v>
      </c>
      <c r="E266" t="s">
        <v>178</v>
      </c>
      <c r="F266" s="2">
        <v>43174.77615740741</v>
      </c>
      <c r="G266">
        <v>18</v>
      </c>
      <c r="H266" s="2">
        <v>43174.776712962957</v>
      </c>
      <c r="I266" s="9">
        <f t="shared" si="4"/>
        <v>47.99999927636236</v>
      </c>
      <c r="J266">
        <v>1</v>
      </c>
      <c r="K266">
        <v>0</v>
      </c>
      <c r="L266">
        <v>1</v>
      </c>
      <c r="M266">
        <v>0</v>
      </c>
      <c r="N266">
        <v>1</v>
      </c>
      <c r="O266">
        <v>0</v>
      </c>
      <c r="P266">
        <v>1</v>
      </c>
      <c r="Q266">
        <v>0</v>
      </c>
      <c r="R266">
        <v>1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48</v>
      </c>
      <c r="Y266" t="s">
        <v>306</v>
      </c>
      <c r="Z266">
        <v>1</v>
      </c>
    </row>
    <row r="267" spans="1:26" x14ac:dyDescent="0.2">
      <c r="A267" t="s">
        <v>137</v>
      </c>
      <c r="B267" t="s">
        <v>21</v>
      </c>
      <c r="C267" t="s">
        <v>52</v>
      </c>
      <c r="D267" t="s">
        <v>711</v>
      </c>
      <c r="E267" t="s">
        <v>178</v>
      </c>
      <c r="F267" s="2">
        <v>43174.775543981479</v>
      </c>
      <c r="G267">
        <v>18</v>
      </c>
      <c r="H267" s="2">
        <v>43174.776076388887</v>
      </c>
      <c r="I267" s="9">
        <f t="shared" si="4"/>
        <v>46.000000066123903</v>
      </c>
      <c r="J267">
        <v>1</v>
      </c>
      <c r="K267">
        <v>0</v>
      </c>
      <c r="L267">
        <v>1</v>
      </c>
      <c r="M267">
        <v>0</v>
      </c>
      <c r="N267">
        <v>1</v>
      </c>
      <c r="O267">
        <v>0</v>
      </c>
      <c r="P267">
        <v>1</v>
      </c>
      <c r="Q267">
        <v>0</v>
      </c>
      <c r="R267">
        <v>1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46</v>
      </c>
      <c r="Y267" t="s">
        <v>306</v>
      </c>
      <c r="Z267">
        <v>1</v>
      </c>
    </row>
    <row r="268" spans="1:26" x14ac:dyDescent="0.2">
      <c r="A268" t="s">
        <v>137</v>
      </c>
      <c r="B268" t="s">
        <v>21</v>
      </c>
      <c r="C268" t="s">
        <v>52</v>
      </c>
      <c r="D268" t="s">
        <v>710</v>
      </c>
      <c r="E268" t="s">
        <v>178</v>
      </c>
      <c r="F268" s="2">
        <v>43174.774907407409</v>
      </c>
      <c r="G268">
        <v>18</v>
      </c>
      <c r="H268" s="2">
        <v>43174.77542824074</v>
      </c>
      <c r="I268" s="9">
        <f t="shared" si="4"/>
        <v>44.999999832361937</v>
      </c>
      <c r="J268">
        <v>1</v>
      </c>
      <c r="K268">
        <v>0</v>
      </c>
      <c r="L268">
        <v>1</v>
      </c>
      <c r="M268">
        <v>0</v>
      </c>
      <c r="N268">
        <v>1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 t="s">
        <v>306</v>
      </c>
      <c r="Z268">
        <v>0</v>
      </c>
    </row>
    <row r="269" spans="1:26" x14ac:dyDescent="0.2">
      <c r="A269" t="s">
        <v>137</v>
      </c>
      <c r="B269" t="s">
        <v>21</v>
      </c>
      <c r="C269" t="s">
        <v>52</v>
      </c>
      <c r="D269" t="s">
        <v>709</v>
      </c>
      <c r="E269" t="s">
        <v>178</v>
      </c>
      <c r="F269" s="2">
        <v>43174.774143518523</v>
      </c>
      <c r="G269">
        <v>18</v>
      </c>
      <c r="H269" s="2">
        <v>43174.774733796286</v>
      </c>
      <c r="I269" s="9">
        <f t="shared" si="4"/>
        <v>50.999998720362782</v>
      </c>
      <c r="J269">
        <v>1</v>
      </c>
      <c r="K269">
        <v>0</v>
      </c>
      <c r="L269">
        <v>1</v>
      </c>
      <c r="M269">
        <v>0</v>
      </c>
      <c r="N269">
        <v>1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0</v>
      </c>
      <c r="Y269" t="s">
        <v>306</v>
      </c>
      <c r="Z269">
        <v>0</v>
      </c>
    </row>
    <row r="270" spans="1:26" x14ac:dyDescent="0.2">
      <c r="A270" t="s">
        <v>101</v>
      </c>
      <c r="B270" t="s">
        <v>21</v>
      </c>
      <c r="C270" t="s">
        <v>52</v>
      </c>
      <c r="D270" t="s">
        <v>708</v>
      </c>
      <c r="E270" t="s">
        <v>178</v>
      </c>
      <c r="F270" s="2">
        <v>43174.772962962961</v>
      </c>
      <c r="G270">
        <v>18</v>
      </c>
      <c r="H270" s="2">
        <v>43174.773969907408</v>
      </c>
      <c r="I270" s="9">
        <f t="shared" si="4"/>
        <v>87.00000022072345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0</v>
      </c>
      <c r="Y270" t="s">
        <v>197</v>
      </c>
      <c r="Z270">
        <v>0</v>
      </c>
    </row>
    <row r="271" spans="1:26" x14ac:dyDescent="0.2">
      <c r="A271" t="s">
        <v>101</v>
      </c>
      <c r="B271" t="s">
        <v>21</v>
      </c>
      <c r="C271" t="s">
        <v>52</v>
      </c>
      <c r="D271" t="s">
        <v>707</v>
      </c>
      <c r="E271" t="s">
        <v>178</v>
      </c>
      <c r="F271" s="2">
        <v>43174.77239583333</v>
      </c>
      <c r="G271">
        <v>18</v>
      </c>
      <c r="H271" s="2">
        <v>43174.772939814808</v>
      </c>
      <c r="I271" s="9">
        <f t="shared" si="4"/>
        <v>46.999999671243131</v>
      </c>
      <c r="J271">
        <v>1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 t="s">
        <v>197</v>
      </c>
      <c r="Z271">
        <v>0</v>
      </c>
    </row>
    <row r="272" spans="1:26" x14ac:dyDescent="0.2">
      <c r="A272" t="s">
        <v>101</v>
      </c>
      <c r="B272" t="s">
        <v>21</v>
      </c>
      <c r="C272" t="s">
        <v>52</v>
      </c>
      <c r="D272" t="s">
        <v>706</v>
      </c>
      <c r="E272" t="s">
        <v>178</v>
      </c>
      <c r="F272" s="2">
        <v>43174.771840277783</v>
      </c>
      <c r="G272">
        <v>18</v>
      </c>
      <c r="H272" s="2">
        <v>43174.772372685176</v>
      </c>
      <c r="I272" s="9">
        <f t="shared" si="4"/>
        <v>45.999998808838427</v>
      </c>
      <c r="J272">
        <v>1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 t="s">
        <v>197</v>
      </c>
      <c r="Z272">
        <v>0</v>
      </c>
    </row>
    <row r="273" spans="1:26" x14ac:dyDescent="0.2">
      <c r="A273" t="s">
        <v>101</v>
      </c>
      <c r="B273" t="s">
        <v>21</v>
      </c>
      <c r="C273" t="s">
        <v>52</v>
      </c>
      <c r="D273" t="s">
        <v>705</v>
      </c>
      <c r="E273" t="s">
        <v>178</v>
      </c>
      <c r="F273" s="2">
        <v>43174.77140046296</v>
      </c>
      <c r="G273">
        <v>18</v>
      </c>
      <c r="H273" s="2">
        <v>43174.771828703713</v>
      </c>
      <c r="I273" s="9">
        <f t="shared" si="4"/>
        <v>37.000001105479896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 t="s">
        <v>197</v>
      </c>
      <c r="Z273">
        <v>0</v>
      </c>
    </row>
    <row r="274" spans="1:26" x14ac:dyDescent="0.2">
      <c r="A274" t="s">
        <v>101</v>
      </c>
      <c r="B274" t="s">
        <v>21</v>
      </c>
      <c r="C274" t="s">
        <v>52</v>
      </c>
      <c r="D274" t="s">
        <v>704</v>
      </c>
      <c r="E274" t="s">
        <v>178</v>
      </c>
      <c r="F274" s="2">
        <v>43174.771006944437</v>
      </c>
      <c r="G274">
        <v>18</v>
      </c>
      <c r="H274" s="2">
        <v>43174.77138888889</v>
      </c>
      <c r="I274" s="9">
        <f t="shared" si="4"/>
        <v>33.000000799074769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 t="s">
        <v>197</v>
      </c>
      <c r="Z274">
        <v>0</v>
      </c>
    </row>
    <row r="275" spans="1:26" x14ac:dyDescent="0.2">
      <c r="A275" t="s">
        <v>101</v>
      </c>
      <c r="B275" t="s">
        <v>21</v>
      </c>
      <c r="C275" t="s">
        <v>52</v>
      </c>
      <c r="D275" t="s">
        <v>703</v>
      </c>
      <c r="E275" t="s">
        <v>178</v>
      </c>
      <c r="F275" s="2">
        <v>43174.770578703698</v>
      </c>
      <c r="G275">
        <v>18</v>
      </c>
      <c r="H275" s="2">
        <v>43174.770995370367</v>
      </c>
      <c r="I275" s="9">
        <f t="shared" si="4"/>
        <v>36.000000243075192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 t="s">
        <v>197</v>
      </c>
      <c r="Z275">
        <v>0</v>
      </c>
    </row>
    <row r="276" spans="1:26" x14ac:dyDescent="0.2">
      <c r="A276" t="s">
        <v>101</v>
      </c>
      <c r="B276" t="s">
        <v>21</v>
      </c>
      <c r="C276" t="s">
        <v>52</v>
      </c>
      <c r="D276" t="s">
        <v>702</v>
      </c>
      <c r="E276" t="s">
        <v>178</v>
      </c>
      <c r="F276" s="2">
        <v>43174.770069444443</v>
      </c>
      <c r="G276">
        <v>18</v>
      </c>
      <c r="H276" s="2">
        <v>43174.770474537043</v>
      </c>
      <c r="I276" s="9">
        <f t="shared" si="4"/>
        <v>35.000000637955964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 t="s">
        <v>197</v>
      </c>
      <c r="Z276">
        <v>0</v>
      </c>
    </row>
    <row r="277" spans="1:26" x14ac:dyDescent="0.2">
      <c r="A277" t="s">
        <v>101</v>
      </c>
      <c r="B277" t="s">
        <v>21</v>
      </c>
      <c r="C277" t="s">
        <v>52</v>
      </c>
      <c r="D277" t="s">
        <v>701</v>
      </c>
      <c r="E277" t="s">
        <v>178</v>
      </c>
      <c r="F277" s="2">
        <v>43174.769606481481</v>
      </c>
      <c r="G277">
        <v>18</v>
      </c>
      <c r="H277" s="2">
        <v>43174.770046296297</v>
      </c>
      <c r="I277" s="9">
        <f t="shared" si="4"/>
        <v>38.000000081956387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 t="s">
        <v>197</v>
      </c>
      <c r="Z277">
        <v>0</v>
      </c>
    </row>
    <row r="278" spans="1:26" x14ac:dyDescent="0.2">
      <c r="A278" t="s">
        <v>131</v>
      </c>
      <c r="B278" t="s">
        <v>21</v>
      </c>
      <c r="C278" t="s">
        <v>52</v>
      </c>
      <c r="D278" t="s">
        <v>700</v>
      </c>
      <c r="E278" t="s">
        <v>178</v>
      </c>
      <c r="F278" s="2">
        <v>43174.768750000003</v>
      </c>
      <c r="G278">
        <v>18</v>
      </c>
      <c r="H278" s="2">
        <v>43174.769189814811</v>
      </c>
      <c r="I278" s="9">
        <f t="shared" si="4"/>
        <v>37.999999453313649</v>
      </c>
      <c r="J278">
        <v>1</v>
      </c>
      <c r="K278">
        <v>0</v>
      </c>
      <c r="L278">
        <v>1</v>
      </c>
      <c r="M278">
        <v>0</v>
      </c>
      <c r="N278">
        <v>1</v>
      </c>
      <c r="O278">
        <v>0</v>
      </c>
      <c r="P278">
        <v>1</v>
      </c>
      <c r="Q278">
        <v>0</v>
      </c>
      <c r="R278">
        <v>1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38</v>
      </c>
      <c r="Y278" t="s">
        <v>306</v>
      </c>
      <c r="Z278">
        <v>1</v>
      </c>
    </row>
    <row r="279" spans="1:26" x14ac:dyDescent="0.2">
      <c r="A279" t="s">
        <v>131</v>
      </c>
      <c r="B279" t="s">
        <v>21</v>
      </c>
      <c r="C279" t="s">
        <v>52</v>
      </c>
      <c r="D279" t="s">
        <v>699</v>
      </c>
      <c r="E279" t="s">
        <v>178</v>
      </c>
      <c r="F279" s="2">
        <v>43174.766631944447</v>
      </c>
      <c r="G279">
        <v>18</v>
      </c>
      <c r="H279" s="2">
        <v>43174.767141203702</v>
      </c>
      <c r="I279" s="9">
        <f t="shared" si="4"/>
        <v>43.99999959859997</v>
      </c>
      <c r="J279">
        <v>1</v>
      </c>
      <c r="K279">
        <v>0</v>
      </c>
      <c r="L279">
        <v>1</v>
      </c>
      <c r="M279">
        <v>0</v>
      </c>
      <c r="N279">
        <v>1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 t="s">
        <v>306</v>
      </c>
      <c r="Z279">
        <v>0</v>
      </c>
    </row>
    <row r="280" spans="1:26" x14ac:dyDescent="0.2">
      <c r="A280" t="s">
        <v>131</v>
      </c>
      <c r="B280" t="s">
        <v>21</v>
      </c>
      <c r="C280" t="s">
        <v>52</v>
      </c>
      <c r="D280" t="s">
        <v>698</v>
      </c>
      <c r="E280" t="s">
        <v>178</v>
      </c>
      <c r="F280" s="2">
        <v>43174.765949074077</v>
      </c>
      <c r="G280">
        <v>18</v>
      </c>
      <c r="H280" s="2">
        <v>43174.766539351847</v>
      </c>
      <c r="I280" s="9">
        <f t="shared" si="4"/>
        <v>50.99999934900552</v>
      </c>
      <c r="J280">
        <v>1</v>
      </c>
      <c r="K280">
        <v>0</v>
      </c>
      <c r="L280">
        <v>1</v>
      </c>
      <c r="M280">
        <v>0</v>
      </c>
      <c r="N280">
        <v>1</v>
      </c>
      <c r="O280">
        <v>0</v>
      </c>
      <c r="P280">
        <v>1</v>
      </c>
      <c r="Q280">
        <v>0</v>
      </c>
      <c r="R280">
        <v>1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50</v>
      </c>
      <c r="Y280" t="s">
        <v>306</v>
      </c>
      <c r="Z280">
        <v>1</v>
      </c>
    </row>
    <row r="281" spans="1:26" x14ac:dyDescent="0.2">
      <c r="A281" t="s">
        <v>123</v>
      </c>
      <c r="B281" t="s">
        <v>21</v>
      </c>
      <c r="C281" t="s">
        <v>52</v>
      </c>
      <c r="D281" t="s">
        <v>697</v>
      </c>
      <c r="E281" t="s">
        <v>178</v>
      </c>
      <c r="F281" s="2">
        <v>43174.764872685177</v>
      </c>
      <c r="G281">
        <v>18</v>
      </c>
      <c r="H281" s="2">
        <v>43174.765532407408</v>
      </c>
      <c r="I281" s="9">
        <f t="shared" si="4"/>
        <v>57.000000751577318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 t="s">
        <v>306</v>
      </c>
      <c r="Z281">
        <v>0</v>
      </c>
    </row>
    <row r="282" spans="1:26" x14ac:dyDescent="0.2">
      <c r="A282" t="s">
        <v>123</v>
      </c>
      <c r="B282" t="s">
        <v>21</v>
      </c>
      <c r="C282" t="s">
        <v>52</v>
      </c>
      <c r="D282" t="s">
        <v>696</v>
      </c>
      <c r="E282" t="s">
        <v>178</v>
      </c>
      <c r="F282" s="2">
        <v>43174.764351851853</v>
      </c>
      <c r="G282">
        <v>18</v>
      </c>
      <c r="H282" s="2">
        <v>43174.764687499999</v>
      </c>
      <c r="I282" s="9">
        <f t="shared" si="4"/>
        <v>28.999999864026904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 t="s">
        <v>306</v>
      </c>
      <c r="Z282">
        <v>0</v>
      </c>
    </row>
    <row r="283" spans="1:26" x14ac:dyDescent="0.2">
      <c r="A283" t="s">
        <v>123</v>
      </c>
      <c r="B283" t="s">
        <v>21</v>
      </c>
      <c r="C283" t="s">
        <v>52</v>
      </c>
      <c r="D283" t="s">
        <v>695</v>
      </c>
      <c r="E283" t="s">
        <v>178</v>
      </c>
      <c r="F283" s="2">
        <v>43174.763923611114</v>
      </c>
      <c r="G283">
        <v>18</v>
      </c>
      <c r="H283" s="2">
        <v>43174.764340277783</v>
      </c>
      <c r="I283" s="9">
        <f t="shared" si="4"/>
        <v>36.000000243075192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 t="s">
        <v>306</v>
      </c>
      <c r="Z283">
        <v>0</v>
      </c>
    </row>
    <row r="284" spans="1:26" x14ac:dyDescent="0.2">
      <c r="A284" t="s">
        <v>123</v>
      </c>
      <c r="B284" t="s">
        <v>21</v>
      </c>
      <c r="C284" t="s">
        <v>52</v>
      </c>
      <c r="D284" t="s">
        <v>694</v>
      </c>
      <c r="E284" t="s">
        <v>178</v>
      </c>
      <c r="F284" s="2">
        <v>43174.762928240743</v>
      </c>
      <c r="G284">
        <v>18</v>
      </c>
      <c r="H284" s="2">
        <v>43174.763680555552</v>
      </c>
      <c r="I284" s="9">
        <f t="shared" si="4"/>
        <v>64.999999478459358</v>
      </c>
      <c r="J284">
        <v>1</v>
      </c>
      <c r="K284">
        <v>0</v>
      </c>
      <c r="L284">
        <v>1</v>
      </c>
      <c r="M284">
        <v>0</v>
      </c>
      <c r="N284">
        <v>1</v>
      </c>
      <c r="O284">
        <v>0</v>
      </c>
      <c r="P284">
        <v>1</v>
      </c>
      <c r="Q284">
        <v>0</v>
      </c>
      <c r="R284">
        <v>1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65</v>
      </c>
      <c r="Y284" t="s">
        <v>260</v>
      </c>
      <c r="Z284">
        <v>1</v>
      </c>
    </row>
    <row r="285" spans="1:26" x14ac:dyDescent="0.2">
      <c r="A285" t="s">
        <v>123</v>
      </c>
      <c r="B285" t="s">
        <v>21</v>
      </c>
      <c r="C285" t="s">
        <v>52</v>
      </c>
      <c r="D285" t="s">
        <v>693</v>
      </c>
      <c r="E285" t="s">
        <v>178</v>
      </c>
      <c r="F285" s="2">
        <v>43174.762604166674</v>
      </c>
      <c r="G285">
        <v>18</v>
      </c>
      <c r="H285" s="2">
        <v>43174.76289351852</v>
      </c>
      <c r="I285" s="9">
        <f t="shared" si="4"/>
        <v>24.999999557621777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 t="s">
        <v>260</v>
      </c>
      <c r="Z285">
        <v>0</v>
      </c>
    </row>
    <row r="286" spans="1:26" x14ac:dyDescent="0.2">
      <c r="A286" t="s">
        <v>105</v>
      </c>
      <c r="B286" t="s">
        <v>21</v>
      </c>
      <c r="C286" t="s">
        <v>52</v>
      </c>
      <c r="D286" t="s">
        <v>692</v>
      </c>
      <c r="E286" t="s">
        <v>178</v>
      </c>
      <c r="F286" s="2">
        <v>43174.76090277778</v>
      </c>
      <c r="G286">
        <v>18</v>
      </c>
      <c r="H286" s="2">
        <v>43174.761446759258</v>
      </c>
      <c r="I286" s="9">
        <f t="shared" si="4"/>
        <v>46.999999671243131</v>
      </c>
      <c r="J286">
        <v>1</v>
      </c>
      <c r="K286">
        <v>0</v>
      </c>
      <c r="L286">
        <v>1</v>
      </c>
      <c r="M286">
        <v>0</v>
      </c>
      <c r="N286">
        <v>1</v>
      </c>
      <c r="O286">
        <v>0</v>
      </c>
      <c r="P286">
        <v>1</v>
      </c>
      <c r="Q286">
        <v>0</v>
      </c>
      <c r="R286">
        <v>1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46</v>
      </c>
      <c r="Y286" t="s">
        <v>337</v>
      </c>
      <c r="Z286">
        <v>1</v>
      </c>
    </row>
    <row r="287" spans="1:26" x14ac:dyDescent="0.2">
      <c r="A287" t="s">
        <v>105</v>
      </c>
      <c r="B287" t="s">
        <v>21</v>
      </c>
      <c r="C287" t="s">
        <v>52</v>
      </c>
      <c r="D287" t="s">
        <v>691</v>
      </c>
      <c r="E287" t="s">
        <v>178</v>
      </c>
      <c r="F287" s="2">
        <v>43174.760127314818</v>
      </c>
      <c r="G287">
        <v>18</v>
      </c>
      <c r="H287" s="2">
        <v>43174.760694444441</v>
      </c>
      <c r="I287" s="9">
        <f t="shared" si="4"/>
        <v>48.999999510124326</v>
      </c>
      <c r="J287">
        <v>1</v>
      </c>
      <c r="K287">
        <v>0</v>
      </c>
      <c r="L287">
        <v>1</v>
      </c>
      <c r="M287">
        <v>0</v>
      </c>
      <c r="N287">
        <v>1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0</v>
      </c>
      <c r="Y287" t="s">
        <v>337</v>
      </c>
      <c r="Z287">
        <v>0</v>
      </c>
    </row>
    <row r="288" spans="1:26" x14ac:dyDescent="0.2">
      <c r="A288" t="s">
        <v>105</v>
      </c>
      <c r="B288" t="s">
        <v>21</v>
      </c>
      <c r="C288" t="s">
        <v>52</v>
      </c>
      <c r="D288" t="s">
        <v>690</v>
      </c>
      <c r="E288" t="s">
        <v>178</v>
      </c>
      <c r="F288" s="2">
        <v>43174.759421296287</v>
      </c>
      <c r="G288">
        <v>18</v>
      </c>
      <c r="H288" s="2">
        <v>43174.759930555563</v>
      </c>
      <c r="I288" s="9">
        <f t="shared" si="4"/>
        <v>44.000001484528184</v>
      </c>
      <c r="J288">
        <v>1</v>
      </c>
      <c r="K288">
        <v>0</v>
      </c>
      <c r="L288">
        <v>1</v>
      </c>
      <c r="M288">
        <v>0</v>
      </c>
      <c r="N288">
        <v>1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0</v>
      </c>
      <c r="Y288" t="s">
        <v>337</v>
      </c>
      <c r="Z288">
        <v>0</v>
      </c>
    </row>
    <row r="289" spans="1:26" x14ac:dyDescent="0.2">
      <c r="A289" t="s">
        <v>105</v>
      </c>
      <c r="B289" t="s">
        <v>21</v>
      </c>
      <c r="C289" t="s">
        <v>52</v>
      </c>
      <c r="D289" t="s">
        <v>689</v>
      </c>
      <c r="E289" t="s">
        <v>178</v>
      </c>
      <c r="F289" s="2">
        <v>43174.758703703701</v>
      </c>
      <c r="G289">
        <v>18</v>
      </c>
      <c r="H289" s="2">
        <v>43174.759247685193</v>
      </c>
      <c r="I289" s="9">
        <f t="shared" si="4"/>
        <v>47.000000928528607</v>
      </c>
      <c r="J289">
        <v>1</v>
      </c>
      <c r="K289">
        <v>0</v>
      </c>
      <c r="L289">
        <v>1</v>
      </c>
      <c r="M289">
        <v>0</v>
      </c>
      <c r="N289">
        <v>1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 t="s">
        <v>337</v>
      </c>
      <c r="Z289">
        <v>0</v>
      </c>
    </row>
    <row r="290" spans="1:26" x14ac:dyDescent="0.2">
      <c r="A290" t="s">
        <v>105</v>
      </c>
      <c r="B290" t="s">
        <v>21</v>
      </c>
      <c r="C290" t="s">
        <v>52</v>
      </c>
      <c r="D290" t="s">
        <v>688</v>
      </c>
      <c r="E290" t="s">
        <v>178</v>
      </c>
      <c r="F290" s="2">
        <v>43174.758090277777</v>
      </c>
      <c r="G290">
        <v>18</v>
      </c>
      <c r="H290" s="2">
        <v>43174.758599537039</v>
      </c>
      <c r="I290" s="9">
        <f t="shared" si="4"/>
        <v>44.000000227242708</v>
      </c>
      <c r="J290">
        <v>1</v>
      </c>
      <c r="K290">
        <v>0</v>
      </c>
      <c r="L290">
        <v>1</v>
      </c>
      <c r="M290">
        <v>0</v>
      </c>
      <c r="N290">
        <v>1</v>
      </c>
      <c r="O290">
        <v>0</v>
      </c>
      <c r="P290">
        <v>1</v>
      </c>
      <c r="Q290">
        <v>0</v>
      </c>
      <c r="R290">
        <v>1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44</v>
      </c>
      <c r="Y290" t="s">
        <v>337</v>
      </c>
      <c r="Z290">
        <v>1</v>
      </c>
    </row>
    <row r="291" spans="1:26" x14ac:dyDescent="0.2">
      <c r="A291" t="s">
        <v>105</v>
      </c>
      <c r="B291" t="s">
        <v>21</v>
      </c>
      <c r="C291" t="s">
        <v>52</v>
      </c>
      <c r="D291" t="s">
        <v>687</v>
      </c>
      <c r="E291" t="s">
        <v>178</v>
      </c>
      <c r="F291" s="2">
        <v>43174.757314814808</v>
      </c>
      <c r="G291">
        <v>18</v>
      </c>
      <c r="H291" s="2">
        <v>43174.757870370369</v>
      </c>
      <c r="I291" s="9">
        <f t="shared" si="4"/>
        <v>48.000000533647835</v>
      </c>
      <c r="J291">
        <v>1</v>
      </c>
      <c r="K291">
        <v>0</v>
      </c>
      <c r="L291">
        <v>1</v>
      </c>
      <c r="M291">
        <v>0</v>
      </c>
      <c r="N291">
        <v>1</v>
      </c>
      <c r="O291">
        <v>0</v>
      </c>
      <c r="P291">
        <v>1</v>
      </c>
      <c r="Q291">
        <v>0</v>
      </c>
      <c r="R291">
        <v>1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48</v>
      </c>
      <c r="Y291" t="s">
        <v>306</v>
      </c>
      <c r="Z291">
        <v>1</v>
      </c>
    </row>
    <row r="292" spans="1:26" x14ac:dyDescent="0.2">
      <c r="A292" t="s">
        <v>105</v>
      </c>
      <c r="B292" t="s">
        <v>21</v>
      </c>
      <c r="C292" t="s">
        <v>52</v>
      </c>
      <c r="D292" t="s">
        <v>686</v>
      </c>
      <c r="E292" t="s">
        <v>178</v>
      </c>
      <c r="F292" s="2">
        <v>43174.75640046296</v>
      </c>
      <c r="G292">
        <v>18</v>
      </c>
      <c r="H292" s="2">
        <v>43174.757037037038</v>
      </c>
      <c r="I292" s="9">
        <f t="shared" si="4"/>
        <v>55.000000284053385</v>
      </c>
      <c r="J292">
        <v>0</v>
      </c>
      <c r="K292">
        <v>0</v>
      </c>
      <c r="L292">
        <v>1</v>
      </c>
      <c r="M292">
        <v>0</v>
      </c>
      <c r="N292">
        <v>1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 t="s">
        <v>306</v>
      </c>
      <c r="Z292">
        <v>0</v>
      </c>
    </row>
    <row r="293" spans="1:26" x14ac:dyDescent="0.2">
      <c r="A293" t="s">
        <v>105</v>
      </c>
      <c r="B293" t="s">
        <v>21</v>
      </c>
      <c r="C293" t="s">
        <v>52</v>
      </c>
      <c r="D293" t="s">
        <v>685</v>
      </c>
      <c r="E293" t="s">
        <v>178</v>
      </c>
      <c r="F293" s="2">
        <v>43174.755532407413</v>
      </c>
      <c r="G293">
        <v>18</v>
      </c>
      <c r="H293" s="2">
        <v>43174.756076388891</v>
      </c>
      <c r="I293" s="9">
        <f t="shared" si="4"/>
        <v>46.999999671243131</v>
      </c>
      <c r="J293">
        <v>1</v>
      </c>
      <c r="K293">
        <v>0</v>
      </c>
      <c r="L293">
        <v>1</v>
      </c>
      <c r="M293">
        <v>0</v>
      </c>
      <c r="N293">
        <v>1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 t="s">
        <v>306</v>
      </c>
      <c r="Z293">
        <v>0</v>
      </c>
    </row>
    <row r="294" spans="1:26" x14ac:dyDescent="0.2">
      <c r="A294" t="s">
        <v>105</v>
      </c>
      <c r="B294" t="s">
        <v>21</v>
      </c>
      <c r="C294" t="s">
        <v>52</v>
      </c>
      <c r="D294" t="s">
        <v>684</v>
      </c>
      <c r="E294" t="s">
        <v>178</v>
      </c>
      <c r="F294" s="2">
        <v>43174.754780092589</v>
      </c>
      <c r="G294">
        <v>18</v>
      </c>
      <c r="H294" s="2">
        <v>43174.755381944437</v>
      </c>
      <c r="I294" s="9">
        <f t="shared" si="4"/>
        <v>51.999999582767487</v>
      </c>
      <c r="J294">
        <v>1</v>
      </c>
      <c r="K294">
        <v>0</v>
      </c>
      <c r="L294">
        <v>1</v>
      </c>
      <c r="M294">
        <v>0</v>
      </c>
      <c r="N294">
        <v>1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 t="s">
        <v>306</v>
      </c>
      <c r="Z294">
        <v>0</v>
      </c>
    </row>
    <row r="295" spans="1:26" x14ac:dyDescent="0.2">
      <c r="A295" t="s">
        <v>105</v>
      </c>
      <c r="B295" t="s">
        <v>21</v>
      </c>
      <c r="C295" t="s">
        <v>52</v>
      </c>
      <c r="D295" t="s">
        <v>683</v>
      </c>
      <c r="E295" t="s">
        <v>178</v>
      </c>
      <c r="F295" s="2">
        <v>43174.754062499997</v>
      </c>
      <c r="G295">
        <v>18</v>
      </c>
      <c r="H295" s="2">
        <v>43174.754606481481</v>
      </c>
      <c r="I295" s="9">
        <f t="shared" si="4"/>
        <v>47.000000299885869</v>
      </c>
      <c r="J295">
        <v>1</v>
      </c>
      <c r="K295">
        <v>0</v>
      </c>
      <c r="L295">
        <v>1</v>
      </c>
      <c r="M295">
        <v>0</v>
      </c>
      <c r="N295">
        <v>1</v>
      </c>
      <c r="O295">
        <v>0</v>
      </c>
      <c r="P295">
        <v>1</v>
      </c>
      <c r="Q295">
        <v>0</v>
      </c>
      <c r="R295">
        <v>1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47</v>
      </c>
      <c r="Y295" t="s">
        <v>306</v>
      </c>
      <c r="Z295">
        <v>1</v>
      </c>
    </row>
    <row r="296" spans="1:26" x14ac:dyDescent="0.2">
      <c r="A296" t="s">
        <v>105</v>
      </c>
      <c r="B296" t="s">
        <v>21</v>
      </c>
      <c r="C296" t="s">
        <v>52</v>
      </c>
      <c r="D296" t="s">
        <v>682</v>
      </c>
      <c r="E296" t="s">
        <v>178</v>
      </c>
      <c r="F296" s="2">
        <v>43174.753171296303</v>
      </c>
      <c r="G296">
        <v>18</v>
      </c>
      <c r="H296" s="2">
        <v>43174.753761574073</v>
      </c>
      <c r="I296" s="9">
        <f t="shared" si="4"/>
        <v>50.99999934900552</v>
      </c>
      <c r="J296">
        <v>1</v>
      </c>
      <c r="K296">
        <v>0</v>
      </c>
      <c r="L296">
        <v>1</v>
      </c>
      <c r="M296">
        <v>0</v>
      </c>
      <c r="N296">
        <v>1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0</v>
      </c>
      <c r="Y296" t="s">
        <v>306</v>
      </c>
      <c r="Z296">
        <v>0</v>
      </c>
    </row>
    <row r="297" spans="1:26" x14ac:dyDescent="0.2">
      <c r="A297" t="s">
        <v>72</v>
      </c>
      <c r="B297" t="s">
        <v>21</v>
      </c>
      <c r="C297" t="s">
        <v>52</v>
      </c>
      <c r="D297" t="s">
        <v>681</v>
      </c>
      <c r="E297" t="s">
        <v>178</v>
      </c>
      <c r="F297" s="2">
        <v>43174.751111111109</v>
      </c>
      <c r="G297">
        <v>18</v>
      </c>
      <c r="H297" s="2">
        <v>43174.75167824074</v>
      </c>
      <c r="I297" s="9">
        <f t="shared" si="4"/>
        <v>49.000000138767064</v>
      </c>
      <c r="J297">
        <v>1</v>
      </c>
      <c r="K297">
        <v>0</v>
      </c>
      <c r="L297">
        <v>1</v>
      </c>
      <c r="M297">
        <v>0</v>
      </c>
      <c r="N297">
        <v>1</v>
      </c>
      <c r="O297">
        <v>0</v>
      </c>
      <c r="P297">
        <v>1</v>
      </c>
      <c r="Q297">
        <v>0</v>
      </c>
      <c r="R297">
        <v>1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48</v>
      </c>
      <c r="Y297" t="s">
        <v>260</v>
      </c>
      <c r="Z297">
        <v>1</v>
      </c>
    </row>
    <row r="298" spans="1:26" x14ac:dyDescent="0.2">
      <c r="A298" t="s">
        <v>131</v>
      </c>
      <c r="B298" t="s">
        <v>21</v>
      </c>
      <c r="C298" t="s">
        <v>52</v>
      </c>
      <c r="D298" t="s">
        <v>680</v>
      </c>
      <c r="E298" t="s">
        <v>178</v>
      </c>
      <c r="F298" s="2">
        <v>43174.750162037039</v>
      </c>
      <c r="G298">
        <v>18</v>
      </c>
      <c r="H298" s="2">
        <v>43174.750717592593</v>
      </c>
      <c r="I298" s="9">
        <f t="shared" si="4"/>
        <v>47.999999905005097</v>
      </c>
      <c r="J298">
        <v>1</v>
      </c>
      <c r="K298">
        <v>0</v>
      </c>
      <c r="L298">
        <v>1</v>
      </c>
      <c r="M298">
        <v>0</v>
      </c>
      <c r="N298">
        <v>1</v>
      </c>
      <c r="O298">
        <v>0</v>
      </c>
      <c r="P298">
        <v>1</v>
      </c>
      <c r="Q298">
        <v>0</v>
      </c>
      <c r="R298">
        <v>1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47</v>
      </c>
      <c r="Y298" t="s">
        <v>260</v>
      </c>
      <c r="Z298">
        <v>1</v>
      </c>
    </row>
    <row r="299" spans="1:26" x14ac:dyDescent="0.2">
      <c r="A299" t="s">
        <v>131</v>
      </c>
      <c r="B299" t="s">
        <v>21</v>
      </c>
      <c r="C299" t="s">
        <v>52</v>
      </c>
      <c r="D299" t="s">
        <v>679</v>
      </c>
      <c r="E299" t="s">
        <v>178</v>
      </c>
      <c r="F299" s="2">
        <v>43174.749456018522</v>
      </c>
      <c r="G299">
        <v>17</v>
      </c>
      <c r="H299" s="2">
        <v>43174.75</v>
      </c>
      <c r="I299" s="9">
        <f t="shared" si="4"/>
        <v>46.999999671243131</v>
      </c>
      <c r="J299">
        <v>1</v>
      </c>
      <c r="K299">
        <v>0</v>
      </c>
      <c r="L299">
        <v>1</v>
      </c>
      <c r="M299">
        <v>0</v>
      </c>
      <c r="N299">
        <v>1</v>
      </c>
      <c r="O299">
        <v>0</v>
      </c>
      <c r="P299">
        <v>1</v>
      </c>
      <c r="Q299">
        <v>0</v>
      </c>
      <c r="R299">
        <v>1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46</v>
      </c>
      <c r="Y299" t="s">
        <v>260</v>
      </c>
      <c r="Z299">
        <v>1</v>
      </c>
    </row>
    <row r="300" spans="1:26" x14ac:dyDescent="0.2">
      <c r="A300" t="s">
        <v>131</v>
      </c>
      <c r="B300" t="s">
        <v>21</v>
      </c>
      <c r="C300" t="s">
        <v>52</v>
      </c>
      <c r="D300" t="s">
        <v>678</v>
      </c>
      <c r="E300" t="s">
        <v>178</v>
      </c>
      <c r="F300" s="2">
        <v>43174.748645833337</v>
      </c>
      <c r="G300">
        <v>17</v>
      </c>
      <c r="H300" s="2">
        <v>43174.749097222222</v>
      </c>
      <c r="I300" s="9">
        <f t="shared" si="4"/>
        <v>38.999999687075615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 t="s">
        <v>260</v>
      </c>
      <c r="Z300">
        <v>0</v>
      </c>
    </row>
    <row r="301" spans="1:26" x14ac:dyDescent="0.2">
      <c r="A301" t="s">
        <v>119</v>
      </c>
      <c r="B301" t="s">
        <v>21</v>
      </c>
      <c r="C301" t="s">
        <v>52</v>
      </c>
      <c r="D301" t="s">
        <v>677</v>
      </c>
      <c r="E301" t="s">
        <v>178</v>
      </c>
      <c r="F301" s="2">
        <v>43174.748379629629</v>
      </c>
      <c r="G301">
        <v>17</v>
      </c>
      <c r="H301" s="2">
        <v>43174.748391203713</v>
      </c>
      <c r="I301" s="9">
        <f t="shared" si="4"/>
        <v>1.0000008624047041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 t="s">
        <v>306</v>
      </c>
      <c r="Z301">
        <v>0</v>
      </c>
    </row>
    <row r="302" spans="1:26" x14ac:dyDescent="0.2">
      <c r="A302" t="s">
        <v>119</v>
      </c>
      <c r="B302" t="s">
        <v>21</v>
      </c>
      <c r="C302" t="s">
        <v>52</v>
      </c>
      <c r="D302" t="s">
        <v>676</v>
      </c>
      <c r="E302" t="s">
        <v>178</v>
      </c>
      <c r="F302" s="2">
        <v>43174.747615740736</v>
      </c>
      <c r="G302">
        <v>17</v>
      </c>
      <c r="H302" s="2">
        <v>43174.748240740737</v>
      </c>
      <c r="I302" s="9">
        <f t="shared" si="4"/>
        <v>54.000000050291419</v>
      </c>
      <c r="J302">
        <v>1</v>
      </c>
      <c r="K302">
        <v>0</v>
      </c>
      <c r="L302">
        <v>1</v>
      </c>
      <c r="M302">
        <v>0</v>
      </c>
      <c r="N302">
        <v>1</v>
      </c>
      <c r="O302">
        <v>0</v>
      </c>
      <c r="P302">
        <v>1</v>
      </c>
      <c r="Q302">
        <v>0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 t="s">
        <v>306</v>
      </c>
      <c r="Z302">
        <v>0</v>
      </c>
    </row>
    <row r="303" spans="1:26" x14ac:dyDescent="0.2">
      <c r="A303" t="s">
        <v>119</v>
      </c>
      <c r="B303" t="s">
        <v>21</v>
      </c>
      <c r="C303" t="s">
        <v>52</v>
      </c>
      <c r="D303" t="s">
        <v>675</v>
      </c>
      <c r="E303" t="s">
        <v>178</v>
      </c>
      <c r="F303" s="2">
        <v>43174.747094907398</v>
      </c>
      <c r="G303">
        <v>17</v>
      </c>
      <c r="H303" s="2">
        <v>43174.747488425928</v>
      </c>
      <c r="I303" s="9">
        <f t="shared" si="4"/>
        <v>34.000001032836735</v>
      </c>
      <c r="J303">
        <v>1</v>
      </c>
      <c r="K303">
        <v>0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 t="s">
        <v>306</v>
      </c>
      <c r="Z303">
        <v>0</v>
      </c>
    </row>
    <row r="304" spans="1:26" x14ac:dyDescent="0.2">
      <c r="A304" t="s">
        <v>72</v>
      </c>
      <c r="B304" t="s">
        <v>21</v>
      </c>
      <c r="C304" t="s">
        <v>52</v>
      </c>
      <c r="D304" t="s">
        <v>674</v>
      </c>
      <c r="E304" t="s">
        <v>178</v>
      </c>
      <c r="F304" s="2">
        <v>43174.746041666673</v>
      </c>
      <c r="G304">
        <v>17</v>
      </c>
      <c r="H304" s="2">
        <v>43174.746504629627</v>
      </c>
      <c r="I304" s="9">
        <f t="shared" si="4"/>
        <v>39.999999292194843</v>
      </c>
      <c r="J304">
        <v>1</v>
      </c>
      <c r="K304">
        <v>0</v>
      </c>
      <c r="L304">
        <v>1</v>
      </c>
      <c r="M304">
        <v>0</v>
      </c>
      <c r="N304">
        <v>1</v>
      </c>
      <c r="O304">
        <v>0</v>
      </c>
      <c r="P304">
        <v>1</v>
      </c>
      <c r="Q304">
        <v>0</v>
      </c>
      <c r="R304">
        <v>1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39</v>
      </c>
      <c r="Y304" t="s">
        <v>260</v>
      </c>
      <c r="Z304">
        <v>1</v>
      </c>
    </row>
    <row r="305" spans="1:26" x14ac:dyDescent="0.2">
      <c r="A305" t="s">
        <v>119</v>
      </c>
      <c r="B305" t="s">
        <v>21</v>
      </c>
      <c r="C305" t="s">
        <v>52</v>
      </c>
      <c r="D305" t="s">
        <v>673</v>
      </c>
      <c r="E305" t="s">
        <v>178</v>
      </c>
      <c r="F305" s="2">
        <v>43174.745127314818</v>
      </c>
      <c r="G305">
        <v>17</v>
      </c>
      <c r="H305" s="2">
        <v>43174.745636574073</v>
      </c>
      <c r="I305" s="9">
        <f t="shared" si="4"/>
        <v>43.99999959859997</v>
      </c>
      <c r="J305">
        <v>1</v>
      </c>
      <c r="K305">
        <v>0</v>
      </c>
      <c r="L305">
        <v>1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 t="s">
        <v>306</v>
      </c>
      <c r="Z305">
        <v>0</v>
      </c>
    </row>
    <row r="306" spans="1:26" x14ac:dyDescent="0.2">
      <c r="A306" t="s">
        <v>119</v>
      </c>
      <c r="B306" t="s">
        <v>21</v>
      </c>
      <c r="C306" t="s">
        <v>52</v>
      </c>
      <c r="D306" t="s">
        <v>672</v>
      </c>
      <c r="E306" t="s">
        <v>178</v>
      </c>
      <c r="F306" s="2">
        <v>43174.744490740741</v>
      </c>
      <c r="G306">
        <v>17</v>
      </c>
      <c r="H306" s="2">
        <v>43174.744976851849</v>
      </c>
      <c r="I306" s="9">
        <f t="shared" si="4"/>
        <v>41.999999759718776</v>
      </c>
      <c r="J306">
        <v>1</v>
      </c>
      <c r="K306">
        <v>0</v>
      </c>
      <c r="L306">
        <v>1</v>
      </c>
      <c r="M306">
        <v>0</v>
      </c>
      <c r="N306">
        <v>1</v>
      </c>
      <c r="O306">
        <v>0</v>
      </c>
      <c r="P306">
        <v>1</v>
      </c>
      <c r="Q306">
        <v>0</v>
      </c>
      <c r="R306">
        <v>1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42</v>
      </c>
      <c r="Y306" t="s">
        <v>260</v>
      </c>
      <c r="Z306">
        <v>1</v>
      </c>
    </row>
    <row r="307" spans="1:26" x14ac:dyDescent="0.2">
      <c r="A307" t="s">
        <v>119</v>
      </c>
      <c r="B307" t="s">
        <v>21</v>
      </c>
      <c r="C307" t="s">
        <v>52</v>
      </c>
      <c r="D307" t="s">
        <v>671</v>
      </c>
      <c r="E307" t="s">
        <v>178</v>
      </c>
      <c r="F307" s="2">
        <v>43174.741585648153</v>
      </c>
      <c r="G307">
        <v>17</v>
      </c>
      <c r="H307" s="2">
        <v>43174.741678240738</v>
      </c>
      <c r="I307" s="9">
        <f t="shared" si="4"/>
        <v>7.9999993555247784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 t="s">
        <v>260</v>
      </c>
      <c r="Z307">
        <v>0</v>
      </c>
    </row>
    <row r="308" spans="1:26" x14ac:dyDescent="0.2">
      <c r="A308" t="s">
        <v>131</v>
      </c>
      <c r="B308" t="s">
        <v>21</v>
      </c>
      <c r="C308" t="s">
        <v>52</v>
      </c>
      <c r="D308" t="s">
        <v>670</v>
      </c>
      <c r="E308" t="s">
        <v>178</v>
      </c>
      <c r="F308" s="2">
        <v>43174.739641203712</v>
      </c>
      <c r="G308">
        <v>17</v>
      </c>
      <c r="H308" s="2">
        <v>43174.739814814813</v>
      </c>
      <c r="I308" s="9">
        <f t="shared" si="4"/>
        <v>14.999999105930328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 t="s">
        <v>260</v>
      </c>
      <c r="Z308">
        <v>0</v>
      </c>
    </row>
    <row r="309" spans="1:26" x14ac:dyDescent="0.2">
      <c r="A309" t="s">
        <v>131</v>
      </c>
      <c r="B309" t="s">
        <v>21</v>
      </c>
      <c r="C309" t="s">
        <v>52</v>
      </c>
      <c r="D309" t="s">
        <v>669</v>
      </c>
      <c r="E309" t="s">
        <v>178</v>
      </c>
      <c r="F309" s="2">
        <v>43174.739120370366</v>
      </c>
      <c r="G309">
        <v>17</v>
      </c>
      <c r="H309" s="2">
        <v>43174.739398148151</v>
      </c>
      <c r="I309" s="9">
        <f t="shared" si="4"/>
        <v>24.000000581145287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 t="s">
        <v>260</v>
      </c>
      <c r="Z309">
        <v>0</v>
      </c>
    </row>
    <row r="310" spans="1:26" x14ac:dyDescent="0.2">
      <c r="A310" t="s">
        <v>119</v>
      </c>
      <c r="B310" t="s">
        <v>21</v>
      </c>
      <c r="C310" t="s">
        <v>52</v>
      </c>
      <c r="D310" t="s">
        <v>668</v>
      </c>
      <c r="E310" t="s">
        <v>178</v>
      </c>
      <c r="F310" s="2">
        <v>43174.738518518519</v>
      </c>
      <c r="G310">
        <v>17</v>
      </c>
      <c r="H310" s="2">
        <v>43174.73877314815</v>
      </c>
      <c r="I310" s="9">
        <f t="shared" si="4"/>
        <v>22.000000113621354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 t="s">
        <v>260</v>
      </c>
      <c r="Z310">
        <v>0</v>
      </c>
    </row>
    <row r="311" spans="1:26" x14ac:dyDescent="0.2">
      <c r="A311" t="s">
        <v>119</v>
      </c>
      <c r="B311" t="s">
        <v>21</v>
      </c>
      <c r="C311" t="s">
        <v>52</v>
      </c>
      <c r="D311" t="s">
        <v>667</v>
      </c>
      <c r="E311" t="s">
        <v>178</v>
      </c>
      <c r="F311" s="2">
        <v>43174.738136574073</v>
      </c>
      <c r="G311">
        <v>17</v>
      </c>
      <c r="H311" s="2">
        <v>43174.738356481481</v>
      </c>
      <c r="I311" s="9">
        <f t="shared" si="4"/>
        <v>19.000000040978193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 t="s">
        <v>260</v>
      </c>
      <c r="Z311">
        <v>0</v>
      </c>
    </row>
    <row r="312" spans="1:26" x14ac:dyDescent="0.2">
      <c r="A312" t="s">
        <v>137</v>
      </c>
      <c r="B312" t="s">
        <v>21</v>
      </c>
      <c r="C312" t="s">
        <v>52</v>
      </c>
      <c r="D312" t="s">
        <v>666</v>
      </c>
      <c r="E312" t="s">
        <v>178</v>
      </c>
      <c r="F312" s="2">
        <v>43174.736898148149</v>
      </c>
      <c r="G312">
        <v>17</v>
      </c>
      <c r="H312" s="2">
        <v>43174.737511574072</v>
      </c>
      <c r="I312" s="9">
        <f t="shared" si="4"/>
        <v>52.999999816529453</v>
      </c>
      <c r="J312">
        <v>1</v>
      </c>
      <c r="K312">
        <v>0</v>
      </c>
      <c r="L312">
        <v>1</v>
      </c>
      <c r="M312">
        <v>0</v>
      </c>
      <c r="N312">
        <v>1</v>
      </c>
      <c r="O312">
        <v>0</v>
      </c>
      <c r="P312">
        <v>1</v>
      </c>
      <c r="Q312">
        <v>0</v>
      </c>
      <c r="R312">
        <v>1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53</v>
      </c>
      <c r="Y312" t="s">
        <v>260</v>
      </c>
      <c r="Z312">
        <v>1</v>
      </c>
    </row>
    <row r="313" spans="1:26" x14ac:dyDescent="0.2">
      <c r="A313" t="s">
        <v>137</v>
      </c>
      <c r="B313" t="s">
        <v>21</v>
      </c>
      <c r="C313" t="s">
        <v>52</v>
      </c>
      <c r="D313" t="s">
        <v>665</v>
      </c>
      <c r="E313" t="s">
        <v>178</v>
      </c>
      <c r="F313" s="2">
        <v>43174.736215277779</v>
      </c>
      <c r="G313">
        <v>17</v>
      </c>
      <c r="H313" s="2">
        <v>43174.736840277779</v>
      </c>
      <c r="I313" s="9">
        <f t="shared" si="4"/>
        <v>54.000000050291419</v>
      </c>
      <c r="J313">
        <v>1</v>
      </c>
      <c r="K313">
        <v>0</v>
      </c>
      <c r="L313">
        <v>1</v>
      </c>
      <c r="M313">
        <v>0</v>
      </c>
      <c r="N313">
        <v>1</v>
      </c>
      <c r="O313">
        <v>0</v>
      </c>
      <c r="P313">
        <v>1</v>
      </c>
      <c r="Q313">
        <v>0</v>
      </c>
      <c r="R313">
        <v>1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53</v>
      </c>
      <c r="Y313" t="s">
        <v>260</v>
      </c>
      <c r="Z313">
        <v>1</v>
      </c>
    </row>
    <row r="314" spans="1:26" x14ac:dyDescent="0.2">
      <c r="A314" t="s">
        <v>68</v>
      </c>
      <c r="B314" t="s">
        <v>21</v>
      </c>
      <c r="C314" t="s">
        <v>52</v>
      </c>
      <c r="D314" t="s">
        <v>664</v>
      </c>
      <c r="E314" t="s">
        <v>178</v>
      </c>
      <c r="F314" s="2">
        <v>43174.735405092593</v>
      </c>
      <c r="G314">
        <v>17</v>
      </c>
      <c r="H314" s="2">
        <v>43174.735972222217</v>
      </c>
      <c r="I314" s="9">
        <f t="shared" si="4"/>
        <v>48.999999510124326</v>
      </c>
      <c r="J314">
        <v>1</v>
      </c>
      <c r="K314">
        <v>0</v>
      </c>
      <c r="L314">
        <v>1</v>
      </c>
      <c r="M314">
        <v>0</v>
      </c>
      <c r="N314">
        <v>1</v>
      </c>
      <c r="O314">
        <v>0</v>
      </c>
      <c r="P314">
        <v>1</v>
      </c>
      <c r="Q314">
        <v>0</v>
      </c>
      <c r="R314">
        <v>1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48</v>
      </c>
      <c r="Y314" t="s">
        <v>260</v>
      </c>
      <c r="Z314">
        <v>1</v>
      </c>
    </row>
    <row r="315" spans="1:26" x14ac:dyDescent="0.2">
      <c r="A315" t="s">
        <v>68</v>
      </c>
      <c r="B315" t="s">
        <v>21</v>
      </c>
      <c r="C315" t="s">
        <v>52</v>
      </c>
      <c r="D315" t="s">
        <v>663</v>
      </c>
      <c r="E315" t="s">
        <v>178</v>
      </c>
      <c r="F315" s="2">
        <v>43174.734803240739</v>
      </c>
      <c r="G315">
        <v>17</v>
      </c>
      <c r="H315" s="2">
        <v>43174.735277777778</v>
      </c>
      <c r="I315" s="9">
        <f t="shared" si="4"/>
        <v>41.000000154599547</v>
      </c>
      <c r="J315">
        <v>1</v>
      </c>
      <c r="K315">
        <v>0</v>
      </c>
      <c r="L315">
        <v>1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 t="s">
        <v>260</v>
      </c>
      <c r="Z315">
        <v>0</v>
      </c>
    </row>
    <row r="316" spans="1:26" x14ac:dyDescent="0.2">
      <c r="A316" t="s">
        <v>68</v>
      </c>
      <c r="B316" t="s">
        <v>21</v>
      </c>
      <c r="C316" t="s">
        <v>52</v>
      </c>
      <c r="D316" t="s">
        <v>662</v>
      </c>
      <c r="E316" t="s">
        <v>178</v>
      </c>
      <c r="F316" s="2">
        <v>43174.734143518523</v>
      </c>
      <c r="G316">
        <v>17</v>
      </c>
      <c r="H316" s="2">
        <v>43174.73474537037</v>
      </c>
      <c r="I316" s="9">
        <f t="shared" si="4"/>
        <v>51.999999582767487</v>
      </c>
      <c r="J316">
        <v>1</v>
      </c>
      <c r="K316">
        <v>0</v>
      </c>
      <c r="L316">
        <v>1</v>
      </c>
      <c r="M316">
        <v>0</v>
      </c>
      <c r="N316">
        <v>1</v>
      </c>
      <c r="O316">
        <v>0</v>
      </c>
      <c r="P316">
        <v>1</v>
      </c>
      <c r="Q316">
        <v>0</v>
      </c>
      <c r="R316">
        <v>1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52</v>
      </c>
      <c r="Y316" t="s">
        <v>260</v>
      </c>
      <c r="Z316">
        <v>1</v>
      </c>
    </row>
    <row r="317" spans="1:26" x14ac:dyDescent="0.2">
      <c r="A317" t="s">
        <v>68</v>
      </c>
      <c r="B317" t="s">
        <v>21</v>
      </c>
      <c r="C317" t="s">
        <v>52</v>
      </c>
      <c r="D317" t="s">
        <v>661</v>
      </c>
      <c r="E317" t="s">
        <v>178</v>
      </c>
      <c r="F317" s="2">
        <v>43174.733634259261</v>
      </c>
      <c r="G317">
        <v>17</v>
      </c>
      <c r="H317" s="2">
        <v>43174.734120370369</v>
      </c>
      <c r="I317" s="9">
        <f t="shared" si="4"/>
        <v>41.999999759718776</v>
      </c>
      <c r="J317">
        <v>1</v>
      </c>
      <c r="K317">
        <v>0</v>
      </c>
      <c r="L317">
        <v>1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 t="s">
        <v>260</v>
      </c>
      <c r="Z317">
        <v>0</v>
      </c>
    </row>
    <row r="318" spans="1:26" x14ac:dyDescent="0.2">
      <c r="A318" t="s">
        <v>68</v>
      </c>
      <c r="B318" t="s">
        <v>21</v>
      </c>
      <c r="C318" t="s">
        <v>52</v>
      </c>
      <c r="D318" t="s">
        <v>660</v>
      </c>
      <c r="E318" t="s">
        <v>178</v>
      </c>
      <c r="F318" s="2">
        <v>43174.733124999999</v>
      </c>
      <c r="G318">
        <v>17</v>
      </c>
      <c r="H318" s="2">
        <v>43174.733622685177</v>
      </c>
      <c r="I318" s="9">
        <f t="shared" si="4"/>
        <v>42.999999364838004</v>
      </c>
      <c r="J318">
        <v>1</v>
      </c>
      <c r="K318">
        <v>0</v>
      </c>
      <c r="L318">
        <v>1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 t="s">
        <v>260</v>
      </c>
      <c r="Z318">
        <v>0</v>
      </c>
    </row>
    <row r="319" spans="1:26" x14ac:dyDescent="0.2">
      <c r="A319" t="s">
        <v>137</v>
      </c>
      <c r="B319" t="s">
        <v>21</v>
      </c>
      <c r="C319" t="s">
        <v>52</v>
      </c>
      <c r="D319" t="s">
        <v>659</v>
      </c>
      <c r="E319" t="s">
        <v>178</v>
      </c>
      <c r="F319" s="2">
        <v>43174.732199074067</v>
      </c>
      <c r="G319">
        <v>17</v>
      </c>
      <c r="H319" s="2">
        <v>43174.732812499999</v>
      </c>
      <c r="I319" s="9">
        <f t="shared" si="4"/>
        <v>53.000000445172191</v>
      </c>
      <c r="J319">
        <v>1</v>
      </c>
      <c r="K319">
        <v>0</v>
      </c>
      <c r="L319">
        <v>1</v>
      </c>
      <c r="M319">
        <v>0</v>
      </c>
      <c r="N319">
        <v>1</v>
      </c>
      <c r="O319">
        <v>0</v>
      </c>
      <c r="P319">
        <v>1</v>
      </c>
      <c r="Q319">
        <v>0</v>
      </c>
      <c r="R319">
        <v>1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52</v>
      </c>
      <c r="Y319" t="s">
        <v>257</v>
      </c>
      <c r="Z319">
        <v>1</v>
      </c>
    </row>
    <row r="320" spans="1:26" x14ac:dyDescent="0.2">
      <c r="A320" t="s">
        <v>137</v>
      </c>
      <c r="B320" t="s">
        <v>21</v>
      </c>
      <c r="C320" t="s">
        <v>52</v>
      </c>
      <c r="D320" t="s">
        <v>658</v>
      </c>
      <c r="E320" t="s">
        <v>178</v>
      </c>
      <c r="F320" s="2">
        <v>43174.731446759259</v>
      </c>
      <c r="G320">
        <v>17</v>
      </c>
      <c r="H320" s="2">
        <v>43174.732129629629</v>
      </c>
      <c r="I320" s="9">
        <f t="shared" si="4"/>
        <v>58.999999961815774</v>
      </c>
      <c r="J320">
        <v>1</v>
      </c>
      <c r="K320">
        <v>0</v>
      </c>
      <c r="L320">
        <v>1</v>
      </c>
      <c r="M320">
        <v>0</v>
      </c>
      <c r="N320">
        <v>1</v>
      </c>
      <c r="O320">
        <v>0</v>
      </c>
      <c r="P320">
        <v>1</v>
      </c>
      <c r="Q320">
        <v>0</v>
      </c>
      <c r="R320">
        <v>1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59</v>
      </c>
      <c r="Y320" t="s">
        <v>257</v>
      </c>
      <c r="Z320">
        <v>1</v>
      </c>
    </row>
    <row r="321" spans="1:26" x14ac:dyDescent="0.2">
      <c r="A321" t="s">
        <v>68</v>
      </c>
      <c r="B321" t="s">
        <v>21</v>
      </c>
      <c r="C321" t="s">
        <v>52</v>
      </c>
      <c r="D321" t="s">
        <v>657</v>
      </c>
      <c r="E321" t="s">
        <v>178</v>
      </c>
      <c r="F321" s="2">
        <v>43174.730624999997</v>
      </c>
      <c r="G321">
        <v>17</v>
      </c>
      <c r="H321" s="2">
        <v>43174.731203703697</v>
      </c>
      <c r="I321" s="9">
        <f t="shared" si="4"/>
        <v>49.999999743886292</v>
      </c>
      <c r="J321">
        <v>1</v>
      </c>
      <c r="K321">
        <v>0</v>
      </c>
      <c r="L321">
        <v>1</v>
      </c>
      <c r="M321">
        <v>0</v>
      </c>
      <c r="N321">
        <v>1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49</v>
      </c>
      <c r="Y321" t="s">
        <v>257</v>
      </c>
      <c r="Z321">
        <v>1</v>
      </c>
    </row>
    <row r="322" spans="1:26" x14ac:dyDescent="0.2">
      <c r="A322" t="s">
        <v>68</v>
      </c>
      <c r="B322" t="s">
        <v>21</v>
      </c>
      <c r="C322" t="s">
        <v>52</v>
      </c>
      <c r="D322" t="s">
        <v>656</v>
      </c>
      <c r="E322" t="s">
        <v>178</v>
      </c>
      <c r="F322" s="2">
        <v>43174.729791666658</v>
      </c>
      <c r="G322">
        <v>17</v>
      </c>
      <c r="H322" s="2">
        <v>43174.730555555558</v>
      </c>
      <c r="I322" s="9">
        <f t="shared" ref="I322:I385" si="5">(H322-F322)*86400</f>
        <v>66.0000009695068</v>
      </c>
      <c r="J322">
        <v>1</v>
      </c>
      <c r="K322">
        <v>0</v>
      </c>
      <c r="L322">
        <v>1</v>
      </c>
      <c r="M322">
        <v>0</v>
      </c>
      <c r="N322">
        <v>1</v>
      </c>
      <c r="O322">
        <v>0</v>
      </c>
      <c r="P322">
        <v>1</v>
      </c>
      <c r="Q322">
        <v>0</v>
      </c>
      <c r="R322">
        <v>1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66</v>
      </c>
      <c r="Y322" t="s">
        <v>257</v>
      </c>
      <c r="Z322">
        <v>1</v>
      </c>
    </row>
    <row r="323" spans="1:26" x14ac:dyDescent="0.2">
      <c r="A323" t="s">
        <v>68</v>
      </c>
      <c r="B323" t="s">
        <v>21</v>
      </c>
      <c r="C323" t="s">
        <v>52</v>
      </c>
      <c r="D323" t="s">
        <v>655</v>
      </c>
      <c r="E323" t="s">
        <v>178</v>
      </c>
      <c r="F323" s="2">
        <v>43174.729097222233</v>
      </c>
      <c r="G323">
        <v>17</v>
      </c>
      <c r="H323" s="2">
        <v>43174.729768518519</v>
      </c>
      <c r="I323" s="9">
        <f t="shared" si="5"/>
        <v>57.99999909941107</v>
      </c>
      <c r="J323">
        <v>1</v>
      </c>
      <c r="K323">
        <v>0</v>
      </c>
      <c r="L323">
        <v>1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 t="s">
        <v>257</v>
      </c>
      <c r="Z323">
        <v>0</v>
      </c>
    </row>
    <row r="324" spans="1:26" x14ac:dyDescent="0.2">
      <c r="A324" t="s">
        <v>68</v>
      </c>
      <c r="B324" t="s">
        <v>21</v>
      </c>
      <c r="C324" t="s">
        <v>52</v>
      </c>
      <c r="D324" t="s">
        <v>654</v>
      </c>
      <c r="E324" t="s">
        <v>178</v>
      </c>
      <c r="F324" s="2">
        <v>43174.728761574072</v>
      </c>
      <c r="G324">
        <v>17</v>
      </c>
      <c r="H324" s="2">
        <v>43174.729074074072</v>
      </c>
      <c r="I324" s="9">
        <f t="shared" si="5"/>
        <v>27.00000002514571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 t="s">
        <v>257</v>
      </c>
      <c r="Z324">
        <v>0</v>
      </c>
    </row>
    <row r="325" spans="1:26" x14ac:dyDescent="0.2">
      <c r="A325" t="s">
        <v>68</v>
      </c>
      <c r="B325" t="s">
        <v>21</v>
      </c>
      <c r="C325" t="s">
        <v>52</v>
      </c>
      <c r="D325" t="s">
        <v>653</v>
      </c>
      <c r="E325" t="s">
        <v>178</v>
      </c>
      <c r="F325" s="2">
        <v>43174.728402777779</v>
      </c>
      <c r="G325">
        <v>17</v>
      </c>
      <c r="H325" s="2">
        <v>43174.728738425933</v>
      </c>
      <c r="I325" s="9">
        <f t="shared" si="5"/>
        <v>29.000000492669642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 t="s">
        <v>257</v>
      </c>
      <c r="Z325">
        <v>0</v>
      </c>
    </row>
    <row r="326" spans="1:26" x14ac:dyDescent="0.2">
      <c r="A326" t="s">
        <v>147</v>
      </c>
      <c r="B326" t="s">
        <v>21</v>
      </c>
      <c r="C326" t="s">
        <v>52</v>
      </c>
      <c r="D326" t="s">
        <v>652</v>
      </c>
      <c r="E326" t="s">
        <v>178</v>
      </c>
      <c r="F326" s="2">
        <v>43174.727106481478</v>
      </c>
      <c r="G326">
        <v>17</v>
      </c>
      <c r="H326" s="2">
        <v>43174.728078703702</v>
      </c>
      <c r="I326" s="9">
        <f t="shared" si="5"/>
        <v>84.000000148080289</v>
      </c>
      <c r="J326">
        <v>1</v>
      </c>
      <c r="K326">
        <v>0</v>
      </c>
      <c r="L326">
        <v>1</v>
      </c>
      <c r="M326">
        <v>0</v>
      </c>
      <c r="N326">
        <v>1</v>
      </c>
      <c r="O326">
        <v>0</v>
      </c>
      <c r="P326">
        <v>1</v>
      </c>
      <c r="Q326">
        <v>0</v>
      </c>
      <c r="R326">
        <v>1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83</v>
      </c>
      <c r="Y326" t="s">
        <v>197</v>
      </c>
      <c r="Z326">
        <v>1</v>
      </c>
    </row>
    <row r="327" spans="1:26" x14ac:dyDescent="0.2">
      <c r="A327" t="s">
        <v>147</v>
      </c>
      <c r="B327" t="s">
        <v>21</v>
      </c>
      <c r="C327" t="s">
        <v>52</v>
      </c>
      <c r="D327" t="s">
        <v>651</v>
      </c>
      <c r="E327" t="s">
        <v>178</v>
      </c>
      <c r="F327" s="2">
        <v>43174.726076388892</v>
      </c>
      <c r="G327">
        <v>17</v>
      </c>
      <c r="H327" s="2">
        <v>43174.726990740739</v>
      </c>
      <c r="I327" s="9">
        <f t="shared" si="5"/>
        <v>78.999999607913196</v>
      </c>
      <c r="J327">
        <v>1</v>
      </c>
      <c r="K327">
        <v>0</v>
      </c>
      <c r="L327">
        <v>1</v>
      </c>
      <c r="M327">
        <v>0</v>
      </c>
      <c r="N327">
        <v>1</v>
      </c>
      <c r="O327">
        <v>0</v>
      </c>
      <c r="P327">
        <v>1</v>
      </c>
      <c r="Q327">
        <v>0</v>
      </c>
      <c r="R327">
        <v>1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79</v>
      </c>
      <c r="Y327" t="s">
        <v>197</v>
      </c>
      <c r="Z327">
        <v>1</v>
      </c>
    </row>
    <row r="328" spans="1:26" x14ac:dyDescent="0.2">
      <c r="A328" t="s">
        <v>147</v>
      </c>
      <c r="B328" t="s">
        <v>21</v>
      </c>
      <c r="C328" t="s">
        <v>52</v>
      </c>
      <c r="D328" t="s">
        <v>650</v>
      </c>
      <c r="E328" t="s">
        <v>178</v>
      </c>
      <c r="F328" s="2">
        <v>43174.724606481483</v>
      </c>
      <c r="G328">
        <v>17</v>
      </c>
      <c r="H328" s="2">
        <v>43174.725798611107</v>
      </c>
      <c r="I328" s="9">
        <f t="shared" si="5"/>
        <v>102.99999956041574</v>
      </c>
      <c r="J328">
        <v>1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1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0</v>
      </c>
      <c r="Y328" t="s">
        <v>197</v>
      </c>
      <c r="Z328">
        <v>0</v>
      </c>
    </row>
    <row r="329" spans="1:26" x14ac:dyDescent="0.2">
      <c r="A329" t="s">
        <v>147</v>
      </c>
      <c r="B329" t="s">
        <v>21</v>
      </c>
      <c r="C329" t="s">
        <v>52</v>
      </c>
      <c r="D329" t="s">
        <v>649</v>
      </c>
      <c r="E329" t="s">
        <v>178</v>
      </c>
      <c r="F329" s="2">
        <v>43174.723171296297</v>
      </c>
      <c r="G329">
        <v>17</v>
      </c>
      <c r="H329" s="2">
        <v>43174.724456018521</v>
      </c>
      <c r="I329" s="9">
        <f t="shared" si="5"/>
        <v>111.000000173226</v>
      </c>
      <c r="J329">
        <v>1</v>
      </c>
      <c r="K329">
        <v>0</v>
      </c>
      <c r="L329">
        <v>1</v>
      </c>
      <c r="M329">
        <v>0</v>
      </c>
      <c r="N329">
        <v>1</v>
      </c>
      <c r="O329">
        <v>0</v>
      </c>
      <c r="P329">
        <v>1</v>
      </c>
      <c r="Q329">
        <v>0</v>
      </c>
      <c r="R329">
        <v>0</v>
      </c>
      <c r="S329">
        <v>1</v>
      </c>
      <c r="T329">
        <v>0</v>
      </c>
      <c r="U329">
        <v>1</v>
      </c>
      <c r="V329">
        <v>0</v>
      </c>
      <c r="W329">
        <v>0</v>
      </c>
      <c r="X329">
        <v>110</v>
      </c>
      <c r="Y329" t="s">
        <v>179</v>
      </c>
      <c r="Z329">
        <v>1</v>
      </c>
    </row>
    <row r="330" spans="1:26" x14ac:dyDescent="0.2">
      <c r="A330" t="s">
        <v>139</v>
      </c>
      <c r="B330" t="s">
        <v>21</v>
      </c>
      <c r="C330" t="s">
        <v>52</v>
      </c>
      <c r="D330" t="s">
        <v>648</v>
      </c>
      <c r="E330" t="s">
        <v>178</v>
      </c>
      <c r="F330" s="2">
        <v>43174.722210648149</v>
      </c>
      <c r="G330">
        <v>17</v>
      </c>
      <c r="H330" s="2">
        <v>43174.722812499997</v>
      </c>
      <c r="I330" s="9">
        <f t="shared" si="5"/>
        <v>51.999999582767487</v>
      </c>
      <c r="J330">
        <v>1</v>
      </c>
      <c r="K330">
        <v>0</v>
      </c>
      <c r="L330">
        <v>1</v>
      </c>
      <c r="M330">
        <v>0</v>
      </c>
      <c r="N330">
        <v>1</v>
      </c>
      <c r="O330">
        <v>0</v>
      </c>
      <c r="P330">
        <v>1</v>
      </c>
      <c r="Q330">
        <v>0</v>
      </c>
      <c r="R330">
        <v>1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52</v>
      </c>
      <c r="Y330" t="s">
        <v>257</v>
      </c>
      <c r="Z330">
        <v>1</v>
      </c>
    </row>
    <row r="331" spans="1:26" x14ac:dyDescent="0.2">
      <c r="A331" t="s">
        <v>139</v>
      </c>
      <c r="B331" t="s">
        <v>21</v>
      </c>
      <c r="C331" t="s">
        <v>52</v>
      </c>
      <c r="D331" t="s">
        <v>647</v>
      </c>
      <c r="E331" t="s">
        <v>178</v>
      </c>
      <c r="F331" s="2">
        <v>43174.72152777778</v>
      </c>
      <c r="G331">
        <v>17</v>
      </c>
      <c r="H331" s="2">
        <v>43174.722094907411</v>
      </c>
      <c r="I331" s="9">
        <f t="shared" si="5"/>
        <v>49.000000138767064</v>
      </c>
      <c r="J331">
        <v>1</v>
      </c>
      <c r="K331">
        <v>0</v>
      </c>
      <c r="L331">
        <v>1</v>
      </c>
      <c r="M331">
        <v>0</v>
      </c>
      <c r="N331">
        <v>1</v>
      </c>
      <c r="O331">
        <v>0</v>
      </c>
      <c r="P331">
        <v>1</v>
      </c>
      <c r="Q331">
        <v>0</v>
      </c>
      <c r="R331">
        <v>1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49</v>
      </c>
      <c r="Y331" t="s">
        <v>257</v>
      </c>
      <c r="Z331">
        <v>1</v>
      </c>
    </row>
    <row r="332" spans="1:26" x14ac:dyDescent="0.2">
      <c r="A332" t="s">
        <v>68</v>
      </c>
      <c r="B332" t="s">
        <v>21</v>
      </c>
      <c r="C332" t="s">
        <v>52</v>
      </c>
      <c r="D332" t="s">
        <v>646</v>
      </c>
      <c r="E332" t="s">
        <v>178</v>
      </c>
      <c r="F332" s="2">
        <v>43174.72016203704</v>
      </c>
      <c r="G332">
        <v>17</v>
      </c>
      <c r="H332" s="2">
        <v>43174.721099537041</v>
      </c>
      <c r="I332" s="9">
        <f t="shared" si="5"/>
        <v>81.000000075437129</v>
      </c>
      <c r="J332">
        <v>1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0</v>
      </c>
      <c r="R332">
        <v>1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 t="s">
        <v>257</v>
      </c>
      <c r="Z332">
        <v>0</v>
      </c>
    </row>
    <row r="333" spans="1:26" x14ac:dyDescent="0.2">
      <c r="A333" t="s">
        <v>68</v>
      </c>
      <c r="B333" t="s">
        <v>21</v>
      </c>
      <c r="C333" t="s">
        <v>52</v>
      </c>
      <c r="D333" t="s">
        <v>645</v>
      </c>
      <c r="E333" t="s">
        <v>178</v>
      </c>
      <c r="F333" s="2">
        <v>43174.719270833331</v>
      </c>
      <c r="G333">
        <v>17</v>
      </c>
      <c r="H333" s="2">
        <v>43174.720104166663</v>
      </c>
      <c r="I333" s="9">
        <f t="shared" si="5"/>
        <v>71.999999857507646</v>
      </c>
      <c r="J333">
        <v>1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0</v>
      </c>
      <c r="R333">
        <v>1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0</v>
      </c>
      <c r="Y333" t="s">
        <v>257</v>
      </c>
      <c r="Z333">
        <v>0</v>
      </c>
    </row>
    <row r="334" spans="1:26" x14ac:dyDescent="0.2">
      <c r="A334" t="s">
        <v>68</v>
      </c>
      <c r="B334" t="s">
        <v>21</v>
      </c>
      <c r="C334" t="s">
        <v>52</v>
      </c>
      <c r="D334" t="s">
        <v>644</v>
      </c>
      <c r="E334" t="s">
        <v>178</v>
      </c>
      <c r="F334" s="2">
        <v>43174.718368055554</v>
      </c>
      <c r="G334">
        <v>17</v>
      </c>
      <c r="H334" s="2">
        <v>43174.719224537039</v>
      </c>
      <c r="I334" s="9">
        <f t="shared" si="5"/>
        <v>74.000000325031579</v>
      </c>
      <c r="J334">
        <v>1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 t="s">
        <v>257</v>
      </c>
      <c r="Z334">
        <v>0</v>
      </c>
    </row>
    <row r="335" spans="1:26" x14ac:dyDescent="0.2">
      <c r="A335" t="s">
        <v>68</v>
      </c>
      <c r="B335" t="s">
        <v>21</v>
      </c>
      <c r="C335" t="s">
        <v>52</v>
      </c>
      <c r="D335" t="s">
        <v>643</v>
      </c>
      <c r="E335" t="s">
        <v>178</v>
      </c>
      <c r="F335" s="2">
        <v>43174.716793981483</v>
      </c>
      <c r="G335">
        <v>17</v>
      </c>
      <c r="H335" s="2">
        <v>43174.716921296298</v>
      </c>
      <c r="I335" s="9">
        <f t="shared" si="5"/>
        <v>11.000000056810677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 t="s">
        <v>257</v>
      </c>
      <c r="Z335">
        <v>0</v>
      </c>
    </row>
    <row r="336" spans="1:26" x14ac:dyDescent="0.2">
      <c r="A336" t="s">
        <v>68</v>
      </c>
      <c r="B336" t="s">
        <v>21</v>
      </c>
      <c r="C336" t="s">
        <v>52</v>
      </c>
      <c r="D336" t="s">
        <v>642</v>
      </c>
      <c r="E336" t="s">
        <v>178</v>
      </c>
      <c r="F336" s="2">
        <v>43174.716481481482</v>
      </c>
      <c r="G336">
        <v>17</v>
      </c>
      <c r="H336" s="2">
        <v>43174.716724537036</v>
      </c>
      <c r="I336" s="9">
        <f t="shared" si="5"/>
        <v>20.999999879859388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 t="s">
        <v>257</v>
      </c>
      <c r="Z336">
        <v>0</v>
      </c>
    </row>
    <row r="337" spans="1:26" x14ac:dyDescent="0.2">
      <c r="A337" t="s">
        <v>117</v>
      </c>
      <c r="B337" t="s">
        <v>21</v>
      </c>
      <c r="C337" t="s">
        <v>52</v>
      </c>
      <c r="D337" t="s">
        <v>641</v>
      </c>
      <c r="E337" t="s">
        <v>178</v>
      </c>
      <c r="F337" s="2">
        <v>43174.715520833342</v>
      </c>
      <c r="G337">
        <v>17</v>
      </c>
      <c r="H337" s="2">
        <v>43174.716203703712</v>
      </c>
      <c r="I337" s="9">
        <f t="shared" si="5"/>
        <v>58.999999961815774</v>
      </c>
      <c r="J337">
        <v>1</v>
      </c>
      <c r="K337">
        <v>0</v>
      </c>
      <c r="L337">
        <v>1</v>
      </c>
      <c r="M337">
        <v>0</v>
      </c>
      <c r="N337">
        <v>1</v>
      </c>
      <c r="O337">
        <v>0</v>
      </c>
      <c r="P337">
        <v>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 t="s">
        <v>260</v>
      </c>
      <c r="Z337">
        <v>0</v>
      </c>
    </row>
    <row r="338" spans="1:26" x14ac:dyDescent="0.2">
      <c r="A338" t="s">
        <v>117</v>
      </c>
      <c r="B338" t="s">
        <v>21</v>
      </c>
      <c r="C338" t="s">
        <v>52</v>
      </c>
      <c r="D338" t="s">
        <v>640</v>
      </c>
      <c r="E338" t="s">
        <v>178</v>
      </c>
      <c r="F338" s="2">
        <v>43174.71465277778</v>
      </c>
      <c r="G338">
        <v>17</v>
      </c>
      <c r="H338" s="2">
        <v>43174.715428240743</v>
      </c>
      <c r="I338" s="9">
        <f t="shared" si="5"/>
        <v>66.999999945983291</v>
      </c>
      <c r="J338">
        <v>1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 t="s">
        <v>260</v>
      </c>
      <c r="Z338">
        <v>0</v>
      </c>
    </row>
    <row r="339" spans="1:26" x14ac:dyDescent="0.2">
      <c r="A339" t="s">
        <v>117</v>
      </c>
      <c r="B339" t="s">
        <v>21</v>
      </c>
      <c r="C339" t="s">
        <v>52</v>
      </c>
      <c r="D339" t="s">
        <v>639</v>
      </c>
      <c r="E339" t="s">
        <v>178</v>
      </c>
      <c r="F339" s="2">
        <v>43174.713680555556</v>
      </c>
      <c r="G339">
        <v>17</v>
      </c>
      <c r="H339" s="2">
        <v>43174.714594907397</v>
      </c>
      <c r="I339" s="9">
        <f t="shared" si="5"/>
        <v>78.999998979270458</v>
      </c>
      <c r="J339">
        <v>1</v>
      </c>
      <c r="K339">
        <v>0</v>
      </c>
      <c r="L339">
        <v>1</v>
      </c>
      <c r="M339">
        <v>0</v>
      </c>
      <c r="N339">
        <v>1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 t="s">
        <v>260</v>
      </c>
      <c r="Z339">
        <v>0</v>
      </c>
    </row>
    <row r="340" spans="1:26" x14ac:dyDescent="0.2">
      <c r="A340" t="s">
        <v>78</v>
      </c>
      <c r="B340" t="s">
        <v>21</v>
      </c>
      <c r="C340" t="s">
        <v>52</v>
      </c>
      <c r="D340" t="s">
        <v>638</v>
      </c>
      <c r="E340" t="s">
        <v>178</v>
      </c>
      <c r="F340" s="2">
        <v>43174.711909722217</v>
      </c>
      <c r="G340">
        <v>17</v>
      </c>
      <c r="H340" s="2">
        <v>43174.712766203702</v>
      </c>
      <c r="I340" s="9">
        <f t="shared" si="5"/>
        <v>74.000000325031579</v>
      </c>
      <c r="J340">
        <v>1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 t="s">
        <v>257</v>
      </c>
      <c r="Z340">
        <v>0</v>
      </c>
    </row>
    <row r="341" spans="1:26" x14ac:dyDescent="0.2">
      <c r="A341" t="s">
        <v>78</v>
      </c>
      <c r="B341" t="s">
        <v>21</v>
      </c>
      <c r="C341" t="s">
        <v>52</v>
      </c>
      <c r="D341" t="s">
        <v>637</v>
      </c>
      <c r="E341" t="s">
        <v>178</v>
      </c>
      <c r="F341" s="2">
        <v>43174.711064814823</v>
      </c>
      <c r="G341">
        <v>17</v>
      </c>
      <c r="H341" s="2">
        <v>43174.711805555547</v>
      </c>
      <c r="I341" s="9">
        <f t="shared" si="5"/>
        <v>63.999998616054654</v>
      </c>
      <c r="J341">
        <v>1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 t="s">
        <v>257</v>
      </c>
      <c r="Z341">
        <v>0</v>
      </c>
    </row>
    <row r="342" spans="1:26" x14ac:dyDescent="0.2">
      <c r="A342" t="s">
        <v>78</v>
      </c>
      <c r="B342" t="s">
        <v>21</v>
      </c>
      <c r="C342" t="s">
        <v>52</v>
      </c>
      <c r="D342" t="s">
        <v>636</v>
      </c>
      <c r="E342" t="s">
        <v>178</v>
      </c>
      <c r="F342" s="2">
        <v>43174.709826388891</v>
      </c>
      <c r="G342">
        <v>17</v>
      </c>
      <c r="H342" s="2">
        <v>43174.710740740738</v>
      </c>
      <c r="I342" s="9">
        <f t="shared" si="5"/>
        <v>78.999999607913196</v>
      </c>
      <c r="J342">
        <v>1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 t="s">
        <v>257</v>
      </c>
      <c r="Z342">
        <v>0</v>
      </c>
    </row>
    <row r="343" spans="1:26" x14ac:dyDescent="0.2">
      <c r="A343" t="s">
        <v>78</v>
      </c>
      <c r="B343" t="s">
        <v>21</v>
      </c>
      <c r="C343" t="s">
        <v>52</v>
      </c>
      <c r="D343" t="s">
        <v>635</v>
      </c>
      <c r="E343" t="s">
        <v>178</v>
      </c>
      <c r="F343" s="2">
        <v>43174.708969907413</v>
      </c>
      <c r="G343">
        <v>17</v>
      </c>
      <c r="H343" s="2">
        <v>43174.709756944438</v>
      </c>
      <c r="I343" s="9">
        <f t="shared" si="5"/>
        <v>67.999998922459781</v>
      </c>
      <c r="J343">
        <v>1</v>
      </c>
      <c r="K343">
        <v>0</v>
      </c>
      <c r="L343">
        <v>1</v>
      </c>
      <c r="M343">
        <v>0</v>
      </c>
      <c r="N343">
        <v>1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 t="s">
        <v>257</v>
      </c>
      <c r="Z343">
        <v>0</v>
      </c>
    </row>
    <row r="344" spans="1:26" x14ac:dyDescent="0.2">
      <c r="A344" t="s">
        <v>78</v>
      </c>
      <c r="B344" t="s">
        <v>21</v>
      </c>
      <c r="C344" t="s">
        <v>52</v>
      </c>
      <c r="D344" t="s">
        <v>634</v>
      </c>
      <c r="E344" t="s">
        <v>178</v>
      </c>
      <c r="F344" s="2">
        <v>43174.707928240743</v>
      </c>
      <c r="G344">
        <v>16</v>
      </c>
      <c r="H344" s="2">
        <v>43174.70884259259</v>
      </c>
      <c r="I344" s="9">
        <f t="shared" si="5"/>
        <v>78.999999607913196</v>
      </c>
      <c r="J344">
        <v>1</v>
      </c>
      <c r="K344">
        <v>0</v>
      </c>
      <c r="L344">
        <v>1</v>
      </c>
      <c r="M344">
        <v>0</v>
      </c>
      <c r="N344">
        <v>1</v>
      </c>
      <c r="O344">
        <v>0</v>
      </c>
      <c r="P344">
        <v>1</v>
      </c>
      <c r="Q344">
        <v>0</v>
      </c>
      <c r="R344">
        <v>1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79</v>
      </c>
      <c r="Y344" t="s">
        <v>197</v>
      </c>
      <c r="Z344">
        <v>1</v>
      </c>
    </row>
    <row r="345" spans="1:26" x14ac:dyDescent="0.2">
      <c r="A345" t="s">
        <v>78</v>
      </c>
      <c r="B345" t="s">
        <v>21</v>
      </c>
      <c r="C345" t="s">
        <v>52</v>
      </c>
      <c r="D345" t="s">
        <v>633</v>
      </c>
      <c r="E345" t="s">
        <v>178</v>
      </c>
      <c r="F345" s="2">
        <v>43174.706157407411</v>
      </c>
      <c r="G345">
        <v>16</v>
      </c>
      <c r="H345" s="2">
        <v>43174.707268518519</v>
      </c>
      <c r="I345" s="9">
        <f t="shared" si="5"/>
        <v>95.999999810010195</v>
      </c>
      <c r="J345">
        <v>1</v>
      </c>
      <c r="K345">
        <v>0</v>
      </c>
      <c r="L345">
        <v>1</v>
      </c>
      <c r="M345">
        <v>0</v>
      </c>
      <c r="N345">
        <v>1</v>
      </c>
      <c r="O345">
        <v>0</v>
      </c>
      <c r="P345">
        <v>1</v>
      </c>
      <c r="Q345">
        <v>0</v>
      </c>
      <c r="R345">
        <v>1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96</v>
      </c>
      <c r="Y345" t="s">
        <v>197</v>
      </c>
      <c r="Z345">
        <v>1</v>
      </c>
    </row>
    <row r="346" spans="1:26" x14ac:dyDescent="0.2">
      <c r="A346" t="s">
        <v>107</v>
      </c>
      <c r="B346" t="s">
        <v>21</v>
      </c>
      <c r="C346" t="s">
        <v>52</v>
      </c>
      <c r="D346" t="s">
        <v>632</v>
      </c>
      <c r="E346" t="s">
        <v>178</v>
      </c>
      <c r="F346" s="2">
        <v>43174.667129629634</v>
      </c>
      <c r="G346">
        <v>16</v>
      </c>
      <c r="H346" s="2">
        <v>43174.667395833327</v>
      </c>
      <c r="I346" s="9">
        <f t="shared" si="5"/>
        <v>22.999999090097845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 t="s">
        <v>337</v>
      </c>
      <c r="Z346">
        <v>0</v>
      </c>
    </row>
    <row r="347" spans="1:26" x14ac:dyDescent="0.2">
      <c r="A347" t="s">
        <v>107</v>
      </c>
      <c r="B347" t="s">
        <v>21</v>
      </c>
      <c r="C347" t="s">
        <v>52</v>
      </c>
      <c r="D347" t="s">
        <v>631</v>
      </c>
      <c r="E347" t="s">
        <v>178</v>
      </c>
      <c r="F347" s="2">
        <v>43174.66678240741</v>
      </c>
      <c r="G347">
        <v>16</v>
      </c>
      <c r="H347" s="2">
        <v>43174.667071759257</v>
      </c>
      <c r="I347" s="9">
        <f t="shared" si="5"/>
        <v>24.999999557621777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 t="s">
        <v>337</v>
      </c>
      <c r="Z347">
        <v>0</v>
      </c>
    </row>
    <row r="348" spans="1:26" x14ac:dyDescent="0.2">
      <c r="A348" t="s">
        <v>107</v>
      </c>
      <c r="B348" t="s">
        <v>21</v>
      </c>
      <c r="C348" t="s">
        <v>52</v>
      </c>
      <c r="D348" t="s">
        <v>630</v>
      </c>
      <c r="E348" t="s">
        <v>178</v>
      </c>
      <c r="F348" s="2">
        <v>43174.666597222233</v>
      </c>
      <c r="G348">
        <v>15</v>
      </c>
      <c r="H348" s="2">
        <v>43174.666759259257</v>
      </c>
      <c r="I348" s="9">
        <f t="shared" si="5"/>
        <v>13.999998872168362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 t="s">
        <v>337</v>
      </c>
      <c r="Z348">
        <v>0</v>
      </c>
    </row>
    <row r="349" spans="1:26" x14ac:dyDescent="0.2">
      <c r="A349" t="s">
        <v>107</v>
      </c>
      <c r="B349" t="s">
        <v>21</v>
      </c>
      <c r="C349" t="s">
        <v>52</v>
      </c>
      <c r="D349" t="s">
        <v>629</v>
      </c>
      <c r="E349" t="s">
        <v>178</v>
      </c>
      <c r="F349" s="2">
        <v>43174.665902777779</v>
      </c>
      <c r="G349">
        <v>15</v>
      </c>
      <c r="H349" s="2">
        <v>43174.666527777779</v>
      </c>
      <c r="I349" s="9">
        <f t="shared" si="5"/>
        <v>54.000000050291419</v>
      </c>
      <c r="J349">
        <v>1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 t="s">
        <v>337</v>
      </c>
      <c r="Z349">
        <v>0</v>
      </c>
    </row>
    <row r="350" spans="1:26" x14ac:dyDescent="0.2">
      <c r="A350" t="s">
        <v>68</v>
      </c>
      <c r="B350" t="s">
        <v>21</v>
      </c>
      <c r="C350" t="s">
        <v>52</v>
      </c>
      <c r="D350" t="s">
        <v>628</v>
      </c>
      <c r="E350" t="s">
        <v>178</v>
      </c>
      <c r="F350" s="2">
        <v>43174.512638888889</v>
      </c>
      <c r="G350">
        <v>12</v>
      </c>
      <c r="H350" s="2">
        <v>43174.513738425929</v>
      </c>
      <c r="I350" s="9">
        <f t="shared" si="5"/>
        <v>95.000000204890966</v>
      </c>
      <c r="J350">
        <v>1</v>
      </c>
      <c r="K350">
        <v>0</v>
      </c>
      <c r="L350">
        <v>1</v>
      </c>
      <c r="M350">
        <v>0</v>
      </c>
      <c r="N350">
        <v>1</v>
      </c>
      <c r="O350">
        <v>0</v>
      </c>
      <c r="P350">
        <v>1</v>
      </c>
      <c r="Q350">
        <v>0</v>
      </c>
      <c r="R350">
        <v>1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94</v>
      </c>
      <c r="Y350" t="s">
        <v>197</v>
      </c>
      <c r="Z350">
        <v>1</v>
      </c>
    </row>
    <row r="351" spans="1:26" x14ac:dyDescent="0.2">
      <c r="A351" t="s">
        <v>68</v>
      </c>
      <c r="B351" t="s">
        <v>21</v>
      </c>
      <c r="C351" t="s">
        <v>52</v>
      </c>
      <c r="D351" t="s">
        <v>627</v>
      </c>
      <c r="E351" t="s">
        <v>178</v>
      </c>
      <c r="F351" s="2">
        <v>43174.511516203696</v>
      </c>
      <c r="G351">
        <v>12</v>
      </c>
      <c r="H351" s="2">
        <v>43174.51253472222</v>
      </c>
      <c r="I351" s="9">
        <f t="shared" si="5"/>
        <v>88.000000454485416</v>
      </c>
      <c r="J351">
        <v>1</v>
      </c>
      <c r="K351">
        <v>0</v>
      </c>
      <c r="L351">
        <v>1</v>
      </c>
      <c r="M351">
        <v>0</v>
      </c>
      <c r="N351">
        <v>1</v>
      </c>
      <c r="O351">
        <v>0</v>
      </c>
      <c r="P351">
        <v>1</v>
      </c>
      <c r="Q351">
        <v>0</v>
      </c>
      <c r="R351">
        <v>1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88</v>
      </c>
      <c r="Y351" t="s">
        <v>197</v>
      </c>
      <c r="Z351">
        <v>1</v>
      </c>
    </row>
    <row r="352" spans="1:26" x14ac:dyDescent="0.2">
      <c r="A352" t="s">
        <v>68</v>
      </c>
      <c r="B352" t="s">
        <v>21</v>
      </c>
      <c r="C352" t="s">
        <v>52</v>
      </c>
      <c r="D352" t="s">
        <v>626</v>
      </c>
      <c r="E352" t="s">
        <v>178</v>
      </c>
      <c r="F352" s="2">
        <v>43174.510393518518</v>
      </c>
      <c r="G352">
        <v>12</v>
      </c>
      <c r="H352" s="2">
        <v>43174.511435185188</v>
      </c>
      <c r="I352" s="9">
        <f t="shared" si="5"/>
        <v>90.000000293366611</v>
      </c>
      <c r="J352">
        <v>1</v>
      </c>
      <c r="K352">
        <v>0</v>
      </c>
      <c r="L352">
        <v>1</v>
      </c>
      <c r="M352">
        <v>0</v>
      </c>
      <c r="N352">
        <v>1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0</v>
      </c>
      <c r="Y352" t="s">
        <v>197</v>
      </c>
      <c r="Z352">
        <v>0</v>
      </c>
    </row>
    <row r="353" spans="1:26" x14ac:dyDescent="0.2">
      <c r="A353" t="s">
        <v>68</v>
      </c>
      <c r="B353" t="s">
        <v>21</v>
      </c>
      <c r="C353" t="s">
        <v>52</v>
      </c>
      <c r="D353" t="s">
        <v>625</v>
      </c>
      <c r="E353" t="s">
        <v>178</v>
      </c>
      <c r="F353" s="2">
        <v>43174.509340277778</v>
      </c>
      <c r="G353">
        <v>12</v>
      </c>
      <c r="H353" s="2">
        <v>43174.510347222233</v>
      </c>
      <c r="I353" s="9">
        <f t="shared" si="5"/>
        <v>87.000000849366188</v>
      </c>
      <c r="J353">
        <v>1</v>
      </c>
      <c r="K353">
        <v>0</v>
      </c>
      <c r="L353">
        <v>1</v>
      </c>
      <c r="M353">
        <v>0</v>
      </c>
      <c r="N353">
        <v>1</v>
      </c>
      <c r="O353">
        <v>0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 t="s">
        <v>197</v>
      </c>
      <c r="Z353">
        <v>0</v>
      </c>
    </row>
    <row r="354" spans="1:26" x14ac:dyDescent="0.2">
      <c r="A354" t="s">
        <v>92</v>
      </c>
      <c r="B354" t="s">
        <v>21</v>
      </c>
      <c r="C354" t="s">
        <v>52</v>
      </c>
      <c r="D354" t="s">
        <v>624</v>
      </c>
      <c r="E354" t="s">
        <v>178</v>
      </c>
      <c r="F354" s="2">
        <v>43174.505208333343</v>
      </c>
      <c r="G354">
        <v>12</v>
      </c>
      <c r="H354" s="2">
        <v>43174.50576388889</v>
      </c>
      <c r="I354" s="9">
        <f t="shared" si="5"/>
        <v>47.99999927636236</v>
      </c>
      <c r="J354">
        <v>1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0</v>
      </c>
      <c r="R354">
        <v>1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0</v>
      </c>
      <c r="Y354" t="s">
        <v>337</v>
      </c>
      <c r="Z354">
        <v>0</v>
      </c>
    </row>
    <row r="355" spans="1:26" x14ac:dyDescent="0.2">
      <c r="A355" t="s">
        <v>92</v>
      </c>
      <c r="B355" t="s">
        <v>21</v>
      </c>
      <c r="C355" t="s">
        <v>52</v>
      </c>
      <c r="D355" t="s">
        <v>623</v>
      </c>
      <c r="E355" t="s">
        <v>178</v>
      </c>
      <c r="F355" s="2">
        <v>43174.504571759258</v>
      </c>
      <c r="G355">
        <v>12</v>
      </c>
      <c r="H355" s="2">
        <v>43174.505115740743</v>
      </c>
      <c r="I355" s="9">
        <f t="shared" si="5"/>
        <v>47.000000299885869</v>
      </c>
      <c r="J355">
        <v>1</v>
      </c>
      <c r="K355">
        <v>0</v>
      </c>
      <c r="L355">
        <v>1</v>
      </c>
      <c r="M355">
        <v>0</v>
      </c>
      <c r="N355">
        <v>1</v>
      </c>
      <c r="O355">
        <v>0</v>
      </c>
      <c r="P355">
        <v>1</v>
      </c>
      <c r="Q355">
        <v>0</v>
      </c>
      <c r="R355">
        <v>1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47</v>
      </c>
      <c r="Y355" t="s">
        <v>337</v>
      </c>
      <c r="Z355">
        <v>1</v>
      </c>
    </row>
    <row r="356" spans="1:26" x14ac:dyDescent="0.2">
      <c r="A356" t="s">
        <v>92</v>
      </c>
      <c r="B356" t="s">
        <v>21</v>
      </c>
      <c r="C356" t="s">
        <v>52</v>
      </c>
      <c r="D356" t="s">
        <v>622</v>
      </c>
      <c r="E356" t="s">
        <v>178</v>
      </c>
      <c r="F356" s="2">
        <v>43174.503981481481</v>
      </c>
      <c r="G356">
        <v>12</v>
      </c>
      <c r="H356" s="2">
        <v>43174.504537037043</v>
      </c>
      <c r="I356" s="9">
        <f t="shared" si="5"/>
        <v>48.000000533647835</v>
      </c>
      <c r="J356">
        <v>1</v>
      </c>
      <c r="K356">
        <v>0</v>
      </c>
      <c r="L356">
        <v>1</v>
      </c>
      <c r="M356">
        <v>0</v>
      </c>
      <c r="N356">
        <v>1</v>
      </c>
      <c r="O356">
        <v>0</v>
      </c>
      <c r="P356">
        <v>1</v>
      </c>
      <c r="Q356">
        <v>0</v>
      </c>
      <c r="R356">
        <v>0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 t="s">
        <v>337</v>
      </c>
      <c r="Z356">
        <v>0</v>
      </c>
    </row>
    <row r="357" spans="1:26" x14ac:dyDescent="0.2">
      <c r="A357" t="s">
        <v>92</v>
      </c>
      <c r="B357" t="s">
        <v>21</v>
      </c>
      <c r="C357" t="s">
        <v>52</v>
      </c>
      <c r="D357" t="s">
        <v>621</v>
      </c>
      <c r="E357" t="s">
        <v>178</v>
      </c>
      <c r="F357" s="2">
        <v>43174.503263888888</v>
      </c>
      <c r="G357">
        <v>12</v>
      </c>
      <c r="H357" s="2">
        <v>43174.503842592603</v>
      </c>
      <c r="I357" s="9">
        <f t="shared" si="5"/>
        <v>50.000001001171768</v>
      </c>
      <c r="J357">
        <v>1</v>
      </c>
      <c r="K357">
        <v>0</v>
      </c>
      <c r="L357">
        <v>1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 t="s">
        <v>337</v>
      </c>
      <c r="Z357">
        <v>0</v>
      </c>
    </row>
    <row r="358" spans="1:26" x14ac:dyDescent="0.2">
      <c r="A358" t="s">
        <v>92</v>
      </c>
      <c r="B358" t="s">
        <v>21</v>
      </c>
      <c r="C358" t="s">
        <v>52</v>
      </c>
      <c r="D358" t="s">
        <v>620</v>
      </c>
      <c r="E358" t="s">
        <v>178</v>
      </c>
      <c r="F358" s="2">
        <v>43174.501504629632</v>
      </c>
      <c r="G358">
        <v>12</v>
      </c>
      <c r="H358" s="2">
        <v>43174.501574074071</v>
      </c>
      <c r="I358" s="9">
        <f t="shared" si="5"/>
        <v>5.9999995166435838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 t="s">
        <v>337</v>
      </c>
      <c r="Z358">
        <v>0</v>
      </c>
    </row>
    <row r="359" spans="1:26" x14ac:dyDescent="0.2">
      <c r="A359" t="s">
        <v>92</v>
      </c>
      <c r="B359" t="s">
        <v>21</v>
      </c>
      <c r="C359" t="s">
        <v>52</v>
      </c>
      <c r="D359" t="s">
        <v>619</v>
      </c>
      <c r="E359" t="s">
        <v>178</v>
      </c>
      <c r="F359" s="2">
        <v>43174.500902777778</v>
      </c>
      <c r="G359">
        <v>12</v>
      </c>
      <c r="H359" s="2">
        <v>43174.501469907409</v>
      </c>
      <c r="I359" s="9">
        <f t="shared" si="5"/>
        <v>49.000000138767064</v>
      </c>
      <c r="J359">
        <v>1</v>
      </c>
      <c r="K359">
        <v>0</v>
      </c>
      <c r="L359">
        <v>1</v>
      </c>
      <c r="M359">
        <v>0</v>
      </c>
      <c r="N359">
        <v>1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0</v>
      </c>
      <c r="Y359" t="s">
        <v>337</v>
      </c>
      <c r="Z359">
        <v>0</v>
      </c>
    </row>
    <row r="360" spans="1:26" x14ac:dyDescent="0.2">
      <c r="A360" t="s">
        <v>92</v>
      </c>
      <c r="B360" t="s">
        <v>21</v>
      </c>
      <c r="C360" t="s">
        <v>52</v>
      </c>
      <c r="D360" t="s">
        <v>618</v>
      </c>
      <c r="E360" t="s">
        <v>178</v>
      </c>
      <c r="F360" s="2">
        <v>43174.500277777777</v>
      </c>
      <c r="G360">
        <v>12</v>
      </c>
      <c r="H360" s="2">
        <v>43174.500856481478</v>
      </c>
      <c r="I360" s="9">
        <f t="shared" si="5"/>
        <v>49.999999743886292</v>
      </c>
      <c r="J360">
        <v>1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1</v>
      </c>
      <c r="Q360">
        <v>0</v>
      </c>
      <c r="R360">
        <v>1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0</v>
      </c>
      <c r="Y360" t="s">
        <v>337</v>
      </c>
      <c r="Z360">
        <v>0</v>
      </c>
    </row>
    <row r="361" spans="1:26" x14ac:dyDescent="0.2">
      <c r="A361" t="s">
        <v>92</v>
      </c>
      <c r="B361" t="s">
        <v>21</v>
      </c>
      <c r="C361" t="s">
        <v>52</v>
      </c>
      <c r="D361" t="s">
        <v>617</v>
      </c>
      <c r="E361" t="s">
        <v>178</v>
      </c>
      <c r="F361" s="2">
        <v>43174.499675925923</v>
      </c>
      <c r="G361">
        <v>11</v>
      </c>
      <c r="H361" s="2">
        <v>43174.500231481477</v>
      </c>
      <c r="I361" s="9">
        <f t="shared" si="5"/>
        <v>47.999999905005097</v>
      </c>
      <c r="J361">
        <v>1</v>
      </c>
      <c r="K361">
        <v>0</v>
      </c>
      <c r="L361">
        <v>0</v>
      </c>
      <c r="M361">
        <v>0</v>
      </c>
      <c r="N361">
        <v>1</v>
      </c>
      <c r="O361">
        <v>0</v>
      </c>
      <c r="P361">
        <v>1</v>
      </c>
      <c r="Q361">
        <v>0</v>
      </c>
      <c r="R361">
        <v>1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0</v>
      </c>
      <c r="Y361" t="s">
        <v>337</v>
      </c>
      <c r="Z361">
        <v>0</v>
      </c>
    </row>
    <row r="362" spans="1:26" x14ac:dyDescent="0.2">
      <c r="A362" t="s">
        <v>92</v>
      </c>
      <c r="B362" t="s">
        <v>21</v>
      </c>
      <c r="C362" t="s">
        <v>52</v>
      </c>
      <c r="D362" t="s">
        <v>616</v>
      </c>
      <c r="E362" t="s">
        <v>178</v>
      </c>
      <c r="F362" s="2">
        <v>43174.499039351853</v>
      </c>
      <c r="G362">
        <v>11</v>
      </c>
      <c r="H362" s="2">
        <v>43174.499641203707</v>
      </c>
      <c r="I362" s="9">
        <f t="shared" si="5"/>
        <v>52.000000211410224</v>
      </c>
      <c r="J362">
        <v>1</v>
      </c>
      <c r="K362">
        <v>0</v>
      </c>
      <c r="L362">
        <v>1</v>
      </c>
      <c r="M362">
        <v>0</v>
      </c>
      <c r="N362">
        <v>1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 t="s">
        <v>337</v>
      </c>
      <c r="Z362">
        <v>0</v>
      </c>
    </row>
    <row r="363" spans="1:26" x14ac:dyDescent="0.2">
      <c r="A363" t="s">
        <v>92</v>
      </c>
      <c r="B363" t="s">
        <v>21</v>
      </c>
      <c r="C363" t="s">
        <v>52</v>
      </c>
      <c r="D363" t="s">
        <v>615</v>
      </c>
      <c r="E363" t="s">
        <v>178</v>
      </c>
      <c r="F363" s="2">
        <v>43174.498414351852</v>
      </c>
      <c r="G363">
        <v>11</v>
      </c>
      <c r="H363" s="2">
        <v>43174.498969907407</v>
      </c>
      <c r="I363" s="9">
        <f t="shared" si="5"/>
        <v>47.999999905005097</v>
      </c>
      <c r="J363">
        <v>1</v>
      </c>
      <c r="K363">
        <v>0</v>
      </c>
      <c r="L363">
        <v>1</v>
      </c>
      <c r="M363">
        <v>0</v>
      </c>
      <c r="N363">
        <v>1</v>
      </c>
      <c r="O363">
        <v>0</v>
      </c>
      <c r="P363">
        <v>1</v>
      </c>
      <c r="Q363">
        <v>0</v>
      </c>
      <c r="R363">
        <v>1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48</v>
      </c>
      <c r="Y363" t="s">
        <v>337</v>
      </c>
      <c r="Z363">
        <v>1</v>
      </c>
    </row>
    <row r="364" spans="1:26" x14ac:dyDescent="0.2">
      <c r="A364" t="s">
        <v>92</v>
      </c>
      <c r="B364" t="s">
        <v>21</v>
      </c>
      <c r="C364" t="s">
        <v>52</v>
      </c>
      <c r="D364" t="s">
        <v>614</v>
      </c>
      <c r="E364" t="s">
        <v>178</v>
      </c>
      <c r="F364" s="2">
        <v>43174.497777777768</v>
      </c>
      <c r="G364">
        <v>11</v>
      </c>
      <c r="H364" s="2">
        <v>43174.498368055552</v>
      </c>
      <c r="I364" s="9">
        <f t="shared" si="5"/>
        <v>51.000000606290996</v>
      </c>
      <c r="J364">
        <v>1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0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0</v>
      </c>
      <c r="Y364" t="s">
        <v>337</v>
      </c>
      <c r="Z364">
        <v>0</v>
      </c>
    </row>
    <row r="365" spans="1:26" x14ac:dyDescent="0.2">
      <c r="A365" t="s">
        <v>92</v>
      </c>
      <c r="B365" t="s">
        <v>21</v>
      </c>
      <c r="C365" t="s">
        <v>52</v>
      </c>
      <c r="D365" t="s">
        <v>613</v>
      </c>
      <c r="E365" t="s">
        <v>178</v>
      </c>
      <c r="F365" s="2">
        <v>43174.497291666667</v>
      </c>
      <c r="G365">
        <v>11</v>
      </c>
      <c r="H365" s="2">
        <v>43174.497766203713</v>
      </c>
      <c r="I365" s="9">
        <f t="shared" si="5"/>
        <v>41.000000783242285</v>
      </c>
      <c r="J365">
        <v>1</v>
      </c>
      <c r="K365">
        <v>0</v>
      </c>
      <c r="L365">
        <v>1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 t="s">
        <v>337</v>
      </c>
      <c r="Z365">
        <v>0</v>
      </c>
    </row>
    <row r="366" spans="1:26" x14ac:dyDescent="0.2">
      <c r="A366" t="s">
        <v>92</v>
      </c>
      <c r="B366" t="s">
        <v>21</v>
      </c>
      <c r="C366" t="s">
        <v>52</v>
      </c>
      <c r="D366" t="s">
        <v>612</v>
      </c>
      <c r="E366" t="s">
        <v>178</v>
      </c>
      <c r="F366" s="2">
        <v>43174.497013888889</v>
      </c>
      <c r="G366">
        <v>11</v>
      </c>
      <c r="H366" s="2">
        <v>43174.49728009259</v>
      </c>
      <c r="I366" s="9">
        <f t="shared" si="5"/>
        <v>22.999999718740582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 t="s">
        <v>337</v>
      </c>
      <c r="Z366">
        <v>0</v>
      </c>
    </row>
    <row r="367" spans="1:26" x14ac:dyDescent="0.2">
      <c r="A367" t="s">
        <v>92</v>
      </c>
      <c r="B367" t="s">
        <v>21</v>
      </c>
      <c r="C367" t="s">
        <v>52</v>
      </c>
      <c r="D367" t="s">
        <v>611</v>
      </c>
      <c r="E367" t="s">
        <v>178</v>
      </c>
      <c r="F367" s="2">
        <v>43174.496423611112</v>
      </c>
      <c r="G367">
        <v>11</v>
      </c>
      <c r="H367" s="2">
        <v>43174.496979166674</v>
      </c>
      <c r="I367" s="9">
        <f t="shared" si="5"/>
        <v>48.000000533647835</v>
      </c>
      <c r="J367">
        <v>1</v>
      </c>
      <c r="K367">
        <v>0</v>
      </c>
      <c r="L367">
        <v>1</v>
      </c>
      <c r="M367">
        <v>0</v>
      </c>
      <c r="N367">
        <v>1</v>
      </c>
      <c r="O367">
        <v>0</v>
      </c>
      <c r="P367">
        <v>1</v>
      </c>
      <c r="Q367">
        <v>0</v>
      </c>
      <c r="R367">
        <v>1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48</v>
      </c>
      <c r="Y367" t="s">
        <v>337</v>
      </c>
      <c r="Z367">
        <v>1</v>
      </c>
    </row>
    <row r="368" spans="1:26" x14ac:dyDescent="0.2">
      <c r="A368" t="s">
        <v>92</v>
      </c>
      <c r="B368" t="s">
        <v>21</v>
      </c>
      <c r="C368" t="s">
        <v>52</v>
      </c>
      <c r="D368" t="s">
        <v>610</v>
      </c>
      <c r="E368" t="s">
        <v>178</v>
      </c>
      <c r="F368" s="2">
        <v>43174.495844907397</v>
      </c>
      <c r="G368">
        <v>11</v>
      </c>
      <c r="H368" s="2">
        <v>43174.496377314812</v>
      </c>
      <c r="I368" s="9">
        <f t="shared" si="5"/>
        <v>46.000000694766641</v>
      </c>
      <c r="J368">
        <v>1</v>
      </c>
      <c r="K368">
        <v>0</v>
      </c>
      <c r="L368">
        <v>1</v>
      </c>
      <c r="M368">
        <v>0</v>
      </c>
      <c r="N368">
        <v>1</v>
      </c>
      <c r="O368">
        <v>0</v>
      </c>
      <c r="P368">
        <v>1</v>
      </c>
      <c r="Q368">
        <v>0</v>
      </c>
      <c r="R368">
        <v>1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46</v>
      </c>
      <c r="Y368" t="s">
        <v>306</v>
      </c>
      <c r="Z368">
        <v>1</v>
      </c>
    </row>
    <row r="369" spans="1:26" x14ac:dyDescent="0.2">
      <c r="A369" t="s">
        <v>92</v>
      </c>
      <c r="B369" t="s">
        <v>21</v>
      </c>
      <c r="C369" t="s">
        <v>52</v>
      </c>
      <c r="D369" t="s">
        <v>609</v>
      </c>
      <c r="E369" t="s">
        <v>178</v>
      </c>
      <c r="F369" s="2">
        <v>43174.495219907411</v>
      </c>
      <c r="G369">
        <v>11</v>
      </c>
      <c r="H369" s="2">
        <v>43174.495798611111</v>
      </c>
      <c r="I369" s="9">
        <f t="shared" si="5"/>
        <v>49.999999743886292</v>
      </c>
      <c r="J369">
        <v>1</v>
      </c>
      <c r="K369">
        <v>0</v>
      </c>
      <c r="L369">
        <v>1</v>
      </c>
      <c r="M369">
        <v>0</v>
      </c>
      <c r="N369">
        <v>1</v>
      </c>
      <c r="O369">
        <v>0</v>
      </c>
      <c r="P369">
        <v>1</v>
      </c>
      <c r="Q369">
        <v>0</v>
      </c>
      <c r="R369">
        <v>1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49</v>
      </c>
      <c r="Y369" t="s">
        <v>306</v>
      </c>
      <c r="Z369">
        <v>1</v>
      </c>
    </row>
    <row r="370" spans="1:26" x14ac:dyDescent="0.2">
      <c r="A370" t="s">
        <v>92</v>
      </c>
      <c r="B370" t="s">
        <v>21</v>
      </c>
      <c r="C370" t="s">
        <v>52</v>
      </c>
      <c r="D370" t="s">
        <v>608</v>
      </c>
      <c r="E370" t="s">
        <v>178</v>
      </c>
      <c r="F370" s="2">
        <v>43174.494606481479</v>
      </c>
      <c r="G370">
        <v>11</v>
      </c>
      <c r="H370" s="2">
        <v>43174.495196759257</v>
      </c>
      <c r="I370" s="9">
        <f t="shared" si="5"/>
        <v>50.999999977648258</v>
      </c>
      <c r="J370">
        <v>1</v>
      </c>
      <c r="K370">
        <v>0</v>
      </c>
      <c r="L370">
        <v>1</v>
      </c>
      <c r="M370">
        <v>0</v>
      </c>
      <c r="N370">
        <v>1</v>
      </c>
      <c r="O370">
        <v>0</v>
      </c>
      <c r="P370">
        <v>1</v>
      </c>
      <c r="Q370">
        <v>0</v>
      </c>
      <c r="R370">
        <v>1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50</v>
      </c>
      <c r="Y370" t="s">
        <v>260</v>
      </c>
      <c r="Z370">
        <v>1</v>
      </c>
    </row>
    <row r="371" spans="1:26" x14ac:dyDescent="0.2">
      <c r="A371" t="s">
        <v>92</v>
      </c>
      <c r="B371" t="s">
        <v>21</v>
      </c>
      <c r="C371" t="s">
        <v>52</v>
      </c>
      <c r="D371" t="s">
        <v>607</v>
      </c>
      <c r="E371" t="s">
        <v>178</v>
      </c>
      <c r="F371" s="2">
        <v>43174.493969907409</v>
      </c>
      <c r="G371">
        <v>11</v>
      </c>
      <c r="H371" s="2">
        <v>43174.494571759264</v>
      </c>
      <c r="I371" s="9">
        <f t="shared" si="5"/>
        <v>52.000000211410224</v>
      </c>
      <c r="J371">
        <v>1</v>
      </c>
      <c r="K371">
        <v>0</v>
      </c>
      <c r="L371">
        <v>1</v>
      </c>
      <c r="M371">
        <v>0</v>
      </c>
      <c r="N371">
        <v>1</v>
      </c>
      <c r="O371">
        <v>0</v>
      </c>
      <c r="P371">
        <v>1</v>
      </c>
      <c r="Q371">
        <v>0</v>
      </c>
      <c r="R371">
        <v>1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51</v>
      </c>
      <c r="Y371" t="s">
        <v>260</v>
      </c>
      <c r="Z371">
        <v>1</v>
      </c>
    </row>
    <row r="372" spans="1:26" x14ac:dyDescent="0.2">
      <c r="A372" t="s">
        <v>92</v>
      </c>
      <c r="B372" t="s">
        <v>21</v>
      </c>
      <c r="C372" t="s">
        <v>52</v>
      </c>
      <c r="D372" t="s">
        <v>606</v>
      </c>
      <c r="E372" t="s">
        <v>178</v>
      </c>
      <c r="F372" s="2">
        <v>43174.493333333332</v>
      </c>
      <c r="G372">
        <v>11</v>
      </c>
      <c r="H372" s="2">
        <v>43174.493900462963</v>
      </c>
      <c r="I372" s="9">
        <f t="shared" si="5"/>
        <v>49.000000138767064</v>
      </c>
      <c r="J372">
        <v>1</v>
      </c>
      <c r="K372">
        <v>0</v>
      </c>
      <c r="L372">
        <v>1</v>
      </c>
      <c r="M372">
        <v>0</v>
      </c>
      <c r="N372">
        <v>1</v>
      </c>
      <c r="O372">
        <v>0</v>
      </c>
      <c r="P372">
        <v>1</v>
      </c>
      <c r="Q372">
        <v>0</v>
      </c>
      <c r="R372">
        <v>1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48</v>
      </c>
      <c r="Y372" t="s">
        <v>257</v>
      </c>
      <c r="Z372">
        <v>1</v>
      </c>
    </row>
    <row r="373" spans="1:26" x14ac:dyDescent="0.2">
      <c r="A373" t="s">
        <v>125</v>
      </c>
      <c r="B373" t="s">
        <v>21</v>
      </c>
      <c r="C373" t="s">
        <v>52</v>
      </c>
      <c r="D373" t="s">
        <v>605</v>
      </c>
      <c r="E373" t="s">
        <v>178</v>
      </c>
      <c r="F373" s="2">
        <v>43174.492256944453</v>
      </c>
      <c r="G373">
        <v>11</v>
      </c>
      <c r="H373" s="2">
        <v>43174.492905092593</v>
      </c>
      <c r="I373" s="9">
        <f t="shared" si="5"/>
        <v>55.999999260529876</v>
      </c>
      <c r="J373">
        <v>1</v>
      </c>
      <c r="K373">
        <v>0</v>
      </c>
      <c r="L373">
        <v>1</v>
      </c>
      <c r="M373">
        <v>0</v>
      </c>
      <c r="N373">
        <v>1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 t="s">
        <v>257</v>
      </c>
      <c r="Z373">
        <v>0</v>
      </c>
    </row>
    <row r="374" spans="1:26" x14ac:dyDescent="0.2">
      <c r="A374" t="s">
        <v>125</v>
      </c>
      <c r="B374" t="s">
        <v>21</v>
      </c>
      <c r="C374" t="s">
        <v>52</v>
      </c>
      <c r="D374" t="s">
        <v>604</v>
      </c>
      <c r="E374" t="s">
        <v>178</v>
      </c>
      <c r="F374" s="2">
        <v>43174.491863425923</v>
      </c>
      <c r="G374">
        <v>11</v>
      </c>
      <c r="H374" s="2">
        <v>43174.492245370369</v>
      </c>
      <c r="I374" s="9">
        <f t="shared" si="5"/>
        <v>33.000000170432031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 t="s">
        <v>257</v>
      </c>
      <c r="Z374">
        <v>0</v>
      </c>
    </row>
    <row r="375" spans="1:26" x14ac:dyDescent="0.2">
      <c r="A375" t="s">
        <v>125</v>
      </c>
      <c r="B375" t="s">
        <v>21</v>
      </c>
      <c r="C375" t="s">
        <v>52</v>
      </c>
      <c r="D375" t="s">
        <v>603</v>
      </c>
      <c r="E375" t="s">
        <v>178</v>
      </c>
      <c r="F375" s="2">
        <v>43174.491493055553</v>
      </c>
      <c r="G375">
        <v>11</v>
      </c>
      <c r="H375" s="2">
        <v>43174.491851851853</v>
      </c>
      <c r="I375" s="9">
        <f t="shared" si="5"/>
        <v>31.000000331550837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 t="s">
        <v>257</v>
      </c>
      <c r="Z375">
        <v>0</v>
      </c>
    </row>
    <row r="376" spans="1:26" x14ac:dyDescent="0.2">
      <c r="A376" t="s">
        <v>86</v>
      </c>
      <c r="B376" t="s">
        <v>21</v>
      </c>
      <c r="C376" t="s">
        <v>52</v>
      </c>
      <c r="D376" t="s">
        <v>602</v>
      </c>
      <c r="E376" t="s">
        <v>178</v>
      </c>
      <c r="F376" s="2">
        <v>43174.490370370368</v>
      </c>
      <c r="G376">
        <v>11</v>
      </c>
      <c r="H376" s="2">
        <v>43174.491006944438</v>
      </c>
      <c r="I376" s="9">
        <f t="shared" si="5"/>
        <v>54.999999655410647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 t="s">
        <v>197</v>
      </c>
      <c r="Z376">
        <v>0</v>
      </c>
    </row>
    <row r="377" spans="1:26" x14ac:dyDescent="0.2">
      <c r="A377" t="s">
        <v>86</v>
      </c>
      <c r="B377" t="s">
        <v>21</v>
      </c>
      <c r="C377" t="s">
        <v>52</v>
      </c>
      <c r="D377" t="s">
        <v>601</v>
      </c>
      <c r="E377" t="s">
        <v>178</v>
      </c>
      <c r="F377" s="2">
        <v>43174.489548611113</v>
      </c>
      <c r="G377">
        <v>11</v>
      </c>
      <c r="H377" s="2">
        <v>43174.490023148152</v>
      </c>
      <c r="I377" s="9">
        <f t="shared" si="5"/>
        <v>41.000000154599547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 t="s">
        <v>197</v>
      </c>
      <c r="Z377">
        <v>0</v>
      </c>
    </row>
    <row r="378" spans="1:26" x14ac:dyDescent="0.2">
      <c r="A378" t="s">
        <v>127</v>
      </c>
      <c r="B378" t="s">
        <v>21</v>
      </c>
      <c r="C378" t="s">
        <v>52</v>
      </c>
      <c r="D378" t="s">
        <v>600</v>
      </c>
      <c r="E378" t="s">
        <v>178</v>
      </c>
      <c r="F378" s="2">
        <v>43174.487997685188</v>
      </c>
      <c r="G378">
        <v>11</v>
      </c>
      <c r="H378" s="2">
        <v>43174.489039351851</v>
      </c>
      <c r="I378" s="9">
        <f t="shared" si="5"/>
        <v>89.999999664723873</v>
      </c>
      <c r="J378">
        <v>1</v>
      </c>
      <c r="K378">
        <v>0</v>
      </c>
      <c r="L378">
        <v>1</v>
      </c>
      <c r="M378">
        <v>0</v>
      </c>
      <c r="N378">
        <v>1</v>
      </c>
      <c r="O378">
        <v>0</v>
      </c>
      <c r="P378">
        <v>1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 t="s">
        <v>197</v>
      </c>
      <c r="Z378">
        <v>0</v>
      </c>
    </row>
    <row r="379" spans="1:26" x14ac:dyDescent="0.2">
      <c r="A379" t="s">
        <v>127</v>
      </c>
      <c r="B379" t="s">
        <v>21</v>
      </c>
      <c r="C379" t="s">
        <v>52</v>
      </c>
      <c r="D379" t="s">
        <v>599</v>
      </c>
      <c r="E379" t="s">
        <v>178</v>
      </c>
      <c r="F379" s="2">
        <v>43174.487627314818</v>
      </c>
      <c r="G379">
        <v>11</v>
      </c>
      <c r="H379" s="2">
        <v>43174.487974537027</v>
      </c>
      <c r="I379" s="9">
        <f t="shared" si="5"/>
        <v>29.999998840503395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 t="s">
        <v>197</v>
      </c>
      <c r="Z379">
        <v>0</v>
      </c>
    </row>
    <row r="380" spans="1:26" x14ac:dyDescent="0.2">
      <c r="A380" t="s">
        <v>127</v>
      </c>
      <c r="B380" t="s">
        <v>21</v>
      </c>
      <c r="C380" t="s">
        <v>52</v>
      </c>
      <c r="D380" t="s">
        <v>598</v>
      </c>
      <c r="E380" t="s">
        <v>178</v>
      </c>
      <c r="F380" s="2">
        <v>43174.487303240741</v>
      </c>
      <c r="G380">
        <v>11</v>
      </c>
      <c r="H380" s="2">
        <v>43174.487592592603</v>
      </c>
      <c r="I380" s="9">
        <f t="shared" si="5"/>
        <v>25.000000814907253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 t="s">
        <v>197</v>
      </c>
      <c r="Z380">
        <v>0</v>
      </c>
    </row>
    <row r="381" spans="1:26" x14ac:dyDescent="0.2">
      <c r="A381" t="s">
        <v>127</v>
      </c>
      <c r="B381" t="s">
        <v>21</v>
      </c>
      <c r="C381" t="s">
        <v>52</v>
      </c>
      <c r="D381" t="s">
        <v>597</v>
      </c>
      <c r="E381" t="s">
        <v>178</v>
      </c>
      <c r="F381" s="2">
        <v>43174.486041666663</v>
      </c>
      <c r="G381">
        <v>11</v>
      </c>
      <c r="H381" s="2">
        <v>43174.487025462957</v>
      </c>
      <c r="I381" s="9">
        <f t="shared" si="5"/>
        <v>84.999999753199518</v>
      </c>
      <c r="J381">
        <v>1</v>
      </c>
      <c r="K381">
        <v>0</v>
      </c>
      <c r="L381">
        <v>1</v>
      </c>
      <c r="M381">
        <v>0</v>
      </c>
      <c r="N381">
        <v>1</v>
      </c>
      <c r="O381">
        <v>0</v>
      </c>
      <c r="P381">
        <v>1</v>
      </c>
      <c r="Q381">
        <v>0</v>
      </c>
      <c r="R381">
        <v>0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 t="s">
        <v>197</v>
      </c>
      <c r="Z381">
        <v>0</v>
      </c>
    </row>
    <row r="382" spans="1:26" x14ac:dyDescent="0.2">
      <c r="A382" t="s">
        <v>127</v>
      </c>
      <c r="B382" t="s">
        <v>21</v>
      </c>
      <c r="C382" t="s">
        <v>52</v>
      </c>
      <c r="D382" t="s">
        <v>596</v>
      </c>
      <c r="E382" t="s">
        <v>178</v>
      </c>
      <c r="F382" s="2">
        <v>43174.484629629631</v>
      </c>
      <c r="G382">
        <v>11</v>
      </c>
      <c r="H382" s="2">
        <v>43174.485289351847</v>
      </c>
      <c r="I382" s="9">
        <f t="shared" si="5"/>
        <v>56.999999494291842</v>
      </c>
      <c r="J382">
        <v>1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 t="s">
        <v>197</v>
      </c>
      <c r="Z382">
        <v>0</v>
      </c>
    </row>
    <row r="383" spans="1:26" x14ac:dyDescent="0.2">
      <c r="A383" t="s">
        <v>72</v>
      </c>
      <c r="B383" t="s">
        <v>21</v>
      </c>
      <c r="C383" t="s">
        <v>52</v>
      </c>
      <c r="D383" t="s">
        <v>595</v>
      </c>
      <c r="E383" t="s">
        <v>178</v>
      </c>
      <c r="F383" s="2">
        <v>43174.483182870368</v>
      </c>
      <c r="G383">
        <v>11</v>
      </c>
      <c r="H383" s="2">
        <v>43174.483726851853</v>
      </c>
      <c r="I383" s="9">
        <f t="shared" si="5"/>
        <v>47.000000299885869</v>
      </c>
      <c r="J383">
        <v>1</v>
      </c>
      <c r="K383">
        <v>0</v>
      </c>
      <c r="L383">
        <v>1</v>
      </c>
      <c r="M383">
        <v>0</v>
      </c>
      <c r="N383">
        <v>1</v>
      </c>
      <c r="O383">
        <v>0</v>
      </c>
      <c r="P383">
        <v>1</v>
      </c>
      <c r="Q383">
        <v>0</v>
      </c>
      <c r="R383">
        <v>1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47</v>
      </c>
      <c r="Y383" t="s">
        <v>257</v>
      </c>
      <c r="Z383">
        <v>1</v>
      </c>
    </row>
    <row r="384" spans="1:26" x14ac:dyDescent="0.2">
      <c r="A384" t="s">
        <v>72</v>
      </c>
      <c r="B384" t="s">
        <v>21</v>
      </c>
      <c r="C384" t="s">
        <v>52</v>
      </c>
      <c r="D384" t="s">
        <v>594</v>
      </c>
      <c r="E384" t="s">
        <v>178</v>
      </c>
      <c r="F384" s="2">
        <v>43174.482499999998</v>
      </c>
      <c r="G384">
        <v>11</v>
      </c>
      <c r="H384" s="2">
        <v>43174.483078703714</v>
      </c>
      <c r="I384" s="9">
        <f t="shared" si="5"/>
        <v>50.000001001171768</v>
      </c>
      <c r="J384">
        <v>1</v>
      </c>
      <c r="K384">
        <v>0</v>
      </c>
      <c r="L384">
        <v>1</v>
      </c>
      <c r="M384">
        <v>0</v>
      </c>
      <c r="N384">
        <v>1</v>
      </c>
      <c r="O384">
        <v>0</v>
      </c>
      <c r="P384">
        <v>1</v>
      </c>
      <c r="Q384">
        <v>0</v>
      </c>
      <c r="R384">
        <v>1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49</v>
      </c>
      <c r="Y384" t="s">
        <v>257</v>
      </c>
      <c r="Z384">
        <v>1</v>
      </c>
    </row>
    <row r="385" spans="1:26" x14ac:dyDescent="0.2">
      <c r="A385" t="s">
        <v>86</v>
      </c>
      <c r="B385" t="s">
        <v>21</v>
      </c>
      <c r="C385" t="s">
        <v>52</v>
      </c>
      <c r="D385" t="s">
        <v>593</v>
      </c>
      <c r="E385" t="s">
        <v>178</v>
      </c>
      <c r="F385" s="2">
        <v>43174.479722222219</v>
      </c>
      <c r="G385">
        <v>11</v>
      </c>
      <c r="H385" s="2">
        <v>43174.480844907397</v>
      </c>
      <c r="I385" s="9">
        <f t="shared" si="5"/>
        <v>96.999999415129423</v>
      </c>
      <c r="J385">
        <v>1</v>
      </c>
      <c r="K385">
        <v>0</v>
      </c>
      <c r="L385">
        <v>1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 t="s">
        <v>197</v>
      </c>
      <c r="Z385">
        <v>0</v>
      </c>
    </row>
    <row r="386" spans="1:26" x14ac:dyDescent="0.2">
      <c r="A386" t="s">
        <v>145</v>
      </c>
      <c r="B386" t="s">
        <v>21</v>
      </c>
      <c r="C386" t="s">
        <v>52</v>
      </c>
      <c r="D386" t="s">
        <v>592</v>
      </c>
      <c r="E386" t="s">
        <v>178</v>
      </c>
      <c r="F386" s="2">
        <v>43174.478125000001</v>
      </c>
      <c r="G386">
        <v>11</v>
      </c>
      <c r="H386" s="2">
        <v>43174.478993055563</v>
      </c>
      <c r="I386" s="9">
        <f t="shared" ref="I386:I449" si="6">(H386-F386)*86400</f>
        <v>75.000000558793545</v>
      </c>
      <c r="J386">
        <v>1</v>
      </c>
      <c r="K386">
        <v>0</v>
      </c>
      <c r="L386">
        <v>1</v>
      </c>
      <c r="M386">
        <v>0</v>
      </c>
      <c r="N386">
        <v>1</v>
      </c>
      <c r="O386">
        <v>0</v>
      </c>
      <c r="P386">
        <v>1</v>
      </c>
      <c r="Q386">
        <v>0</v>
      </c>
      <c r="R386">
        <v>1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74</v>
      </c>
      <c r="Y386" t="s">
        <v>197</v>
      </c>
      <c r="Z386">
        <v>1</v>
      </c>
    </row>
    <row r="387" spans="1:26" x14ac:dyDescent="0.2">
      <c r="A387" t="s">
        <v>145</v>
      </c>
      <c r="B387" t="s">
        <v>21</v>
      </c>
      <c r="C387" t="s">
        <v>52</v>
      </c>
      <c r="D387" t="s">
        <v>591</v>
      </c>
      <c r="E387" t="s">
        <v>178</v>
      </c>
      <c r="F387" s="2">
        <v>43174.476944444446</v>
      </c>
      <c r="G387">
        <v>11</v>
      </c>
      <c r="H387" s="2">
        <v>43174.477962962963</v>
      </c>
      <c r="I387" s="9">
        <f t="shared" si="6"/>
        <v>87.999999825842679</v>
      </c>
      <c r="J387">
        <v>1</v>
      </c>
      <c r="K387">
        <v>0</v>
      </c>
      <c r="L387">
        <v>1</v>
      </c>
      <c r="M387">
        <v>0</v>
      </c>
      <c r="N387">
        <v>1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0</v>
      </c>
      <c r="Y387" t="s">
        <v>197</v>
      </c>
      <c r="Z387">
        <v>0</v>
      </c>
    </row>
    <row r="388" spans="1:26" x14ac:dyDescent="0.2">
      <c r="A388" t="s">
        <v>145</v>
      </c>
      <c r="B388" t="s">
        <v>21</v>
      </c>
      <c r="C388" t="s">
        <v>52</v>
      </c>
      <c r="D388" t="s">
        <v>590</v>
      </c>
      <c r="E388" t="s">
        <v>178</v>
      </c>
      <c r="F388" s="2">
        <v>43174.475740740738</v>
      </c>
      <c r="G388">
        <v>11</v>
      </c>
      <c r="H388" s="2">
        <v>43174.476840277777</v>
      </c>
      <c r="I388" s="9">
        <f t="shared" si="6"/>
        <v>95.000000204890966</v>
      </c>
      <c r="J388">
        <v>0</v>
      </c>
      <c r="K388">
        <v>0</v>
      </c>
      <c r="L388">
        <v>1</v>
      </c>
      <c r="M388">
        <v>0</v>
      </c>
      <c r="N388">
        <v>1</v>
      </c>
      <c r="O388">
        <v>0</v>
      </c>
      <c r="P388">
        <v>1</v>
      </c>
      <c r="Q388">
        <v>0</v>
      </c>
      <c r="R388">
        <v>1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 t="s">
        <v>197</v>
      </c>
      <c r="Z388">
        <v>0</v>
      </c>
    </row>
    <row r="389" spans="1:26" x14ac:dyDescent="0.2">
      <c r="A389" t="s">
        <v>145</v>
      </c>
      <c r="B389" t="s">
        <v>21</v>
      </c>
      <c r="C389" t="s">
        <v>52</v>
      </c>
      <c r="D389" t="s">
        <v>589</v>
      </c>
      <c r="E389" t="s">
        <v>178</v>
      </c>
      <c r="F389" s="2">
        <v>43174.474641203713</v>
      </c>
      <c r="G389">
        <v>11</v>
      </c>
      <c r="H389" s="2">
        <v>43174.47556712963</v>
      </c>
      <c r="I389" s="9">
        <f t="shared" si="6"/>
        <v>79.999999213032424</v>
      </c>
      <c r="J389">
        <v>1</v>
      </c>
      <c r="K389">
        <v>0</v>
      </c>
      <c r="L389">
        <v>1</v>
      </c>
      <c r="M389">
        <v>0</v>
      </c>
      <c r="N389">
        <v>1</v>
      </c>
      <c r="O389">
        <v>0</v>
      </c>
      <c r="P389">
        <v>1</v>
      </c>
      <c r="Q389">
        <v>0</v>
      </c>
      <c r="R389">
        <v>1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80</v>
      </c>
      <c r="Y389" t="s">
        <v>197</v>
      </c>
      <c r="Z389">
        <v>1</v>
      </c>
    </row>
    <row r="390" spans="1:26" x14ac:dyDescent="0.2">
      <c r="A390" t="s">
        <v>145</v>
      </c>
      <c r="B390" t="s">
        <v>21</v>
      </c>
      <c r="C390" t="s">
        <v>52</v>
      </c>
      <c r="D390" t="s">
        <v>588</v>
      </c>
      <c r="E390" t="s">
        <v>178</v>
      </c>
      <c r="F390" s="2">
        <v>43174.473263888889</v>
      </c>
      <c r="G390">
        <v>11</v>
      </c>
      <c r="H390" s="2">
        <v>43174.474444444437</v>
      </c>
      <c r="I390" s="9">
        <f t="shared" si="6"/>
        <v>101.99999932665378</v>
      </c>
      <c r="J390">
        <v>0</v>
      </c>
      <c r="K390">
        <v>1</v>
      </c>
      <c r="L390">
        <v>1</v>
      </c>
      <c r="M390">
        <v>0</v>
      </c>
      <c r="N390">
        <v>0</v>
      </c>
      <c r="O390">
        <v>1</v>
      </c>
      <c r="P390">
        <v>1</v>
      </c>
      <c r="Q390">
        <v>0</v>
      </c>
      <c r="R390">
        <v>1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101</v>
      </c>
      <c r="Y390" t="s">
        <v>179</v>
      </c>
      <c r="Z390">
        <v>1</v>
      </c>
    </row>
    <row r="391" spans="1:26" x14ac:dyDescent="0.2">
      <c r="A391" t="s">
        <v>143</v>
      </c>
      <c r="B391" t="s">
        <v>21</v>
      </c>
      <c r="C391" t="s">
        <v>52</v>
      </c>
      <c r="D391" t="s">
        <v>587</v>
      </c>
      <c r="E391" t="s">
        <v>178</v>
      </c>
      <c r="F391" s="2">
        <v>43174.471712962957</v>
      </c>
      <c r="G391">
        <v>11</v>
      </c>
      <c r="H391" s="2">
        <v>43174.472337962958</v>
      </c>
      <c r="I391" s="9">
        <f t="shared" si="6"/>
        <v>54.000000050291419</v>
      </c>
      <c r="J391">
        <v>1</v>
      </c>
      <c r="K391">
        <v>0</v>
      </c>
      <c r="L391">
        <v>1</v>
      </c>
      <c r="M391">
        <v>0</v>
      </c>
      <c r="N391">
        <v>1</v>
      </c>
      <c r="O391">
        <v>0</v>
      </c>
      <c r="P391">
        <v>1</v>
      </c>
      <c r="Q391">
        <v>0</v>
      </c>
      <c r="R391">
        <v>1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53</v>
      </c>
      <c r="Y391" t="s">
        <v>257</v>
      </c>
      <c r="Z391">
        <v>1</v>
      </c>
    </row>
    <row r="392" spans="1:26" x14ac:dyDescent="0.2">
      <c r="A392" t="s">
        <v>143</v>
      </c>
      <c r="B392" t="s">
        <v>21</v>
      </c>
      <c r="C392" t="s">
        <v>52</v>
      </c>
      <c r="D392" t="s">
        <v>586</v>
      </c>
      <c r="E392" t="s">
        <v>178</v>
      </c>
      <c r="F392" s="2">
        <v>43174.470856481479</v>
      </c>
      <c r="G392">
        <v>11</v>
      </c>
      <c r="H392" s="2">
        <v>43174.471574074072</v>
      </c>
      <c r="I392" s="9">
        <f t="shared" si="6"/>
        <v>62.000000034458935</v>
      </c>
      <c r="J392">
        <v>1</v>
      </c>
      <c r="K392">
        <v>0</v>
      </c>
      <c r="L392">
        <v>1</v>
      </c>
      <c r="M392">
        <v>0</v>
      </c>
      <c r="N392">
        <v>1</v>
      </c>
      <c r="O392">
        <v>0</v>
      </c>
      <c r="P392">
        <v>1</v>
      </c>
      <c r="Q392">
        <v>0</v>
      </c>
      <c r="R392">
        <v>1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62</v>
      </c>
      <c r="Y392" t="s">
        <v>257</v>
      </c>
      <c r="Z392">
        <v>1</v>
      </c>
    </row>
    <row r="393" spans="1:26" x14ac:dyDescent="0.2">
      <c r="A393" t="s">
        <v>143</v>
      </c>
      <c r="B393" t="s">
        <v>21</v>
      </c>
      <c r="C393" t="s">
        <v>52</v>
      </c>
      <c r="D393" t="s">
        <v>585</v>
      </c>
      <c r="E393" t="s">
        <v>178</v>
      </c>
      <c r="F393" s="2">
        <v>43174.469988425917</v>
      </c>
      <c r="G393">
        <v>11</v>
      </c>
      <c r="H393" s="2">
        <v>43174.470717592587</v>
      </c>
      <c r="I393" s="9">
        <f t="shared" si="6"/>
        <v>63.000000268220901</v>
      </c>
      <c r="J393">
        <v>1</v>
      </c>
      <c r="K393">
        <v>0</v>
      </c>
      <c r="L393">
        <v>1</v>
      </c>
      <c r="M393">
        <v>0</v>
      </c>
      <c r="N393">
        <v>1</v>
      </c>
      <c r="O393">
        <v>0</v>
      </c>
      <c r="P393">
        <v>1</v>
      </c>
      <c r="Q393">
        <v>0</v>
      </c>
      <c r="R393">
        <v>1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63</v>
      </c>
      <c r="Y393" t="s">
        <v>197</v>
      </c>
      <c r="Z393">
        <v>1</v>
      </c>
    </row>
    <row r="394" spans="1:26" x14ac:dyDescent="0.2">
      <c r="A394" t="s">
        <v>143</v>
      </c>
      <c r="B394" t="s">
        <v>21</v>
      </c>
      <c r="C394" t="s">
        <v>52</v>
      </c>
      <c r="D394" t="s">
        <v>584</v>
      </c>
      <c r="E394" t="s">
        <v>178</v>
      </c>
      <c r="F394" s="2">
        <v>43174.469155092593</v>
      </c>
      <c r="G394">
        <v>11</v>
      </c>
      <c r="H394" s="2">
        <v>43174.469872685193</v>
      </c>
      <c r="I394" s="9">
        <f t="shared" si="6"/>
        <v>62.000000663101673</v>
      </c>
      <c r="J394">
        <v>1</v>
      </c>
      <c r="K394">
        <v>0</v>
      </c>
      <c r="L394">
        <v>1</v>
      </c>
      <c r="M394">
        <v>0</v>
      </c>
      <c r="N394">
        <v>1</v>
      </c>
      <c r="O394">
        <v>0</v>
      </c>
      <c r="P394">
        <v>1</v>
      </c>
      <c r="Q394">
        <v>0</v>
      </c>
      <c r="R394">
        <v>1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61</v>
      </c>
      <c r="Y394" t="s">
        <v>197</v>
      </c>
      <c r="Z394">
        <v>1</v>
      </c>
    </row>
    <row r="395" spans="1:26" x14ac:dyDescent="0.2">
      <c r="A395" t="s">
        <v>143</v>
      </c>
      <c r="B395" t="s">
        <v>21</v>
      </c>
      <c r="C395" t="s">
        <v>52</v>
      </c>
      <c r="D395" t="s">
        <v>583</v>
      </c>
      <c r="E395" t="s">
        <v>178</v>
      </c>
      <c r="F395" s="2">
        <v>43174.468136574083</v>
      </c>
      <c r="G395">
        <v>11</v>
      </c>
      <c r="H395" s="2">
        <v>43174.469097222223</v>
      </c>
      <c r="I395" s="9">
        <f t="shared" si="6"/>
        <v>82.999999285675585</v>
      </c>
      <c r="J395">
        <v>1</v>
      </c>
      <c r="K395">
        <v>0</v>
      </c>
      <c r="L395">
        <v>0</v>
      </c>
      <c r="M395">
        <v>1</v>
      </c>
      <c r="N395">
        <v>1</v>
      </c>
      <c r="O395">
        <v>0</v>
      </c>
      <c r="P395">
        <v>1</v>
      </c>
      <c r="Q395">
        <v>0</v>
      </c>
      <c r="R395">
        <v>1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83</v>
      </c>
      <c r="Y395" t="s">
        <v>179</v>
      </c>
      <c r="Z395">
        <v>1</v>
      </c>
    </row>
    <row r="396" spans="1:26" x14ac:dyDescent="0.2">
      <c r="A396" t="s">
        <v>103</v>
      </c>
      <c r="B396" t="s">
        <v>21</v>
      </c>
      <c r="C396" t="s">
        <v>52</v>
      </c>
      <c r="D396" t="s">
        <v>582</v>
      </c>
      <c r="E396" t="s">
        <v>178</v>
      </c>
      <c r="F396" s="2">
        <v>43174.466805555552</v>
      </c>
      <c r="G396">
        <v>11</v>
      </c>
      <c r="H396" s="2">
        <v>43174.46733796296</v>
      </c>
      <c r="I396" s="9">
        <f t="shared" si="6"/>
        <v>46.000000066123903</v>
      </c>
      <c r="J396">
        <v>1</v>
      </c>
      <c r="K396">
        <v>0</v>
      </c>
      <c r="L396">
        <v>1</v>
      </c>
      <c r="M396">
        <v>0</v>
      </c>
      <c r="N396">
        <v>1</v>
      </c>
      <c r="O396">
        <v>0</v>
      </c>
      <c r="P396">
        <v>1</v>
      </c>
      <c r="Q396">
        <v>0</v>
      </c>
      <c r="R396">
        <v>1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45</v>
      </c>
      <c r="Y396" t="s">
        <v>306</v>
      </c>
      <c r="Z396">
        <v>1</v>
      </c>
    </row>
    <row r="397" spans="1:26" x14ac:dyDescent="0.2">
      <c r="A397" t="s">
        <v>103</v>
      </c>
      <c r="B397" t="s">
        <v>21</v>
      </c>
      <c r="C397" t="s">
        <v>52</v>
      </c>
      <c r="D397" t="s">
        <v>581</v>
      </c>
      <c r="E397" t="s">
        <v>178</v>
      </c>
      <c r="F397" s="2">
        <v>43174.466435185182</v>
      </c>
      <c r="G397">
        <v>11</v>
      </c>
      <c r="H397" s="2">
        <v>43174.466770833344</v>
      </c>
      <c r="I397" s="9">
        <f t="shared" si="6"/>
        <v>29.00000112131238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 t="s">
        <v>306</v>
      </c>
      <c r="Z397">
        <v>0</v>
      </c>
    </row>
    <row r="398" spans="1:26" x14ac:dyDescent="0.2">
      <c r="A398" t="s">
        <v>103</v>
      </c>
      <c r="B398" t="s">
        <v>21</v>
      </c>
      <c r="C398" t="s">
        <v>52</v>
      </c>
      <c r="D398" t="s">
        <v>580</v>
      </c>
      <c r="E398" t="s">
        <v>178</v>
      </c>
      <c r="F398" s="2">
        <v>43174.465729166674</v>
      </c>
      <c r="G398">
        <v>11</v>
      </c>
      <c r="H398" s="2">
        <v>43174.46634259259</v>
      </c>
      <c r="I398" s="9">
        <f t="shared" si="6"/>
        <v>52.999999187886715</v>
      </c>
      <c r="J398">
        <v>1</v>
      </c>
      <c r="K398">
        <v>0</v>
      </c>
      <c r="L398">
        <v>1</v>
      </c>
      <c r="M398">
        <v>0</v>
      </c>
      <c r="N398">
        <v>1</v>
      </c>
      <c r="O398">
        <v>0</v>
      </c>
      <c r="P398">
        <v>1</v>
      </c>
      <c r="Q398">
        <v>0</v>
      </c>
      <c r="R398">
        <v>1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53</v>
      </c>
      <c r="Y398" t="s">
        <v>306</v>
      </c>
      <c r="Z398">
        <v>1</v>
      </c>
    </row>
    <row r="399" spans="1:26" x14ac:dyDescent="0.2">
      <c r="A399" t="s">
        <v>103</v>
      </c>
      <c r="B399" t="s">
        <v>21</v>
      </c>
      <c r="C399" t="s">
        <v>52</v>
      </c>
      <c r="D399" t="s">
        <v>579</v>
      </c>
      <c r="E399" t="s">
        <v>178</v>
      </c>
      <c r="F399" s="2">
        <v>43174.46502314815</v>
      </c>
      <c r="G399">
        <v>11</v>
      </c>
      <c r="H399" s="2">
        <v>43174.465648148151</v>
      </c>
      <c r="I399" s="9">
        <f t="shared" si="6"/>
        <v>54.000000050291419</v>
      </c>
      <c r="J399">
        <v>1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0</v>
      </c>
      <c r="Y399" t="s">
        <v>306</v>
      </c>
      <c r="Z399">
        <v>0</v>
      </c>
    </row>
    <row r="400" spans="1:26" x14ac:dyDescent="0.2">
      <c r="A400" t="s">
        <v>103</v>
      </c>
      <c r="B400" t="s">
        <v>21</v>
      </c>
      <c r="C400" t="s">
        <v>52</v>
      </c>
      <c r="D400" t="s">
        <v>578</v>
      </c>
      <c r="E400" t="s">
        <v>178</v>
      </c>
      <c r="F400" s="2">
        <v>43174.464317129627</v>
      </c>
      <c r="G400">
        <v>11</v>
      </c>
      <c r="H400" s="2">
        <v>43174.464965277781</v>
      </c>
      <c r="I400" s="9">
        <f t="shared" si="6"/>
        <v>56.000000517815351</v>
      </c>
      <c r="J400">
        <v>1</v>
      </c>
      <c r="K400">
        <v>0</v>
      </c>
      <c r="L400">
        <v>1</v>
      </c>
      <c r="M400">
        <v>0</v>
      </c>
      <c r="N400">
        <v>1</v>
      </c>
      <c r="O400">
        <v>0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 t="s">
        <v>306</v>
      </c>
      <c r="Z400">
        <v>0</v>
      </c>
    </row>
    <row r="401" spans="1:26" x14ac:dyDescent="0.2">
      <c r="A401" t="s">
        <v>117</v>
      </c>
      <c r="B401" t="s">
        <v>21</v>
      </c>
      <c r="C401" t="s">
        <v>52</v>
      </c>
      <c r="D401" t="s">
        <v>577</v>
      </c>
      <c r="E401" t="s">
        <v>178</v>
      </c>
      <c r="F401" s="2">
        <v>43174.462997685187</v>
      </c>
      <c r="G401">
        <v>11</v>
      </c>
      <c r="H401" s="2">
        <v>43174.46366898148</v>
      </c>
      <c r="I401" s="9">
        <f t="shared" si="6"/>
        <v>57.999999728053808</v>
      </c>
      <c r="J401">
        <v>1</v>
      </c>
      <c r="K401">
        <v>0</v>
      </c>
      <c r="L401">
        <v>1</v>
      </c>
      <c r="M401">
        <v>0</v>
      </c>
      <c r="N401">
        <v>1</v>
      </c>
      <c r="O401">
        <v>0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 t="s">
        <v>260</v>
      </c>
      <c r="Z401">
        <v>0</v>
      </c>
    </row>
    <row r="402" spans="1:26" x14ac:dyDescent="0.2">
      <c r="A402" t="s">
        <v>117</v>
      </c>
      <c r="B402" t="s">
        <v>21</v>
      </c>
      <c r="C402" t="s">
        <v>52</v>
      </c>
      <c r="D402" t="s">
        <v>576</v>
      </c>
      <c r="E402" t="s">
        <v>178</v>
      </c>
      <c r="F402" s="2">
        <v>43174.462245370371</v>
      </c>
      <c r="G402">
        <v>11</v>
      </c>
      <c r="H402" s="2">
        <v>43174.462905092587</v>
      </c>
      <c r="I402" s="9">
        <f t="shared" si="6"/>
        <v>56.999999494291842</v>
      </c>
      <c r="J402">
        <v>1</v>
      </c>
      <c r="K402">
        <v>0</v>
      </c>
      <c r="L402">
        <v>1</v>
      </c>
      <c r="M402">
        <v>0</v>
      </c>
      <c r="N402">
        <v>1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 t="s">
        <v>260</v>
      </c>
      <c r="Z402">
        <v>0</v>
      </c>
    </row>
    <row r="403" spans="1:26" x14ac:dyDescent="0.2">
      <c r="A403" t="s">
        <v>117</v>
      </c>
      <c r="B403" t="s">
        <v>21</v>
      </c>
      <c r="C403" t="s">
        <v>52</v>
      </c>
      <c r="D403" t="s">
        <v>575</v>
      </c>
      <c r="E403" t="s">
        <v>178</v>
      </c>
      <c r="F403" s="2">
        <v>43174.461435185192</v>
      </c>
      <c r="G403">
        <v>11</v>
      </c>
      <c r="H403" s="2">
        <v>43174.462094907409</v>
      </c>
      <c r="I403" s="9">
        <f t="shared" si="6"/>
        <v>56.999999494291842</v>
      </c>
      <c r="J403">
        <v>1</v>
      </c>
      <c r="K403">
        <v>0</v>
      </c>
      <c r="L403">
        <v>1</v>
      </c>
      <c r="M403">
        <v>0</v>
      </c>
      <c r="N403">
        <v>1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 t="s">
        <v>260</v>
      </c>
      <c r="Z403">
        <v>0</v>
      </c>
    </row>
    <row r="404" spans="1:26" x14ac:dyDescent="0.2">
      <c r="A404" t="s">
        <v>117</v>
      </c>
      <c r="B404" t="s">
        <v>21</v>
      </c>
      <c r="C404" t="s">
        <v>52</v>
      </c>
      <c r="D404" t="s">
        <v>574</v>
      </c>
      <c r="E404" t="s">
        <v>178</v>
      </c>
      <c r="F404" s="2">
        <v>43174.460358796299</v>
      </c>
      <c r="G404">
        <v>11</v>
      </c>
      <c r="H404" s="2">
        <v>43174.46130787037</v>
      </c>
      <c r="I404" s="9">
        <f t="shared" si="6"/>
        <v>81.999999680556357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 t="s">
        <v>260</v>
      </c>
      <c r="Z404">
        <v>0</v>
      </c>
    </row>
    <row r="405" spans="1:26" x14ac:dyDescent="0.2">
      <c r="A405" t="s">
        <v>125</v>
      </c>
      <c r="B405" t="s">
        <v>21</v>
      </c>
      <c r="C405" t="s">
        <v>52</v>
      </c>
      <c r="D405" t="s">
        <v>573</v>
      </c>
      <c r="E405" t="s">
        <v>178</v>
      </c>
      <c r="F405" s="2">
        <v>43174.453379629631</v>
      </c>
      <c r="G405">
        <v>10</v>
      </c>
      <c r="H405" s="2">
        <v>43174.454016203701</v>
      </c>
      <c r="I405" s="9">
        <f t="shared" si="6"/>
        <v>54.999999655410647</v>
      </c>
      <c r="J405">
        <v>1</v>
      </c>
      <c r="K405">
        <v>0</v>
      </c>
      <c r="L405">
        <v>1</v>
      </c>
      <c r="M405">
        <v>0</v>
      </c>
      <c r="N405">
        <v>1</v>
      </c>
      <c r="O405">
        <v>0</v>
      </c>
      <c r="P405">
        <v>1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0</v>
      </c>
      <c r="Y405" t="s">
        <v>257</v>
      </c>
      <c r="Z405">
        <v>0</v>
      </c>
    </row>
    <row r="406" spans="1:26" x14ac:dyDescent="0.2">
      <c r="A406" t="s">
        <v>125</v>
      </c>
      <c r="B406" t="s">
        <v>21</v>
      </c>
      <c r="C406" t="s">
        <v>52</v>
      </c>
      <c r="D406" t="s">
        <v>572</v>
      </c>
      <c r="E406" t="s">
        <v>178</v>
      </c>
      <c r="F406" s="2">
        <v>43174.452673611107</v>
      </c>
      <c r="G406">
        <v>10</v>
      </c>
      <c r="H406" s="2">
        <v>43174.453275462962</v>
      </c>
      <c r="I406" s="9">
        <f t="shared" si="6"/>
        <v>52.000000211410224</v>
      </c>
      <c r="J406">
        <v>1</v>
      </c>
      <c r="K406">
        <v>0</v>
      </c>
      <c r="L406">
        <v>1</v>
      </c>
      <c r="M406">
        <v>0</v>
      </c>
      <c r="N406">
        <v>1</v>
      </c>
      <c r="O406">
        <v>0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 t="s">
        <v>257</v>
      </c>
      <c r="Z406">
        <v>0</v>
      </c>
    </row>
    <row r="407" spans="1:26" x14ac:dyDescent="0.2">
      <c r="A407" t="s">
        <v>125</v>
      </c>
      <c r="B407" t="s">
        <v>21</v>
      </c>
      <c r="C407" t="s">
        <v>52</v>
      </c>
      <c r="D407" t="s">
        <v>571</v>
      </c>
      <c r="E407" t="s">
        <v>178</v>
      </c>
      <c r="F407" s="2">
        <v>43174.451979166668</v>
      </c>
      <c r="G407">
        <v>10</v>
      </c>
      <c r="H407" s="2">
        <v>43174.452650462961</v>
      </c>
      <c r="I407" s="9">
        <f t="shared" si="6"/>
        <v>57.999999728053808</v>
      </c>
      <c r="J407">
        <v>1</v>
      </c>
      <c r="K407">
        <v>0</v>
      </c>
      <c r="L407">
        <v>1</v>
      </c>
      <c r="M407">
        <v>0</v>
      </c>
      <c r="N407">
        <v>1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 t="s">
        <v>257</v>
      </c>
      <c r="Z407">
        <v>0</v>
      </c>
    </row>
    <row r="408" spans="1:26" x14ac:dyDescent="0.2">
      <c r="A408" t="s">
        <v>125</v>
      </c>
      <c r="B408" t="s">
        <v>21</v>
      </c>
      <c r="C408" t="s">
        <v>52</v>
      </c>
      <c r="D408" t="s">
        <v>570</v>
      </c>
      <c r="E408" t="s">
        <v>178</v>
      </c>
      <c r="F408" s="2">
        <v>43174.449108796303</v>
      </c>
      <c r="G408">
        <v>10</v>
      </c>
      <c r="H408" s="2">
        <v>43174.449861111112</v>
      </c>
      <c r="I408" s="9">
        <f t="shared" si="6"/>
        <v>64.999999478459358</v>
      </c>
      <c r="J408">
        <v>1</v>
      </c>
      <c r="K408">
        <v>0</v>
      </c>
      <c r="L408">
        <v>1</v>
      </c>
      <c r="M408">
        <v>0</v>
      </c>
      <c r="N408">
        <v>1</v>
      </c>
      <c r="O408">
        <v>0</v>
      </c>
      <c r="P408">
        <v>1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 t="s">
        <v>257</v>
      </c>
      <c r="Z408">
        <v>0</v>
      </c>
    </row>
    <row r="409" spans="1:26" x14ac:dyDescent="0.2">
      <c r="A409" t="s">
        <v>129</v>
      </c>
      <c r="B409" t="s">
        <v>21</v>
      </c>
      <c r="C409" t="s">
        <v>52</v>
      </c>
      <c r="D409" t="s">
        <v>569</v>
      </c>
      <c r="E409" t="s">
        <v>178</v>
      </c>
      <c r="F409" s="2">
        <v>43174.447858796288</v>
      </c>
      <c r="G409">
        <v>10</v>
      </c>
      <c r="H409" s="2">
        <v>43174.448541666658</v>
      </c>
      <c r="I409" s="9">
        <f t="shared" si="6"/>
        <v>58.999999961815774</v>
      </c>
      <c r="J409">
        <v>1</v>
      </c>
      <c r="K409">
        <v>0</v>
      </c>
      <c r="L409">
        <v>1</v>
      </c>
      <c r="M409">
        <v>0</v>
      </c>
      <c r="N409">
        <v>1</v>
      </c>
      <c r="O409">
        <v>0</v>
      </c>
      <c r="P409">
        <v>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 t="s">
        <v>260</v>
      </c>
      <c r="Z409">
        <v>0</v>
      </c>
    </row>
    <row r="410" spans="1:26" x14ac:dyDescent="0.2">
      <c r="A410" t="s">
        <v>129</v>
      </c>
      <c r="B410" t="s">
        <v>21</v>
      </c>
      <c r="C410" t="s">
        <v>52</v>
      </c>
      <c r="D410" t="s">
        <v>568</v>
      </c>
      <c r="E410" t="s">
        <v>178</v>
      </c>
      <c r="F410" s="2">
        <v>43174.447071759263</v>
      </c>
      <c r="G410">
        <v>10</v>
      </c>
      <c r="H410" s="2">
        <v>43174.447766203702</v>
      </c>
      <c r="I410" s="9">
        <f t="shared" si="6"/>
        <v>59.999999566935003</v>
      </c>
      <c r="J410">
        <v>1</v>
      </c>
      <c r="K410">
        <v>0</v>
      </c>
      <c r="L410">
        <v>1</v>
      </c>
      <c r="M410">
        <v>0</v>
      </c>
      <c r="N410">
        <v>1</v>
      </c>
      <c r="O410">
        <v>0</v>
      </c>
      <c r="P410">
        <v>1</v>
      </c>
      <c r="Q410">
        <v>0</v>
      </c>
      <c r="R410">
        <v>0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0</v>
      </c>
      <c r="Y410" t="s">
        <v>260</v>
      </c>
      <c r="Z410">
        <v>0</v>
      </c>
    </row>
    <row r="411" spans="1:26" x14ac:dyDescent="0.2">
      <c r="A411" t="s">
        <v>129</v>
      </c>
      <c r="B411" t="s">
        <v>21</v>
      </c>
      <c r="C411" t="s">
        <v>52</v>
      </c>
      <c r="D411" t="s">
        <v>567</v>
      </c>
      <c r="E411" t="s">
        <v>178</v>
      </c>
      <c r="F411" s="2">
        <v>43174.446226851847</v>
      </c>
      <c r="G411">
        <v>10</v>
      </c>
      <c r="H411" s="2">
        <v>43174.446979166663</v>
      </c>
      <c r="I411" s="9">
        <f t="shared" si="6"/>
        <v>65.000000107102096</v>
      </c>
      <c r="J411">
        <v>1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1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 t="s">
        <v>260</v>
      </c>
      <c r="Z411">
        <v>0</v>
      </c>
    </row>
    <row r="412" spans="1:26" x14ac:dyDescent="0.2">
      <c r="A412" t="s">
        <v>123</v>
      </c>
      <c r="B412" t="s">
        <v>21</v>
      </c>
      <c r="C412" t="s">
        <v>52</v>
      </c>
      <c r="D412" t="s">
        <v>566</v>
      </c>
      <c r="E412" t="s">
        <v>178</v>
      </c>
      <c r="F412" s="2">
        <v>43174.445694444446</v>
      </c>
      <c r="G412">
        <v>10</v>
      </c>
      <c r="H412" s="2">
        <v>43174.445902777778</v>
      </c>
      <c r="I412" s="9">
        <f t="shared" si="6"/>
        <v>17.999999807216227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 t="s">
        <v>260</v>
      </c>
      <c r="Z412">
        <v>0</v>
      </c>
    </row>
    <row r="413" spans="1:26" x14ac:dyDescent="0.2">
      <c r="A413" t="s">
        <v>123</v>
      </c>
      <c r="B413" t="s">
        <v>21</v>
      </c>
      <c r="C413" t="s">
        <v>52</v>
      </c>
      <c r="D413" t="s">
        <v>565</v>
      </c>
      <c r="E413" t="s">
        <v>178</v>
      </c>
      <c r="F413" s="2">
        <v>43174.445277777777</v>
      </c>
      <c r="G413">
        <v>10</v>
      </c>
      <c r="H413" s="2">
        <v>43174.445497685178</v>
      </c>
      <c r="I413" s="9">
        <f t="shared" si="6"/>
        <v>18.999999412335455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 t="s">
        <v>260</v>
      </c>
      <c r="Z413">
        <v>0</v>
      </c>
    </row>
    <row r="414" spans="1:26" x14ac:dyDescent="0.2">
      <c r="A414" t="s">
        <v>123</v>
      </c>
      <c r="B414" t="s">
        <v>21</v>
      </c>
      <c r="C414" t="s">
        <v>52</v>
      </c>
      <c r="D414" t="s">
        <v>564</v>
      </c>
      <c r="E414" t="s">
        <v>178</v>
      </c>
      <c r="F414" s="2">
        <v>43174.444374999999</v>
      </c>
      <c r="G414">
        <v>10</v>
      </c>
      <c r="H414" s="2">
        <v>43174.445231481477</v>
      </c>
      <c r="I414" s="9">
        <f t="shared" si="6"/>
        <v>73.999999696388841</v>
      </c>
      <c r="J414">
        <v>1</v>
      </c>
      <c r="K414">
        <v>0</v>
      </c>
      <c r="L414">
        <v>1</v>
      </c>
      <c r="M414">
        <v>0</v>
      </c>
      <c r="N414">
        <v>1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 t="s">
        <v>260</v>
      </c>
      <c r="Z414">
        <v>0</v>
      </c>
    </row>
    <row r="415" spans="1:26" x14ac:dyDescent="0.2">
      <c r="A415" t="s">
        <v>123</v>
      </c>
      <c r="B415" t="s">
        <v>21</v>
      </c>
      <c r="C415" t="s">
        <v>52</v>
      </c>
      <c r="D415" t="s">
        <v>563</v>
      </c>
      <c r="E415" t="s">
        <v>178</v>
      </c>
      <c r="F415" s="2">
        <v>43174.443692129629</v>
      </c>
      <c r="G415">
        <v>10</v>
      </c>
      <c r="H415" s="2">
        <v>43174.444351851853</v>
      </c>
      <c r="I415" s="9">
        <f t="shared" si="6"/>
        <v>57.00000012293458</v>
      </c>
      <c r="J415">
        <v>1</v>
      </c>
      <c r="K415">
        <v>0</v>
      </c>
      <c r="L415">
        <v>1</v>
      </c>
      <c r="M415">
        <v>0</v>
      </c>
      <c r="N415">
        <v>1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 t="s">
        <v>260</v>
      </c>
      <c r="Z415">
        <v>0</v>
      </c>
    </row>
    <row r="416" spans="1:26" x14ac:dyDescent="0.2">
      <c r="A416" t="s">
        <v>123</v>
      </c>
      <c r="B416" t="s">
        <v>21</v>
      </c>
      <c r="C416" t="s">
        <v>52</v>
      </c>
      <c r="D416" t="s">
        <v>562</v>
      </c>
      <c r="E416" t="s">
        <v>178</v>
      </c>
      <c r="F416" s="2">
        <v>43174.443402777782</v>
      </c>
      <c r="G416">
        <v>10</v>
      </c>
      <c r="H416" s="2">
        <v>43174.443680555552</v>
      </c>
      <c r="I416" s="9">
        <f t="shared" si="6"/>
        <v>23.999999323859811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 t="s">
        <v>260</v>
      </c>
      <c r="Z416">
        <v>0</v>
      </c>
    </row>
    <row r="417" spans="1:26" x14ac:dyDescent="0.2">
      <c r="A417" t="s">
        <v>123</v>
      </c>
      <c r="B417" t="s">
        <v>21</v>
      </c>
      <c r="C417" t="s">
        <v>52</v>
      </c>
      <c r="D417" t="s">
        <v>561</v>
      </c>
      <c r="E417" t="s">
        <v>178</v>
      </c>
      <c r="F417" s="2">
        <v>43174.442650462966</v>
      </c>
      <c r="G417">
        <v>10</v>
      </c>
      <c r="H417" s="2">
        <v>43174.443344907413</v>
      </c>
      <c r="I417" s="9">
        <f t="shared" si="6"/>
        <v>60.000000195577741</v>
      </c>
      <c r="J417">
        <v>1</v>
      </c>
      <c r="K417">
        <v>0</v>
      </c>
      <c r="L417">
        <v>1</v>
      </c>
      <c r="M417">
        <v>0</v>
      </c>
      <c r="N417">
        <v>1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0</v>
      </c>
      <c r="Y417" t="s">
        <v>260</v>
      </c>
      <c r="Z417">
        <v>0</v>
      </c>
    </row>
    <row r="418" spans="1:26" x14ac:dyDescent="0.2">
      <c r="A418" t="s">
        <v>123</v>
      </c>
      <c r="B418" t="s">
        <v>21</v>
      </c>
      <c r="C418" t="s">
        <v>52</v>
      </c>
      <c r="D418" t="s">
        <v>560</v>
      </c>
      <c r="E418" t="s">
        <v>178</v>
      </c>
      <c r="F418" s="2">
        <v>43174.442175925928</v>
      </c>
      <c r="G418">
        <v>10</v>
      </c>
      <c r="H418" s="2">
        <v>43174.442615740743</v>
      </c>
      <c r="I418" s="9">
        <f t="shared" si="6"/>
        <v>38.000000081956387</v>
      </c>
      <c r="J418">
        <v>1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 t="s">
        <v>260</v>
      </c>
      <c r="Z418">
        <v>0</v>
      </c>
    </row>
    <row r="419" spans="1:26" x14ac:dyDescent="0.2">
      <c r="A419" t="s">
        <v>123</v>
      </c>
      <c r="B419" t="s">
        <v>21</v>
      </c>
      <c r="C419" t="s">
        <v>52</v>
      </c>
      <c r="D419" t="s">
        <v>559</v>
      </c>
      <c r="E419" t="s">
        <v>178</v>
      </c>
      <c r="F419" s="2">
        <v>43174.441446759258</v>
      </c>
      <c r="G419">
        <v>10</v>
      </c>
      <c r="H419" s="2">
        <v>43174.442083333342</v>
      </c>
      <c r="I419" s="9">
        <f t="shared" si="6"/>
        <v>55.000000912696123</v>
      </c>
      <c r="J419">
        <v>1</v>
      </c>
      <c r="K419">
        <v>0</v>
      </c>
      <c r="L419">
        <v>1</v>
      </c>
      <c r="M419">
        <v>0</v>
      </c>
      <c r="N419">
        <v>1</v>
      </c>
      <c r="O419">
        <v>0</v>
      </c>
      <c r="P419">
        <v>1</v>
      </c>
      <c r="Q419">
        <v>0</v>
      </c>
      <c r="R419">
        <v>1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54</v>
      </c>
      <c r="Y419" t="s">
        <v>260</v>
      </c>
      <c r="Z419">
        <v>1</v>
      </c>
    </row>
    <row r="420" spans="1:26" x14ac:dyDescent="0.2">
      <c r="A420" t="s">
        <v>121</v>
      </c>
      <c r="B420" t="s">
        <v>21</v>
      </c>
      <c r="C420" t="s">
        <v>52</v>
      </c>
      <c r="D420" t="s">
        <v>558</v>
      </c>
      <c r="E420" t="s">
        <v>178</v>
      </c>
      <c r="F420" s="2">
        <v>43174.440451388888</v>
      </c>
      <c r="G420">
        <v>10</v>
      </c>
      <c r="H420" s="2">
        <v>43174.441006944442</v>
      </c>
      <c r="I420" s="9">
        <f t="shared" si="6"/>
        <v>47.999999905005097</v>
      </c>
      <c r="J420">
        <v>1</v>
      </c>
      <c r="K420">
        <v>0</v>
      </c>
      <c r="L420">
        <v>1</v>
      </c>
      <c r="M420">
        <v>0</v>
      </c>
      <c r="N420">
        <v>1</v>
      </c>
      <c r="O420">
        <v>0</v>
      </c>
      <c r="P420">
        <v>1</v>
      </c>
      <c r="Q420">
        <v>0</v>
      </c>
      <c r="R420">
        <v>1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47</v>
      </c>
      <c r="Y420" t="s">
        <v>337</v>
      </c>
      <c r="Z420">
        <v>1</v>
      </c>
    </row>
    <row r="421" spans="1:26" x14ac:dyDescent="0.2">
      <c r="A421" t="s">
        <v>121</v>
      </c>
      <c r="B421" t="s">
        <v>21</v>
      </c>
      <c r="C421" t="s">
        <v>52</v>
      </c>
      <c r="D421" t="s">
        <v>557</v>
      </c>
      <c r="E421" t="s">
        <v>178</v>
      </c>
      <c r="F421" s="2">
        <v>43174.440081018518</v>
      </c>
      <c r="G421">
        <v>10</v>
      </c>
      <c r="H421" s="2">
        <v>43174.440405092602</v>
      </c>
      <c r="I421" s="9">
        <f t="shared" si="6"/>
        <v>28.000000887550414</v>
      </c>
      <c r="J421">
        <v>1</v>
      </c>
      <c r="K421">
        <v>0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 t="s">
        <v>337</v>
      </c>
      <c r="Z421">
        <v>0</v>
      </c>
    </row>
    <row r="422" spans="1:26" x14ac:dyDescent="0.2">
      <c r="A422" t="s">
        <v>121</v>
      </c>
      <c r="B422" t="s">
        <v>21</v>
      </c>
      <c r="C422" t="s">
        <v>52</v>
      </c>
      <c r="D422" t="s">
        <v>556</v>
      </c>
      <c r="E422" t="s">
        <v>178</v>
      </c>
      <c r="F422" s="2">
        <v>43174.439201388886</v>
      </c>
      <c r="G422">
        <v>10</v>
      </c>
      <c r="H422" s="2">
        <v>43174.439768518518</v>
      </c>
      <c r="I422" s="9">
        <f t="shared" si="6"/>
        <v>49.000000138767064</v>
      </c>
      <c r="J422">
        <v>1</v>
      </c>
      <c r="K422">
        <v>0</v>
      </c>
      <c r="L422">
        <v>1</v>
      </c>
      <c r="M422">
        <v>0</v>
      </c>
      <c r="N422">
        <v>1</v>
      </c>
      <c r="O422">
        <v>0</v>
      </c>
      <c r="P422">
        <v>1</v>
      </c>
      <c r="Q422">
        <v>0</v>
      </c>
      <c r="R422">
        <v>1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48</v>
      </c>
      <c r="Y422" t="s">
        <v>337</v>
      </c>
      <c r="Z422">
        <v>1</v>
      </c>
    </row>
    <row r="423" spans="1:26" x14ac:dyDescent="0.2">
      <c r="A423" t="s">
        <v>121</v>
      </c>
      <c r="B423" t="s">
        <v>21</v>
      </c>
      <c r="C423" t="s">
        <v>52</v>
      </c>
      <c r="D423" t="s">
        <v>555</v>
      </c>
      <c r="E423" t="s">
        <v>178</v>
      </c>
      <c r="F423" s="2">
        <v>43174.438715277778</v>
      </c>
      <c r="G423">
        <v>10</v>
      </c>
      <c r="H423" s="2">
        <v>43174.439131944448</v>
      </c>
      <c r="I423" s="9">
        <f t="shared" si="6"/>
        <v>36.000000243075192</v>
      </c>
      <c r="J423">
        <v>1</v>
      </c>
      <c r="K423">
        <v>0</v>
      </c>
      <c r="L423">
        <v>1</v>
      </c>
      <c r="M423">
        <v>0</v>
      </c>
      <c r="N423">
        <v>1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 t="s">
        <v>337</v>
      </c>
      <c r="Z423">
        <v>0</v>
      </c>
    </row>
    <row r="424" spans="1:26" x14ac:dyDescent="0.2">
      <c r="A424" t="s">
        <v>121</v>
      </c>
      <c r="B424" t="s">
        <v>21</v>
      </c>
      <c r="C424" t="s">
        <v>52</v>
      </c>
      <c r="D424" t="s">
        <v>554</v>
      </c>
      <c r="E424" t="s">
        <v>178</v>
      </c>
      <c r="F424" s="2">
        <v>43174.437928240739</v>
      </c>
      <c r="G424">
        <v>10</v>
      </c>
      <c r="H424" s="2">
        <v>43174.438460648147</v>
      </c>
      <c r="I424" s="9">
        <f t="shared" si="6"/>
        <v>46.000000066123903</v>
      </c>
      <c r="J424">
        <v>1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1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 t="s">
        <v>337</v>
      </c>
      <c r="Z424">
        <v>0</v>
      </c>
    </row>
    <row r="425" spans="1:26" x14ac:dyDescent="0.2">
      <c r="A425" t="s">
        <v>121</v>
      </c>
      <c r="B425" t="s">
        <v>21</v>
      </c>
      <c r="C425" t="s">
        <v>52</v>
      </c>
      <c r="D425" t="s">
        <v>553</v>
      </c>
      <c r="E425" t="s">
        <v>178</v>
      </c>
      <c r="F425" s="2">
        <v>43174.437673611108</v>
      </c>
      <c r="G425">
        <v>10</v>
      </c>
      <c r="H425" s="2">
        <v>43174.437916666669</v>
      </c>
      <c r="I425" s="9">
        <f t="shared" si="6"/>
        <v>21.000000508502126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 t="s">
        <v>337</v>
      </c>
      <c r="Z425">
        <v>0</v>
      </c>
    </row>
    <row r="426" spans="1:26" x14ac:dyDescent="0.2">
      <c r="A426" t="s">
        <v>121</v>
      </c>
      <c r="B426" t="s">
        <v>21</v>
      </c>
      <c r="C426" t="s">
        <v>52</v>
      </c>
      <c r="D426" t="s">
        <v>552</v>
      </c>
      <c r="E426" t="s">
        <v>178</v>
      </c>
      <c r="F426" s="2">
        <v>43174.437083333331</v>
      </c>
      <c r="G426">
        <v>10</v>
      </c>
      <c r="H426" s="2">
        <v>43174.437581018523</v>
      </c>
      <c r="I426" s="9">
        <f t="shared" si="6"/>
        <v>43.00000062212348</v>
      </c>
      <c r="J426">
        <v>1</v>
      </c>
      <c r="K426">
        <v>0</v>
      </c>
      <c r="L426">
        <v>1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 t="s">
        <v>337</v>
      </c>
      <c r="Z426">
        <v>0</v>
      </c>
    </row>
    <row r="427" spans="1:26" x14ac:dyDescent="0.2">
      <c r="A427" t="s">
        <v>121</v>
      </c>
      <c r="B427" t="s">
        <v>21</v>
      </c>
      <c r="C427" t="s">
        <v>52</v>
      </c>
      <c r="D427" t="s">
        <v>551</v>
      </c>
      <c r="E427" t="s">
        <v>178</v>
      </c>
      <c r="F427" s="2">
        <v>43174.436736111107</v>
      </c>
      <c r="G427">
        <v>10</v>
      </c>
      <c r="H427" s="2">
        <v>43174.437071759261</v>
      </c>
      <c r="I427" s="9">
        <f t="shared" si="6"/>
        <v>29.000000492669642</v>
      </c>
      <c r="J427">
        <v>1</v>
      </c>
      <c r="K427">
        <v>0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 t="s">
        <v>337</v>
      </c>
      <c r="Z427">
        <v>0</v>
      </c>
    </row>
    <row r="428" spans="1:26" x14ac:dyDescent="0.2">
      <c r="A428" t="s">
        <v>109</v>
      </c>
      <c r="B428" t="s">
        <v>21</v>
      </c>
      <c r="C428" t="s">
        <v>52</v>
      </c>
      <c r="D428" t="s">
        <v>550</v>
      </c>
      <c r="E428" t="s">
        <v>178</v>
      </c>
      <c r="F428" s="2">
        <v>43174.435810185183</v>
      </c>
      <c r="G428">
        <v>10</v>
      </c>
      <c r="H428" s="2">
        <v>43174.436331018522</v>
      </c>
      <c r="I428" s="9">
        <f t="shared" si="6"/>
        <v>45.000000461004674</v>
      </c>
      <c r="J428">
        <v>1</v>
      </c>
      <c r="K428">
        <v>0</v>
      </c>
      <c r="L428">
        <v>1</v>
      </c>
      <c r="M428">
        <v>0</v>
      </c>
      <c r="N428">
        <v>1</v>
      </c>
      <c r="O428">
        <v>0</v>
      </c>
      <c r="P428">
        <v>1</v>
      </c>
      <c r="Q428">
        <v>0</v>
      </c>
      <c r="R428">
        <v>1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45</v>
      </c>
      <c r="Y428" t="s">
        <v>337</v>
      </c>
      <c r="Z428">
        <v>1</v>
      </c>
    </row>
    <row r="429" spans="1:26" x14ac:dyDescent="0.2">
      <c r="A429" t="s">
        <v>109</v>
      </c>
      <c r="B429" t="s">
        <v>21</v>
      </c>
      <c r="C429" t="s">
        <v>52</v>
      </c>
      <c r="D429" t="s">
        <v>549</v>
      </c>
      <c r="E429" t="s">
        <v>178</v>
      </c>
      <c r="F429" s="2">
        <v>43174.435104166667</v>
      </c>
      <c r="G429">
        <v>10</v>
      </c>
      <c r="H429" s="2">
        <v>43174.435694444437</v>
      </c>
      <c r="I429" s="9">
        <f t="shared" si="6"/>
        <v>50.99999934900552</v>
      </c>
      <c r="J429">
        <v>1</v>
      </c>
      <c r="K429">
        <v>0</v>
      </c>
      <c r="L429">
        <v>1</v>
      </c>
      <c r="M429">
        <v>0</v>
      </c>
      <c r="N429">
        <v>1</v>
      </c>
      <c r="O429">
        <v>0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 t="s">
        <v>337</v>
      </c>
      <c r="Z429">
        <v>0</v>
      </c>
    </row>
    <row r="430" spans="1:26" x14ac:dyDescent="0.2">
      <c r="A430" t="s">
        <v>109</v>
      </c>
      <c r="B430" t="s">
        <v>21</v>
      </c>
      <c r="C430" t="s">
        <v>52</v>
      </c>
      <c r="D430" t="s">
        <v>548</v>
      </c>
      <c r="E430" t="s">
        <v>178</v>
      </c>
      <c r="F430" s="2">
        <v>43174.43445601852</v>
      </c>
      <c r="G430">
        <v>10</v>
      </c>
      <c r="H430" s="2">
        <v>43174.434988425928</v>
      </c>
      <c r="I430" s="9">
        <f t="shared" si="6"/>
        <v>46.000000066123903</v>
      </c>
      <c r="J430">
        <v>1</v>
      </c>
      <c r="K430">
        <v>0</v>
      </c>
      <c r="L430">
        <v>1</v>
      </c>
      <c r="M430">
        <v>0</v>
      </c>
      <c r="N430">
        <v>1</v>
      </c>
      <c r="O430">
        <v>0</v>
      </c>
      <c r="P430">
        <v>1</v>
      </c>
      <c r="Q430">
        <v>0</v>
      </c>
      <c r="R430">
        <v>1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46</v>
      </c>
      <c r="Y430" t="s">
        <v>337</v>
      </c>
      <c r="Z430">
        <v>1</v>
      </c>
    </row>
    <row r="431" spans="1:26" x14ac:dyDescent="0.2">
      <c r="A431" t="s">
        <v>113</v>
      </c>
      <c r="B431" t="s">
        <v>21</v>
      </c>
      <c r="C431" t="s">
        <v>52</v>
      </c>
      <c r="D431" t="s">
        <v>547</v>
      </c>
      <c r="E431" t="s">
        <v>178</v>
      </c>
      <c r="F431" s="2">
        <v>43174.429479166669</v>
      </c>
      <c r="G431">
        <v>10</v>
      </c>
      <c r="H431" s="2">
        <v>43174.430069444446</v>
      </c>
      <c r="I431" s="9">
        <f t="shared" si="6"/>
        <v>50.999999977648258</v>
      </c>
      <c r="J431">
        <v>1</v>
      </c>
      <c r="K431">
        <v>0</v>
      </c>
      <c r="L431">
        <v>1</v>
      </c>
      <c r="M431">
        <v>0</v>
      </c>
      <c r="N431">
        <v>1</v>
      </c>
      <c r="O431">
        <v>0</v>
      </c>
      <c r="P431">
        <v>1</v>
      </c>
      <c r="Q431">
        <v>0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0</v>
      </c>
      <c r="Y431" t="s">
        <v>306</v>
      </c>
      <c r="Z431">
        <v>0</v>
      </c>
    </row>
    <row r="432" spans="1:26" x14ac:dyDescent="0.2">
      <c r="A432" t="s">
        <v>113</v>
      </c>
      <c r="B432" t="s">
        <v>21</v>
      </c>
      <c r="C432" t="s">
        <v>52</v>
      </c>
      <c r="D432" t="s">
        <v>546</v>
      </c>
      <c r="E432" t="s">
        <v>178</v>
      </c>
      <c r="F432" s="2">
        <v>43174.429201388892</v>
      </c>
      <c r="G432">
        <v>10</v>
      </c>
      <c r="H432" s="2">
        <v>43174.429467592592</v>
      </c>
      <c r="I432" s="9">
        <f t="shared" si="6"/>
        <v>22.999999718740582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 t="s">
        <v>306</v>
      </c>
      <c r="Z432">
        <v>0</v>
      </c>
    </row>
    <row r="433" spans="1:26" x14ac:dyDescent="0.2">
      <c r="A433" t="s">
        <v>113</v>
      </c>
      <c r="B433" t="s">
        <v>21</v>
      </c>
      <c r="C433" t="s">
        <v>52</v>
      </c>
      <c r="D433" t="s">
        <v>545</v>
      </c>
      <c r="E433" t="s">
        <v>178</v>
      </c>
      <c r="F433" s="2">
        <v>43174.428877314807</v>
      </c>
      <c r="G433">
        <v>10</v>
      </c>
      <c r="H433" s="2">
        <v>43174.429178240738</v>
      </c>
      <c r="I433" s="9">
        <f t="shared" si="6"/>
        <v>26.000000420026481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 t="s">
        <v>306</v>
      </c>
      <c r="Z433">
        <v>0</v>
      </c>
    </row>
    <row r="434" spans="1:26" x14ac:dyDescent="0.2">
      <c r="A434" t="s">
        <v>113</v>
      </c>
      <c r="B434" t="s">
        <v>21</v>
      </c>
      <c r="C434" t="s">
        <v>52</v>
      </c>
      <c r="D434" t="s">
        <v>544</v>
      </c>
      <c r="E434" t="s">
        <v>178</v>
      </c>
      <c r="F434" s="2">
        <v>43174.428252314807</v>
      </c>
      <c r="G434">
        <v>10</v>
      </c>
      <c r="H434" s="2">
        <v>43174.428831018522</v>
      </c>
      <c r="I434" s="9">
        <f t="shared" si="6"/>
        <v>50.000001001171768</v>
      </c>
      <c r="J434">
        <v>1</v>
      </c>
      <c r="K434">
        <v>0</v>
      </c>
      <c r="L434">
        <v>1</v>
      </c>
      <c r="M434">
        <v>0</v>
      </c>
      <c r="N434">
        <v>1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0</v>
      </c>
      <c r="Y434" t="s">
        <v>306</v>
      </c>
      <c r="Z434">
        <v>0</v>
      </c>
    </row>
    <row r="435" spans="1:26" x14ac:dyDescent="0.2">
      <c r="A435" t="s">
        <v>97</v>
      </c>
      <c r="B435" t="s">
        <v>21</v>
      </c>
      <c r="C435" t="s">
        <v>52</v>
      </c>
      <c r="D435" t="s">
        <v>543</v>
      </c>
      <c r="E435" t="s">
        <v>178</v>
      </c>
      <c r="F435" s="2">
        <v>43174.427141203712</v>
      </c>
      <c r="G435">
        <v>10</v>
      </c>
      <c r="H435" s="2">
        <v>43174.427847222221</v>
      </c>
      <c r="I435" s="9">
        <f t="shared" si="6"/>
        <v>60.999999172054231</v>
      </c>
      <c r="J435">
        <v>1</v>
      </c>
      <c r="K435">
        <v>0</v>
      </c>
      <c r="L435">
        <v>1</v>
      </c>
      <c r="M435">
        <v>0</v>
      </c>
      <c r="N435">
        <v>1</v>
      </c>
      <c r="O435">
        <v>0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 t="s">
        <v>260</v>
      </c>
      <c r="Z435">
        <v>0</v>
      </c>
    </row>
    <row r="436" spans="1:26" x14ac:dyDescent="0.2">
      <c r="A436" t="s">
        <v>97</v>
      </c>
      <c r="B436" t="s">
        <v>21</v>
      </c>
      <c r="C436" t="s">
        <v>52</v>
      </c>
      <c r="D436" t="s">
        <v>542</v>
      </c>
      <c r="E436" t="s">
        <v>178</v>
      </c>
      <c r="F436" s="2">
        <v>43174.426446759258</v>
      </c>
      <c r="G436">
        <v>10</v>
      </c>
      <c r="H436" s="2">
        <v>43174.427106481482</v>
      </c>
      <c r="I436" s="9">
        <f t="shared" si="6"/>
        <v>57.00000012293458</v>
      </c>
      <c r="J436">
        <v>1</v>
      </c>
      <c r="K436">
        <v>0</v>
      </c>
      <c r="L436">
        <v>1</v>
      </c>
      <c r="M436">
        <v>0</v>
      </c>
      <c r="N436">
        <v>1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0</v>
      </c>
      <c r="Y436" t="s">
        <v>260</v>
      </c>
      <c r="Z436">
        <v>0</v>
      </c>
    </row>
    <row r="437" spans="1:26" x14ac:dyDescent="0.2">
      <c r="A437" t="s">
        <v>97</v>
      </c>
      <c r="B437" t="s">
        <v>21</v>
      </c>
      <c r="C437" t="s">
        <v>52</v>
      </c>
      <c r="D437" t="s">
        <v>541</v>
      </c>
      <c r="E437" t="s">
        <v>178</v>
      </c>
      <c r="F437" s="2">
        <v>43174.425532407397</v>
      </c>
      <c r="G437">
        <v>10</v>
      </c>
      <c r="H437" s="2">
        <v>43174.426157407397</v>
      </c>
      <c r="I437" s="9">
        <f t="shared" si="6"/>
        <v>54.000000050291419</v>
      </c>
      <c r="J437">
        <v>1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0</v>
      </c>
      <c r="R437">
        <v>1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0</v>
      </c>
      <c r="Y437" t="s">
        <v>260</v>
      </c>
      <c r="Z437">
        <v>0</v>
      </c>
    </row>
    <row r="438" spans="1:26" x14ac:dyDescent="0.2">
      <c r="A438" t="s">
        <v>97</v>
      </c>
      <c r="B438" t="s">
        <v>21</v>
      </c>
      <c r="C438" t="s">
        <v>52</v>
      </c>
      <c r="D438" t="s">
        <v>540</v>
      </c>
      <c r="E438" t="s">
        <v>178</v>
      </c>
      <c r="F438" s="2">
        <v>43174.424895833326</v>
      </c>
      <c r="G438">
        <v>10</v>
      </c>
      <c r="H438" s="2">
        <v>43174.425439814811</v>
      </c>
      <c r="I438" s="9">
        <f t="shared" si="6"/>
        <v>47.000000299885869</v>
      </c>
      <c r="J438">
        <v>1</v>
      </c>
      <c r="K438">
        <v>0</v>
      </c>
      <c r="L438">
        <v>1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 t="s">
        <v>260</v>
      </c>
      <c r="Z438">
        <v>0</v>
      </c>
    </row>
    <row r="439" spans="1:26" x14ac:dyDescent="0.2">
      <c r="A439" t="s">
        <v>97</v>
      </c>
      <c r="B439" t="s">
        <v>21</v>
      </c>
      <c r="C439" t="s">
        <v>52</v>
      </c>
      <c r="D439" t="s">
        <v>539</v>
      </c>
      <c r="E439" t="s">
        <v>178</v>
      </c>
      <c r="F439" s="2">
        <v>43174.424143518518</v>
      </c>
      <c r="G439">
        <v>10</v>
      </c>
      <c r="H439" s="2">
        <v>43174.424826388888</v>
      </c>
      <c r="I439" s="9">
        <f t="shared" si="6"/>
        <v>58.999999961815774</v>
      </c>
      <c r="J439">
        <v>0</v>
      </c>
      <c r="K439">
        <v>0</v>
      </c>
      <c r="L439">
        <v>1</v>
      </c>
      <c r="M439">
        <v>0</v>
      </c>
      <c r="N439">
        <v>1</v>
      </c>
      <c r="O439">
        <v>0</v>
      </c>
      <c r="P439">
        <v>1</v>
      </c>
      <c r="Q439">
        <v>0</v>
      </c>
      <c r="R439">
        <v>1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 t="s">
        <v>260</v>
      </c>
      <c r="Z439">
        <v>0</v>
      </c>
    </row>
    <row r="440" spans="1:26" x14ac:dyDescent="0.2">
      <c r="A440" t="s">
        <v>97</v>
      </c>
      <c r="B440" t="s">
        <v>21</v>
      </c>
      <c r="C440" t="s">
        <v>52</v>
      </c>
      <c r="D440" t="s">
        <v>538</v>
      </c>
      <c r="E440" t="s">
        <v>178</v>
      </c>
      <c r="F440" s="2">
        <v>43174.423472222217</v>
      </c>
      <c r="G440">
        <v>10</v>
      </c>
      <c r="H440" s="2">
        <v>43174.424085648148</v>
      </c>
      <c r="I440" s="9">
        <f t="shared" si="6"/>
        <v>53.000000445172191</v>
      </c>
      <c r="J440">
        <v>1</v>
      </c>
      <c r="K440">
        <v>0</v>
      </c>
      <c r="L440">
        <v>1</v>
      </c>
      <c r="M440">
        <v>0</v>
      </c>
      <c r="N440">
        <v>1</v>
      </c>
      <c r="O440">
        <v>0</v>
      </c>
      <c r="P440">
        <v>1</v>
      </c>
      <c r="Q440">
        <v>0</v>
      </c>
      <c r="R440">
        <v>1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53</v>
      </c>
      <c r="Y440" t="s">
        <v>260</v>
      </c>
      <c r="Z440">
        <v>1</v>
      </c>
    </row>
    <row r="441" spans="1:26" x14ac:dyDescent="0.2">
      <c r="A441" t="s">
        <v>97</v>
      </c>
      <c r="B441" t="s">
        <v>21</v>
      </c>
      <c r="C441" t="s">
        <v>52</v>
      </c>
      <c r="D441" t="s">
        <v>537</v>
      </c>
      <c r="E441" t="s">
        <v>178</v>
      </c>
      <c r="F441" s="2">
        <v>43174.422638888893</v>
      </c>
      <c r="G441">
        <v>10</v>
      </c>
      <c r="H441" s="2">
        <v>43174.423379629632</v>
      </c>
      <c r="I441" s="9">
        <f t="shared" si="6"/>
        <v>63.99999987334013</v>
      </c>
      <c r="J441">
        <v>0</v>
      </c>
      <c r="K441">
        <v>0</v>
      </c>
      <c r="L441">
        <v>1</v>
      </c>
      <c r="M441">
        <v>0</v>
      </c>
      <c r="N441">
        <v>1</v>
      </c>
      <c r="O441">
        <v>0</v>
      </c>
      <c r="P441">
        <v>1</v>
      </c>
      <c r="Q441">
        <v>0</v>
      </c>
      <c r="R441">
        <v>1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0</v>
      </c>
      <c r="Y441" t="s">
        <v>260</v>
      </c>
      <c r="Z441">
        <v>0</v>
      </c>
    </row>
    <row r="442" spans="1:26" x14ac:dyDescent="0.2">
      <c r="A442" t="s">
        <v>97</v>
      </c>
      <c r="B442" t="s">
        <v>21</v>
      </c>
      <c r="C442" t="s">
        <v>52</v>
      </c>
      <c r="D442" t="s">
        <v>536</v>
      </c>
      <c r="E442" t="s">
        <v>178</v>
      </c>
      <c r="F442" s="2">
        <v>43174.421909722223</v>
      </c>
      <c r="G442">
        <v>10</v>
      </c>
      <c r="H442" s="2">
        <v>43174.422581018523</v>
      </c>
      <c r="I442" s="9">
        <f t="shared" si="6"/>
        <v>58.000000356696546</v>
      </c>
      <c r="J442">
        <v>1</v>
      </c>
      <c r="K442">
        <v>0</v>
      </c>
      <c r="L442">
        <v>1</v>
      </c>
      <c r="M442">
        <v>0</v>
      </c>
      <c r="N442">
        <v>1</v>
      </c>
      <c r="O442">
        <v>0</v>
      </c>
      <c r="P442">
        <v>1</v>
      </c>
      <c r="Q442">
        <v>0</v>
      </c>
      <c r="R442">
        <v>1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58</v>
      </c>
      <c r="Y442" t="s">
        <v>257</v>
      </c>
      <c r="Z442">
        <v>1</v>
      </c>
    </row>
    <row r="443" spans="1:26" x14ac:dyDescent="0.2">
      <c r="A443" t="s">
        <v>97</v>
      </c>
      <c r="B443" t="s">
        <v>21</v>
      </c>
      <c r="C443" t="s">
        <v>52</v>
      </c>
      <c r="D443" t="s">
        <v>535</v>
      </c>
      <c r="E443" t="s">
        <v>178</v>
      </c>
      <c r="F443" s="2">
        <v>43174.421111111107</v>
      </c>
      <c r="G443">
        <v>10</v>
      </c>
      <c r="H443" s="2">
        <v>43174.421817129631</v>
      </c>
      <c r="I443" s="9">
        <f t="shared" si="6"/>
        <v>61.000000429339707</v>
      </c>
      <c r="J443">
        <v>1</v>
      </c>
      <c r="K443">
        <v>0</v>
      </c>
      <c r="L443">
        <v>1</v>
      </c>
      <c r="M443">
        <v>0</v>
      </c>
      <c r="N443">
        <v>1</v>
      </c>
      <c r="O443">
        <v>0</v>
      </c>
      <c r="P443">
        <v>1</v>
      </c>
      <c r="Q443">
        <v>0</v>
      </c>
      <c r="R443">
        <v>1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60</v>
      </c>
      <c r="Y443" t="s">
        <v>257</v>
      </c>
      <c r="Z443">
        <v>1</v>
      </c>
    </row>
    <row r="444" spans="1:26" x14ac:dyDescent="0.2">
      <c r="A444" t="s">
        <v>97</v>
      </c>
      <c r="B444" t="s">
        <v>21</v>
      </c>
      <c r="C444" t="s">
        <v>52</v>
      </c>
      <c r="D444" t="s">
        <v>534</v>
      </c>
      <c r="E444" t="s">
        <v>178</v>
      </c>
      <c r="F444" s="2">
        <v>43174.420081018521</v>
      </c>
      <c r="G444">
        <v>10</v>
      </c>
      <c r="H444" s="2">
        <v>43174.420983796299</v>
      </c>
      <c r="I444" s="9">
        <f t="shared" si="6"/>
        <v>78.000000002793968</v>
      </c>
      <c r="J444">
        <v>1</v>
      </c>
      <c r="K444">
        <v>0</v>
      </c>
      <c r="L444">
        <v>1</v>
      </c>
      <c r="M444">
        <v>0</v>
      </c>
      <c r="N444">
        <v>1</v>
      </c>
      <c r="O444">
        <v>0</v>
      </c>
      <c r="P444">
        <v>1</v>
      </c>
      <c r="Q444">
        <v>0</v>
      </c>
      <c r="R444">
        <v>1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77</v>
      </c>
      <c r="Y444" t="s">
        <v>197</v>
      </c>
      <c r="Z444">
        <v>1</v>
      </c>
    </row>
    <row r="445" spans="1:26" x14ac:dyDescent="0.2">
      <c r="A445" t="s">
        <v>97</v>
      </c>
      <c r="B445" t="s">
        <v>21</v>
      </c>
      <c r="C445" t="s">
        <v>52</v>
      </c>
      <c r="D445" t="s">
        <v>533</v>
      </c>
      <c r="E445" t="s">
        <v>178</v>
      </c>
      <c r="F445" s="2">
        <v>43174.419016203698</v>
      </c>
      <c r="G445">
        <v>10</v>
      </c>
      <c r="H445" s="2">
        <v>43174.419907407413</v>
      </c>
      <c r="I445" s="9">
        <f t="shared" si="6"/>
        <v>77.000001026317477</v>
      </c>
      <c r="J445">
        <v>1</v>
      </c>
      <c r="K445">
        <v>0</v>
      </c>
      <c r="L445">
        <v>1</v>
      </c>
      <c r="M445">
        <v>0</v>
      </c>
      <c r="N445">
        <v>1</v>
      </c>
      <c r="O445">
        <v>0</v>
      </c>
      <c r="P445">
        <v>1</v>
      </c>
      <c r="Q445">
        <v>0</v>
      </c>
      <c r="R445">
        <v>1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76</v>
      </c>
      <c r="Y445" t="s">
        <v>197</v>
      </c>
      <c r="Z445">
        <v>1</v>
      </c>
    </row>
    <row r="446" spans="1:26" x14ac:dyDescent="0.2">
      <c r="A446" t="s">
        <v>97</v>
      </c>
      <c r="B446" t="s">
        <v>21</v>
      </c>
      <c r="C446" t="s">
        <v>52</v>
      </c>
      <c r="D446" t="s">
        <v>532</v>
      </c>
      <c r="E446" t="s">
        <v>178</v>
      </c>
      <c r="F446" s="2">
        <v>43174.417962962973</v>
      </c>
      <c r="G446">
        <v>10</v>
      </c>
      <c r="H446" s="2">
        <v>43174.418865740743</v>
      </c>
      <c r="I446" s="9">
        <f t="shared" si="6"/>
        <v>77.99999937415123</v>
      </c>
      <c r="J446">
        <v>1</v>
      </c>
      <c r="K446">
        <v>0</v>
      </c>
      <c r="L446">
        <v>1</v>
      </c>
      <c r="M446">
        <v>0</v>
      </c>
      <c r="N446">
        <v>1</v>
      </c>
      <c r="O446">
        <v>0</v>
      </c>
      <c r="P446">
        <v>1</v>
      </c>
      <c r="Q446">
        <v>0</v>
      </c>
      <c r="R446">
        <v>0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0</v>
      </c>
      <c r="Y446" t="s">
        <v>197</v>
      </c>
      <c r="Z446">
        <v>0</v>
      </c>
    </row>
    <row r="447" spans="1:26" x14ac:dyDescent="0.2">
      <c r="A447" t="s">
        <v>97</v>
      </c>
      <c r="B447" t="s">
        <v>21</v>
      </c>
      <c r="C447" t="s">
        <v>52</v>
      </c>
      <c r="D447" t="s">
        <v>531</v>
      </c>
      <c r="E447" t="s">
        <v>178</v>
      </c>
      <c r="F447" s="2">
        <v>43174.416631944441</v>
      </c>
      <c r="G447">
        <v>9</v>
      </c>
      <c r="H447" s="2">
        <v>43174.417719907397</v>
      </c>
      <c r="I447" s="9">
        <f t="shared" si="6"/>
        <v>93.999999342486262</v>
      </c>
      <c r="J447">
        <v>1</v>
      </c>
      <c r="K447">
        <v>0</v>
      </c>
      <c r="L447">
        <v>1</v>
      </c>
      <c r="M447">
        <v>0</v>
      </c>
      <c r="N447">
        <v>1</v>
      </c>
      <c r="O447">
        <v>0</v>
      </c>
      <c r="P447">
        <v>1</v>
      </c>
      <c r="Q447">
        <v>0</v>
      </c>
      <c r="R447">
        <v>0</v>
      </c>
      <c r="S447">
        <v>0</v>
      </c>
      <c r="T447">
        <v>1</v>
      </c>
      <c r="U447">
        <v>0</v>
      </c>
      <c r="V447">
        <v>0</v>
      </c>
      <c r="W447">
        <v>0</v>
      </c>
      <c r="X447">
        <v>0</v>
      </c>
      <c r="Y447" t="s">
        <v>197</v>
      </c>
      <c r="Z447">
        <v>0</v>
      </c>
    </row>
    <row r="448" spans="1:26" x14ac:dyDescent="0.2">
      <c r="A448" t="s">
        <v>113</v>
      </c>
      <c r="B448" t="s">
        <v>21</v>
      </c>
      <c r="C448" t="s">
        <v>52</v>
      </c>
      <c r="D448" t="s">
        <v>530</v>
      </c>
      <c r="E448" t="s">
        <v>178</v>
      </c>
      <c r="F448" s="2">
        <v>43174.415543981479</v>
      </c>
      <c r="G448">
        <v>9</v>
      </c>
      <c r="H448" s="2">
        <v>43174.416192129633</v>
      </c>
      <c r="I448" s="9">
        <f t="shared" si="6"/>
        <v>56.000000517815351</v>
      </c>
      <c r="J448">
        <v>1</v>
      </c>
      <c r="K448">
        <v>0</v>
      </c>
      <c r="L448">
        <v>1</v>
      </c>
      <c r="M448">
        <v>0</v>
      </c>
      <c r="N448">
        <v>1</v>
      </c>
      <c r="O448">
        <v>0</v>
      </c>
      <c r="P448">
        <v>1</v>
      </c>
      <c r="Q448">
        <v>0</v>
      </c>
      <c r="R448">
        <v>1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56</v>
      </c>
      <c r="Y448" t="s">
        <v>260</v>
      </c>
      <c r="Z448">
        <v>1</v>
      </c>
    </row>
    <row r="449" spans="1:26" x14ac:dyDescent="0.2">
      <c r="A449" t="s">
        <v>113</v>
      </c>
      <c r="B449" t="s">
        <v>21</v>
      </c>
      <c r="C449" t="s">
        <v>52</v>
      </c>
      <c r="D449" t="s">
        <v>529</v>
      </c>
      <c r="E449" t="s">
        <v>178</v>
      </c>
      <c r="F449" s="2">
        <v>43174.414872685193</v>
      </c>
      <c r="G449">
        <v>9</v>
      </c>
      <c r="H449" s="2">
        <v>43174.415486111109</v>
      </c>
      <c r="I449" s="9">
        <f t="shared" si="6"/>
        <v>52.999999187886715</v>
      </c>
      <c r="J449">
        <v>1</v>
      </c>
      <c r="K449">
        <v>0</v>
      </c>
      <c r="L449">
        <v>1</v>
      </c>
      <c r="M449">
        <v>0</v>
      </c>
      <c r="N449">
        <v>1</v>
      </c>
      <c r="O449">
        <v>0</v>
      </c>
      <c r="P449">
        <v>1</v>
      </c>
      <c r="Q449">
        <v>0</v>
      </c>
      <c r="R449">
        <v>1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52</v>
      </c>
      <c r="Y449" t="s">
        <v>260</v>
      </c>
      <c r="Z449">
        <v>1</v>
      </c>
    </row>
    <row r="450" spans="1:26" x14ac:dyDescent="0.2">
      <c r="A450" t="s">
        <v>123</v>
      </c>
      <c r="B450" t="s">
        <v>21</v>
      </c>
      <c r="C450" t="s">
        <v>52</v>
      </c>
      <c r="D450" t="s">
        <v>528</v>
      </c>
      <c r="E450" t="s">
        <v>178</v>
      </c>
      <c r="F450" s="2">
        <v>43174.413229166668</v>
      </c>
      <c r="G450">
        <v>9</v>
      </c>
      <c r="H450" s="2">
        <v>43174.413923611108</v>
      </c>
      <c r="I450" s="9">
        <f t="shared" ref="I450:I513" si="7">(H450-F450)*86400</f>
        <v>59.999999566935003</v>
      </c>
      <c r="J450">
        <v>1</v>
      </c>
      <c r="K450">
        <v>0</v>
      </c>
      <c r="L450">
        <v>1</v>
      </c>
      <c r="M450">
        <v>0</v>
      </c>
      <c r="N450">
        <v>1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0</v>
      </c>
      <c r="Y450" t="s">
        <v>260</v>
      </c>
      <c r="Z450">
        <v>0</v>
      </c>
    </row>
    <row r="451" spans="1:26" x14ac:dyDescent="0.2">
      <c r="A451" t="s">
        <v>121</v>
      </c>
      <c r="B451" t="s">
        <v>21</v>
      </c>
      <c r="C451" t="s">
        <v>52</v>
      </c>
      <c r="D451" t="s">
        <v>527</v>
      </c>
      <c r="E451" t="s">
        <v>178</v>
      </c>
      <c r="F451" s="2">
        <v>43174.41033564815</v>
      </c>
      <c r="G451">
        <v>9</v>
      </c>
      <c r="H451" s="2">
        <v>43174.411006944443</v>
      </c>
      <c r="I451" s="9">
        <f t="shared" si="7"/>
        <v>57.999999728053808</v>
      </c>
      <c r="J451">
        <v>1</v>
      </c>
      <c r="K451">
        <v>0</v>
      </c>
      <c r="L451">
        <v>1</v>
      </c>
      <c r="M451">
        <v>0</v>
      </c>
      <c r="N451">
        <v>1</v>
      </c>
      <c r="O451">
        <v>0</v>
      </c>
      <c r="P451">
        <v>1</v>
      </c>
      <c r="Q451">
        <v>0</v>
      </c>
      <c r="R451">
        <v>1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58</v>
      </c>
      <c r="Y451" t="s">
        <v>306</v>
      </c>
      <c r="Z451">
        <v>1</v>
      </c>
    </row>
    <row r="452" spans="1:26" x14ac:dyDescent="0.2">
      <c r="A452" t="s">
        <v>121</v>
      </c>
      <c r="B452" t="s">
        <v>21</v>
      </c>
      <c r="C452" t="s">
        <v>52</v>
      </c>
      <c r="D452" t="s">
        <v>526</v>
      </c>
      <c r="E452" t="s">
        <v>178</v>
      </c>
      <c r="F452" s="2">
        <v>43174.409849537027</v>
      </c>
      <c r="G452">
        <v>9</v>
      </c>
      <c r="H452" s="2">
        <v>43174.410266203697</v>
      </c>
      <c r="I452" s="9">
        <f t="shared" si="7"/>
        <v>36.000000243075192</v>
      </c>
      <c r="J452">
        <v>1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 t="s">
        <v>306</v>
      </c>
      <c r="Z452">
        <v>0</v>
      </c>
    </row>
    <row r="453" spans="1:26" x14ac:dyDescent="0.2">
      <c r="A453" t="s">
        <v>121</v>
      </c>
      <c r="B453" t="s">
        <v>21</v>
      </c>
      <c r="C453" t="s">
        <v>52</v>
      </c>
      <c r="D453" t="s">
        <v>525</v>
      </c>
      <c r="E453" t="s">
        <v>178</v>
      </c>
      <c r="F453" s="2">
        <v>43174.409085648149</v>
      </c>
      <c r="G453">
        <v>9</v>
      </c>
      <c r="H453" s="2">
        <v>43174.409745370373</v>
      </c>
      <c r="I453" s="9">
        <f t="shared" si="7"/>
        <v>57.00000012293458</v>
      </c>
      <c r="J453">
        <v>1</v>
      </c>
      <c r="K453">
        <v>0</v>
      </c>
      <c r="L453">
        <v>1</v>
      </c>
      <c r="M453">
        <v>0</v>
      </c>
      <c r="N453">
        <v>1</v>
      </c>
      <c r="O453">
        <v>0</v>
      </c>
      <c r="P453">
        <v>1</v>
      </c>
      <c r="Q453">
        <v>0</v>
      </c>
      <c r="R453">
        <v>1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56</v>
      </c>
      <c r="Y453" t="s">
        <v>306</v>
      </c>
      <c r="Z453">
        <v>1</v>
      </c>
    </row>
    <row r="454" spans="1:26" x14ac:dyDescent="0.2">
      <c r="A454" t="s">
        <v>107</v>
      </c>
      <c r="B454" t="s">
        <v>21</v>
      </c>
      <c r="C454" t="s">
        <v>52</v>
      </c>
      <c r="D454" t="s">
        <v>524</v>
      </c>
      <c r="E454" t="s">
        <v>178</v>
      </c>
      <c r="F454" s="2">
        <v>43174.403749999998</v>
      </c>
      <c r="G454">
        <v>9</v>
      </c>
      <c r="H454" s="2">
        <v>43174.404305555552</v>
      </c>
      <c r="I454" s="9">
        <f t="shared" si="7"/>
        <v>47.999999905005097</v>
      </c>
      <c r="J454">
        <v>1</v>
      </c>
      <c r="K454">
        <v>0</v>
      </c>
      <c r="L454">
        <v>1</v>
      </c>
      <c r="M454">
        <v>0</v>
      </c>
      <c r="N454">
        <v>1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0</v>
      </c>
      <c r="Y454" t="s">
        <v>337</v>
      </c>
      <c r="Z454">
        <v>0</v>
      </c>
    </row>
    <row r="455" spans="1:26" x14ac:dyDescent="0.2">
      <c r="A455" t="s">
        <v>107</v>
      </c>
      <c r="B455" t="s">
        <v>21</v>
      </c>
      <c r="C455" t="s">
        <v>52</v>
      </c>
      <c r="D455" t="s">
        <v>523</v>
      </c>
      <c r="E455" t="s">
        <v>178</v>
      </c>
      <c r="F455" s="2">
        <v>43174.402731481481</v>
      </c>
      <c r="G455">
        <v>9</v>
      </c>
      <c r="H455" s="2">
        <v>43174.403321759259</v>
      </c>
      <c r="I455" s="9">
        <f t="shared" si="7"/>
        <v>50.999999977648258</v>
      </c>
      <c r="J455">
        <v>1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 t="s">
        <v>337</v>
      </c>
      <c r="Z455">
        <v>0</v>
      </c>
    </row>
    <row r="456" spans="1:26" x14ac:dyDescent="0.2">
      <c r="A456" t="s">
        <v>107</v>
      </c>
      <c r="B456" t="s">
        <v>21</v>
      </c>
      <c r="C456" t="s">
        <v>52</v>
      </c>
      <c r="D456" t="s">
        <v>522</v>
      </c>
      <c r="E456" t="s">
        <v>178</v>
      </c>
      <c r="F456" s="2">
        <v>43174.402546296304</v>
      </c>
      <c r="G456">
        <v>9</v>
      </c>
      <c r="H456" s="2">
        <v>43174.402708333328</v>
      </c>
      <c r="I456" s="9">
        <f t="shared" si="7"/>
        <v>13.999998872168362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 t="s">
        <v>337</v>
      </c>
      <c r="Z456">
        <v>0</v>
      </c>
    </row>
    <row r="457" spans="1:26" x14ac:dyDescent="0.2">
      <c r="A457" t="s">
        <v>107</v>
      </c>
      <c r="B457" t="s">
        <v>21</v>
      </c>
      <c r="C457" t="s">
        <v>52</v>
      </c>
      <c r="D457" t="s">
        <v>521</v>
      </c>
      <c r="E457" t="s">
        <v>178</v>
      </c>
      <c r="F457" s="2">
        <v>43174.402071759258</v>
      </c>
      <c r="G457">
        <v>9</v>
      </c>
      <c r="H457" s="2">
        <v>43174.402499999997</v>
      </c>
      <c r="I457" s="9">
        <f t="shared" si="7"/>
        <v>36.99999984819442</v>
      </c>
      <c r="J457">
        <v>1</v>
      </c>
      <c r="K457">
        <v>0</v>
      </c>
      <c r="L457">
        <v>1</v>
      </c>
      <c r="M457">
        <v>0</v>
      </c>
      <c r="N457">
        <v>1</v>
      </c>
      <c r="O457">
        <v>0</v>
      </c>
      <c r="P457">
        <v>1</v>
      </c>
      <c r="Q457">
        <v>0</v>
      </c>
      <c r="R457">
        <v>1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37</v>
      </c>
      <c r="Y457" t="s">
        <v>337</v>
      </c>
      <c r="Z457">
        <v>1</v>
      </c>
    </row>
    <row r="458" spans="1:26" x14ac:dyDescent="0.2">
      <c r="A458" t="s">
        <v>107</v>
      </c>
      <c r="B458" t="s">
        <v>21</v>
      </c>
      <c r="C458" t="s">
        <v>52</v>
      </c>
      <c r="D458" t="s">
        <v>520</v>
      </c>
      <c r="E458" t="s">
        <v>178</v>
      </c>
      <c r="F458" s="2">
        <v>43174.401504629634</v>
      </c>
      <c r="G458">
        <v>9</v>
      </c>
      <c r="H458" s="2">
        <v>43174.402025462958</v>
      </c>
      <c r="I458" s="9">
        <f t="shared" si="7"/>
        <v>44.999999203719199</v>
      </c>
      <c r="J458">
        <v>1</v>
      </c>
      <c r="K458">
        <v>0</v>
      </c>
      <c r="L458">
        <v>1</v>
      </c>
      <c r="M458">
        <v>0</v>
      </c>
      <c r="N458">
        <v>1</v>
      </c>
      <c r="O458">
        <v>0</v>
      </c>
      <c r="P458">
        <v>1</v>
      </c>
      <c r="Q458">
        <v>0</v>
      </c>
      <c r="R458">
        <v>1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44</v>
      </c>
      <c r="Y458" t="s">
        <v>306</v>
      </c>
      <c r="Z458">
        <v>1</v>
      </c>
    </row>
    <row r="459" spans="1:26" x14ac:dyDescent="0.2">
      <c r="A459" t="s">
        <v>107</v>
      </c>
      <c r="B459" t="s">
        <v>21</v>
      </c>
      <c r="C459" t="s">
        <v>52</v>
      </c>
      <c r="D459" t="s">
        <v>519</v>
      </c>
      <c r="E459" t="s">
        <v>178</v>
      </c>
      <c r="F459" s="2">
        <v>43174.400868055563</v>
      </c>
      <c r="G459">
        <v>9</v>
      </c>
      <c r="H459" s="2">
        <v>43174.401458333326</v>
      </c>
      <c r="I459" s="9">
        <f t="shared" si="7"/>
        <v>50.999998720362782</v>
      </c>
      <c r="J459">
        <v>1</v>
      </c>
      <c r="K459">
        <v>0</v>
      </c>
      <c r="L459">
        <v>1</v>
      </c>
      <c r="M459">
        <v>0</v>
      </c>
      <c r="N459">
        <v>1</v>
      </c>
      <c r="O459">
        <v>0</v>
      </c>
      <c r="P459">
        <v>1</v>
      </c>
      <c r="Q459">
        <v>0</v>
      </c>
      <c r="R459">
        <v>1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50</v>
      </c>
      <c r="Y459" t="s">
        <v>306</v>
      </c>
      <c r="Z459">
        <v>1</v>
      </c>
    </row>
    <row r="460" spans="1:26" x14ac:dyDescent="0.2">
      <c r="A460" t="s">
        <v>109</v>
      </c>
      <c r="B460" t="s">
        <v>21</v>
      </c>
      <c r="C460" t="s">
        <v>52</v>
      </c>
      <c r="D460" t="s">
        <v>518</v>
      </c>
      <c r="E460" t="s">
        <v>178</v>
      </c>
      <c r="F460" s="2">
        <v>43174.399872685193</v>
      </c>
      <c r="G460">
        <v>9</v>
      </c>
      <c r="H460" s="2">
        <v>43174.400509259263</v>
      </c>
      <c r="I460" s="9">
        <f t="shared" si="7"/>
        <v>54.999999655410647</v>
      </c>
      <c r="J460">
        <v>1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0</v>
      </c>
      <c r="Y460" t="s">
        <v>337</v>
      </c>
      <c r="Z460">
        <v>0</v>
      </c>
    </row>
    <row r="461" spans="1:26" x14ac:dyDescent="0.2">
      <c r="A461" t="s">
        <v>109</v>
      </c>
      <c r="B461" t="s">
        <v>21</v>
      </c>
      <c r="C461" t="s">
        <v>52</v>
      </c>
      <c r="D461" t="s">
        <v>517</v>
      </c>
      <c r="E461" t="s">
        <v>178</v>
      </c>
      <c r="F461" s="2">
        <v>43174.399062500001</v>
      </c>
      <c r="G461">
        <v>9</v>
      </c>
      <c r="H461" s="2">
        <v>43174.399675925917</v>
      </c>
      <c r="I461" s="9">
        <f t="shared" si="7"/>
        <v>52.999999187886715</v>
      </c>
      <c r="J461">
        <v>1</v>
      </c>
      <c r="K461">
        <v>0</v>
      </c>
      <c r="L461">
        <v>1</v>
      </c>
      <c r="M461">
        <v>0</v>
      </c>
      <c r="N461">
        <v>1</v>
      </c>
      <c r="O461">
        <v>0</v>
      </c>
      <c r="P461">
        <v>1</v>
      </c>
      <c r="Q461">
        <v>0</v>
      </c>
      <c r="R461">
        <v>0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0</v>
      </c>
      <c r="Y461" t="s">
        <v>337</v>
      </c>
      <c r="Z461">
        <v>0</v>
      </c>
    </row>
    <row r="462" spans="1:26" x14ac:dyDescent="0.2">
      <c r="A462" t="s">
        <v>109</v>
      </c>
      <c r="B462" t="s">
        <v>21</v>
      </c>
      <c r="C462" t="s">
        <v>52</v>
      </c>
      <c r="D462" t="s">
        <v>516</v>
      </c>
      <c r="E462" t="s">
        <v>178</v>
      </c>
      <c r="F462" s="2">
        <v>43174.398136574076</v>
      </c>
      <c r="G462">
        <v>9</v>
      </c>
      <c r="H462" s="2">
        <v>43174.398726851847</v>
      </c>
      <c r="I462" s="9">
        <f t="shared" si="7"/>
        <v>50.99999934900552</v>
      </c>
      <c r="J462">
        <v>1</v>
      </c>
      <c r="K462">
        <v>0</v>
      </c>
      <c r="L462">
        <v>1</v>
      </c>
      <c r="M462">
        <v>0</v>
      </c>
      <c r="N462">
        <v>1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0</v>
      </c>
      <c r="Y462" t="s">
        <v>337</v>
      </c>
      <c r="Z462">
        <v>0</v>
      </c>
    </row>
    <row r="463" spans="1:26" x14ac:dyDescent="0.2">
      <c r="A463" t="s">
        <v>109</v>
      </c>
      <c r="B463" t="s">
        <v>21</v>
      </c>
      <c r="C463" t="s">
        <v>52</v>
      </c>
      <c r="D463" t="s">
        <v>515</v>
      </c>
      <c r="E463" t="s">
        <v>178</v>
      </c>
      <c r="F463" s="2">
        <v>43174.39744212963</v>
      </c>
      <c r="G463">
        <v>9</v>
      </c>
      <c r="H463" s="2">
        <v>43174.397789351853</v>
      </c>
      <c r="I463" s="9">
        <f t="shared" si="7"/>
        <v>30.00000009778887</v>
      </c>
      <c r="J463">
        <v>1</v>
      </c>
      <c r="K463">
        <v>0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 t="s">
        <v>337</v>
      </c>
      <c r="Z463">
        <v>0</v>
      </c>
    </row>
    <row r="464" spans="1:26" x14ac:dyDescent="0.2">
      <c r="A464" t="s">
        <v>109</v>
      </c>
      <c r="B464" t="s">
        <v>21</v>
      </c>
      <c r="C464" t="s">
        <v>52</v>
      </c>
      <c r="D464" t="s">
        <v>514</v>
      </c>
      <c r="E464" t="s">
        <v>178</v>
      </c>
      <c r="F464" s="2">
        <v>43174.396736111114</v>
      </c>
      <c r="G464">
        <v>9</v>
      </c>
      <c r="H464" s="2">
        <v>43174.397326388891</v>
      </c>
      <c r="I464" s="9">
        <f t="shared" si="7"/>
        <v>50.999999977648258</v>
      </c>
      <c r="J464">
        <v>1</v>
      </c>
      <c r="K464">
        <v>0</v>
      </c>
      <c r="L464">
        <v>1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1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0</v>
      </c>
      <c r="Y464" t="s">
        <v>337</v>
      </c>
      <c r="Z464">
        <v>0</v>
      </c>
    </row>
    <row r="465" spans="1:26" x14ac:dyDescent="0.2">
      <c r="A465" t="s">
        <v>109</v>
      </c>
      <c r="B465" t="s">
        <v>21</v>
      </c>
      <c r="C465" t="s">
        <v>52</v>
      </c>
      <c r="D465" t="s">
        <v>513</v>
      </c>
      <c r="E465" t="s">
        <v>178</v>
      </c>
      <c r="F465" s="2">
        <v>43174.396122685182</v>
      </c>
      <c r="G465">
        <v>9</v>
      </c>
      <c r="H465" s="2">
        <v>43174.396678240737</v>
      </c>
      <c r="I465" s="9">
        <f t="shared" si="7"/>
        <v>47.999999905005097</v>
      </c>
      <c r="J465">
        <v>1</v>
      </c>
      <c r="K465">
        <v>0</v>
      </c>
      <c r="L465">
        <v>1</v>
      </c>
      <c r="M465">
        <v>0</v>
      </c>
      <c r="N465">
        <v>1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0</v>
      </c>
      <c r="Y465" t="s">
        <v>337</v>
      </c>
      <c r="Z465">
        <v>0</v>
      </c>
    </row>
    <row r="466" spans="1:26" x14ac:dyDescent="0.2">
      <c r="A466" t="s">
        <v>109</v>
      </c>
      <c r="B466" t="s">
        <v>21</v>
      </c>
      <c r="C466" t="s">
        <v>52</v>
      </c>
      <c r="D466" t="s">
        <v>512</v>
      </c>
      <c r="E466" t="s">
        <v>178</v>
      </c>
      <c r="F466" s="2">
        <v>43174.395671296297</v>
      </c>
      <c r="G466">
        <v>9</v>
      </c>
      <c r="H466" s="2">
        <v>43174.395914351851</v>
      </c>
      <c r="I466" s="9">
        <f t="shared" si="7"/>
        <v>20.999999879859388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 t="s">
        <v>337</v>
      </c>
      <c r="Z466">
        <v>0</v>
      </c>
    </row>
    <row r="467" spans="1:26" x14ac:dyDescent="0.2">
      <c r="A467" t="s">
        <v>109</v>
      </c>
      <c r="B467" t="s">
        <v>21</v>
      </c>
      <c r="C467" t="s">
        <v>52</v>
      </c>
      <c r="D467" t="s">
        <v>511</v>
      </c>
      <c r="E467" t="s">
        <v>178</v>
      </c>
      <c r="F467" s="2">
        <v>43174.395127314812</v>
      </c>
      <c r="G467">
        <v>9</v>
      </c>
      <c r="H467" s="2">
        <v>43174.395636574067</v>
      </c>
      <c r="I467" s="9">
        <f t="shared" si="7"/>
        <v>43.99999959859997</v>
      </c>
      <c r="J467">
        <v>1</v>
      </c>
      <c r="K467">
        <v>0</v>
      </c>
      <c r="L467">
        <v>1</v>
      </c>
      <c r="M467">
        <v>0</v>
      </c>
      <c r="N467">
        <v>1</v>
      </c>
      <c r="O467">
        <v>0</v>
      </c>
      <c r="P467">
        <v>1</v>
      </c>
      <c r="Q467">
        <v>0</v>
      </c>
      <c r="R467">
        <v>1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44</v>
      </c>
      <c r="Y467" t="s">
        <v>306</v>
      </c>
      <c r="Z467">
        <v>1</v>
      </c>
    </row>
    <row r="468" spans="1:26" x14ac:dyDescent="0.2">
      <c r="A468" t="s">
        <v>109</v>
      </c>
      <c r="B468" t="s">
        <v>21</v>
      </c>
      <c r="C468" t="s">
        <v>52</v>
      </c>
      <c r="D468" t="s">
        <v>510</v>
      </c>
      <c r="E468" t="s">
        <v>178</v>
      </c>
      <c r="F468" s="2">
        <v>43174.394513888888</v>
      </c>
      <c r="G468">
        <v>9</v>
      </c>
      <c r="H468" s="2">
        <v>43174.395069444443</v>
      </c>
      <c r="I468" s="9">
        <f t="shared" si="7"/>
        <v>47.999999905005097</v>
      </c>
      <c r="J468">
        <v>1</v>
      </c>
      <c r="K468">
        <v>0</v>
      </c>
      <c r="L468">
        <v>1</v>
      </c>
      <c r="M468">
        <v>0</v>
      </c>
      <c r="N468">
        <v>1</v>
      </c>
      <c r="O468">
        <v>0</v>
      </c>
      <c r="P468">
        <v>1</v>
      </c>
      <c r="Q468">
        <v>0</v>
      </c>
      <c r="R468">
        <v>1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48</v>
      </c>
      <c r="Y468" t="s">
        <v>306</v>
      </c>
      <c r="Z468">
        <v>1</v>
      </c>
    </row>
    <row r="469" spans="1:26" x14ac:dyDescent="0.2">
      <c r="A469" t="s">
        <v>107</v>
      </c>
      <c r="B469" t="s">
        <v>21</v>
      </c>
      <c r="C469" t="s">
        <v>52</v>
      </c>
      <c r="D469" t="s">
        <v>509</v>
      </c>
      <c r="E469" t="s">
        <v>178</v>
      </c>
      <c r="F469" s="2">
        <v>43174.393645833326</v>
      </c>
      <c r="G469">
        <v>9</v>
      </c>
      <c r="H469" s="2">
        <v>43174.394189814811</v>
      </c>
      <c r="I469" s="9">
        <f t="shared" si="7"/>
        <v>47.000000299885869</v>
      </c>
      <c r="J469">
        <v>1</v>
      </c>
      <c r="K469">
        <v>0</v>
      </c>
      <c r="L469">
        <v>1</v>
      </c>
      <c r="M469">
        <v>0</v>
      </c>
      <c r="N469">
        <v>1</v>
      </c>
      <c r="O469">
        <v>0</v>
      </c>
      <c r="P469">
        <v>1</v>
      </c>
      <c r="Q469">
        <v>0</v>
      </c>
      <c r="R469">
        <v>1</v>
      </c>
      <c r="S469">
        <v>0</v>
      </c>
      <c r="T469">
        <v>1</v>
      </c>
      <c r="U469">
        <v>0</v>
      </c>
      <c r="V469">
        <v>0</v>
      </c>
      <c r="W469">
        <v>0</v>
      </c>
      <c r="X469">
        <v>47</v>
      </c>
      <c r="Y469" t="s">
        <v>260</v>
      </c>
      <c r="Z469">
        <v>1</v>
      </c>
    </row>
    <row r="470" spans="1:26" x14ac:dyDescent="0.2">
      <c r="A470" t="s">
        <v>107</v>
      </c>
      <c r="B470" t="s">
        <v>21</v>
      </c>
      <c r="C470" t="s">
        <v>52</v>
      </c>
      <c r="D470" t="s">
        <v>508</v>
      </c>
      <c r="E470" t="s">
        <v>178</v>
      </c>
      <c r="F470" s="2">
        <v>43174.393055555563</v>
      </c>
      <c r="G470">
        <v>9</v>
      </c>
      <c r="H470" s="2">
        <v>43174.393599537027</v>
      </c>
      <c r="I470" s="9">
        <f t="shared" si="7"/>
        <v>46.999998413957655</v>
      </c>
      <c r="J470">
        <v>1</v>
      </c>
      <c r="K470">
        <v>0</v>
      </c>
      <c r="L470">
        <v>1</v>
      </c>
      <c r="M470">
        <v>0</v>
      </c>
      <c r="N470">
        <v>1</v>
      </c>
      <c r="O470">
        <v>0</v>
      </c>
      <c r="P470">
        <v>1</v>
      </c>
      <c r="Q470">
        <v>0</v>
      </c>
      <c r="R470">
        <v>1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47</v>
      </c>
      <c r="Y470" t="s">
        <v>260</v>
      </c>
      <c r="Z470">
        <v>1</v>
      </c>
    </row>
    <row r="471" spans="1:26" x14ac:dyDescent="0.2">
      <c r="A471" t="s">
        <v>105</v>
      </c>
      <c r="B471" t="s">
        <v>21</v>
      </c>
      <c r="C471" t="s">
        <v>52</v>
      </c>
      <c r="D471" t="s">
        <v>507</v>
      </c>
      <c r="E471" t="s">
        <v>178</v>
      </c>
      <c r="F471" s="2">
        <v>43174.39234953704</v>
      </c>
      <c r="G471">
        <v>9</v>
      </c>
      <c r="H471" s="2">
        <v>43174.392858796287</v>
      </c>
      <c r="I471" s="9">
        <f t="shared" si="7"/>
        <v>43.999998969957232</v>
      </c>
      <c r="J471">
        <v>1</v>
      </c>
      <c r="K471">
        <v>0</v>
      </c>
      <c r="L471">
        <v>1</v>
      </c>
      <c r="M471">
        <v>0</v>
      </c>
      <c r="N471">
        <v>1</v>
      </c>
      <c r="O471">
        <v>0</v>
      </c>
      <c r="P471">
        <v>1</v>
      </c>
      <c r="Q471">
        <v>0</v>
      </c>
      <c r="R471">
        <v>1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44</v>
      </c>
      <c r="Y471" t="s">
        <v>260</v>
      </c>
      <c r="Z471">
        <v>1</v>
      </c>
    </row>
    <row r="472" spans="1:26" x14ac:dyDescent="0.2">
      <c r="A472" t="s">
        <v>105</v>
      </c>
      <c r="B472" t="s">
        <v>21</v>
      </c>
      <c r="C472" t="s">
        <v>52</v>
      </c>
      <c r="D472" t="s">
        <v>506</v>
      </c>
      <c r="E472" t="s">
        <v>178</v>
      </c>
      <c r="F472" s="2">
        <v>43174.391643518517</v>
      </c>
      <c r="G472">
        <v>9</v>
      </c>
      <c r="H472" s="2">
        <v>43174.392210648148</v>
      </c>
      <c r="I472" s="9">
        <f t="shared" si="7"/>
        <v>49.000000138767064</v>
      </c>
      <c r="J472">
        <v>1</v>
      </c>
      <c r="K472">
        <v>0</v>
      </c>
      <c r="L472">
        <v>1</v>
      </c>
      <c r="M472">
        <v>0</v>
      </c>
      <c r="N472">
        <v>1</v>
      </c>
      <c r="O472">
        <v>0</v>
      </c>
      <c r="P472">
        <v>1</v>
      </c>
      <c r="Q472">
        <v>0</v>
      </c>
      <c r="R472">
        <v>1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49</v>
      </c>
      <c r="Y472" t="s">
        <v>260</v>
      </c>
      <c r="Z472">
        <v>1</v>
      </c>
    </row>
    <row r="473" spans="1:26" x14ac:dyDescent="0.2">
      <c r="A473" t="s">
        <v>105</v>
      </c>
      <c r="B473" t="s">
        <v>21</v>
      </c>
      <c r="C473" t="s">
        <v>52</v>
      </c>
      <c r="D473" t="s">
        <v>505</v>
      </c>
      <c r="E473" t="s">
        <v>178</v>
      </c>
      <c r="F473" s="2">
        <v>43174.390833333331</v>
      </c>
      <c r="G473">
        <v>9</v>
      </c>
      <c r="H473" s="2">
        <v>43174.391469907408</v>
      </c>
      <c r="I473" s="9">
        <f t="shared" si="7"/>
        <v>55.000000284053385</v>
      </c>
      <c r="J473">
        <v>1</v>
      </c>
      <c r="K473">
        <v>0</v>
      </c>
      <c r="L473">
        <v>1</v>
      </c>
      <c r="M473">
        <v>0</v>
      </c>
      <c r="N473">
        <v>1</v>
      </c>
      <c r="O473">
        <v>0</v>
      </c>
      <c r="P473">
        <v>1</v>
      </c>
      <c r="Q473">
        <v>0</v>
      </c>
      <c r="R473">
        <v>0</v>
      </c>
      <c r="S473">
        <v>0</v>
      </c>
      <c r="T473">
        <v>1</v>
      </c>
      <c r="U473">
        <v>0</v>
      </c>
      <c r="V473">
        <v>0</v>
      </c>
      <c r="W473">
        <v>0</v>
      </c>
      <c r="X473">
        <v>0</v>
      </c>
      <c r="Y473" t="s">
        <v>260</v>
      </c>
      <c r="Z473">
        <v>0</v>
      </c>
    </row>
    <row r="474" spans="1:26" x14ac:dyDescent="0.2">
      <c r="A474" t="s">
        <v>105</v>
      </c>
      <c r="B474" t="s">
        <v>21</v>
      </c>
      <c r="C474" t="s">
        <v>52</v>
      </c>
      <c r="D474" t="s">
        <v>504</v>
      </c>
      <c r="E474" t="s">
        <v>178</v>
      </c>
      <c r="F474" s="2">
        <v>43174.390150462961</v>
      </c>
      <c r="G474">
        <v>9</v>
      </c>
      <c r="H474" s="2">
        <v>43174.390682870369</v>
      </c>
      <c r="I474" s="9">
        <f t="shared" si="7"/>
        <v>46.000000066123903</v>
      </c>
      <c r="J474">
        <v>1</v>
      </c>
      <c r="K474">
        <v>0</v>
      </c>
      <c r="L474">
        <v>1</v>
      </c>
      <c r="M474">
        <v>0</v>
      </c>
      <c r="N474">
        <v>1</v>
      </c>
      <c r="O474">
        <v>0</v>
      </c>
      <c r="P474">
        <v>1</v>
      </c>
      <c r="Q474">
        <v>0</v>
      </c>
      <c r="R474">
        <v>1</v>
      </c>
      <c r="S474">
        <v>0</v>
      </c>
      <c r="T474">
        <v>1</v>
      </c>
      <c r="U474">
        <v>0</v>
      </c>
      <c r="V474">
        <v>0</v>
      </c>
      <c r="W474">
        <v>0</v>
      </c>
      <c r="X474">
        <v>45</v>
      </c>
      <c r="Y474" t="s">
        <v>257</v>
      </c>
      <c r="Z474">
        <v>1</v>
      </c>
    </row>
    <row r="475" spans="1:26" x14ac:dyDescent="0.2">
      <c r="A475" t="s">
        <v>105</v>
      </c>
      <c r="B475" t="s">
        <v>21</v>
      </c>
      <c r="C475" t="s">
        <v>52</v>
      </c>
      <c r="D475" t="s">
        <v>503</v>
      </c>
      <c r="E475" t="s">
        <v>178</v>
      </c>
      <c r="F475" s="2">
        <v>43174.389421296299</v>
      </c>
      <c r="G475">
        <v>9</v>
      </c>
      <c r="H475" s="2">
        <v>43174.390034722222</v>
      </c>
      <c r="I475" s="9">
        <f t="shared" si="7"/>
        <v>52.999999816529453</v>
      </c>
      <c r="J475">
        <v>1</v>
      </c>
      <c r="K475">
        <v>0</v>
      </c>
      <c r="L475">
        <v>1</v>
      </c>
      <c r="M475">
        <v>0</v>
      </c>
      <c r="N475">
        <v>1</v>
      </c>
      <c r="O475">
        <v>0</v>
      </c>
      <c r="P475">
        <v>1</v>
      </c>
      <c r="Q475">
        <v>0</v>
      </c>
      <c r="R475">
        <v>1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52</v>
      </c>
      <c r="Y475" t="s">
        <v>257</v>
      </c>
      <c r="Z475">
        <v>1</v>
      </c>
    </row>
    <row r="476" spans="1:26" x14ac:dyDescent="0.2">
      <c r="A476" t="s">
        <v>105</v>
      </c>
      <c r="B476" t="s">
        <v>21</v>
      </c>
      <c r="C476" t="s">
        <v>52</v>
      </c>
      <c r="D476" t="s">
        <v>502</v>
      </c>
      <c r="E476" t="s">
        <v>178</v>
      </c>
      <c r="F476" s="2">
        <v>43174.38821759259</v>
      </c>
      <c r="G476">
        <v>9</v>
      </c>
      <c r="H476" s="2">
        <v>43174.389120370368</v>
      </c>
      <c r="I476" s="9">
        <f t="shared" si="7"/>
        <v>78.000000002793968</v>
      </c>
      <c r="J476">
        <v>1</v>
      </c>
      <c r="K476">
        <v>0</v>
      </c>
      <c r="L476">
        <v>1</v>
      </c>
      <c r="M476">
        <v>0</v>
      </c>
      <c r="N476">
        <v>1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0</v>
      </c>
      <c r="Y476" t="s">
        <v>257</v>
      </c>
      <c r="Z476">
        <v>0</v>
      </c>
    </row>
    <row r="477" spans="1:26" x14ac:dyDescent="0.2">
      <c r="A477" t="s">
        <v>107</v>
      </c>
      <c r="B477" t="s">
        <v>21</v>
      </c>
      <c r="C477" t="s">
        <v>52</v>
      </c>
      <c r="D477" t="s">
        <v>501</v>
      </c>
      <c r="E477" t="s">
        <v>178</v>
      </c>
      <c r="F477" s="2">
        <v>43174.386006944442</v>
      </c>
      <c r="G477">
        <v>9</v>
      </c>
      <c r="H477" s="2">
        <v>43174.386631944442</v>
      </c>
      <c r="I477" s="9">
        <f t="shared" si="7"/>
        <v>54.000000050291419</v>
      </c>
      <c r="J477">
        <v>1</v>
      </c>
      <c r="K477">
        <v>0</v>
      </c>
      <c r="L477">
        <v>1</v>
      </c>
      <c r="M477">
        <v>0</v>
      </c>
      <c r="N477">
        <v>1</v>
      </c>
      <c r="O477">
        <v>0</v>
      </c>
      <c r="P477">
        <v>1</v>
      </c>
      <c r="Q477">
        <v>0</v>
      </c>
      <c r="R477">
        <v>1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53</v>
      </c>
      <c r="Y477" t="s">
        <v>257</v>
      </c>
      <c r="Z477">
        <v>1</v>
      </c>
    </row>
    <row r="478" spans="1:26" x14ac:dyDescent="0.2">
      <c r="A478" t="s">
        <v>107</v>
      </c>
      <c r="B478" t="s">
        <v>21</v>
      </c>
      <c r="C478" t="s">
        <v>52</v>
      </c>
      <c r="D478" t="s">
        <v>500</v>
      </c>
      <c r="E478" t="s">
        <v>178</v>
      </c>
      <c r="F478" s="2">
        <v>43174.385324074072</v>
      </c>
      <c r="G478">
        <v>9</v>
      </c>
      <c r="H478" s="2">
        <v>43174.385937500003</v>
      </c>
      <c r="I478" s="9">
        <f t="shared" si="7"/>
        <v>53.000000445172191</v>
      </c>
      <c r="J478">
        <v>1</v>
      </c>
      <c r="K478">
        <v>0</v>
      </c>
      <c r="L478">
        <v>1</v>
      </c>
      <c r="M478">
        <v>0</v>
      </c>
      <c r="N478">
        <v>1</v>
      </c>
      <c r="O478">
        <v>0</v>
      </c>
      <c r="P478">
        <v>1</v>
      </c>
      <c r="Q478">
        <v>0</v>
      </c>
      <c r="R478">
        <v>1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52</v>
      </c>
      <c r="Y478" t="s">
        <v>257</v>
      </c>
      <c r="Z478">
        <v>1</v>
      </c>
    </row>
    <row r="479" spans="1:26" x14ac:dyDescent="0.2">
      <c r="A479" t="s">
        <v>107</v>
      </c>
      <c r="B479" t="s">
        <v>21</v>
      </c>
      <c r="C479" t="s">
        <v>52</v>
      </c>
      <c r="D479" t="s">
        <v>499</v>
      </c>
      <c r="E479" t="s">
        <v>178</v>
      </c>
      <c r="F479" s="2">
        <v>43174.384594907409</v>
      </c>
      <c r="G479">
        <v>9</v>
      </c>
      <c r="H479" s="2">
        <v>43174.385243055563</v>
      </c>
      <c r="I479" s="9">
        <f t="shared" si="7"/>
        <v>56.000000517815351</v>
      </c>
      <c r="J479">
        <v>0</v>
      </c>
      <c r="K479">
        <v>0</v>
      </c>
      <c r="L479">
        <v>1</v>
      </c>
      <c r="M479">
        <v>0</v>
      </c>
      <c r="N479">
        <v>1</v>
      </c>
      <c r="O479">
        <v>0</v>
      </c>
      <c r="P479">
        <v>1</v>
      </c>
      <c r="Q479">
        <v>0</v>
      </c>
      <c r="R479">
        <v>1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0</v>
      </c>
      <c r="Y479" t="s">
        <v>257</v>
      </c>
      <c r="Z479">
        <v>0</v>
      </c>
    </row>
    <row r="480" spans="1:26" x14ac:dyDescent="0.2">
      <c r="A480" t="s">
        <v>131</v>
      </c>
      <c r="B480" t="s">
        <v>21</v>
      </c>
      <c r="C480" t="s">
        <v>52</v>
      </c>
      <c r="D480" t="s">
        <v>498</v>
      </c>
      <c r="E480" t="s">
        <v>178</v>
      </c>
      <c r="F480" s="2">
        <v>43174.382152777784</v>
      </c>
      <c r="G480">
        <v>9</v>
      </c>
      <c r="H480" s="2">
        <v>43174.382893518523</v>
      </c>
      <c r="I480" s="9">
        <f t="shared" si="7"/>
        <v>63.99999987334013</v>
      </c>
      <c r="J480">
        <v>1</v>
      </c>
      <c r="K480">
        <v>0</v>
      </c>
      <c r="L480">
        <v>1</v>
      </c>
      <c r="M480">
        <v>0</v>
      </c>
      <c r="N480">
        <v>1</v>
      </c>
      <c r="O480">
        <v>0</v>
      </c>
      <c r="P480">
        <v>1</v>
      </c>
      <c r="Q480">
        <v>0</v>
      </c>
      <c r="R480">
        <v>1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63</v>
      </c>
      <c r="Y480" t="s">
        <v>257</v>
      </c>
      <c r="Z480">
        <v>1</v>
      </c>
    </row>
    <row r="481" spans="1:26" x14ac:dyDescent="0.2">
      <c r="A481" t="s">
        <v>131</v>
      </c>
      <c r="B481" t="s">
        <v>21</v>
      </c>
      <c r="C481" t="s">
        <v>52</v>
      </c>
      <c r="D481" t="s">
        <v>497</v>
      </c>
      <c r="E481" t="s">
        <v>178</v>
      </c>
      <c r="F481" s="2">
        <v>43174.381412037037</v>
      </c>
      <c r="G481">
        <v>9</v>
      </c>
      <c r="H481" s="2">
        <v>43174.382094907407</v>
      </c>
      <c r="I481" s="9">
        <f t="shared" si="7"/>
        <v>58.999999961815774</v>
      </c>
      <c r="J481">
        <v>0</v>
      </c>
      <c r="K481">
        <v>0</v>
      </c>
      <c r="L481">
        <v>1</v>
      </c>
      <c r="M481">
        <v>0</v>
      </c>
      <c r="N481">
        <v>1</v>
      </c>
      <c r="O481">
        <v>0</v>
      </c>
      <c r="P481">
        <v>1</v>
      </c>
      <c r="Q481">
        <v>0</v>
      </c>
      <c r="R481">
        <v>1</v>
      </c>
      <c r="S481">
        <v>0</v>
      </c>
      <c r="T481">
        <v>1</v>
      </c>
      <c r="U481">
        <v>0</v>
      </c>
      <c r="V481">
        <v>0</v>
      </c>
      <c r="W481">
        <v>0</v>
      </c>
      <c r="X481">
        <v>0</v>
      </c>
      <c r="Y481" t="s">
        <v>257</v>
      </c>
      <c r="Z481">
        <v>0</v>
      </c>
    </row>
    <row r="482" spans="1:26" x14ac:dyDescent="0.2">
      <c r="A482" t="s">
        <v>117</v>
      </c>
      <c r="B482" t="s">
        <v>21</v>
      </c>
      <c r="C482" t="s">
        <v>52</v>
      </c>
      <c r="D482" t="s">
        <v>496</v>
      </c>
      <c r="E482" t="s">
        <v>178</v>
      </c>
      <c r="F482" s="2">
        <v>43174.38040509259</v>
      </c>
      <c r="G482">
        <v>9</v>
      </c>
      <c r="H482" s="2">
        <v>43174.381030092591</v>
      </c>
      <c r="I482" s="9">
        <f t="shared" si="7"/>
        <v>54.000000050291419</v>
      </c>
      <c r="J482">
        <v>1</v>
      </c>
      <c r="K482">
        <v>0</v>
      </c>
      <c r="L482">
        <v>1</v>
      </c>
      <c r="M482">
        <v>0</v>
      </c>
      <c r="N482">
        <v>1</v>
      </c>
      <c r="O482">
        <v>0</v>
      </c>
      <c r="P482">
        <v>1</v>
      </c>
      <c r="Q482">
        <v>0</v>
      </c>
      <c r="R482">
        <v>1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53</v>
      </c>
      <c r="Y482" t="s">
        <v>257</v>
      </c>
      <c r="Z482">
        <v>1</v>
      </c>
    </row>
    <row r="483" spans="1:26" x14ac:dyDescent="0.2">
      <c r="A483" t="s">
        <v>117</v>
      </c>
      <c r="B483" t="s">
        <v>21</v>
      </c>
      <c r="C483" t="s">
        <v>52</v>
      </c>
      <c r="D483" t="s">
        <v>495</v>
      </c>
      <c r="E483" t="s">
        <v>178</v>
      </c>
      <c r="F483" s="2">
        <v>43174.379560185182</v>
      </c>
      <c r="G483">
        <v>9</v>
      </c>
      <c r="H483" s="2">
        <v>43174.380347222221</v>
      </c>
      <c r="I483" s="9">
        <f t="shared" si="7"/>
        <v>68.000000179745257</v>
      </c>
      <c r="J483">
        <v>1</v>
      </c>
      <c r="K483">
        <v>0</v>
      </c>
      <c r="L483">
        <v>1</v>
      </c>
      <c r="M483">
        <v>0</v>
      </c>
      <c r="N483">
        <v>1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0</v>
      </c>
      <c r="Y483" t="s">
        <v>257</v>
      </c>
      <c r="Z483">
        <v>0</v>
      </c>
    </row>
    <row r="484" spans="1:26" x14ac:dyDescent="0.2">
      <c r="A484" t="s">
        <v>117</v>
      </c>
      <c r="B484" t="s">
        <v>21</v>
      </c>
      <c r="C484" t="s">
        <v>52</v>
      </c>
      <c r="D484" t="s">
        <v>494</v>
      </c>
      <c r="E484" t="s">
        <v>178</v>
      </c>
      <c r="F484" s="2">
        <v>43174.378865740742</v>
      </c>
      <c r="G484">
        <v>9</v>
      </c>
      <c r="H484" s="2">
        <v>43174.37945601852</v>
      </c>
      <c r="I484" s="9">
        <f t="shared" si="7"/>
        <v>50.999999977648258</v>
      </c>
      <c r="J484">
        <v>1</v>
      </c>
      <c r="K484">
        <v>0</v>
      </c>
      <c r="L484">
        <v>1</v>
      </c>
      <c r="M484">
        <v>0</v>
      </c>
      <c r="N484">
        <v>1</v>
      </c>
      <c r="O484">
        <v>0</v>
      </c>
      <c r="P484">
        <v>1</v>
      </c>
      <c r="Q484">
        <v>0</v>
      </c>
      <c r="R484">
        <v>1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51</v>
      </c>
      <c r="Y484" t="s">
        <v>257</v>
      </c>
      <c r="Z484">
        <v>1</v>
      </c>
    </row>
    <row r="485" spans="1:26" x14ac:dyDescent="0.2">
      <c r="A485" t="s">
        <v>117</v>
      </c>
      <c r="B485" t="s">
        <v>21</v>
      </c>
      <c r="C485" t="s">
        <v>52</v>
      </c>
      <c r="D485" t="s">
        <v>493</v>
      </c>
      <c r="E485" t="s">
        <v>178</v>
      </c>
      <c r="F485" s="2">
        <v>43174.377847222233</v>
      </c>
      <c r="G485">
        <v>9</v>
      </c>
      <c r="H485" s="2">
        <v>43174.378761574073</v>
      </c>
      <c r="I485" s="9">
        <f t="shared" si="7"/>
        <v>78.999998979270458</v>
      </c>
      <c r="J485">
        <v>1</v>
      </c>
      <c r="K485">
        <v>0</v>
      </c>
      <c r="L485">
        <v>1</v>
      </c>
      <c r="M485">
        <v>0</v>
      </c>
      <c r="N485">
        <v>1</v>
      </c>
      <c r="O485">
        <v>0</v>
      </c>
      <c r="P485">
        <v>1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0</v>
      </c>
      <c r="Y485" t="s">
        <v>257</v>
      </c>
      <c r="Z485">
        <v>0</v>
      </c>
    </row>
    <row r="486" spans="1:26" x14ac:dyDescent="0.2">
      <c r="A486" t="s">
        <v>131</v>
      </c>
      <c r="B486" t="s">
        <v>21</v>
      </c>
      <c r="C486" t="s">
        <v>52</v>
      </c>
      <c r="D486" t="s">
        <v>492</v>
      </c>
      <c r="E486" t="s">
        <v>178</v>
      </c>
      <c r="F486" s="2">
        <v>43174.375983796293</v>
      </c>
      <c r="G486">
        <v>9</v>
      </c>
      <c r="H486" s="2">
        <v>43174.376817129632</v>
      </c>
      <c r="I486" s="9">
        <f t="shared" si="7"/>
        <v>72.000000486150384</v>
      </c>
      <c r="J486">
        <v>0</v>
      </c>
      <c r="K486">
        <v>0</v>
      </c>
      <c r="L486">
        <v>1</v>
      </c>
      <c r="M486">
        <v>0</v>
      </c>
      <c r="N486">
        <v>1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1</v>
      </c>
      <c r="U486">
        <v>0</v>
      </c>
      <c r="V486">
        <v>0</v>
      </c>
      <c r="W486">
        <v>0</v>
      </c>
      <c r="X486">
        <v>0</v>
      </c>
      <c r="Y486" t="s">
        <v>257</v>
      </c>
      <c r="Z486">
        <v>0</v>
      </c>
    </row>
    <row r="487" spans="1:26" x14ac:dyDescent="0.2">
      <c r="A487" t="s">
        <v>131</v>
      </c>
      <c r="B487" t="s">
        <v>21</v>
      </c>
      <c r="C487" t="s">
        <v>52</v>
      </c>
      <c r="D487" t="s">
        <v>491</v>
      </c>
      <c r="E487" t="s">
        <v>178</v>
      </c>
      <c r="F487" s="2">
        <v>43174.375092592592</v>
      </c>
      <c r="G487">
        <v>9</v>
      </c>
      <c r="H487" s="2">
        <v>43174.37568287037</v>
      </c>
      <c r="I487" s="9">
        <f t="shared" si="7"/>
        <v>50.999999977648258</v>
      </c>
      <c r="J487">
        <v>1</v>
      </c>
      <c r="K487">
        <v>0</v>
      </c>
      <c r="L487">
        <v>1</v>
      </c>
      <c r="M487">
        <v>0</v>
      </c>
      <c r="N487">
        <v>1</v>
      </c>
      <c r="O487">
        <v>0</v>
      </c>
      <c r="P487">
        <v>1</v>
      </c>
      <c r="Q487">
        <v>0</v>
      </c>
      <c r="R487">
        <v>1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51</v>
      </c>
      <c r="Y487" t="s">
        <v>257</v>
      </c>
      <c r="Z487">
        <v>1</v>
      </c>
    </row>
    <row r="488" spans="1:26" x14ac:dyDescent="0.2">
      <c r="A488" t="s">
        <v>109</v>
      </c>
      <c r="B488" t="s">
        <v>21</v>
      </c>
      <c r="C488" t="s">
        <v>52</v>
      </c>
      <c r="D488" t="s">
        <v>490</v>
      </c>
      <c r="E488" t="s">
        <v>178</v>
      </c>
      <c r="F488" s="2">
        <v>43174.374236111107</v>
      </c>
      <c r="G488">
        <v>8</v>
      </c>
      <c r="H488" s="2">
        <v>43174.374780092592</v>
      </c>
      <c r="I488" s="9">
        <f t="shared" si="7"/>
        <v>47.000000299885869</v>
      </c>
      <c r="J488">
        <v>1</v>
      </c>
      <c r="K488">
        <v>0</v>
      </c>
      <c r="L488">
        <v>1</v>
      </c>
      <c r="M488">
        <v>0</v>
      </c>
      <c r="N488">
        <v>1</v>
      </c>
      <c r="O488">
        <v>0</v>
      </c>
      <c r="P488">
        <v>1</v>
      </c>
      <c r="Q488">
        <v>0</v>
      </c>
      <c r="R488">
        <v>1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46</v>
      </c>
      <c r="Y488" t="s">
        <v>260</v>
      </c>
      <c r="Z488">
        <v>1</v>
      </c>
    </row>
    <row r="489" spans="1:26" x14ac:dyDescent="0.2">
      <c r="A489" t="s">
        <v>109</v>
      </c>
      <c r="B489" t="s">
        <v>21</v>
      </c>
      <c r="C489" t="s">
        <v>52</v>
      </c>
      <c r="D489" t="s">
        <v>489</v>
      </c>
      <c r="E489" t="s">
        <v>178</v>
      </c>
      <c r="F489" s="2">
        <v>43174.373668981483</v>
      </c>
      <c r="G489">
        <v>8</v>
      </c>
      <c r="H489" s="2">
        <v>43174.374189814807</v>
      </c>
      <c r="I489" s="9">
        <f t="shared" si="7"/>
        <v>44.999999203719199</v>
      </c>
      <c r="J489">
        <v>1</v>
      </c>
      <c r="K489">
        <v>0</v>
      </c>
      <c r="L489">
        <v>1</v>
      </c>
      <c r="M489">
        <v>0</v>
      </c>
      <c r="N489">
        <v>1</v>
      </c>
      <c r="O489">
        <v>0</v>
      </c>
      <c r="P489">
        <v>1</v>
      </c>
      <c r="Q489">
        <v>0</v>
      </c>
      <c r="R489">
        <v>1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45</v>
      </c>
      <c r="Y489" t="s">
        <v>260</v>
      </c>
      <c r="Z489">
        <v>1</v>
      </c>
    </row>
    <row r="490" spans="1:26" x14ac:dyDescent="0.2">
      <c r="A490" t="s">
        <v>121</v>
      </c>
      <c r="B490" t="s">
        <v>21</v>
      </c>
      <c r="C490" t="s">
        <v>52</v>
      </c>
      <c r="D490" t="s">
        <v>488</v>
      </c>
      <c r="E490" t="s">
        <v>178</v>
      </c>
      <c r="F490" s="2">
        <v>43174.372731481482</v>
      </c>
      <c r="G490">
        <v>8</v>
      </c>
      <c r="H490" s="2">
        <v>43174.373298611114</v>
      </c>
      <c r="I490" s="9">
        <f t="shared" si="7"/>
        <v>49.000000138767064</v>
      </c>
      <c r="J490">
        <v>1</v>
      </c>
      <c r="K490">
        <v>0</v>
      </c>
      <c r="L490">
        <v>1</v>
      </c>
      <c r="M490">
        <v>0</v>
      </c>
      <c r="N490">
        <v>1</v>
      </c>
      <c r="O490">
        <v>0</v>
      </c>
      <c r="P490">
        <v>1</v>
      </c>
      <c r="Q490">
        <v>0</v>
      </c>
      <c r="R490">
        <v>1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49</v>
      </c>
      <c r="Y490" t="s">
        <v>260</v>
      </c>
      <c r="Z490">
        <v>1</v>
      </c>
    </row>
    <row r="491" spans="1:26" x14ac:dyDescent="0.2">
      <c r="A491" t="s">
        <v>121</v>
      </c>
      <c r="B491" t="s">
        <v>21</v>
      </c>
      <c r="C491" t="s">
        <v>52</v>
      </c>
      <c r="D491" t="s">
        <v>487</v>
      </c>
      <c r="E491" t="s">
        <v>178</v>
      </c>
      <c r="F491" s="2">
        <v>43174.372129629628</v>
      </c>
      <c r="G491">
        <v>8</v>
      </c>
      <c r="H491" s="2">
        <v>43174.372708333343</v>
      </c>
      <c r="I491" s="9">
        <f t="shared" si="7"/>
        <v>50.000001001171768</v>
      </c>
      <c r="J491">
        <v>1</v>
      </c>
      <c r="K491">
        <v>0</v>
      </c>
      <c r="L491">
        <v>1</v>
      </c>
      <c r="M491">
        <v>0</v>
      </c>
      <c r="N491">
        <v>1</v>
      </c>
      <c r="O491">
        <v>0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 t="s">
        <v>260</v>
      </c>
      <c r="Z491">
        <v>0</v>
      </c>
    </row>
    <row r="492" spans="1:26" x14ac:dyDescent="0.2">
      <c r="A492" t="s">
        <v>121</v>
      </c>
      <c r="B492" t="s">
        <v>21</v>
      </c>
      <c r="C492" t="s">
        <v>52</v>
      </c>
      <c r="D492" t="s">
        <v>486</v>
      </c>
      <c r="E492" t="s">
        <v>178</v>
      </c>
      <c r="F492" s="2">
        <v>43174.371493055558</v>
      </c>
      <c r="G492">
        <v>8</v>
      </c>
      <c r="H492" s="2">
        <v>43174.372037037043</v>
      </c>
      <c r="I492" s="9">
        <f t="shared" si="7"/>
        <v>47.000000299885869</v>
      </c>
      <c r="J492">
        <v>1</v>
      </c>
      <c r="K492">
        <v>0</v>
      </c>
      <c r="L492">
        <v>1</v>
      </c>
      <c r="M492">
        <v>0</v>
      </c>
      <c r="N492">
        <v>1</v>
      </c>
      <c r="O492">
        <v>0</v>
      </c>
      <c r="P492">
        <v>1</v>
      </c>
      <c r="Q492">
        <v>0</v>
      </c>
      <c r="R492">
        <v>1</v>
      </c>
      <c r="S492">
        <v>0</v>
      </c>
      <c r="T492">
        <v>1</v>
      </c>
      <c r="U492">
        <v>0</v>
      </c>
      <c r="V492">
        <v>0</v>
      </c>
      <c r="W492">
        <v>0</v>
      </c>
      <c r="X492">
        <v>47</v>
      </c>
      <c r="Y492" t="s">
        <v>260</v>
      </c>
      <c r="Z492">
        <v>1</v>
      </c>
    </row>
    <row r="493" spans="1:26" x14ac:dyDescent="0.2">
      <c r="A493" t="s">
        <v>121</v>
      </c>
      <c r="B493" t="s">
        <v>21</v>
      </c>
      <c r="C493" t="s">
        <v>52</v>
      </c>
      <c r="D493" t="s">
        <v>485</v>
      </c>
      <c r="E493" t="s">
        <v>178</v>
      </c>
      <c r="F493" s="2">
        <v>43174.371018518519</v>
      </c>
      <c r="G493">
        <v>8</v>
      </c>
      <c r="H493" s="2">
        <v>43174.371469907397</v>
      </c>
      <c r="I493" s="9">
        <f t="shared" si="7"/>
        <v>38.999999058432877</v>
      </c>
      <c r="J493">
        <v>1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 t="s">
        <v>260</v>
      </c>
      <c r="Z493">
        <v>0</v>
      </c>
    </row>
    <row r="494" spans="1:26" x14ac:dyDescent="0.2">
      <c r="A494" t="s">
        <v>121</v>
      </c>
      <c r="B494" t="s">
        <v>21</v>
      </c>
      <c r="C494" t="s">
        <v>52</v>
      </c>
      <c r="D494" t="s">
        <v>484</v>
      </c>
      <c r="E494" t="s">
        <v>178</v>
      </c>
      <c r="F494" s="2">
        <v>43174.370196759257</v>
      </c>
      <c r="G494">
        <v>8</v>
      </c>
      <c r="H494" s="2">
        <v>43174.370856481481</v>
      </c>
      <c r="I494" s="9">
        <f t="shared" si="7"/>
        <v>57.00000012293458</v>
      </c>
      <c r="J494">
        <v>1</v>
      </c>
      <c r="K494">
        <v>0</v>
      </c>
      <c r="L494">
        <v>1</v>
      </c>
      <c r="M494">
        <v>0</v>
      </c>
      <c r="N494">
        <v>1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 t="s">
        <v>260</v>
      </c>
      <c r="Z494">
        <v>0</v>
      </c>
    </row>
    <row r="495" spans="1:26" x14ac:dyDescent="0.2">
      <c r="A495" t="s">
        <v>141</v>
      </c>
      <c r="B495" t="s">
        <v>21</v>
      </c>
      <c r="C495" t="s">
        <v>52</v>
      </c>
      <c r="D495" t="s">
        <v>483</v>
      </c>
      <c r="E495" t="s">
        <v>178</v>
      </c>
      <c r="F495" s="2">
        <v>43174.368738425917</v>
      </c>
      <c r="G495">
        <v>8</v>
      </c>
      <c r="H495" s="2">
        <v>43174.369791666657</v>
      </c>
      <c r="I495" s="9">
        <f t="shared" si="7"/>
        <v>90.999999898485839</v>
      </c>
      <c r="J495">
        <v>1</v>
      </c>
      <c r="K495">
        <v>0</v>
      </c>
      <c r="L495">
        <v>1</v>
      </c>
      <c r="M495">
        <v>0</v>
      </c>
      <c r="N495">
        <v>1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1</v>
      </c>
      <c r="U495">
        <v>0</v>
      </c>
      <c r="V495">
        <v>0</v>
      </c>
      <c r="W495">
        <v>0</v>
      </c>
      <c r="X495">
        <v>0</v>
      </c>
      <c r="Y495" t="s">
        <v>197</v>
      </c>
      <c r="Z495">
        <v>0</v>
      </c>
    </row>
    <row r="496" spans="1:26" x14ac:dyDescent="0.2">
      <c r="A496" t="s">
        <v>141</v>
      </c>
      <c r="B496" t="s">
        <v>21</v>
      </c>
      <c r="C496" t="s">
        <v>52</v>
      </c>
      <c r="D496" t="s">
        <v>482</v>
      </c>
      <c r="E496" t="s">
        <v>178</v>
      </c>
      <c r="F496" s="2">
        <v>43174.368368055562</v>
      </c>
      <c r="G496">
        <v>8</v>
      </c>
      <c r="H496" s="2">
        <v>43174.368715277778</v>
      </c>
      <c r="I496" s="9">
        <f t="shared" si="7"/>
        <v>29.999999469146132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 t="s">
        <v>197</v>
      </c>
      <c r="Z496">
        <v>0</v>
      </c>
    </row>
    <row r="497" spans="1:26" x14ac:dyDescent="0.2">
      <c r="A497" t="s">
        <v>141</v>
      </c>
      <c r="B497" t="s">
        <v>21</v>
      </c>
      <c r="C497" t="s">
        <v>52</v>
      </c>
      <c r="D497" t="s">
        <v>481</v>
      </c>
      <c r="E497" t="s">
        <v>178</v>
      </c>
      <c r="F497" s="2">
        <v>43174.367824074077</v>
      </c>
      <c r="G497">
        <v>8</v>
      </c>
      <c r="H497" s="2">
        <v>43174.368344907409</v>
      </c>
      <c r="I497" s="9">
        <f t="shared" si="7"/>
        <v>44.999999832361937</v>
      </c>
      <c r="J497">
        <v>1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 t="s">
        <v>197</v>
      </c>
      <c r="Z497">
        <v>0</v>
      </c>
    </row>
    <row r="498" spans="1:26" x14ac:dyDescent="0.2">
      <c r="A498" t="s">
        <v>141</v>
      </c>
      <c r="B498" t="s">
        <v>21</v>
      </c>
      <c r="C498" t="s">
        <v>52</v>
      </c>
      <c r="D498" t="s">
        <v>480</v>
      </c>
      <c r="E498" t="s">
        <v>178</v>
      </c>
      <c r="F498" s="2">
        <v>43174.366793981477</v>
      </c>
      <c r="G498">
        <v>8</v>
      </c>
      <c r="H498" s="2">
        <v>43174.367766203701</v>
      </c>
      <c r="I498" s="9">
        <f t="shared" si="7"/>
        <v>84.000000148080289</v>
      </c>
      <c r="J498">
        <v>1</v>
      </c>
      <c r="K498">
        <v>0</v>
      </c>
      <c r="L498">
        <v>1</v>
      </c>
      <c r="M498">
        <v>0</v>
      </c>
      <c r="N498">
        <v>1</v>
      </c>
      <c r="O498">
        <v>0</v>
      </c>
      <c r="P498">
        <v>1</v>
      </c>
      <c r="Q498">
        <v>0</v>
      </c>
      <c r="R498">
        <v>0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0</v>
      </c>
      <c r="Y498" t="s">
        <v>197</v>
      </c>
      <c r="Z498">
        <v>0</v>
      </c>
    </row>
    <row r="499" spans="1:26" x14ac:dyDescent="0.2">
      <c r="A499" t="s">
        <v>141</v>
      </c>
      <c r="B499" t="s">
        <v>21</v>
      </c>
      <c r="C499" t="s">
        <v>52</v>
      </c>
      <c r="D499" t="s">
        <v>479</v>
      </c>
      <c r="E499" t="s">
        <v>178</v>
      </c>
      <c r="F499" s="2">
        <v>43174.366238425922</v>
      </c>
      <c r="G499">
        <v>8</v>
      </c>
      <c r="H499" s="2">
        <v>43174.366782407407</v>
      </c>
      <c r="I499" s="9">
        <f t="shared" si="7"/>
        <v>47.000000299885869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 t="s">
        <v>197</v>
      </c>
      <c r="Z499">
        <v>0</v>
      </c>
    </row>
    <row r="500" spans="1:26" x14ac:dyDescent="0.2">
      <c r="A500" t="s">
        <v>141</v>
      </c>
      <c r="B500" t="s">
        <v>21</v>
      </c>
      <c r="C500" t="s">
        <v>52</v>
      </c>
      <c r="D500" t="s">
        <v>478</v>
      </c>
      <c r="E500" t="s">
        <v>178</v>
      </c>
      <c r="F500" s="2">
        <v>43174.365833333337</v>
      </c>
      <c r="G500">
        <v>8</v>
      </c>
      <c r="H500" s="2">
        <v>43174.366215277783</v>
      </c>
      <c r="I500" s="9">
        <f t="shared" si="7"/>
        <v>33.000000170432031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 t="s">
        <v>197</v>
      </c>
      <c r="Z500">
        <v>0</v>
      </c>
    </row>
    <row r="501" spans="1:26" x14ac:dyDescent="0.2">
      <c r="A501" t="s">
        <v>141</v>
      </c>
      <c r="B501" t="s">
        <v>21</v>
      </c>
      <c r="C501" t="s">
        <v>52</v>
      </c>
      <c r="D501" t="s">
        <v>477</v>
      </c>
      <c r="E501" t="s">
        <v>178</v>
      </c>
      <c r="F501" s="2">
        <v>43174.364629629628</v>
      </c>
      <c r="G501">
        <v>8</v>
      </c>
      <c r="H501" s="2">
        <v>43174.365659722222</v>
      </c>
      <c r="I501" s="9">
        <f t="shared" si="7"/>
        <v>89.000000059604645</v>
      </c>
      <c r="J501">
        <v>1</v>
      </c>
      <c r="K501">
        <v>0</v>
      </c>
      <c r="L501">
        <v>0</v>
      </c>
      <c r="M501">
        <v>1</v>
      </c>
      <c r="N501">
        <v>1</v>
      </c>
      <c r="O501">
        <v>0</v>
      </c>
      <c r="P501">
        <v>1</v>
      </c>
      <c r="Q501">
        <v>0</v>
      </c>
      <c r="R501">
        <v>0</v>
      </c>
      <c r="S501">
        <v>1</v>
      </c>
      <c r="T501">
        <v>0</v>
      </c>
      <c r="U501">
        <v>1</v>
      </c>
      <c r="V501">
        <v>0</v>
      </c>
      <c r="W501">
        <v>0</v>
      </c>
      <c r="X501">
        <v>89</v>
      </c>
      <c r="Y501" t="s">
        <v>179</v>
      </c>
      <c r="Z501">
        <v>1</v>
      </c>
    </row>
    <row r="502" spans="1:26" x14ac:dyDescent="0.2">
      <c r="A502" t="s">
        <v>109</v>
      </c>
      <c r="B502" t="s">
        <v>21</v>
      </c>
      <c r="C502" t="s">
        <v>52</v>
      </c>
      <c r="D502" t="s">
        <v>476</v>
      </c>
      <c r="E502" t="s">
        <v>178</v>
      </c>
      <c r="F502" s="2">
        <v>43174.363715277781</v>
      </c>
      <c r="G502">
        <v>8</v>
      </c>
      <c r="H502" s="2">
        <v>43174.364155092589</v>
      </c>
      <c r="I502" s="9">
        <f t="shared" si="7"/>
        <v>37.999999453313649</v>
      </c>
      <c r="J502">
        <v>1</v>
      </c>
      <c r="K502">
        <v>0</v>
      </c>
      <c r="L502">
        <v>1</v>
      </c>
      <c r="M502">
        <v>0</v>
      </c>
      <c r="N502">
        <v>1</v>
      </c>
      <c r="O502">
        <v>0</v>
      </c>
      <c r="P502">
        <v>1</v>
      </c>
      <c r="Q502">
        <v>0</v>
      </c>
      <c r="R502">
        <v>1</v>
      </c>
      <c r="S502">
        <v>0</v>
      </c>
      <c r="T502">
        <v>1</v>
      </c>
      <c r="U502">
        <v>0</v>
      </c>
      <c r="V502">
        <v>0</v>
      </c>
      <c r="W502">
        <v>0</v>
      </c>
      <c r="X502">
        <v>38</v>
      </c>
      <c r="Y502" t="s">
        <v>257</v>
      </c>
      <c r="Z502">
        <v>1</v>
      </c>
    </row>
    <row r="503" spans="1:26" x14ac:dyDescent="0.2">
      <c r="A503" t="s">
        <v>109</v>
      </c>
      <c r="B503" t="s">
        <v>21</v>
      </c>
      <c r="C503" t="s">
        <v>52</v>
      </c>
      <c r="D503" t="s">
        <v>475</v>
      </c>
      <c r="E503" t="s">
        <v>178</v>
      </c>
      <c r="F503" s="2">
        <v>43174.361956018518</v>
      </c>
      <c r="G503">
        <v>8</v>
      </c>
      <c r="H503" s="2">
        <v>43174.362175925933</v>
      </c>
      <c r="I503" s="9">
        <f t="shared" si="7"/>
        <v>19.000000669620931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 t="s">
        <v>257</v>
      </c>
      <c r="Z503">
        <v>0</v>
      </c>
    </row>
    <row r="504" spans="1:26" x14ac:dyDescent="0.2">
      <c r="A504" t="s">
        <v>109</v>
      </c>
      <c r="B504" t="s">
        <v>21</v>
      </c>
      <c r="C504" t="s">
        <v>52</v>
      </c>
      <c r="D504" t="s">
        <v>474</v>
      </c>
      <c r="E504" t="s">
        <v>178</v>
      </c>
      <c r="F504" s="2">
        <v>43174.361319444448</v>
      </c>
      <c r="G504">
        <v>8</v>
      </c>
      <c r="H504" s="2">
        <v>43174.361875000002</v>
      </c>
      <c r="I504" s="9">
        <f t="shared" si="7"/>
        <v>47.999999905005097</v>
      </c>
      <c r="J504">
        <v>1</v>
      </c>
      <c r="K504">
        <v>0</v>
      </c>
      <c r="L504">
        <v>1</v>
      </c>
      <c r="M504">
        <v>0</v>
      </c>
      <c r="N504">
        <v>1</v>
      </c>
      <c r="O504">
        <v>0</v>
      </c>
      <c r="P504">
        <v>1</v>
      </c>
      <c r="Q504">
        <v>0</v>
      </c>
      <c r="R504">
        <v>1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47</v>
      </c>
      <c r="Y504" t="s">
        <v>257</v>
      </c>
      <c r="Z504">
        <v>1</v>
      </c>
    </row>
    <row r="505" spans="1:26" x14ac:dyDescent="0.2">
      <c r="A505" t="s">
        <v>119</v>
      </c>
      <c r="B505" t="s">
        <v>21</v>
      </c>
      <c r="C505" t="s">
        <v>52</v>
      </c>
      <c r="D505" t="s">
        <v>473</v>
      </c>
      <c r="E505" t="s">
        <v>178</v>
      </c>
      <c r="F505" s="2">
        <v>43174.360162037039</v>
      </c>
      <c r="G505">
        <v>8</v>
      </c>
      <c r="H505" s="2">
        <v>43174.360856481479</v>
      </c>
      <c r="I505" s="9">
        <f t="shared" si="7"/>
        <v>59.999999566935003</v>
      </c>
      <c r="J505">
        <v>1</v>
      </c>
      <c r="K505">
        <v>0</v>
      </c>
      <c r="L505">
        <v>1</v>
      </c>
      <c r="M505">
        <v>0</v>
      </c>
      <c r="N505">
        <v>1</v>
      </c>
      <c r="O505">
        <v>0</v>
      </c>
      <c r="P505">
        <v>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 t="s">
        <v>260</v>
      </c>
      <c r="Z505">
        <v>0</v>
      </c>
    </row>
    <row r="506" spans="1:26" x14ac:dyDescent="0.2">
      <c r="A506" t="s">
        <v>119</v>
      </c>
      <c r="B506" t="s">
        <v>21</v>
      </c>
      <c r="C506" t="s">
        <v>52</v>
      </c>
      <c r="D506" t="s">
        <v>472</v>
      </c>
      <c r="E506" t="s">
        <v>178</v>
      </c>
      <c r="F506" s="2">
        <v>43174.359236111108</v>
      </c>
      <c r="G506">
        <v>8</v>
      </c>
      <c r="H506" s="2">
        <v>43174.359895833331</v>
      </c>
      <c r="I506" s="9">
        <f t="shared" si="7"/>
        <v>57.00000012293458</v>
      </c>
      <c r="J506">
        <v>1</v>
      </c>
      <c r="K506">
        <v>0</v>
      </c>
      <c r="L506">
        <v>1</v>
      </c>
      <c r="M506">
        <v>0</v>
      </c>
      <c r="N506">
        <v>1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 t="s">
        <v>260</v>
      </c>
      <c r="Z506">
        <v>0</v>
      </c>
    </row>
    <row r="507" spans="1:26" x14ac:dyDescent="0.2">
      <c r="A507" t="s">
        <v>103</v>
      </c>
      <c r="B507" t="s">
        <v>21</v>
      </c>
      <c r="C507" t="s">
        <v>52</v>
      </c>
      <c r="D507" t="s">
        <v>471</v>
      </c>
      <c r="E507" t="s">
        <v>178</v>
      </c>
      <c r="F507" s="2">
        <v>43174.358206018522</v>
      </c>
      <c r="G507">
        <v>8</v>
      </c>
      <c r="H507" s="2">
        <v>43174.358738425923</v>
      </c>
      <c r="I507" s="9">
        <f t="shared" si="7"/>
        <v>45.999999437481165</v>
      </c>
      <c r="J507">
        <v>1</v>
      </c>
      <c r="K507">
        <v>0</v>
      </c>
      <c r="L507">
        <v>1</v>
      </c>
      <c r="M507">
        <v>0</v>
      </c>
      <c r="N507">
        <v>1</v>
      </c>
      <c r="O507">
        <v>0</v>
      </c>
      <c r="P507">
        <v>1</v>
      </c>
      <c r="Q507">
        <v>0</v>
      </c>
      <c r="R507">
        <v>1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46</v>
      </c>
      <c r="Y507" t="s">
        <v>260</v>
      </c>
      <c r="Z507">
        <v>1</v>
      </c>
    </row>
    <row r="508" spans="1:26" x14ac:dyDescent="0.2">
      <c r="A508" t="s">
        <v>103</v>
      </c>
      <c r="B508" t="s">
        <v>21</v>
      </c>
      <c r="C508" t="s">
        <v>52</v>
      </c>
      <c r="D508" t="s">
        <v>470</v>
      </c>
      <c r="E508" t="s">
        <v>178</v>
      </c>
      <c r="F508" s="2">
        <v>43174.357488425929</v>
      </c>
      <c r="G508">
        <v>8</v>
      </c>
      <c r="H508" s="2">
        <v>43174.358171296299</v>
      </c>
      <c r="I508" s="9">
        <f t="shared" si="7"/>
        <v>58.999999961815774</v>
      </c>
      <c r="J508">
        <v>1</v>
      </c>
      <c r="K508">
        <v>0</v>
      </c>
      <c r="L508">
        <v>1</v>
      </c>
      <c r="M508">
        <v>0</v>
      </c>
      <c r="N508">
        <v>1</v>
      </c>
      <c r="O508">
        <v>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 t="s">
        <v>260</v>
      </c>
      <c r="Z508">
        <v>0</v>
      </c>
    </row>
    <row r="509" spans="1:26" x14ac:dyDescent="0.2">
      <c r="A509" t="s">
        <v>103</v>
      </c>
      <c r="B509" t="s">
        <v>21</v>
      </c>
      <c r="C509" t="s">
        <v>52</v>
      </c>
      <c r="D509" t="s">
        <v>469</v>
      </c>
      <c r="E509" t="s">
        <v>178</v>
      </c>
      <c r="F509" s="2">
        <v>43174.356782407413</v>
      </c>
      <c r="G509">
        <v>8</v>
      </c>
      <c r="H509" s="2">
        <v>43174.357407407413</v>
      </c>
      <c r="I509" s="9">
        <f t="shared" si="7"/>
        <v>54.000000050291419</v>
      </c>
      <c r="J509">
        <v>1</v>
      </c>
      <c r="K509">
        <v>0</v>
      </c>
      <c r="L509">
        <v>1</v>
      </c>
      <c r="M509">
        <v>0</v>
      </c>
      <c r="N509">
        <v>1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 t="s">
        <v>260</v>
      </c>
      <c r="Z509">
        <v>0</v>
      </c>
    </row>
    <row r="510" spans="1:26" x14ac:dyDescent="0.2">
      <c r="A510" t="s">
        <v>103</v>
      </c>
      <c r="B510" t="s">
        <v>21</v>
      </c>
      <c r="C510" t="s">
        <v>52</v>
      </c>
      <c r="D510" t="s">
        <v>468</v>
      </c>
      <c r="E510" t="s">
        <v>178</v>
      </c>
      <c r="F510" s="2">
        <v>43174.355995370373</v>
      </c>
      <c r="G510">
        <v>8</v>
      </c>
      <c r="H510" s="2">
        <v>43174.35664351852</v>
      </c>
      <c r="I510" s="9">
        <f t="shared" si="7"/>
        <v>55.999999889172614</v>
      </c>
      <c r="J510">
        <v>1</v>
      </c>
      <c r="K510">
        <v>0</v>
      </c>
      <c r="L510">
        <v>1</v>
      </c>
      <c r="M510">
        <v>0</v>
      </c>
      <c r="N510">
        <v>1</v>
      </c>
      <c r="O510">
        <v>0</v>
      </c>
      <c r="P510">
        <v>1</v>
      </c>
      <c r="Q510">
        <v>0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 t="s">
        <v>260</v>
      </c>
      <c r="Z510">
        <v>0</v>
      </c>
    </row>
    <row r="511" spans="1:26" x14ac:dyDescent="0.2">
      <c r="A511" t="s">
        <v>103</v>
      </c>
      <c r="B511" t="s">
        <v>21</v>
      </c>
      <c r="C511" t="s">
        <v>52</v>
      </c>
      <c r="D511" t="s">
        <v>467</v>
      </c>
      <c r="E511" t="s">
        <v>178</v>
      </c>
      <c r="F511" s="2">
        <v>43174.355185185188</v>
      </c>
      <c r="G511">
        <v>8</v>
      </c>
      <c r="H511" s="2">
        <v>43174.355868055558</v>
      </c>
      <c r="I511" s="9">
        <f t="shared" si="7"/>
        <v>58.999999961815774</v>
      </c>
      <c r="J511">
        <v>1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0</v>
      </c>
      <c r="R511">
        <v>0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0</v>
      </c>
      <c r="Y511" t="s">
        <v>260</v>
      </c>
      <c r="Z511">
        <v>0</v>
      </c>
    </row>
    <row r="512" spans="1:26" x14ac:dyDescent="0.2">
      <c r="A512" t="s">
        <v>103</v>
      </c>
      <c r="B512" t="s">
        <v>21</v>
      </c>
      <c r="C512" t="s">
        <v>52</v>
      </c>
      <c r="D512" t="s">
        <v>466</v>
      </c>
      <c r="E512" t="s">
        <v>178</v>
      </c>
      <c r="F512" s="2">
        <v>43174.354212962957</v>
      </c>
      <c r="G512">
        <v>8</v>
      </c>
      <c r="H512" s="2">
        <v>43174.354930555557</v>
      </c>
      <c r="I512" s="9">
        <f t="shared" si="7"/>
        <v>62.000000663101673</v>
      </c>
      <c r="J512">
        <v>1</v>
      </c>
      <c r="K512">
        <v>0</v>
      </c>
      <c r="L512">
        <v>1</v>
      </c>
      <c r="M512">
        <v>0</v>
      </c>
      <c r="N512">
        <v>1</v>
      </c>
      <c r="O512">
        <v>0</v>
      </c>
      <c r="P512">
        <v>1</v>
      </c>
      <c r="Q512">
        <v>0</v>
      </c>
      <c r="R512">
        <v>0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0</v>
      </c>
      <c r="Y512" t="s">
        <v>260</v>
      </c>
      <c r="Z512">
        <v>0</v>
      </c>
    </row>
    <row r="513" spans="1:26" x14ac:dyDescent="0.2">
      <c r="A513" t="s">
        <v>103</v>
      </c>
      <c r="B513" t="s">
        <v>21</v>
      </c>
      <c r="C513" t="s">
        <v>52</v>
      </c>
      <c r="D513" t="s">
        <v>465</v>
      </c>
      <c r="E513" t="s">
        <v>178</v>
      </c>
      <c r="F513" s="2">
        <v>43174.353391203702</v>
      </c>
      <c r="G513">
        <v>8</v>
      </c>
      <c r="H513" s="2">
        <v>43174.354108796288</v>
      </c>
      <c r="I513" s="9">
        <f t="shared" si="7"/>
        <v>61.999999405816197</v>
      </c>
      <c r="J513">
        <v>1</v>
      </c>
      <c r="K513">
        <v>0</v>
      </c>
      <c r="L513">
        <v>1</v>
      </c>
      <c r="M513">
        <v>0</v>
      </c>
      <c r="N513">
        <v>1</v>
      </c>
      <c r="O513">
        <v>0</v>
      </c>
      <c r="P513">
        <v>1</v>
      </c>
      <c r="Q513">
        <v>0</v>
      </c>
      <c r="R513">
        <v>1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62</v>
      </c>
      <c r="Y513" t="s">
        <v>260</v>
      </c>
      <c r="Z513">
        <v>1</v>
      </c>
    </row>
    <row r="514" spans="1:26" x14ac:dyDescent="0.2">
      <c r="A514" t="s">
        <v>92</v>
      </c>
      <c r="B514" t="s">
        <v>21</v>
      </c>
      <c r="C514" t="s">
        <v>52</v>
      </c>
      <c r="D514" t="s">
        <v>464</v>
      </c>
      <c r="E514" t="s">
        <v>178</v>
      </c>
      <c r="F514" s="2">
        <v>43174.35193287037</v>
      </c>
      <c r="G514">
        <v>8</v>
      </c>
      <c r="H514" s="2">
        <v>43174.352650462963</v>
      </c>
      <c r="I514" s="9">
        <f t="shared" ref="I514:I577" si="8">(H514-F514)*86400</f>
        <v>62.000000034458935</v>
      </c>
      <c r="J514">
        <v>1</v>
      </c>
      <c r="K514">
        <v>0</v>
      </c>
      <c r="L514">
        <v>1</v>
      </c>
      <c r="M514">
        <v>0</v>
      </c>
      <c r="N514">
        <v>1</v>
      </c>
      <c r="O514">
        <v>0</v>
      </c>
      <c r="P514">
        <v>1</v>
      </c>
      <c r="Q514">
        <v>0</v>
      </c>
      <c r="R514">
        <v>1</v>
      </c>
      <c r="S514">
        <v>0</v>
      </c>
      <c r="T514">
        <v>1</v>
      </c>
      <c r="U514">
        <v>0</v>
      </c>
      <c r="V514">
        <v>0</v>
      </c>
      <c r="W514">
        <v>0</v>
      </c>
      <c r="X514">
        <v>62</v>
      </c>
      <c r="Y514" t="s">
        <v>257</v>
      </c>
      <c r="Z514">
        <v>1</v>
      </c>
    </row>
    <row r="515" spans="1:26" x14ac:dyDescent="0.2">
      <c r="A515" t="s">
        <v>92</v>
      </c>
      <c r="B515" t="s">
        <v>21</v>
      </c>
      <c r="C515" t="s">
        <v>52</v>
      </c>
      <c r="D515" t="s">
        <v>463</v>
      </c>
      <c r="E515" t="s">
        <v>178</v>
      </c>
      <c r="F515" s="2">
        <v>43174.351180555554</v>
      </c>
      <c r="G515">
        <v>8</v>
      </c>
      <c r="H515" s="2">
        <v>43174.351863425924</v>
      </c>
      <c r="I515" s="9">
        <f t="shared" si="8"/>
        <v>58.999999961815774</v>
      </c>
      <c r="J515">
        <v>1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1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0</v>
      </c>
      <c r="Y515" t="s">
        <v>257</v>
      </c>
      <c r="Z515">
        <v>0</v>
      </c>
    </row>
    <row r="516" spans="1:26" x14ac:dyDescent="0.2">
      <c r="A516" t="s">
        <v>137</v>
      </c>
      <c r="B516" t="s">
        <v>21</v>
      </c>
      <c r="C516" t="s">
        <v>52</v>
      </c>
      <c r="D516" t="s">
        <v>462</v>
      </c>
      <c r="E516" t="s">
        <v>178</v>
      </c>
      <c r="F516" s="2">
        <v>43174.349976851852</v>
      </c>
      <c r="G516">
        <v>8</v>
      </c>
      <c r="H516" s="2">
        <v>43174.350671296299</v>
      </c>
      <c r="I516" s="9">
        <f t="shared" si="8"/>
        <v>60.000000195577741</v>
      </c>
      <c r="J516">
        <v>1</v>
      </c>
      <c r="K516">
        <v>0</v>
      </c>
      <c r="L516">
        <v>1</v>
      </c>
      <c r="M516">
        <v>0</v>
      </c>
      <c r="N516">
        <v>1</v>
      </c>
      <c r="O516">
        <v>0</v>
      </c>
      <c r="P516">
        <v>1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  <c r="Y516" t="s">
        <v>257</v>
      </c>
      <c r="Z516">
        <v>0</v>
      </c>
    </row>
    <row r="517" spans="1:26" x14ac:dyDescent="0.2">
      <c r="A517" t="s">
        <v>137</v>
      </c>
      <c r="B517" t="s">
        <v>21</v>
      </c>
      <c r="C517" t="s">
        <v>52</v>
      </c>
      <c r="D517" t="s">
        <v>461</v>
      </c>
      <c r="E517" t="s">
        <v>178</v>
      </c>
      <c r="F517" s="2">
        <v>43174.348263888889</v>
      </c>
      <c r="G517">
        <v>8</v>
      </c>
      <c r="H517" s="2">
        <v>43174.348958333343</v>
      </c>
      <c r="I517" s="9">
        <f t="shared" si="8"/>
        <v>60.000000824220479</v>
      </c>
      <c r="J517">
        <v>1</v>
      </c>
      <c r="K517">
        <v>0</v>
      </c>
      <c r="L517">
        <v>1</v>
      </c>
      <c r="M517">
        <v>0</v>
      </c>
      <c r="N517">
        <v>1</v>
      </c>
      <c r="O517">
        <v>0</v>
      </c>
      <c r="P517">
        <v>1</v>
      </c>
      <c r="Q517">
        <v>0</v>
      </c>
      <c r="R517">
        <v>0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0</v>
      </c>
      <c r="Y517" t="s">
        <v>257</v>
      </c>
      <c r="Z517">
        <v>0</v>
      </c>
    </row>
    <row r="518" spans="1:26" x14ac:dyDescent="0.2">
      <c r="A518" t="s">
        <v>137</v>
      </c>
      <c r="B518" t="s">
        <v>21</v>
      </c>
      <c r="C518" t="s">
        <v>52</v>
      </c>
      <c r="D518" t="s">
        <v>460</v>
      </c>
      <c r="E518" t="s">
        <v>178</v>
      </c>
      <c r="F518" s="2">
        <v>43174.347395833327</v>
      </c>
      <c r="G518">
        <v>8</v>
      </c>
      <c r="H518" s="2">
        <v>43174.348055555558</v>
      </c>
      <c r="I518" s="9">
        <f t="shared" si="8"/>
        <v>57.000000751577318</v>
      </c>
      <c r="J518">
        <v>1</v>
      </c>
      <c r="K518">
        <v>0</v>
      </c>
      <c r="L518">
        <v>1</v>
      </c>
      <c r="M518">
        <v>0</v>
      </c>
      <c r="N518">
        <v>1</v>
      </c>
      <c r="O518">
        <v>0</v>
      </c>
      <c r="P518">
        <v>1</v>
      </c>
      <c r="Q518">
        <v>0</v>
      </c>
      <c r="R518">
        <v>0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0</v>
      </c>
      <c r="Y518" t="s">
        <v>257</v>
      </c>
      <c r="Z518">
        <v>0</v>
      </c>
    </row>
    <row r="519" spans="1:26" x14ac:dyDescent="0.2">
      <c r="A519" t="s">
        <v>137</v>
      </c>
      <c r="B519" t="s">
        <v>21</v>
      </c>
      <c r="C519" t="s">
        <v>52</v>
      </c>
      <c r="D519" t="s">
        <v>459</v>
      </c>
      <c r="E519" t="s">
        <v>178</v>
      </c>
      <c r="F519" s="2">
        <v>43174.346655092602</v>
      </c>
      <c r="G519">
        <v>8</v>
      </c>
      <c r="H519" s="2">
        <v>43174.347337962958</v>
      </c>
      <c r="I519" s="9">
        <f t="shared" si="8"/>
        <v>58.999998704530299</v>
      </c>
      <c r="J519">
        <v>1</v>
      </c>
      <c r="K519">
        <v>0</v>
      </c>
      <c r="L519">
        <v>1</v>
      </c>
      <c r="M519">
        <v>0</v>
      </c>
      <c r="N519">
        <v>1</v>
      </c>
      <c r="O519">
        <v>0</v>
      </c>
      <c r="P519">
        <v>1</v>
      </c>
      <c r="Q519">
        <v>0</v>
      </c>
      <c r="R519">
        <v>0</v>
      </c>
      <c r="S519">
        <v>0</v>
      </c>
      <c r="T519">
        <v>1</v>
      </c>
      <c r="U519">
        <v>0</v>
      </c>
      <c r="V519">
        <v>0</v>
      </c>
      <c r="W519">
        <v>0</v>
      </c>
      <c r="X519">
        <v>0</v>
      </c>
      <c r="Y519" t="s">
        <v>257</v>
      </c>
      <c r="Z519">
        <v>0</v>
      </c>
    </row>
    <row r="520" spans="1:26" x14ac:dyDescent="0.2">
      <c r="A520" t="s">
        <v>119</v>
      </c>
      <c r="B520" t="s">
        <v>21</v>
      </c>
      <c r="C520" t="s">
        <v>52</v>
      </c>
      <c r="D520" t="s">
        <v>458</v>
      </c>
      <c r="E520" t="s">
        <v>178</v>
      </c>
      <c r="F520" s="2">
        <v>43174.345532407409</v>
      </c>
      <c r="G520">
        <v>8</v>
      </c>
      <c r="H520" s="2">
        <v>43174.346145833333</v>
      </c>
      <c r="I520" s="9">
        <f t="shared" si="8"/>
        <v>52.999999816529453</v>
      </c>
      <c r="J520">
        <v>1</v>
      </c>
      <c r="K520">
        <v>0</v>
      </c>
      <c r="L520">
        <v>1</v>
      </c>
      <c r="M520">
        <v>0</v>
      </c>
      <c r="N520">
        <v>1</v>
      </c>
      <c r="O520">
        <v>0</v>
      </c>
      <c r="P520">
        <v>1</v>
      </c>
      <c r="Q520">
        <v>0</v>
      </c>
      <c r="R520">
        <v>1</v>
      </c>
      <c r="S520">
        <v>0</v>
      </c>
      <c r="T520">
        <v>1</v>
      </c>
      <c r="U520">
        <v>0</v>
      </c>
      <c r="V520">
        <v>0</v>
      </c>
      <c r="W520">
        <v>0</v>
      </c>
      <c r="X520">
        <v>53</v>
      </c>
      <c r="Y520" t="s">
        <v>260</v>
      </c>
      <c r="Z520">
        <v>1</v>
      </c>
    </row>
    <row r="521" spans="1:26" x14ac:dyDescent="0.2">
      <c r="A521" t="s">
        <v>119</v>
      </c>
      <c r="B521" t="s">
        <v>21</v>
      </c>
      <c r="C521" t="s">
        <v>52</v>
      </c>
      <c r="D521" t="s">
        <v>457</v>
      </c>
      <c r="E521" t="s">
        <v>178</v>
      </c>
      <c r="F521" s="2">
        <v>43174.344282407408</v>
      </c>
      <c r="G521">
        <v>8</v>
      </c>
      <c r="H521" s="2">
        <v>43174.345081018517</v>
      </c>
      <c r="I521" s="9">
        <f t="shared" si="8"/>
        <v>68.999999784864485</v>
      </c>
      <c r="J521">
        <v>1</v>
      </c>
      <c r="K521">
        <v>0</v>
      </c>
      <c r="L521">
        <v>1</v>
      </c>
      <c r="M521">
        <v>0</v>
      </c>
      <c r="N521">
        <v>0</v>
      </c>
      <c r="O521">
        <v>0</v>
      </c>
      <c r="P521">
        <v>1</v>
      </c>
      <c r="Q521">
        <v>0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 t="s">
        <v>260</v>
      </c>
      <c r="Z521">
        <v>0</v>
      </c>
    </row>
    <row r="522" spans="1:26" x14ac:dyDescent="0.2">
      <c r="A522" t="s">
        <v>103</v>
      </c>
      <c r="B522" t="s">
        <v>21</v>
      </c>
      <c r="C522" t="s">
        <v>52</v>
      </c>
      <c r="D522" t="s">
        <v>456</v>
      </c>
      <c r="E522" t="s">
        <v>178</v>
      </c>
      <c r="F522" s="2">
        <v>43174.343194444453</v>
      </c>
      <c r="G522">
        <v>8</v>
      </c>
      <c r="H522" s="2">
        <v>43174.343807870369</v>
      </c>
      <c r="I522" s="9">
        <f t="shared" si="8"/>
        <v>52.999999187886715</v>
      </c>
      <c r="J522">
        <v>1</v>
      </c>
      <c r="K522">
        <v>0</v>
      </c>
      <c r="L522">
        <v>1</v>
      </c>
      <c r="M522">
        <v>0</v>
      </c>
      <c r="N522">
        <v>1</v>
      </c>
      <c r="O522">
        <v>0</v>
      </c>
      <c r="P522">
        <v>1</v>
      </c>
      <c r="Q522">
        <v>0</v>
      </c>
      <c r="R522">
        <v>1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52</v>
      </c>
      <c r="Y522" t="s">
        <v>257</v>
      </c>
      <c r="Z522">
        <v>1</v>
      </c>
    </row>
    <row r="523" spans="1:26" x14ac:dyDescent="0.2">
      <c r="A523" t="s">
        <v>103</v>
      </c>
      <c r="B523" t="s">
        <v>21</v>
      </c>
      <c r="C523" t="s">
        <v>52</v>
      </c>
      <c r="D523" t="s">
        <v>455</v>
      </c>
      <c r="E523" t="s">
        <v>178</v>
      </c>
      <c r="F523" s="2">
        <v>43174.34238425926</v>
      </c>
      <c r="G523">
        <v>8</v>
      </c>
      <c r="H523" s="2">
        <v>43174.343113425923</v>
      </c>
      <c r="I523" s="9">
        <f t="shared" si="8"/>
        <v>62.999999639578164</v>
      </c>
      <c r="J523">
        <v>1</v>
      </c>
      <c r="K523">
        <v>0</v>
      </c>
      <c r="L523">
        <v>1</v>
      </c>
      <c r="M523">
        <v>0</v>
      </c>
      <c r="N523">
        <v>1</v>
      </c>
      <c r="O523">
        <v>0</v>
      </c>
      <c r="P523">
        <v>1</v>
      </c>
      <c r="Q523">
        <v>0</v>
      </c>
      <c r="R523">
        <v>1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62</v>
      </c>
      <c r="Y523" t="s">
        <v>257</v>
      </c>
      <c r="Z523">
        <v>1</v>
      </c>
    </row>
    <row r="524" spans="1:26" x14ac:dyDescent="0.2">
      <c r="A524" t="s">
        <v>92</v>
      </c>
      <c r="B524" t="s">
        <v>21</v>
      </c>
      <c r="C524" t="s">
        <v>52</v>
      </c>
      <c r="D524" t="s">
        <v>454</v>
      </c>
      <c r="E524" t="s">
        <v>178</v>
      </c>
      <c r="F524" s="2">
        <v>43174.340636574067</v>
      </c>
      <c r="G524">
        <v>8</v>
      </c>
      <c r="H524" s="2">
        <v>43174.341620370367</v>
      </c>
      <c r="I524" s="9">
        <f t="shared" si="8"/>
        <v>85.000000381842256</v>
      </c>
      <c r="J524">
        <v>1</v>
      </c>
      <c r="K524">
        <v>0</v>
      </c>
      <c r="L524">
        <v>1</v>
      </c>
      <c r="M524">
        <v>0</v>
      </c>
      <c r="N524">
        <v>1</v>
      </c>
      <c r="O524">
        <v>0</v>
      </c>
      <c r="P524">
        <v>1</v>
      </c>
      <c r="Q524">
        <v>0</v>
      </c>
      <c r="R524">
        <v>1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85</v>
      </c>
      <c r="Y524" t="s">
        <v>197</v>
      </c>
      <c r="Z524">
        <v>1</v>
      </c>
    </row>
    <row r="525" spans="1:26" x14ac:dyDescent="0.2">
      <c r="A525" t="s">
        <v>92</v>
      </c>
      <c r="B525" t="s">
        <v>21</v>
      </c>
      <c r="C525" t="s">
        <v>52</v>
      </c>
      <c r="D525" t="s">
        <v>453</v>
      </c>
      <c r="E525" t="s">
        <v>178</v>
      </c>
      <c r="F525" s="2">
        <v>43174.339618055557</v>
      </c>
      <c r="G525">
        <v>8</v>
      </c>
      <c r="H525" s="2">
        <v>43174.340520833342</v>
      </c>
      <c r="I525" s="9">
        <f t="shared" si="8"/>
        <v>78.000000631436706</v>
      </c>
      <c r="J525">
        <v>1</v>
      </c>
      <c r="K525">
        <v>0</v>
      </c>
      <c r="L525">
        <v>1</v>
      </c>
      <c r="M525">
        <v>0</v>
      </c>
      <c r="N525">
        <v>1</v>
      </c>
      <c r="O525">
        <v>0</v>
      </c>
      <c r="P525">
        <v>1</v>
      </c>
      <c r="Q525">
        <v>0</v>
      </c>
      <c r="R525">
        <v>1</v>
      </c>
      <c r="S525">
        <v>0</v>
      </c>
      <c r="T525">
        <v>1</v>
      </c>
      <c r="U525">
        <v>0</v>
      </c>
      <c r="V525">
        <v>0</v>
      </c>
      <c r="W525">
        <v>0</v>
      </c>
      <c r="X525">
        <v>77</v>
      </c>
      <c r="Y525" t="s">
        <v>197</v>
      </c>
      <c r="Z525">
        <v>1</v>
      </c>
    </row>
    <row r="526" spans="1:26" x14ac:dyDescent="0.2">
      <c r="A526" t="s">
        <v>139</v>
      </c>
      <c r="B526" t="s">
        <v>21</v>
      </c>
      <c r="C526" t="s">
        <v>52</v>
      </c>
      <c r="D526" t="s">
        <v>452</v>
      </c>
      <c r="E526" t="s">
        <v>178</v>
      </c>
      <c r="F526" s="2">
        <v>43173.783310185187</v>
      </c>
      <c r="G526">
        <v>18</v>
      </c>
      <c r="H526" s="2">
        <v>43173.784155092602</v>
      </c>
      <c r="I526" s="9">
        <f t="shared" si="8"/>
        <v>73.00000071991235</v>
      </c>
      <c r="J526">
        <v>1</v>
      </c>
      <c r="K526">
        <v>0</v>
      </c>
      <c r="L526">
        <v>1</v>
      </c>
      <c r="M526">
        <v>0</v>
      </c>
      <c r="N526">
        <v>1</v>
      </c>
      <c r="O526">
        <v>0</v>
      </c>
      <c r="P526">
        <v>1</v>
      </c>
      <c r="Q526">
        <v>0</v>
      </c>
      <c r="R526">
        <v>1</v>
      </c>
      <c r="S526">
        <v>0</v>
      </c>
      <c r="T526">
        <v>1</v>
      </c>
      <c r="U526">
        <v>0</v>
      </c>
      <c r="V526">
        <v>0</v>
      </c>
      <c r="W526">
        <v>0</v>
      </c>
      <c r="X526">
        <v>73</v>
      </c>
      <c r="Y526" t="s">
        <v>197</v>
      </c>
      <c r="Z526">
        <v>1</v>
      </c>
    </row>
    <row r="527" spans="1:26" x14ac:dyDescent="0.2">
      <c r="A527" t="s">
        <v>139</v>
      </c>
      <c r="B527" t="s">
        <v>21</v>
      </c>
      <c r="C527" t="s">
        <v>52</v>
      </c>
      <c r="D527" t="s">
        <v>451</v>
      </c>
      <c r="E527" t="s">
        <v>178</v>
      </c>
      <c r="F527" s="2">
        <v>43173.782256944447</v>
      </c>
      <c r="G527">
        <v>18</v>
      </c>
      <c r="H527" s="2">
        <v>43173.783136574071</v>
      </c>
      <c r="I527" s="9">
        <f t="shared" si="8"/>
        <v>75.999999535270035</v>
      </c>
      <c r="J527">
        <v>1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1</v>
      </c>
      <c r="Q527">
        <v>0</v>
      </c>
      <c r="R527">
        <v>1</v>
      </c>
      <c r="S527">
        <v>0</v>
      </c>
      <c r="T527">
        <v>1</v>
      </c>
      <c r="U527">
        <v>0</v>
      </c>
      <c r="V527">
        <v>0</v>
      </c>
      <c r="W527">
        <v>0</v>
      </c>
      <c r="X527">
        <v>0</v>
      </c>
      <c r="Y527" t="s">
        <v>197</v>
      </c>
      <c r="Z527">
        <v>0</v>
      </c>
    </row>
    <row r="528" spans="1:26" x14ac:dyDescent="0.2">
      <c r="A528" t="s">
        <v>139</v>
      </c>
      <c r="B528" t="s">
        <v>21</v>
      </c>
      <c r="C528" t="s">
        <v>52</v>
      </c>
      <c r="D528" t="s">
        <v>450</v>
      </c>
      <c r="E528" t="s">
        <v>178</v>
      </c>
      <c r="F528" s="2">
        <v>43173.781111111108</v>
      </c>
      <c r="G528">
        <v>18</v>
      </c>
      <c r="H528" s="2">
        <v>43173.781956018523</v>
      </c>
      <c r="I528" s="9">
        <f t="shared" si="8"/>
        <v>73.00000071991235</v>
      </c>
      <c r="J528">
        <v>1</v>
      </c>
      <c r="K528">
        <v>0</v>
      </c>
      <c r="L528">
        <v>1</v>
      </c>
      <c r="M528">
        <v>0</v>
      </c>
      <c r="N528">
        <v>1</v>
      </c>
      <c r="O528">
        <v>0</v>
      </c>
      <c r="P528">
        <v>1</v>
      </c>
      <c r="Q528">
        <v>0</v>
      </c>
      <c r="R528">
        <v>1</v>
      </c>
      <c r="S528">
        <v>0</v>
      </c>
      <c r="T528">
        <v>1</v>
      </c>
      <c r="U528">
        <v>0</v>
      </c>
      <c r="V528">
        <v>0</v>
      </c>
      <c r="W528">
        <v>0</v>
      </c>
      <c r="X528">
        <v>73</v>
      </c>
      <c r="Y528" t="s">
        <v>197</v>
      </c>
      <c r="Z528">
        <v>1</v>
      </c>
    </row>
    <row r="529" spans="1:26" x14ac:dyDescent="0.2">
      <c r="A529" t="s">
        <v>139</v>
      </c>
      <c r="B529" t="s">
        <v>21</v>
      </c>
      <c r="C529" t="s">
        <v>52</v>
      </c>
      <c r="D529" t="s">
        <v>449</v>
      </c>
      <c r="E529" t="s">
        <v>178</v>
      </c>
      <c r="F529" s="2">
        <v>43173.779722222222</v>
      </c>
      <c r="G529">
        <v>18</v>
      </c>
      <c r="H529" s="2">
        <v>43173.780891203707</v>
      </c>
      <c r="I529" s="9">
        <f t="shared" si="8"/>
        <v>101.00000035017729</v>
      </c>
      <c r="J529">
        <v>0</v>
      </c>
      <c r="K529">
        <v>1</v>
      </c>
      <c r="L529">
        <v>0</v>
      </c>
      <c r="M529">
        <v>1</v>
      </c>
      <c r="N529">
        <v>1</v>
      </c>
      <c r="O529">
        <v>0</v>
      </c>
      <c r="P529">
        <v>1</v>
      </c>
      <c r="Q529">
        <v>0</v>
      </c>
      <c r="R529">
        <v>1</v>
      </c>
      <c r="S529">
        <v>0</v>
      </c>
      <c r="T529">
        <v>0</v>
      </c>
      <c r="U529">
        <v>1</v>
      </c>
      <c r="V529">
        <v>0</v>
      </c>
      <c r="W529">
        <v>0</v>
      </c>
      <c r="X529">
        <v>101</v>
      </c>
      <c r="Y529" t="s">
        <v>179</v>
      </c>
      <c r="Z529">
        <v>1</v>
      </c>
    </row>
    <row r="530" spans="1:26" x14ac:dyDescent="0.2">
      <c r="A530" t="s">
        <v>74</v>
      </c>
      <c r="B530" t="s">
        <v>21</v>
      </c>
      <c r="C530" t="s">
        <v>52</v>
      </c>
      <c r="D530" t="s">
        <v>448</v>
      </c>
      <c r="E530" t="s">
        <v>178</v>
      </c>
      <c r="F530" s="2">
        <v>43173.778599537043</v>
      </c>
      <c r="G530">
        <v>18</v>
      </c>
      <c r="H530" s="2">
        <v>43173.779120370367</v>
      </c>
      <c r="I530" s="9">
        <f t="shared" si="8"/>
        <v>44.999999203719199</v>
      </c>
      <c r="J530">
        <v>1</v>
      </c>
      <c r="K530">
        <v>0</v>
      </c>
      <c r="L530">
        <v>1</v>
      </c>
      <c r="M530">
        <v>0</v>
      </c>
      <c r="N530">
        <v>1</v>
      </c>
      <c r="O530">
        <v>0</v>
      </c>
      <c r="P530">
        <v>1</v>
      </c>
      <c r="Q530">
        <v>0</v>
      </c>
      <c r="R530">
        <v>1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44</v>
      </c>
      <c r="Y530" t="s">
        <v>337</v>
      </c>
      <c r="Z530">
        <v>1</v>
      </c>
    </row>
    <row r="531" spans="1:26" x14ac:dyDescent="0.2">
      <c r="A531" t="s">
        <v>74</v>
      </c>
      <c r="B531" t="s">
        <v>21</v>
      </c>
      <c r="C531" t="s">
        <v>52</v>
      </c>
      <c r="D531" t="s">
        <v>447</v>
      </c>
      <c r="E531" t="s">
        <v>178</v>
      </c>
      <c r="F531" s="2">
        <v>43173.778043981481</v>
      </c>
      <c r="G531">
        <v>18</v>
      </c>
      <c r="H531" s="2">
        <v>43173.778564814813</v>
      </c>
      <c r="I531" s="9">
        <f t="shared" si="8"/>
        <v>44.999999832361937</v>
      </c>
      <c r="J531">
        <v>1</v>
      </c>
      <c r="K531">
        <v>0</v>
      </c>
      <c r="L531">
        <v>1</v>
      </c>
      <c r="M531">
        <v>0</v>
      </c>
      <c r="N531">
        <v>1</v>
      </c>
      <c r="O531">
        <v>0</v>
      </c>
      <c r="P531">
        <v>1</v>
      </c>
      <c r="Q531">
        <v>0</v>
      </c>
      <c r="R531">
        <v>1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44</v>
      </c>
      <c r="Y531" t="s">
        <v>337</v>
      </c>
      <c r="Z531">
        <v>1</v>
      </c>
    </row>
    <row r="532" spans="1:26" x14ac:dyDescent="0.2">
      <c r="A532" t="s">
        <v>74</v>
      </c>
      <c r="B532" t="s">
        <v>21</v>
      </c>
      <c r="C532" t="s">
        <v>52</v>
      </c>
      <c r="D532" t="s">
        <v>446</v>
      </c>
      <c r="E532" t="s">
        <v>178</v>
      </c>
      <c r="F532" s="2">
        <v>43173.777453703697</v>
      </c>
      <c r="G532">
        <v>18</v>
      </c>
      <c r="H532" s="2">
        <v>43173.777986111112</v>
      </c>
      <c r="I532" s="9">
        <f t="shared" si="8"/>
        <v>46.000000694766641</v>
      </c>
      <c r="J532">
        <v>1</v>
      </c>
      <c r="K532">
        <v>0</v>
      </c>
      <c r="L532">
        <v>1</v>
      </c>
      <c r="M532">
        <v>0</v>
      </c>
      <c r="N532">
        <v>1</v>
      </c>
      <c r="O532">
        <v>0</v>
      </c>
      <c r="P532">
        <v>1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 t="s">
        <v>337</v>
      </c>
      <c r="Z532">
        <v>0</v>
      </c>
    </row>
    <row r="533" spans="1:26" x14ac:dyDescent="0.2">
      <c r="A533" t="s">
        <v>74</v>
      </c>
      <c r="B533" t="s">
        <v>21</v>
      </c>
      <c r="C533" t="s">
        <v>52</v>
      </c>
      <c r="D533" t="s">
        <v>445</v>
      </c>
      <c r="E533" t="s">
        <v>178</v>
      </c>
      <c r="F533" s="2">
        <v>43173.776898148149</v>
      </c>
      <c r="G533">
        <v>18</v>
      </c>
      <c r="H533" s="2">
        <v>43173.777418981481</v>
      </c>
      <c r="I533" s="9">
        <f t="shared" si="8"/>
        <v>44.999999832361937</v>
      </c>
      <c r="J533">
        <v>1</v>
      </c>
      <c r="K533">
        <v>0</v>
      </c>
      <c r="L533">
        <v>1</v>
      </c>
      <c r="M533">
        <v>0</v>
      </c>
      <c r="N533">
        <v>1</v>
      </c>
      <c r="O533">
        <v>0</v>
      </c>
      <c r="P533">
        <v>1</v>
      </c>
      <c r="Q533">
        <v>0</v>
      </c>
      <c r="R533">
        <v>1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45</v>
      </c>
      <c r="Y533" t="s">
        <v>306</v>
      </c>
      <c r="Z533">
        <v>1</v>
      </c>
    </row>
    <row r="534" spans="1:26" x14ac:dyDescent="0.2">
      <c r="A534" t="s">
        <v>74</v>
      </c>
      <c r="B534" t="s">
        <v>21</v>
      </c>
      <c r="C534" t="s">
        <v>52</v>
      </c>
      <c r="D534" t="s">
        <v>444</v>
      </c>
      <c r="E534" t="s">
        <v>178</v>
      </c>
      <c r="F534" s="2">
        <v>43173.776331018518</v>
      </c>
      <c r="G534">
        <v>18</v>
      </c>
      <c r="H534" s="2">
        <v>43173.77685185185</v>
      </c>
      <c r="I534" s="9">
        <f t="shared" si="8"/>
        <v>44.999999832361937</v>
      </c>
      <c r="J534">
        <v>1</v>
      </c>
      <c r="K534">
        <v>0</v>
      </c>
      <c r="L534">
        <v>1</v>
      </c>
      <c r="M534">
        <v>0</v>
      </c>
      <c r="N534">
        <v>1</v>
      </c>
      <c r="O534">
        <v>0</v>
      </c>
      <c r="P534">
        <v>1</v>
      </c>
      <c r="Q534">
        <v>0</v>
      </c>
      <c r="R534">
        <v>1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45</v>
      </c>
      <c r="Y534" t="s">
        <v>306</v>
      </c>
      <c r="Z534">
        <v>1</v>
      </c>
    </row>
    <row r="535" spans="1:26" x14ac:dyDescent="0.2">
      <c r="A535" t="s">
        <v>74</v>
      </c>
      <c r="B535" t="s">
        <v>21</v>
      </c>
      <c r="C535" t="s">
        <v>52</v>
      </c>
      <c r="D535" t="s">
        <v>443</v>
      </c>
      <c r="E535" t="s">
        <v>178</v>
      </c>
      <c r="F535" s="2">
        <v>43173.775717592587</v>
      </c>
      <c r="G535">
        <v>18</v>
      </c>
      <c r="H535" s="2">
        <v>43173.776284722233</v>
      </c>
      <c r="I535" s="9">
        <f t="shared" si="8"/>
        <v>49.000001396052539</v>
      </c>
      <c r="J535">
        <v>1</v>
      </c>
      <c r="K535">
        <v>0</v>
      </c>
      <c r="L535">
        <v>1</v>
      </c>
      <c r="M535">
        <v>0</v>
      </c>
      <c r="N535">
        <v>1</v>
      </c>
      <c r="O535">
        <v>0</v>
      </c>
      <c r="P535">
        <v>1</v>
      </c>
      <c r="Q535">
        <v>0</v>
      </c>
      <c r="R535">
        <v>1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49</v>
      </c>
      <c r="Y535" t="s">
        <v>260</v>
      </c>
      <c r="Z535">
        <v>1</v>
      </c>
    </row>
    <row r="536" spans="1:26" x14ac:dyDescent="0.2">
      <c r="A536" t="s">
        <v>74</v>
      </c>
      <c r="B536" t="s">
        <v>21</v>
      </c>
      <c r="C536" t="s">
        <v>52</v>
      </c>
      <c r="D536" t="s">
        <v>442</v>
      </c>
      <c r="E536" t="s">
        <v>178</v>
      </c>
      <c r="F536" s="2">
        <v>43173.774884259263</v>
      </c>
      <c r="G536">
        <v>18</v>
      </c>
      <c r="H536" s="2">
        <v>43173.775509259263</v>
      </c>
      <c r="I536" s="9">
        <f t="shared" si="8"/>
        <v>54.000000050291419</v>
      </c>
      <c r="J536">
        <v>1</v>
      </c>
      <c r="K536">
        <v>0</v>
      </c>
      <c r="L536">
        <v>1</v>
      </c>
      <c r="M536">
        <v>0</v>
      </c>
      <c r="N536">
        <v>1</v>
      </c>
      <c r="O536">
        <v>0</v>
      </c>
      <c r="P536">
        <v>1</v>
      </c>
      <c r="Q536">
        <v>0</v>
      </c>
      <c r="R536">
        <v>1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54</v>
      </c>
      <c r="Y536" t="s">
        <v>260</v>
      </c>
      <c r="Z536">
        <v>1</v>
      </c>
    </row>
    <row r="537" spans="1:26" x14ac:dyDescent="0.2">
      <c r="A537" t="s">
        <v>99</v>
      </c>
      <c r="B537" t="s">
        <v>21</v>
      </c>
      <c r="C537" t="s">
        <v>52</v>
      </c>
      <c r="D537" t="s">
        <v>441</v>
      </c>
      <c r="E537" t="s">
        <v>178</v>
      </c>
      <c r="F537" s="2">
        <v>43173.774131944447</v>
      </c>
      <c r="G537">
        <v>18</v>
      </c>
      <c r="H537" s="2">
        <v>43173.774583333332</v>
      </c>
      <c r="I537" s="9">
        <f t="shared" si="8"/>
        <v>38.999999687075615</v>
      </c>
      <c r="J537">
        <v>1</v>
      </c>
      <c r="K537">
        <v>0</v>
      </c>
      <c r="L537">
        <v>1</v>
      </c>
      <c r="M537">
        <v>0</v>
      </c>
      <c r="N537">
        <v>1</v>
      </c>
      <c r="O537">
        <v>0</v>
      </c>
      <c r="P537">
        <v>1</v>
      </c>
      <c r="Q537">
        <v>0</v>
      </c>
      <c r="R537">
        <v>1</v>
      </c>
      <c r="S537">
        <v>0</v>
      </c>
      <c r="T537">
        <v>1</v>
      </c>
      <c r="U537">
        <v>0</v>
      </c>
      <c r="V537">
        <v>0</v>
      </c>
      <c r="W537">
        <v>0</v>
      </c>
      <c r="X537">
        <v>39</v>
      </c>
      <c r="Y537" t="s">
        <v>337</v>
      </c>
      <c r="Z537">
        <v>1</v>
      </c>
    </row>
    <row r="538" spans="1:26" x14ac:dyDescent="0.2">
      <c r="A538" t="s">
        <v>99</v>
      </c>
      <c r="B538" t="s">
        <v>21</v>
      </c>
      <c r="C538" t="s">
        <v>52</v>
      </c>
      <c r="D538" t="s">
        <v>440</v>
      </c>
      <c r="E538" t="s">
        <v>178</v>
      </c>
      <c r="F538" s="2">
        <v>43173.773587962962</v>
      </c>
      <c r="G538">
        <v>18</v>
      </c>
      <c r="H538" s="2">
        <v>43173.774108796293</v>
      </c>
      <c r="I538" s="9">
        <f t="shared" si="8"/>
        <v>44.999999832361937</v>
      </c>
      <c r="J538">
        <v>1</v>
      </c>
      <c r="K538">
        <v>0</v>
      </c>
      <c r="L538">
        <v>1</v>
      </c>
      <c r="M538">
        <v>0</v>
      </c>
      <c r="N538">
        <v>1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 t="s">
        <v>337</v>
      </c>
      <c r="Z538">
        <v>0</v>
      </c>
    </row>
    <row r="539" spans="1:26" x14ac:dyDescent="0.2">
      <c r="A539" t="s">
        <v>74</v>
      </c>
      <c r="B539" t="s">
        <v>21</v>
      </c>
      <c r="C539" t="s">
        <v>52</v>
      </c>
      <c r="D539" t="s">
        <v>439</v>
      </c>
      <c r="E539" t="s">
        <v>178</v>
      </c>
      <c r="F539" s="2">
        <v>43173.772210648152</v>
      </c>
      <c r="G539">
        <v>18</v>
      </c>
      <c r="H539" s="2">
        <v>43173.772824074083</v>
      </c>
      <c r="I539" s="9">
        <f t="shared" si="8"/>
        <v>53.000000445172191</v>
      </c>
      <c r="J539">
        <v>1</v>
      </c>
      <c r="K539">
        <v>0</v>
      </c>
      <c r="L539">
        <v>1</v>
      </c>
      <c r="M539">
        <v>0</v>
      </c>
      <c r="N539">
        <v>1</v>
      </c>
      <c r="O539">
        <v>0</v>
      </c>
      <c r="P539">
        <v>1</v>
      </c>
      <c r="Q539">
        <v>0</v>
      </c>
      <c r="R539">
        <v>1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53</v>
      </c>
      <c r="Y539" t="s">
        <v>257</v>
      </c>
      <c r="Z539">
        <v>1</v>
      </c>
    </row>
    <row r="540" spans="1:26" x14ac:dyDescent="0.2">
      <c r="A540" t="s">
        <v>74</v>
      </c>
      <c r="B540" t="s">
        <v>21</v>
      </c>
      <c r="C540" t="s">
        <v>52</v>
      </c>
      <c r="D540" t="s">
        <v>438</v>
      </c>
      <c r="E540" t="s">
        <v>178</v>
      </c>
      <c r="F540" s="2">
        <v>43173.77140046296</v>
      </c>
      <c r="G540">
        <v>18</v>
      </c>
      <c r="H540" s="2">
        <v>43173.77202546296</v>
      </c>
      <c r="I540" s="9">
        <f t="shared" si="8"/>
        <v>54.000000050291419</v>
      </c>
      <c r="J540">
        <v>1</v>
      </c>
      <c r="K540">
        <v>0</v>
      </c>
      <c r="L540">
        <v>1</v>
      </c>
      <c r="M540">
        <v>0</v>
      </c>
      <c r="N540">
        <v>1</v>
      </c>
      <c r="O540">
        <v>0</v>
      </c>
      <c r="P540">
        <v>1</v>
      </c>
      <c r="Q540">
        <v>0</v>
      </c>
      <c r="R540">
        <v>1</v>
      </c>
      <c r="S540">
        <v>0</v>
      </c>
      <c r="T540">
        <v>1</v>
      </c>
      <c r="U540">
        <v>0</v>
      </c>
      <c r="V540">
        <v>0</v>
      </c>
      <c r="W540">
        <v>0</v>
      </c>
      <c r="X540">
        <v>53</v>
      </c>
      <c r="Y540" t="s">
        <v>257</v>
      </c>
      <c r="Z540">
        <v>1</v>
      </c>
    </row>
    <row r="541" spans="1:26" x14ac:dyDescent="0.2">
      <c r="A541" t="s">
        <v>74</v>
      </c>
      <c r="B541" t="s">
        <v>21</v>
      </c>
      <c r="C541" t="s">
        <v>52</v>
      </c>
      <c r="D541" t="s">
        <v>437</v>
      </c>
      <c r="E541" t="s">
        <v>178</v>
      </c>
      <c r="F541" s="2">
        <v>43173.770474537043</v>
      </c>
      <c r="G541">
        <v>18</v>
      </c>
      <c r="H541" s="2">
        <v>43173.771261574067</v>
      </c>
      <c r="I541" s="9">
        <f t="shared" si="8"/>
        <v>67.999998922459781</v>
      </c>
      <c r="J541">
        <v>1</v>
      </c>
      <c r="K541">
        <v>0</v>
      </c>
      <c r="L541">
        <v>1</v>
      </c>
      <c r="M541">
        <v>0</v>
      </c>
      <c r="N541">
        <v>1</v>
      </c>
      <c r="O541">
        <v>0</v>
      </c>
      <c r="P541">
        <v>1</v>
      </c>
      <c r="Q541">
        <v>0</v>
      </c>
      <c r="R541">
        <v>1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67</v>
      </c>
      <c r="Y541" t="s">
        <v>197</v>
      </c>
      <c r="Z541">
        <v>1</v>
      </c>
    </row>
    <row r="542" spans="1:26" x14ac:dyDescent="0.2">
      <c r="A542" t="s">
        <v>74</v>
      </c>
      <c r="B542" t="s">
        <v>21</v>
      </c>
      <c r="C542" t="s">
        <v>52</v>
      </c>
      <c r="D542" t="s">
        <v>436</v>
      </c>
      <c r="E542" t="s">
        <v>178</v>
      </c>
      <c r="F542" s="2">
        <v>43173.769432870373</v>
      </c>
      <c r="G542">
        <v>18</v>
      </c>
      <c r="H542" s="2">
        <v>43173.77034722222</v>
      </c>
      <c r="I542" s="9">
        <f t="shared" si="8"/>
        <v>78.999999607913196</v>
      </c>
      <c r="J542">
        <v>1</v>
      </c>
      <c r="K542">
        <v>0</v>
      </c>
      <c r="L542">
        <v>1</v>
      </c>
      <c r="M542">
        <v>0</v>
      </c>
      <c r="N542">
        <v>1</v>
      </c>
      <c r="O542">
        <v>0</v>
      </c>
      <c r="P542">
        <v>1</v>
      </c>
      <c r="Q542">
        <v>0</v>
      </c>
      <c r="R542">
        <v>1</v>
      </c>
      <c r="S542">
        <v>0</v>
      </c>
      <c r="T542">
        <v>1</v>
      </c>
      <c r="U542">
        <v>0</v>
      </c>
      <c r="V542">
        <v>0</v>
      </c>
      <c r="W542">
        <v>0</v>
      </c>
      <c r="X542">
        <v>78</v>
      </c>
      <c r="Y542" t="s">
        <v>197</v>
      </c>
      <c r="Z542">
        <v>1</v>
      </c>
    </row>
    <row r="543" spans="1:26" x14ac:dyDescent="0.2">
      <c r="A543" t="s">
        <v>137</v>
      </c>
      <c r="B543" t="s">
        <v>21</v>
      </c>
      <c r="C543" t="s">
        <v>52</v>
      </c>
      <c r="D543" t="s">
        <v>435</v>
      </c>
      <c r="E543" t="s">
        <v>178</v>
      </c>
      <c r="F543" s="2">
        <v>43173.768240740741</v>
      </c>
      <c r="G543">
        <v>18</v>
      </c>
      <c r="H543" s="2">
        <v>43173.76902777778</v>
      </c>
      <c r="I543" s="9">
        <f t="shared" si="8"/>
        <v>68.000000179745257</v>
      </c>
      <c r="J543">
        <v>1</v>
      </c>
      <c r="K543">
        <v>0</v>
      </c>
      <c r="L543">
        <v>1</v>
      </c>
      <c r="M543">
        <v>0</v>
      </c>
      <c r="N543">
        <v>1</v>
      </c>
      <c r="O543">
        <v>0</v>
      </c>
      <c r="P543">
        <v>1</v>
      </c>
      <c r="Q543">
        <v>0</v>
      </c>
      <c r="R543">
        <v>1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67</v>
      </c>
      <c r="Y543" t="s">
        <v>197</v>
      </c>
      <c r="Z543">
        <v>1</v>
      </c>
    </row>
    <row r="544" spans="1:26" x14ac:dyDescent="0.2">
      <c r="A544" t="s">
        <v>137</v>
      </c>
      <c r="B544" t="s">
        <v>21</v>
      </c>
      <c r="C544" t="s">
        <v>52</v>
      </c>
      <c r="D544" t="s">
        <v>434</v>
      </c>
      <c r="E544" t="s">
        <v>178</v>
      </c>
      <c r="F544" s="2">
        <v>43173.766331018523</v>
      </c>
      <c r="G544">
        <v>18</v>
      </c>
      <c r="H544" s="2">
        <v>43173.766550925917</v>
      </c>
      <c r="I544" s="9">
        <f t="shared" si="8"/>
        <v>18.999998783692718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 t="s">
        <v>197</v>
      </c>
      <c r="Z544">
        <v>0</v>
      </c>
    </row>
    <row r="545" spans="1:26" x14ac:dyDescent="0.2">
      <c r="A545" t="s">
        <v>137</v>
      </c>
      <c r="B545" t="s">
        <v>21</v>
      </c>
      <c r="C545" t="s">
        <v>52</v>
      </c>
      <c r="D545" t="s">
        <v>433</v>
      </c>
      <c r="E545" t="s">
        <v>178</v>
      </c>
      <c r="F545" s="2">
        <v>43173.765324074076</v>
      </c>
      <c r="G545">
        <v>18</v>
      </c>
      <c r="H545" s="2">
        <v>43173.766168981478</v>
      </c>
      <c r="I545" s="9">
        <f t="shared" si="8"/>
        <v>72.999999462626874</v>
      </c>
      <c r="J545">
        <v>1</v>
      </c>
      <c r="K545">
        <v>0</v>
      </c>
      <c r="L545">
        <v>1</v>
      </c>
      <c r="M545">
        <v>0</v>
      </c>
      <c r="N545">
        <v>1</v>
      </c>
      <c r="O545">
        <v>0</v>
      </c>
      <c r="P545">
        <v>1</v>
      </c>
      <c r="Q545">
        <v>0</v>
      </c>
      <c r="R545">
        <v>1</v>
      </c>
      <c r="S545">
        <v>0</v>
      </c>
      <c r="T545">
        <v>1</v>
      </c>
      <c r="U545">
        <v>0</v>
      </c>
      <c r="V545">
        <v>0</v>
      </c>
      <c r="W545">
        <v>0</v>
      </c>
      <c r="X545">
        <v>72</v>
      </c>
      <c r="Y545" t="s">
        <v>197</v>
      </c>
      <c r="Z545">
        <v>1</v>
      </c>
    </row>
    <row r="546" spans="1:26" x14ac:dyDescent="0.2">
      <c r="A546" t="s">
        <v>137</v>
      </c>
      <c r="B546" t="s">
        <v>21</v>
      </c>
      <c r="C546" t="s">
        <v>52</v>
      </c>
      <c r="D546" t="s">
        <v>432</v>
      </c>
      <c r="E546" t="s">
        <v>178</v>
      </c>
      <c r="F546" s="2">
        <v>43173.76421296296</v>
      </c>
      <c r="G546">
        <v>18</v>
      </c>
      <c r="H546" s="2">
        <v>43173.765231481477</v>
      </c>
      <c r="I546" s="9">
        <f t="shared" si="8"/>
        <v>87.999999825842679</v>
      </c>
      <c r="J546">
        <v>1</v>
      </c>
      <c r="K546">
        <v>0</v>
      </c>
      <c r="L546">
        <v>1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1</v>
      </c>
      <c r="S546">
        <v>0</v>
      </c>
      <c r="T546">
        <v>1</v>
      </c>
      <c r="U546">
        <v>0</v>
      </c>
      <c r="V546">
        <v>0</v>
      </c>
      <c r="W546">
        <v>0</v>
      </c>
      <c r="X546">
        <v>0</v>
      </c>
      <c r="Y546" t="s">
        <v>197</v>
      </c>
      <c r="Z546">
        <v>0</v>
      </c>
    </row>
    <row r="547" spans="1:26" x14ac:dyDescent="0.2">
      <c r="A547" t="s">
        <v>137</v>
      </c>
      <c r="B547" t="s">
        <v>21</v>
      </c>
      <c r="C547" t="s">
        <v>52</v>
      </c>
      <c r="D547" t="s">
        <v>431</v>
      </c>
      <c r="E547" t="s">
        <v>178</v>
      </c>
      <c r="F547" s="2">
        <v>43173.762997685182</v>
      </c>
      <c r="G547">
        <v>18</v>
      </c>
      <c r="H547" s="2">
        <v>43173.763958333337</v>
      </c>
      <c r="I547" s="9">
        <f t="shared" si="8"/>
        <v>83.000000542961061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 t="s">
        <v>197</v>
      </c>
      <c r="Z547">
        <v>0</v>
      </c>
    </row>
    <row r="548" spans="1:26" x14ac:dyDescent="0.2">
      <c r="A548" t="s">
        <v>137</v>
      </c>
      <c r="B548" t="s">
        <v>21</v>
      </c>
      <c r="C548" t="s">
        <v>52</v>
      </c>
      <c r="D548" t="s">
        <v>430</v>
      </c>
      <c r="E548" t="s">
        <v>178</v>
      </c>
      <c r="F548" s="2">
        <v>43173.760682870372</v>
      </c>
      <c r="G548">
        <v>18</v>
      </c>
      <c r="H548" s="2">
        <v>43173.762800925928</v>
      </c>
      <c r="I548" s="9">
        <f t="shared" si="8"/>
        <v>183.00000003073364</v>
      </c>
      <c r="J548">
        <v>0</v>
      </c>
      <c r="K548">
        <v>1</v>
      </c>
      <c r="L548">
        <v>0</v>
      </c>
      <c r="M548">
        <v>1</v>
      </c>
      <c r="N548">
        <v>0</v>
      </c>
      <c r="O548">
        <v>1</v>
      </c>
      <c r="P548">
        <v>0</v>
      </c>
      <c r="Q548">
        <v>1</v>
      </c>
      <c r="R548">
        <v>0</v>
      </c>
      <c r="S548">
        <v>1</v>
      </c>
      <c r="T548">
        <v>0</v>
      </c>
      <c r="U548">
        <v>1</v>
      </c>
      <c r="V548">
        <v>0</v>
      </c>
      <c r="W548">
        <v>0</v>
      </c>
      <c r="X548">
        <v>183</v>
      </c>
      <c r="Y548" t="s">
        <v>179</v>
      </c>
      <c r="Z548">
        <v>1</v>
      </c>
    </row>
    <row r="549" spans="1:26" x14ac:dyDescent="0.2">
      <c r="A549" t="s">
        <v>68</v>
      </c>
      <c r="B549" t="s">
        <v>21</v>
      </c>
      <c r="C549" t="s">
        <v>52</v>
      </c>
      <c r="D549" t="s">
        <v>429</v>
      </c>
      <c r="E549" t="s">
        <v>178</v>
      </c>
      <c r="F549" s="2">
        <v>43173.759247685193</v>
      </c>
      <c r="G549">
        <v>18</v>
      </c>
      <c r="H549" s="2">
        <v>43173.760300925933</v>
      </c>
      <c r="I549" s="9">
        <f t="shared" si="8"/>
        <v>90.999999898485839</v>
      </c>
      <c r="J549">
        <v>1</v>
      </c>
      <c r="K549">
        <v>0</v>
      </c>
      <c r="L549">
        <v>1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0</v>
      </c>
      <c r="Y549" t="s">
        <v>197</v>
      </c>
      <c r="Z549">
        <v>0</v>
      </c>
    </row>
    <row r="550" spans="1:26" x14ac:dyDescent="0.2">
      <c r="A550" t="s">
        <v>68</v>
      </c>
      <c r="B550" t="s">
        <v>21</v>
      </c>
      <c r="C550" t="s">
        <v>52</v>
      </c>
      <c r="D550" t="s">
        <v>428</v>
      </c>
      <c r="E550" t="s">
        <v>178</v>
      </c>
      <c r="F550" s="2">
        <v>43173.758148148147</v>
      </c>
      <c r="G550">
        <v>18</v>
      </c>
      <c r="H550" s="2">
        <v>43173.759108796286</v>
      </c>
      <c r="I550" s="9">
        <f t="shared" si="8"/>
        <v>82.999999285675585</v>
      </c>
      <c r="J550">
        <v>1</v>
      </c>
      <c r="K550">
        <v>0</v>
      </c>
      <c r="L550">
        <v>1</v>
      </c>
      <c r="M550">
        <v>0</v>
      </c>
      <c r="N550">
        <v>1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1</v>
      </c>
      <c r="U550">
        <v>0</v>
      </c>
      <c r="V550">
        <v>0</v>
      </c>
      <c r="W550">
        <v>0</v>
      </c>
      <c r="X550">
        <v>0</v>
      </c>
      <c r="Y550" t="s">
        <v>197</v>
      </c>
      <c r="Z550">
        <v>0</v>
      </c>
    </row>
    <row r="551" spans="1:26" x14ac:dyDescent="0.2">
      <c r="A551" t="s">
        <v>131</v>
      </c>
      <c r="B551" t="s">
        <v>21</v>
      </c>
      <c r="C551" t="s">
        <v>52</v>
      </c>
      <c r="D551" t="s">
        <v>427</v>
      </c>
      <c r="E551" t="s">
        <v>178</v>
      </c>
      <c r="F551" s="2">
        <v>43173.756909722222</v>
      </c>
      <c r="G551">
        <v>18</v>
      </c>
      <c r="H551" s="2">
        <v>43173.757662037038</v>
      </c>
      <c r="I551" s="9">
        <f t="shared" si="8"/>
        <v>65.000000107102096</v>
      </c>
      <c r="J551">
        <v>1</v>
      </c>
      <c r="K551">
        <v>0</v>
      </c>
      <c r="L551">
        <v>1</v>
      </c>
      <c r="M551">
        <v>0</v>
      </c>
      <c r="N551">
        <v>1</v>
      </c>
      <c r="O551">
        <v>0</v>
      </c>
      <c r="P551">
        <v>1</v>
      </c>
      <c r="Q551">
        <v>0</v>
      </c>
      <c r="R551">
        <v>1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65</v>
      </c>
      <c r="Y551" t="s">
        <v>197</v>
      </c>
      <c r="Z551">
        <v>1</v>
      </c>
    </row>
    <row r="552" spans="1:26" x14ac:dyDescent="0.2">
      <c r="A552" t="s">
        <v>99</v>
      </c>
      <c r="B552" t="s">
        <v>21</v>
      </c>
      <c r="C552" t="s">
        <v>52</v>
      </c>
      <c r="D552" t="s">
        <v>426</v>
      </c>
      <c r="E552" t="s">
        <v>178</v>
      </c>
      <c r="F552" s="2">
        <v>43173.755856481483</v>
      </c>
      <c r="G552">
        <v>18</v>
      </c>
      <c r="H552" s="2">
        <v>43173.756435185183</v>
      </c>
      <c r="I552" s="9">
        <f t="shared" si="8"/>
        <v>49.999999743886292</v>
      </c>
      <c r="J552">
        <v>1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1</v>
      </c>
      <c r="Q552">
        <v>0</v>
      </c>
      <c r="R552">
        <v>1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 t="s">
        <v>337</v>
      </c>
      <c r="Z552">
        <v>0</v>
      </c>
    </row>
    <row r="553" spans="1:26" x14ac:dyDescent="0.2">
      <c r="A553" t="s">
        <v>123</v>
      </c>
      <c r="B553" t="s">
        <v>21</v>
      </c>
      <c r="C553" t="s">
        <v>52</v>
      </c>
      <c r="D553" t="s">
        <v>425</v>
      </c>
      <c r="E553" t="s">
        <v>178</v>
      </c>
      <c r="F553" s="2">
        <v>43173.754780092589</v>
      </c>
      <c r="G553">
        <v>18</v>
      </c>
      <c r="H553" s="2">
        <v>43173.755474537043</v>
      </c>
      <c r="I553" s="9">
        <f t="shared" si="8"/>
        <v>60.000000824220479</v>
      </c>
      <c r="J553">
        <v>1</v>
      </c>
      <c r="K553">
        <v>0</v>
      </c>
      <c r="L553">
        <v>1</v>
      </c>
      <c r="M553">
        <v>0</v>
      </c>
      <c r="N553">
        <v>1</v>
      </c>
      <c r="O553">
        <v>0</v>
      </c>
      <c r="P553">
        <v>1</v>
      </c>
      <c r="Q553">
        <v>0</v>
      </c>
      <c r="R553">
        <v>1</v>
      </c>
      <c r="S553">
        <v>0</v>
      </c>
      <c r="T553">
        <v>1</v>
      </c>
      <c r="U553">
        <v>0</v>
      </c>
      <c r="V553">
        <v>0</v>
      </c>
      <c r="W553">
        <v>0</v>
      </c>
      <c r="X553">
        <v>60</v>
      </c>
      <c r="Y553" t="s">
        <v>257</v>
      </c>
      <c r="Z553">
        <v>1</v>
      </c>
    </row>
    <row r="554" spans="1:26" x14ac:dyDescent="0.2">
      <c r="A554" t="s">
        <v>123</v>
      </c>
      <c r="B554" t="s">
        <v>21</v>
      </c>
      <c r="C554" t="s">
        <v>52</v>
      </c>
      <c r="D554" t="s">
        <v>424</v>
      </c>
      <c r="E554" t="s">
        <v>178</v>
      </c>
      <c r="F554" s="2">
        <v>43173.754016203697</v>
      </c>
      <c r="G554">
        <v>18</v>
      </c>
      <c r="H554" s="2">
        <v>43173.754652777781</v>
      </c>
      <c r="I554" s="9">
        <f t="shared" si="8"/>
        <v>55.000000912696123</v>
      </c>
      <c r="J554">
        <v>1</v>
      </c>
      <c r="K554">
        <v>0</v>
      </c>
      <c r="L554">
        <v>1</v>
      </c>
      <c r="M554">
        <v>0</v>
      </c>
      <c r="N554">
        <v>1</v>
      </c>
      <c r="O554">
        <v>0</v>
      </c>
      <c r="P554">
        <v>1</v>
      </c>
      <c r="Q554">
        <v>0</v>
      </c>
      <c r="R554">
        <v>1</v>
      </c>
      <c r="S554">
        <v>0</v>
      </c>
      <c r="T554">
        <v>1</v>
      </c>
      <c r="U554">
        <v>0</v>
      </c>
      <c r="V554">
        <v>0</v>
      </c>
      <c r="W554">
        <v>0</v>
      </c>
      <c r="X554">
        <v>55</v>
      </c>
      <c r="Y554" t="s">
        <v>257</v>
      </c>
      <c r="Z554">
        <v>1</v>
      </c>
    </row>
    <row r="555" spans="1:26" x14ac:dyDescent="0.2">
      <c r="A555" t="s">
        <v>123</v>
      </c>
      <c r="B555" t="s">
        <v>21</v>
      </c>
      <c r="C555" t="s">
        <v>52</v>
      </c>
      <c r="D555" t="s">
        <v>423</v>
      </c>
      <c r="E555" t="s">
        <v>178</v>
      </c>
      <c r="F555" s="2">
        <v>43173.753182870372</v>
      </c>
      <c r="G555">
        <v>18</v>
      </c>
      <c r="H555" s="2">
        <v>43173.753946759258</v>
      </c>
      <c r="I555" s="9">
        <f t="shared" si="8"/>
        <v>65.999999712221324</v>
      </c>
      <c r="J555">
        <v>1</v>
      </c>
      <c r="K555">
        <v>0</v>
      </c>
      <c r="L555">
        <v>1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1</v>
      </c>
      <c r="S555">
        <v>0</v>
      </c>
      <c r="T555">
        <v>1</v>
      </c>
      <c r="U555">
        <v>0</v>
      </c>
      <c r="V555">
        <v>0</v>
      </c>
      <c r="W555">
        <v>0</v>
      </c>
      <c r="X555">
        <v>0</v>
      </c>
      <c r="Y555" t="s">
        <v>257</v>
      </c>
      <c r="Z555">
        <v>0</v>
      </c>
    </row>
    <row r="556" spans="1:26" x14ac:dyDescent="0.2">
      <c r="A556" t="s">
        <v>90</v>
      </c>
      <c r="B556" t="s">
        <v>21</v>
      </c>
      <c r="C556" t="s">
        <v>52</v>
      </c>
      <c r="D556" t="s">
        <v>422</v>
      </c>
      <c r="E556" t="s">
        <v>178</v>
      </c>
      <c r="F556" s="2">
        <v>43173.752164351848</v>
      </c>
      <c r="G556">
        <v>18</v>
      </c>
      <c r="H556" s="2">
        <v>43173.752650462957</v>
      </c>
      <c r="I556" s="9">
        <f t="shared" si="8"/>
        <v>41.999999759718776</v>
      </c>
      <c r="J556">
        <v>1</v>
      </c>
      <c r="K556">
        <v>0</v>
      </c>
      <c r="L556">
        <v>1</v>
      </c>
      <c r="M556">
        <v>0</v>
      </c>
      <c r="N556">
        <v>1</v>
      </c>
      <c r="O556">
        <v>0</v>
      </c>
      <c r="P556">
        <v>1</v>
      </c>
      <c r="Q556">
        <v>0</v>
      </c>
      <c r="R556">
        <v>1</v>
      </c>
      <c r="S556">
        <v>0</v>
      </c>
      <c r="T556">
        <v>1</v>
      </c>
      <c r="U556">
        <v>0</v>
      </c>
      <c r="V556">
        <v>0</v>
      </c>
      <c r="W556">
        <v>0</v>
      </c>
      <c r="X556">
        <v>41</v>
      </c>
      <c r="Y556" t="s">
        <v>337</v>
      </c>
      <c r="Z556">
        <v>1</v>
      </c>
    </row>
    <row r="557" spans="1:26" x14ac:dyDescent="0.2">
      <c r="A557" t="s">
        <v>90</v>
      </c>
      <c r="B557" t="s">
        <v>21</v>
      </c>
      <c r="C557" t="s">
        <v>52</v>
      </c>
      <c r="D557" t="s">
        <v>421</v>
      </c>
      <c r="E557" t="s">
        <v>178</v>
      </c>
      <c r="F557" s="2">
        <v>43173.751597222217</v>
      </c>
      <c r="G557">
        <v>18</v>
      </c>
      <c r="H557" s="2">
        <v>43173.752118055563</v>
      </c>
      <c r="I557" s="9">
        <f t="shared" si="8"/>
        <v>45.000001089647412</v>
      </c>
      <c r="J557">
        <v>1</v>
      </c>
      <c r="K557">
        <v>0</v>
      </c>
      <c r="L557">
        <v>1</v>
      </c>
      <c r="M557">
        <v>0</v>
      </c>
      <c r="N557">
        <v>1</v>
      </c>
      <c r="O557">
        <v>0</v>
      </c>
      <c r="P557">
        <v>1</v>
      </c>
      <c r="Q557">
        <v>0</v>
      </c>
      <c r="R557">
        <v>1</v>
      </c>
      <c r="S557">
        <v>0</v>
      </c>
      <c r="T557">
        <v>1</v>
      </c>
      <c r="U557">
        <v>0</v>
      </c>
      <c r="V557">
        <v>0</v>
      </c>
      <c r="W557">
        <v>0</v>
      </c>
      <c r="X557">
        <v>44</v>
      </c>
      <c r="Y557" t="s">
        <v>337</v>
      </c>
      <c r="Z557">
        <v>1</v>
      </c>
    </row>
    <row r="558" spans="1:26" x14ac:dyDescent="0.2">
      <c r="A558" t="s">
        <v>95</v>
      </c>
      <c r="B558" t="s">
        <v>21</v>
      </c>
      <c r="C558" t="s">
        <v>52</v>
      </c>
      <c r="D558" t="s">
        <v>420</v>
      </c>
      <c r="E558" t="s">
        <v>178</v>
      </c>
      <c r="F558" s="2">
        <v>43173.750752314823</v>
      </c>
      <c r="G558">
        <v>18</v>
      </c>
      <c r="H558" s="2">
        <v>43173.751377314817</v>
      </c>
      <c r="I558" s="9">
        <f t="shared" si="8"/>
        <v>53.999999421648681</v>
      </c>
      <c r="J558">
        <v>1</v>
      </c>
      <c r="K558">
        <v>0</v>
      </c>
      <c r="L558">
        <v>1</v>
      </c>
      <c r="M558">
        <v>0</v>
      </c>
      <c r="N558">
        <v>1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 t="s">
        <v>257</v>
      </c>
      <c r="Z558">
        <v>0</v>
      </c>
    </row>
    <row r="559" spans="1:26" x14ac:dyDescent="0.2">
      <c r="A559" t="s">
        <v>95</v>
      </c>
      <c r="B559" t="s">
        <v>21</v>
      </c>
      <c r="C559" t="s">
        <v>52</v>
      </c>
      <c r="D559" t="s">
        <v>419</v>
      </c>
      <c r="E559" t="s">
        <v>178</v>
      </c>
      <c r="F559" s="2">
        <v>43173.750416666669</v>
      </c>
      <c r="G559">
        <v>18</v>
      </c>
      <c r="H559" s="2">
        <v>43173.750740740739</v>
      </c>
      <c r="I559" s="9">
        <f t="shared" si="8"/>
        <v>27.999999630264938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 t="s">
        <v>257</v>
      </c>
      <c r="Z559">
        <v>0</v>
      </c>
    </row>
    <row r="560" spans="1:26" x14ac:dyDescent="0.2">
      <c r="A560" t="s">
        <v>95</v>
      </c>
      <c r="B560" t="s">
        <v>21</v>
      </c>
      <c r="C560" t="s">
        <v>52</v>
      </c>
      <c r="D560" t="s">
        <v>418</v>
      </c>
      <c r="E560" t="s">
        <v>178</v>
      </c>
      <c r="F560" s="2">
        <v>43173.749699074076</v>
      </c>
      <c r="G560">
        <v>17</v>
      </c>
      <c r="H560" s="2">
        <v>43173.750324074077</v>
      </c>
      <c r="I560" s="9">
        <f t="shared" si="8"/>
        <v>54.000000050291419</v>
      </c>
      <c r="J560">
        <v>1</v>
      </c>
      <c r="K560">
        <v>0</v>
      </c>
      <c r="L560">
        <v>1</v>
      </c>
      <c r="M560">
        <v>0</v>
      </c>
      <c r="N560">
        <v>1</v>
      </c>
      <c r="O560">
        <v>0</v>
      </c>
      <c r="P560">
        <v>1</v>
      </c>
      <c r="Q560">
        <v>0</v>
      </c>
      <c r="R560">
        <v>1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54</v>
      </c>
      <c r="Y560" t="s">
        <v>257</v>
      </c>
      <c r="Z560">
        <v>1</v>
      </c>
    </row>
    <row r="561" spans="1:26" x14ac:dyDescent="0.2">
      <c r="A561" t="s">
        <v>95</v>
      </c>
      <c r="B561" t="s">
        <v>21</v>
      </c>
      <c r="C561" t="s">
        <v>52</v>
      </c>
      <c r="D561" t="s">
        <v>417</v>
      </c>
      <c r="E561" t="s">
        <v>178</v>
      </c>
      <c r="F561" s="2">
        <v>43173.749374999999</v>
      </c>
      <c r="G561">
        <v>17</v>
      </c>
      <c r="H561" s="2">
        <v>43173.749675925923</v>
      </c>
      <c r="I561" s="9">
        <f t="shared" si="8"/>
        <v>25.999999791383743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 t="s">
        <v>257</v>
      </c>
      <c r="Z561">
        <v>0</v>
      </c>
    </row>
    <row r="562" spans="1:26" x14ac:dyDescent="0.2">
      <c r="A562" t="s">
        <v>95</v>
      </c>
      <c r="B562" t="s">
        <v>21</v>
      </c>
      <c r="C562" t="s">
        <v>52</v>
      </c>
      <c r="D562" t="s">
        <v>416</v>
      </c>
      <c r="E562" t="s">
        <v>178</v>
      </c>
      <c r="F562" s="2">
        <v>43173.748611111107</v>
      </c>
      <c r="G562">
        <v>17</v>
      </c>
      <c r="H562" s="2">
        <v>43173.749305555553</v>
      </c>
      <c r="I562" s="9">
        <f t="shared" si="8"/>
        <v>60.000000195577741</v>
      </c>
      <c r="J562">
        <v>1</v>
      </c>
      <c r="K562">
        <v>0</v>
      </c>
      <c r="L562">
        <v>1</v>
      </c>
      <c r="M562">
        <v>0</v>
      </c>
      <c r="N562">
        <v>1</v>
      </c>
      <c r="O562">
        <v>0</v>
      </c>
      <c r="P562">
        <v>1</v>
      </c>
      <c r="Q562">
        <v>0</v>
      </c>
      <c r="R562">
        <v>1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 t="s">
        <v>257</v>
      </c>
      <c r="Z562">
        <v>0</v>
      </c>
    </row>
    <row r="563" spans="1:26" x14ac:dyDescent="0.2">
      <c r="A563" t="s">
        <v>95</v>
      </c>
      <c r="B563" t="s">
        <v>21</v>
      </c>
      <c r="C563" t="s">
        <v>52</v>
      </c>
      <c r="D563" t="s">
        <v>415</v>
      </c>
      <c r="E563" t="s">
        <v>178</v>
      </c>
      <c r="F563" s="2">
        <v>43173.748217592591</v>
      </c>
      <c r="G563">
        <v>17</v>
      </c>
      <c r="H563" s="2">
        <v>43173.748599537037</v>
      </c>
      <c r="I563" s="9">
        <f t="shared" si="8"/>
        <v>33.000000170432031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 t="s">
        <v>257</v>
      </c>
      <c r="Z563">
        <v>0</v>
      </c>
    </row>
    <row r="564" spans="1:26" x14ac:dyDescent="0.2">
      <c r="A564" t="s">
        <v>95</v>
      </c>
      <c r="B564" t="s">
        <v>21</v>
      </c>
      <c r="C564" t="s">
        <v>52</v>
      </c>
      <c r="D564" t="s">
        <v>414</v>
      </c>
      <c r="E564" t="s">
        <v>178</v>
      </c>
      <c r="F564" s="2">
        <v>43173.747233796297</v>
      </c>
      <c r="G564">
        <v>17</v>
      </c>
      <c r="H564" s="2">
        <v>43173.74796296296</v>
      </c>
      <c r="I564" s="9">
        <f t="shared" si="8"/>
        <v>62.999999639578164</v>
      </c>
      <c r="J564">
        <v>1</v>
      </c>
      <c r="K564">
        <v>0</v>
      </c>
      <c r="L564">
        <v>1</v>
      </c>
      <c r="M564">
        <v>0</v>
      </c>
      <c r="N564">
        <v>1</v>
      </c>
      <c r="O564">
        <v>0</v>
      </c>
      <c r="P564">
        <v>1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 t="s">
        <v>257</v>
      </c>
      <c r="Z564">
        <v>0</v>
      </c>
    </row>
    <row r="565" spans="1:26" x14ac:dyDescent="0.2">
      <c r="A565" t="s">
        <v>95</v>
      </c>
      <c r="B565" t="s">
        <v>21</v>
      </c>
      <c r="C565" t="s">
        <v>52</v>
      </c>
      <c r="D565" t="s">
        <v>413</v>
      </c>
      <c r="E565" t="s">
        <v>178</v>
      </c>
      <c r="F565" s="2">
        <v>43173.746180555558</v>
      </c>
      <c r="G565">
        <v>17</v>
      </c>
      <c r="H565" s="2">
        <v>43173.747002314813</v>
      </c>
      <c r="I565" s="9">
        <f t="shared" si="8"/>
        <v>70.99999962374568</v>
      </c>
      <c r="J565">
        <v>1</v>
      </c>
      <c r="K565">
        <v>0</v>
      </c>
      <c r="L565">
        <v>1</v>
      </c>
      <c r="M565">
        <v>0</v>
      </c>
      <c r="N565">
        <v>1</v>
      </c>
      <c r="O565">
        <v>0</v>
      </c>
      <c r="P565">
        <v>1</v>
      </c>
      <c r="Q565">
        <v>0</v>
      </c>
      <c r="R565">
        <v>1</v>
      </c>
      <c r="S565">
        <v>0</v>
      </c>
      <c r="T565">
        <v>1</v>
      </c>
      <c r="U565">
        <v>0</v>
      </c>
      <c r="V565">
        <v>0</v>
      </c>
      <c r="W565">
        <v>0</v>
      </c>
      <c r="X565">
        <v>70</v>
      </c>
      <c r="Y565" t="s">
        <v>197</v>
      </c>
      <c r="Z565">
        <v>1</v>
      </c>
    </row>
    <row r="566" spans="1:26" x14ac:dyDescent="0.2">
      <c r="A566" t="s">
        <v>95</v>
      </c>
      <c r="B566" t="s">
        <v>21</v>
      </c>
      <c r="C566" t="s">
        <v>52</v>
      </c>
      <c r="D566" t="s">
        <v>412</v>
      </c>
      <c r="E566" t="s">
        <v>178</v>
      </c>
      <c r="F566" s="2">
        <v>43173.744699074072</v>
      </c>
      <c r="G566">
        <v>17</v>
      </c>
      <c r="H566" s="2">
        <v>43173.744814814818</v>
      </c>
      <c r="I566" s="9">
        <f t="shared" si="8"/>
        <v>10.000000451691449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 t="s">
        <v>197</v>
      </c>
      <c r="Z566">
        <v>0</v>
      </c>
    </row>
    <row r="567" spans="1:26" x14ac:dyDescent="0.2">
      <c r="A567" t="s">
        <v>95</v>
      </c>
      <c r="B567" t="s">
        <v>21</v>
      </c>
      <c r="C567" t="s">
        <v>52</v>
      </c>
      <c r="D567" t="s">
        <v>411</v>
      </c>
      <c r="E567" t="s">
        <v>178</v>
      </c>
      <c r="F567" s="2">
        <v>43173.744085648148</v>
      </c>
      <c r="G567">
        <v>17</v>
      </c>
      <c r="H567" s="2">
        <v>43173.744687500002</v>
      </c>
      <c r="I567" s="9">
        <f t="shared" si="8"/>
        <v>52.000000211410224</v>
      </c>
      <c r="J567">
        <v>1</v>
      </c>
      <c r="K567">
        <v>0</v>
      </c>
      <c r="L567">
        <v>1</v>
      </c>
      <c r="M567">
        <v>0</v>
      </c>
      <c r="N567"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 t="s">
        <v>197</v>
      </c>
      <c r="Z567">
        <v>0</v>
      </c>
    </row>
    <row r="568" spans="1:26" x14ac:dyDescent="0.2">
      <c r="A568" t="s">
        <v>95</v>
      </c>
      <c r="B568" t="s">
        <v>21</v>
      </c>
      <c r="C568" t="s">
        <v>52</v>
      </c>
      <c r="D568" t="s">
        <v>410</v>
      </c>
      <c r="E568" t="s">
        <v>178</v>
      </c>
      <c r="F568" s="2">
        <v>43173.743645833332</v>
      </c>
      <c r="G568">
        <v>17</v>
      </c>
      <c r="H568" s="2">
        <v>43173.744062500002</v>
      </c>
      <c r="I568" s="9">
        <f t="shared" si="8"/>
        <v>36.000000243075192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 t="s">
        <v>197</v>
      </c>
      <c r="Z568">
        <v>0</v>
      </c>
    </row>
    <row r="569" spans="1:26" x14ac:dyDescent="0.2">
      <c r="A569" t="s">
        <v>95</v>
      </c>
      <c r="B569" t="s">
        <v>21</v>
      </c>
      <c r="C569" t="s">
        <v>52</v>
      </c>
      <c r="D569" t="s">
        <v>409</v>
      </c>
      <c r="E569" t="s">
        <v>178</v>
      </c>
      <c r="F569" s="2">
        <v>43173.743032407408</v>
      </c>
      <c r="G569">
        <v>17</v>
      </c>
      <c r="H569" s="2">
        <v>43173.743414351848</v>
      </c>
      <c r="I569" s="9">
        <f t="shared" si="8"/>
        <v>32.999999541789293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 t="s">
        <v>197</v>
      </c>
      <c r="Z569">
        <v>0</v>
      </c>
    </row>
    <row r="570" spans="1:26" x14ac:dyDescent="0.2">
      <c r="A570" t="s">
        <v>95</v>
      </c>
      <c r="B570" t="s">
        <v>21</v>
      </c>
      <c r="C570" t="s">
        <v>52</v>
      </c>
      <c r="D570" t="s">
        <v>408</v>
      </c>
      <c r="E570" t="s">
        <v>178</v>
      </c>
      <c r="F570" s="2">
        <v>43173.742013888892</v>
      </c>
      <c r="G570">
        <v>17</v>
      </c>
      <c r="H570" s="2">
        <v>43173.743020833332</v>
      </c>
      <c r="I570" s="9">
        <f t="shared" si="8"/>
        <v>86.999999592080712</v>
      </c>
      <c r="J570">
        <v>1</v>
      </c>
      <c r="K570">
        <v>0</v>
      </c>
      <c r="L570">
        <v>1</v>
      </c>
      <c r="M570">
        <v>0</v>
      </c>
      <c r="N570">
        <v>1</v>
      </c>
      <c r="O570">
        <v>0</v>
      </c>
      <c r="P570">
        <v>1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 t="s">
        <v>197</v>
      </c>
      <c r="Z570">
        <v>0</v>
      </c>
    </row>
    <row r="571" spans="1:26" x14ac:dyDescent="0.2">
      <c r="A571" t="s">
        <v>95</v>
      </c>
      <c r="B571" t="s">
        <v>21</v>
      </c>
      <c r="C571" t="s">
        <v>52</v>
      </c>
      <c r="D571" t="s">
        <v>407</v>
      </c>
      <c r="E571" t="s">
        <v>178</v>
      </c>
      <c r="F571" s="2">
        <v>43173.740960648152</v>
      </c>
      <c r="G571">
        <v>17</v>
      </c>
      <c r="H571" s="2">
        <v>43173.741875</v>
      </c>
      <c r="I571" s="9">
        <f t="shared" si="8"/>
        <v>78.999999607913196</v>
      </c>
      <c r="J571">
        <v>1</v>
      </c>
      <c r="K571">
        <v>0</v>
      </c>
      <c r="L571">
        <v>1</v>
      </c>
      <c r="M571">
        <v>0</v>
      </c>
      <c r="N571">
        <v>1</v>
      </c>
      <c r="O571">
        <v>0</v>
      </c>
      <c r="P571">
        <v>1</v>
      </c>
      <c r="Q571">
        <v>0</v>
      </c>
      <c r="R571">
        <v>1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78</v>
      </c>
      <c r="Y571" t="s">
        <v>197</v>
      </c>
      <c r="Z571">
        <v>1</v>
      </c>
    </row>
    <row r="572" spans="1:26" x14ac:dyDescent="0.2">
      <c r="A572" t="s">
        <v>95</v>
      </c>
      <c r="B572" t="s">
        <v>21</v>
      </c>
      <c r="C572" t="s">
        <v>52</v>
      </c>
      <c r="D572" t="s">
        <v>406</v>
      </c>
      <c r="E572" t="s">
        <v>178</v>
      </c>
      <c r="F572" s="2">
        <v>43173.740011574067</v>
      </c>
      <c r="G572">
        <v>17</v>
      </c>
      <c r="H572" s="2">
        <v>43173.740879629629</v>
      </c>
      <c r="I572" s="9">
        <f t="shared" si="8"/>
        <v>75.000000558793545</v>
      </c>
      <c r="J572">
        <v>1</v>
      </c>
      <c r="K572">
        <v>0</v>
      </c>
      <c r="L572">
        <v>1</v>
      </c>
      <c r="M572">
        <v>0</v>
      </c>
      <c r="N572">
        <v>1</v>
      </c>
      <c r="O572">
        <v>0</v>
      </c>
      <c r="P572">
        <v>1</v>
      </c>
      <c r="Q572">
        <v>0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 t="s">
        <v>197</v>
      </c>
      <c r="Z572">
        <v>0</v>
      </c>
    </row>
    <row r="573" spans="1:26" x14ac:dyDescent="0.2">
      <c r="A573" t="s">
        <v>119</v>
      </c>
      <c r="B573" t="s">
        <v>21</v>
      </c>
      <c r="C573" t="s">
        <v>52</v>
      </c>
      <c r="D573" t="s">
        <v>405</v>
      </c>
      <c r="E573" t="s">
        <v>178</v>
      </c>
      <c r="F573" s="2">
        <v>43173.738738425927</v>
      </c>
      <c r="G573">
        <v>17</v>
      </c>
      <c r="H573" s="2">
        <v>43173.73940972222</v>
      </c>
      <c r="I573" s="9">
        <f t="shared" si="8"/>
        <v>57.999999728053808</v>
      </c>
      <c r="J573">
        <v>1</v>
      </c>
      <c r="K573">
        <v>0</v>
      </c>
      <c r="L573">
        <v>1</v>
      </c>
      <c r="M573">
        <v>0</v>
      </c>
      <c r="N573">
        <v>1</v>
      </c>
      <c r="O573">
        <v>0</v>
      </c>
      <c r="P573">
        <v>1</v>
      </c>
      <c r="Q573">
        <v>0</v>
      </c>
      <c r="R573">
        <v>1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58</v>
      </c>
      <c r="Y573" t="s">
        <v>257</v>
      </c>
      <c r="Z573">
        <v>1</v>
      </c>
    </row>
    <row r="574" spans="1:26" x14ac:dyDescent="0.2">
      <c r="A574" t="s">
        <v>119</v>
      </c>
      <c r="B574" t="s">
        <v>21</v>
      </c>
      <c r="C574" t="s">
        <v>52</v>
      </c>
      <c r="D574" t="s">
        <v>404</v>
      </c>
      <c r="E574" t="s">
        <v>178</v>
      </c>
      <c r="F574" s="2">
        <v>43173.738009259258</v>
      </c>
      <c r="G574">
        <v>17</v>
      </c>
      <c r="H574" s="2">
        <v>43173.738622685189</v>
      </c>
      <c r="I574" s="9">
        <f t="shared" si="8"/>
        <v>53.000000445172191</v>
      </c>
      <c r="J574">
        <v>1</v>
      </c>
      <c r="K574">
        <v>0</v>
      </c>
      <c r="L574">
        <v>1</v>
      </c>
      <c r="M574">
        <v>0</v>
      </c>
      <c r="N574">
        <v>1</v>
      </c>
      <c r="O574">
        <v>0</v>
      </c>
      <c r="P574">
        <v>1</v>
      </c>
      <c r="Q574">
        <v>0</v>
      </c>
      <c r="R574">
        <v>1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53</v>
      </c>
      <c r="Y574" t="s">
        <v>257</v>
      </c>
      <c r="Z574">
        <v>1</v>
      </c>
    </row>
    <row r="575" spans="1:26" x14ac:dyDescent="0.2">
      <c r="A575" t="s">
        <v>90</v>
      </c>
      <c r="B575" t="s">
        <v>21</v>
      </c>
      <c r="C575" t="s">
        <v>52</v>
      </c>
      <c r="D575" t="s">
        <v>403</v>
      </c>
      <c r="E575" t="s">
        <v>178</v>
      </c>
      <c r="F575" s="2">
        <v>43173.737199074072</v>
      </c>
      <c r="G575">
        <v>17</v>
      </c>
      <c r="H575" s="2">
        <v>43173.737719907411</v>
      </c>
      <c r="I575" s="9">
        <f t="shared" si="8"/>
        <v>45.000000461004674</v>
      </c>
      <c r="J575">
        <v>1</v>
      </c>
      <c r="K575">
        <v>0</v>
      </c>
      <c r="L575">
        <v>1</v>
      </c>
      <c r="M575">
        <v>0</v>
      </c>
      <c r="N575">
        <v>1</v>
      </c>
      <c r="O575">
        <v>0</v>
      </c>
      <c r="P575">
        <v>1</v>
      </c>
      <c r="Q575">
        <v>0</v>
      </c>
      <c r="R575">
        <v>1</v>
      </c>
      <c r="S575">
        <v>0</v>
      </c>
      <c r="T575">
        <v>1</v>
      </c>
      <c r="U575">
        <v>0</v>
      </c>
      <c r="V575">
        <v>0</v>
      </c>
      <c r="W575">
        <v>0</v>
      </c>
      <c r="X575">
        <v>44</v>
      </c>
      <c r="Y575" t="s">
        <v>306</v>
      </c>
      <c r="Z575">
        <v>1</v>
      </c>
    </row>
    <row r="576" spans="1:26" x14ac:dyDescent="0.2">
      <c r="A576" t="s">
        <v>90</v>
      </c>
      <c r="B576" t="s">
        <v>21</v>
      </c>
      <c r="C576" t="s">
        <v>52</v>
      </c>
      <c r="D576" t="s">
        <v>402</v>
      </c>
      <c r="E576" t="s">
        <v>178</v>
      </c>
      <c r="F576" s="2">
        <v>43173.736504629633</v>
      </c>
      <c r="G576">
        <v>17</v>
      </c>
      <c r="H576" s="2">
        <v>43173.737025462957</v>
      </c>
      <c r="I576" s="9">
        <f t="shared" si="8"/>
        <v>44.999999203719199</v>
      </c>
      <c r="J576">
        <v>1</v>
      </c>
      <c r="K576">
        <v>0</v>
      </c>
      <c r="L576">
        <v>1</v>
      </c>
      <c r="M576">
        <v>0</v>
      </c>
      <c r="N576">
        <v>1</v>
      </c>
      <c r="O576">
        <v>0</v>
      </c>
      <c r="P576">
        <v>1</v>
      </c>
      <c r="Q576">
        <v>0</v>
      </c>
      <c r="R576">
        <v>1</v>
      </c>
      <c r="S576">
        <v>0</v>
      </c>
      <c r="T576">
        <v>1</v>
      </c>
      <c r="U576">
        <v>0</v>
      </c>
      <c r="V576">
        <v>0</v>
      </c>
      <c r="W576">
        <v>0</v>
      </c>
      <c r="X576">
        <v>45</v>
      </c>
      <c r="Y576" t="s">
        <v>306</v>
      </c>
      <c r="Z576">
        <v>1</v>
      </c>
    </row>
    <row r="577" spans="1:26" x14ac:dyDescent="0.2">
      <c r="A577" t="s">
        <v>90</v>
      </c>
      <c r="B577" t="s">
        <v>21</v>
      </c>
      <c r="C577" t="s">
        <v>52</v>
      </c>
      <c r="D577" t="s">
        <v>401</v>
      </c>
      <c r="E577" t="s">
        <v>178</v>
      </c>
      <c r="F577" s="2">
        <v>43173.735937500001</v>
      </c>
      <c r="G577">
        <v>17</v>
      </c>
      <c r="H577" s="2">
        <v>43173.736458333333</v>
      </c>
      <c r="I577" s="9">
        <f t="shared" si="8"/>
        <v>44.999999832361937</v>
      </c>
      <c r="J577">
        <v>1</v>
      </c>
      <c r="K577">
        <v>0</v>
      </c>
      <c r="L577">
        <v>1</v>
      </c>
      <c r="M577">
        <v>0</v>
      </c>
      <c r="N577">
        <v>1</v>
      </c>
      <c r="O577">
        <v>0</v>
      </c>
      <c r="P577">
        <v>1</v>
      </c>
      <c r="Q577">
        <v>0</v>
      </c>
      <c r="R577">
        <v>1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45</v>
      </c>
      <c r="Y577" t="s">
        <v>260</v>
      </c>
      <c r="Z577">
        <v>1</v>
      </c>
    </row>
    <row r="578" spans="1:26" x14ac:dyDescent="0.2">
      <c r="A578" t="s">
        <v>90</v>
      </c>
      <c r="B578" t="s">
        <v>21</v>
      </c>
      <c r="C578" t="s">
        <v>52</v>
      </c>
      <c r="D578" t="s">
        <v>400</v>
      </c>
      <c r="E578" t="s">
        <v>178</v>
      </c>
      <c r="F578" s="2">
        <v>43173.735289351847</v>
      </c>
      <c r="G578">
        <v>17</v>
      </c>
      <c r="H578" s="2">
        <v>43173.735891203702</v>
      </c>
      <c r="I578" s="9">
        <f t="shared" ref="I578:I641" si="9">(H578-F578)*86400</f>
        <v>52.000000211410224</v>
      </c>
      <c r="J578">
        <v>1</v>
      </c>
      <c r="K578">
        <v>0</v>
      </c>
      <c r="L578">
        <v>1</v>
      </c>
      <c r="M578">
        <v>0</v>
      </c>
      <c r="N578">
        <v>1</v>
      </c>
      <c r="O578">
        <v>0</v>
      </c>
      <c r="P578">
        <v>1</v>
      </c>
      <c r="Q578">
        <v>0</v>
      </c>
      <c r="R578">
        <v>1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51</v>
      </c>
      <c r="Y578" t="s">
        <v>260</v>
      </c>
      <c r="Z578">
        <v>1</v>
      </c>
    </row>
    <row r="579" spans="1:26" x14ac:dyDescent="0.2">
      <c r="A579" t="s">
        <v>99</v>
      </c>
      <c r="B579" t="s">
        <v>21</v>
      </c>
      <c r="C579" t="s">
        <v>52</v>
      </c>
      <c r="D579" t="s">
        <v>399</v>
      </c>
      <c r="E579" t="s">
        <v>178</v>
      </c>
      <c r="F579" s="2">
        <v>43173.734756944446</v>
      </c>
      <c r="G579">
        <v>17</v>
      </c>
      <c r="H579" s="2">
        <v>43173.735150462962</v>
      </c>
      <c r="I579" s="9">
        <f t="shared" si="9"/>
        <v>33.99999977555126</v>
      </c>
      <c r="J579">
        <v>1</v>
      </c>
      <c r="K579">
        <v>0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 t="s">
        <v>337</v>
      </c>
      <c r="Z579">
        <v>0</v>
      </c>
    </row>
    <row r="580" spans="1:26" x14ac:dyDescent="0.2">
      <c r="A580" t="s">
        <v>99</v>
      </c>
      <c r="B580" t="s">
        <v>21</v>
      </c>
      <c r="C580" t="s">
        <v>52</v>
      </c>
      <c r="D580" t="s">
        <v>398</v>
      </c>
      <c r="E580" t="s">
        <v>178</v>
      </c>
      <c r="F580" s="2">
        <v>43173.733969907407</v>
      </c>
      <c r="G580">
        <v>17</v>
      </c>
      <c r="H580" s="2">
        <v>43173.734560185178</v>
      </c>
      <c r="I580" s="9">
        <f t="shared" si="9"/>
        <v>50.99999934900552</v>
      </c>
      <c r="J580">
        <v>1</v>
      </c>
      <c r="K580">
        <v>0</v>
      </c>
      <c r="L580">
        <v>1</v>
      </c>
      <c r="M580">
        <v>0</v>
      </c>
      <c r="N580">
        <v>1</v>
      </c>
      <c r="O580">
        <v>0</v>
      </c>
      <c r="P580">
        <v>1</v>
      </c>
      <c r="Q580">
        <v>0</v>
      </c>
      <c r="R580">
        <v>1</v>
      </c>
      <c r="S580">
        <v>0</v>
      </c>
      <c r="T580">
        <v>1</v>
      </c>
      <c r="U580">
        <v>0</v>
      </c>
      <c r="V580">
        <v>0</v>
      </c>
      <c r="W580">
        <v>0</v>
      </c>
      <c r="X580">
        <v>51</v>
      </c>
      <c r="Y580" t="s">
        <v>337</v>
      </c>
      <c r="Z580">
        <v>1</v>
      </c>
    </row>
    <row r="581" spans="1:26" x14ac:dyDescent="0.2">
      <c r="A581" t="s">
        <v>99</v>
      </c>
      <c r="B581" t="s">
        <v>21</v>
      </c>
      <c r="C581" t="s">
        <v>52</v>
      </c>
      <c r="D581" t="s">
        <v>397</v>
      </c>
      <c r="E581" t="s">
        <v>178</v>
      </c>
      <c r="F581" s="2">
        <v>43173.733622685177</v>
      </c>
      <c r="G581">
        <v>17</v>
      </c>
      <c r="H581" s="2">
        <v>43173.733946759261</v>
      </c>
      <c r="I581" s="9">
        <f t="shared" si="9"/>
        <v>28.000000887550414</v>
      </c>
      <c r="J581">
        <v>1</v>
      </c>
      <c r="K581">
        <v>0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 t="s">
        <v>337</v>
      </c>
      <c r="Z581">
        <v>0</v>
      </c>
    </row>
    <row r="582" spans="1:26" x14ac:dyDescent="0.2">
      <c r="A582" t="s">
        <v>99</v>
      </c>
      <c r="B582" t="s">
        <v>21</v>
      </c>
      <c r="C582" t="s">
        <v>52</v>
      </c>
      <c r="D582" t="s">
        <v>396</v>
      </c>
      <c r="E582" t="s">
        <v>178</v>
      </c>
      <c r="F582" s="2">
        <v>43173.733124999999</v>
      </c>
      <c r="G582">
        <v>17</v>
      </c>
      <c r="H582" s="2">
        <v>43173.733599537038</v>
      </c>
      <c r="I582" s="9">
        <f t="shared" si="9"/>
        <v>41.000000154599547</v>
      </c>
      <c r="J582">
        <v>1</v>
      </c>
      <c r="K582">
        <v>0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 t="s">
        <v>337</v>
      </c>
      <c r="Z582">
        <v>0</v>
      </c>
    </row>
    <row r="583" spans="1:26" x14ac:dyDescent="0.2">
      <c r="A583" t="s">
        <v>99</v>
      </c>
      <c r="B583" t="s">
        <v>21</v>
      </c>
      <c r="C583" t="s">
        <v>52</v>
      </c>
      <c r="D583" t="s">
        <v>395</v>
      </c>
      <c r="E583" t="s">
        <v>178</v>
      </c>
      <c r="F583" s="2">
        <v>43173.732673611114</v>
      </c>
      <c r="G583">
        <v>17</v>
      </c>
      <c r="H583" s="2">
        <v>43173.733113425929</v>
      </c>
      <c r="I583" s="9">
        <f t="shared" si="9"/>
        <v>38.000000081956387</v>
      </c>
      <c r="J583">
        <v>1</v>
      </c>
      <c r="K583">
        <v>0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 t="s">
        <v>337</v>
      </c>
      <c r="Z583">
        <v>0</v>
      </c>
    </row>
    <row r="584" spans="1:26" x14ac:dyDescent="0.2">
      <c r="A584" t="s">
        <v>99</v>
      </c>
      <c r="B584" t="s">
        <v>21</v>
      </c>
      <c r="C584" t="s">
        <v>52</v>
      </c>
      <c r="D584" t="s">
        <v>394</v>
      </c>
      <c r="E584" t="s">
        <v>178</v>
      </c>
      <c r="F584" s="2">
        <v>43173.732314814813</v>
      </c>
      <c r="G584">
        <v>17</v>
      </c>
      <c r="H584" s="2">
        <v>43173.73265046296</v>
      </c>
      <c r="I584" s="9">
        <f t="shared" si="9"/>
        <v>28.999999864026904</v>
      </c>
      <c r="J584">
        <v>1</v>
      </c>
      <c r="K584">
        <v>0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 t="s">
        <v>337</v>
      </c>
      <c r="Z584">
        <v>0</v>
      </c>
    </row>
    <row r="585" spans="1:26" x14ac:dyDescent="0.2">
      <c r="A585" t="s">
        <v>99</v>
      </c>
      <c r="B585" t="s">
        <v>21</v>
      </c>
      <c r="C585" t="s">
        <v>52</v>
      </c>
      <c r="D585" t="s">
        <v>393</v>
      </c>
      <c r="E585" t="s">
        <v>178</v>
      </c>
      <c r="F585" s="2">
        <v>43173.731886574067</v>
      </c>
      <c r="G585">
        <v>17</v>
      </c>
      <c r="H585" s="2">
        <v>43173.732303240737</v>
      </c>
      <c r="I585" s="9">
        <f t="shared" si="9"/>
        <v>36.000000243075192</v>
      </c>
      <c r="J585">
        <v>1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 t="s">
        <v>337</v>
      </c>
      <c r="Z585">
        <v>0</v>
      </c>
    </row>
    <row r="586" spans="1:26" x14ac:dyDescent="0.2">
      <c r="A586" t="s">
        <v>99</v>
      </c>
      <c r="B586" t="s">
        <v>21</v>
      </c>
      <c r="C586" t="s">
        <v>52</v>
      </c>
      <c r="D586" t="s">
        <v>392</v>
      </c>
      <c r="E586" t="s">
        <v>178</v>
      </c>
      <c r="F586" s="2">
        <v>43173.731527777767</v>
      </c>
      <c r="G586">
        <v>17</v>
      </c>
      <c r="H586" s="2">
        <v>43173.731863425928</v>
      </c>
      <c r="I586" s="9">
        <f t="shared" si="9"/>
        <v>29.00000112131238</v>
      </c>
      <c r="J586">
        <v>1</v>
      </c>
      <c r="K586">
        <v>0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 t="s">
        <v>337</v>
      </c>
      <c r="Z586">
        <v>0</v>
      </c>
    </row>
    <row r="587" spans="1:26" x14ac:dyDescent="0.2">
      <c r="A587" t="s">
        <v>99</v>
      </c>
      <c r="B587" t="s">
        <v>21</v>
      </c>
      <c r="C587" t="s">
        <v>52</v>
      </c>
      <c r="D587" t="s">
        <v>391</v>
      </c>
      <c r="E587" t="s">
        <v>178</v>
      </c>
      <c r="F587" s="2">
        <v>43173.731157407397</v>
      </c>
      <c r="G587">
        <v>17</v>
      </c>
      <c r="H587" s="2">
        <v>43173.731504629628</v>
      </c>
      <c r="I587" s="9">
        <f t="shared" si="9"/>
        <v>30.000000726431608</v>
      </c>
      <c r="J587">
        <v>1</v>
      </c>
      <c r="K587">
        <v>0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 t="s">
        <v>337</v>
      </c>
      <c r="Z587">
        <v>0</v>
      </c>
    </row>
    <row r="588" spans="1:26" x14ac:dyDescent="0.2">
      <c r="A588" t="s">
        <v>99</v>
      </c>
      <c r="B588" t="s">
        <v>21</v>
      </c>
      <c r="C588" t="s">
        <v>52</v>
      </c>
      <c r="D588" t="s">
        <v>390</v>
      </c>
      <c r="E588" t="s">
        <v>178</v>
      </c>
      <c r="F588" s="2">
        <v>43173.730509259258</v>
      </c>
      <c r="G588">
        <v>17</v>
      </c>
      <c r="H588" s="2">
        <v>43173.731053240743</v>
      </c>
      <c r="I588" s="9">
        <f t="shared" si="9"/>
        <v>47.000000299885869</v>
      </c>
      <c r="J588">
        <v>1</v>
      </c>
      <c r="K588">
        <v>0</v>
      </c>
      <c r="L588">
        <v>1</v>
      </c>
      <c r="M588">
        <v>0</v>
      </c>
      <c r="N588">
        <v>1</v>
      </c>
      <c r="O588">
        <v>0</v>
      </c>
      <c r="P588">
        <v>1</v>
      </c>
      <c r="Q588">
        <v>0</v>
      </c>
      <c r="R588">
        <v>0</v>
      </c>
      <c r="S588">
        <v>0</v>
      </c>
      <c r="T588">
        <v>1</v>
      </c>
      <c r="U588">
        <v>0</v>
      </c>
      <c r="V588">
        <v>0</v>
      </c>
      <c r="W588">
        <v>0</v>
      </c>
      <c r="X588">
        <v>0</v>
      </c>
      <c r="Y588" t="s">
        <v>337</v>
      </c>
      <c r="Z588">
        <v>0</v>
      </c>
    </row>
    <row r="589" spans="1:26" x14ac:dyDescent="0.2">
      <c r="A589" t="s">
        <v>99</v>
      </c>
      <c r="B589" t="s">
        <v>21</v>
      </c>
      <c r="C589" t="s">
        <v>52</v>
      </c>
      <c r="D589" t="s">
        <v>389</v>
      </c>
      <c r="E589" t="s">
        <v>178</v>
      </c>
      <c r="F589" s="2">
        <v>43173.729537037027</v>
      </c>
      <c r="G589">
        <v>17</v>
      </c>
      <c r="H589" s="2">
        <v>43173.730428240742</v>
      </c>
      <c r="I589" s="9">
        <f t="shared" si="9"/>
        <v>77.000001026317477</v>
      </c>
      <c r="J589">
        <v>1</v>
      </c>
      <c r="K589">
        <v>0</v>
      </c>
      <c r="L589">
        <v>1</v>
      </c>
      <c r="M589">
        <v>0</v>
      </c>
      <c r="N589">
        <v>1</v>
      </c>
      <c r="O589">
        <v>0</v>
      </c>
      <c r="P589">
        <v>1</v>
      </c>
      <c r="Q589">
        <v>0</v>
      </c>
      <c r="R589">
        <v>0</v>
      </c>
      <c r="S589">
        <v>0</v>
      </c>
      <c r="T589">
        <v>1</v>
      </c>
      <c r="U589">
        <v>0</v>
      </c>
      <c r="V589">
        <v>0</v>
      </c>
      <c r="W589">
        <v>0</v>
      </c>
      <c r="X589">
        <v>0</v>
      </c>
      <c r="Y589" t="s">
        <v>337</v>
      </c>
      <c r="Z589">
        <v>0</v>
      </c>
    </row>
    <row r="590" spans="1:26" x14ac:dyDescent="0.2">
      <c r="A590" t="s">
        <v>135</v>
      </c>
      <c r="B590" t="s">
        <v>21</v>
      </c>
      <c r="C590" t="s">
        <v>52</v>
      </c>
      <c r="D590" t="s">
        <v>388</v>
      </c>
      <c r="E590" t="s">
        <v>178</v>
      </c>
      <c r="F590" s="2">
        <v>43173.727870370371</v>
      </c>
      <c r="G590">
        <v>17</v>
      </c>
      <c r="H590" s="2">
        <v>43173.729027777779</v>
      </c>
      <c r="I590" s="9">
        <f t="shared" si="9"/>
        <v>100.00000011641532</v>
      </c>
      <c r="J590">
        <v>0</v>
      </c>
      <c r="K590">
        <v>0</v>
      </c>
      <c r="L590">
        <v>1</v>
      </c>
      <c r="M590">
        <v>0</v>
      </c>
      <c r="N590">
        <v>1</v>
      </c>
      <c r="O590">
        <v>0</v>
      </c>
      <c r="P590">
        <v>1</v>
      </c>
      <c r="Q590">
        <v>0</v>
      </c>
      <c r="R590">
        <v>1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0</v>
      </c>
      <c r="Y590" t="s">
        <v>197</v>
      </c>
      <c r="Z590">
        <v>0</v>
      </c>
    </row>
    <row r="591" spans="1:26" x14ac:dyDescent="0.2">
      <c r="A591" t="s">
        <v>135</v>
      </c>
      <c r="B591" t="s">
        <v>21</v>
      </c>
      <c r="C591" t="s">
        <v>52</v>
      </c>
      <c r="D591" t="s">
        <v>387</v>
      </c>
      <c r="E591" t="s">
        <v>178</v>
      </c>
      <c r="F591" s="2">
        <v>43173.726469907408</v>
      </c>
      <c r="G591">
        <v>17</v>
      </c>
      <c r="H591" s="2">
        <v>43173.727581018517</v>
      </c>
      <c r="I591" s="9">
        <f t="shared" si="9"/>
        <v>95.999999810010195</v>
      </c>
      <c r="J591">
        <v>0</v>
      </c>
      <c r="K591">
        <v>0</v>
      </c>
      <c r="L591">
        <v>1</v>
      </c>
      <c r="M591">
        <v>0</v>
      </c>
      <c r="N591">
        <v>1</v>
      </c>
      <c r="O591">
        <v>0</v>
      </c>
      <c r="P591">
        <v>1</v>
      </c>
      <c r="Q591">
        <v>0</v>
      </c>
      <c r="R591">
        <v>1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0</v>
      </c>
      <c r="Y591" t="s">
        <v>197</v>
      </c>
      <c r="Z591">
        <v>0</v>
      </c>
    </row>
    <row r="592" spans="1:26" x14ac:dyDescent="0.2">
      <c r="A592" t="s">
        <v>135</v>
      </c>
      <c r="B592" t="s">
        <v>21</v>
      </c>
      <c r="C592" t="s">
        <v>52</v>
      </c>
      <c r="D592" t="s">
        <v>386</v>
      </c>
      <c r="E592" t="s">
        <v>178</v>
      </c>
      <c r="F592" s="2">
        <v>43173.724247685182</v>
      </c>
      <c r="G592">
        <v>17</v>
      </c>
      <c r="H592" s="2">
        <v>43173.725324074083</v>
      </c>
      <c r="I592" s="9">
        <f t="shared" si="9"/>
        <v>93.00000099465251</v>
      </c>
      <c r="J592">
        <v>1</v>
      </c>
      <c r="K592">
        <v>0</v>
      </c>
      <c r="L592">
        <v>1</v>
      </c>
      <c r="M592">
        <v>0</v>
      </c>
      <c r="N592">
        <v>1</v>
      </c>
      <c r="O592">
        <v>0</v>
      </c>
      <c r="P592">
        <v>1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 t="s">
        <v>197</v>
      </c>
      <c r="Z592">
        <v>0</v>
      </c>
    </row>
    <row r="593" spans="1:26" x14ac:dyDescent="0.2">
      <c r="A593" t="s">
        <v>135</v>
      </c>
      <c r="B593" t="s">
        <v>21</v>
      </c>
      <c r="C593" t="s">
        <v>52</v>
      </c>
      <c r="D593" t="s">
        <v>385</v>
      </c>
      <c r="E593" t="s">
        <v>178</v>
      </c>
      <c r="F593" s="2">
        <v>43173.722962962973</v>
      </c>
      <c r="G593">
        <v>17</v>
      </c>
      <c r="H593" s="2">
        <v>43173.724131944437</v>
      </c>
      <c r="I593" s="9">
        <f t="shared" si="9"/>
        <v>100.99999846424907</v>
      </c>
      <c r="J593">
        <v>0</v>
      </c>
      <c r="K593">
        <v>0</v>
      </c>
      <c r="L593">
        <v>1</v>
      </c>
      <c r="M593">
        <v>0</v>
      </c>
      <c r="N593">
        <v>1</v>
      </c>
      <c r="O593">
        <v>0</v>
      </c>
      <c r="P593">
        <v>1</v>
      </c>
      <c r="Q593">
        <v>0</v>
      </c>
      <c r="R593">
        <v>1</v>
      </c>
      <c r="S593">
        <v>0</v>
      </c>
      <c r="T593">
        <v>1</v>
      </c>
      <c r="U593">
        <v>0</v>
      </c>
      <c r="V593">
        <v>0</v>
      </c>
      <c r="W593">
        <v>0</v>
      </c>
      <c r="X593">
        <v>0</v>
      </c>
      <c r="Y593" t="s">
        <v>197</v>
      </c>
      <c r="Z593">
        <v>0</v>
      </c>
    </row>
    <row r="594" spans="1:26" x14ac:dyDescent="0.2">
      <c r="A594" t="s">
        <v>135</v>
      </c>
      <c r="B594" t="s">
        <v>21</v>
      </c>
      <c r="C594" t="s">
        <v>52</v>
      </c>
      <c r="D594" t="s">
        <v>384</v>
      </c>
      <c r="E594" t="s">
        <v>178</v>
      </c>
      <c r="F594" s="2">
        <v>43173.720439814817</v>
      </c>
      <c r="G594">
        <v>17</v>
      </c>
      <c r="H594" s="2">
        <v>43173.722673611112</v>
      </c>
      <c r="I594" s="9">
        <f t="shared" si="9"/>
        <v>192.99999985378236</v>
      </c>
      <c r="J594">
        <v>0</v>
      </c>
      <c r="K594">
        <v>1</v>
      </c>
      <c r="L594">
        <v>0</v>
      </c>
      <c r="M594">
        <v>1</v>
      </c>
      <c r="N594">
        <v>1</v>
      </c>
      <c r="O594">
        <v>0</v>
      </c>
      <c r="P594">
        <v>1</v>
      </c>
      <c r="Q594">
        <v>0</v>
      </c>
      <c r="R594">
        <v>0</v>
      </c>
      <c r="S594">
        <v>1</v>
      </c>
      <c r="T594">
        <v>0</v>
      </c>
      <c r="U594">
        <v>1</v>
      </c>
      <c r="V594">
        <v>0</v>
      </c>
      <c r="W594">
        <v>0</v>
      </c>
      <c r="X594">
        <v>192</v>
      </c>
      <c r="Y594" t="s">
        <v>179</v>
      </c>
      <c r="Z594">
        <v>1</v>
      </c>
    </row>
    <row r="595" spans="1:26" x14ac:dyDescent="0.2">
      <c r="A595" t="s">
        <v>74</v>
      </c>
      <c r="B595" t="s">
        <v>21</v>
      </c>
      <c r="C595" t="s">
        <v>52</v>
      </c>
      <c r="D595" t="s">
        <v>383</v>
      </c>
      <c r="E595" t="s">
        <v>178</v>
      </c>
      <c r="F595" s="2">
        <v>43173.7187037037</v>
      </c>
      <c r="G595">
        <v>17</v>
      </c>
      <c r="H595" s="2">
        <v>43173.719201388893</v>
      </c>
      <c r="I595" s="9">
        <f t="shared" si="9"/>
        <v>43.00000062212348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 t="s">
        <v>197</v>
      </c>
      <c r="Z595">
        <v>0</v>
      </c>
    </row>
    <row r="596" spans="1:26" x14ac:dyDescent="0.2">
      <c r="A596" t="s">
        <v>74</v>
      </c>
      <c r="B596" t="s">
        <v>21</v>
      </c>
      <c r="C596" t="s">
        <v>52</v>
      </c>
      <c r="D596" t="s">
        <v>382</v>
      </c>
      <c r="E596" t="s">
        <v>178</v>
      </c>
      <c r="F596" s="2">
        <v>43173.717233796298</v>
      </c>
      <c r="G596">
        <v>17</v>
      </c>
      <c r="H596" s="2">
        <v>43173.718402777777</v>
      </c>
      <c r="I596" s="9">
        <f t="shared" si="9"/>
        <v>100.99999972153455</v>
      </c>
      <c r="J596">
        <v>0</v>
      </c>
      <c r="K596">
        <v>0</v>
      </c>
      <c r="L596">
        <v>1</v>
      </c>
      <c r="M596">
        <v>0</v>
      </c>
      <c r="N596">
        <v>1</v>
      </c>
      <c r="O596">
        <v>0</v>
      </c>
      <c r="P596">
        <v>1</v>
      </c>
      <c r="Q596">
        <v>0</v>
      </c>
      <c r="R596">
        <v>1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0</v>
      </c>
      <c r="Y596" t="s">
        <v>197</v>
      </c>
      <c r="Z596">
        <v>0</v>
      </c>
    </row>
    <row r="597" spans="1:26" x14ac:dyDescent="0.2">
      <c r="A597" t="s">
        <v>74</v>
      </c>
      <c r="B597" t="s">
        <v>21</v>
      </c>
      <c r="C597" t="s">
        <v>52</v>
      </c>
      <c r="D597" t="s">
        <v>381</v>
      </c>
      <c r="E597" t="s">
        <v>178</v>
      </c>
      <c r="F597" s="2">
        <v>43173.715960648151</v>
      </c>
      <c r="G597">
        <v>17</v>
      </c>
      <c r="H597" s="2">
        <v>43173.717152777783</v>
      </c>
      <c r="I597" s="9">
        <f t="shared" si="9"/>
        <v>103.00000018905848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1</v>
      </c>
      <c r="Q597">
        <v>0</v>
      </c>
      <c r="R597">
        <v>1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0</v>
      </c>
      <c r="Y597" t="s">
        <v>197</v>
      </c>
      <c r="Z597">
        <v>0</v>
      </c>
    </row>
    <row r="598" spans="1:26" x14ac:dyDescent="0.2">
      <c r="A598" t="s">
        <v>133</v>
      </c>
      <c r="B598" t="s">
        <v>21</v>
      </c>
      <c r="C598" t="s">
        <v>52</v>
      </c>
      <c r="D598" t="s">
        <v>380</v>
      </c>
      <c r="E598" t="s">
        <v>178</v>
      </c>
      <c r="F598" s="2">
        <v>43173.713761574072</v>
      </c>
      <c r="G598">
        <v>17</v>
      </c>
      <c r="H598" s="2">
        <v>43173.714178240742</v>
      </c>
      <c r="I598" s="9">
        <f t="shared" si="9"/>
        <v>36.000000243075192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 t="s">
        <v>257</v>
      </c>
      <c r="Z598">
        <v>0</v>
      </c>
    </row>
    <row r="599" spans="1:26" x14ac:dyDescent="0.2">
      <c r="A599" t="s">
        <v>133</v>
      </c>
      <c r="B599" t="s">
        <v>21</v>
      </c>
      <c r="C599" t="s">
        <v>52</v>
      </c>
      <c r="D599" t="s">
        <v>379</v>
      </c>
      <c r="E599" t="s">
        <v>178</v>
      </c>
      <c r="F599" s="2">
        <v>43173.712546296287</v>
      </c>
      <c r="G599">
        <v>17</v>
      </c>
      <c r="H599" s="2">
        <v>43173.713391203702</v>
      </c>
      <c r="I599" s="9">
        <f t="shared" si="9"/>
        <v>73.00000071991235</v>
      </c>
      <c r="J599">
        <v>1</v>
      </c>
      <c r="K599">
        <v>0</v>
      </c>
      <c r="L599">
        <v>0</v>
      </c>
      <c r="M599">
        <v>0</v>
      </c>
      <c r="N599">
        <v>1</v>
      </c>
      <c r="O599">
        <v>0</v>
      </c>
      <c r="P599">
        <v>1</v>
      </c>
      <c r="Q599">
        <v>0</v>
      </c>
      <c r="R599">
        <v>0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0</v>
      </c>
      <c r="Y599" t="s">
        <v>257</v>
      </c>
      <c r="Z599">
        <v>0</v>
      </c>
    </row>
    <row r="600" spans="1:26" x14ac:dyDescent="0.2">
      <c r="A600" t="s">
        <v>133</v>
      </c>
      <c r="B600" t="s">
        <v>21</v>
      </c>
      <c r="C600" t="s">
        <v>52</v>
      </c>
      <c r="D600" t="s">
        <v>378</v>
      </c>
      <c r="E600" t="s">
        <v>178</v>
      </c>
      <c r="F600" s="2">
        <v>43173.711782407408</v>
      </c>
      <c r="G600">
        <v>17</v>
      </c>
      <c r="H600" s="2">
        <v>43173.712152777778</v>
      </c>
      <c r="I600" s="9">
        <f t="shared" si="9"/>
        <v>31.999999936670065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 t="s">
        <v>257</v>
      </c>
      <c r="Z600">
        <v>0</v>
      </c>
    </row>
    <row r="601" spans="1:26" x14ac:dyDescent="0.2">
      <c r="A601" t="s">
        <v>133</v>
      </c>
      <c r="B601" t="s">
        <v>21</v>
      </c>
      <c r="C601" t="s">
        <v>52</v>
      </c>
      <c r="D601" t="s">
        <v>377</v>
      </c>
      <c r="E601" t="s">
        <v>178</v>
      </c>
      <c r="F601" s="2">
        <v>43173.711180555547</v>
      </c>
      <c r="G601">
        <v>17</v>
      </c>
      <c r="H601" s="2">
        <v>43173.711574074077</v>
      </c>
      <c r="I601" s="9">
        <f t="shared" si="9"/>
        <v>34.000001032836735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 t="s">
        <v>257</v>
      </c>
      <c r="Z601">
        <v>0</v>
      </c>
    </row>
    <row r="602" spans="1:26" x14ac:dyDescent="0.2">
      <c r="A602" t="s">
        <v>133</v>
      </c>
      <c r="B602" t="s">
        <v>21</v>
      </c>
      <c r="C602" t="s">
        <v>52</v>
      </c>
      <c r="D602" t="s">
        <v>376</v>
      </c>
      <c r="E602" t="s">
        <v>178</v>
      </c>
      <c r="F602" s="2">
        <v>43173.710405092592</v>
      </c>
      <c r="G602">
        <v>17</v>
      </c>
      <c r="H602" s="2">
        <v>43173.710902777777</v>
      </c>
      <c r="I602" s="9">
        <f t="shared" si="9"/>
        <v>42.999999993480742</v>
      </c>
      <c r="J602">
        <v>1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 t="s">
        <v>257</v>
      </c>
      <c r="Z602">
        <v>0</v>
      </c>
    </row>
    <row r="603" spans="1:26" x14ac:dyDescent="0.2">
      <c r="A603" t="s">
        <v>133</v>
      </c>
      <c r="B603" t="s">
        <v>21</v>
      </c>
      <c r="C603" t="s">
        <v>52</v>
      </c>
      <c r="D603" t="s">
        <v>375</v>
      </c>
      <c r="E603" t="s">
        <v>178</v>
      </c>
      <c r="F603" s="2">
        <v>43173.709479166668</v>
      </c>
      <c r="G603">
        <v>17</v>
      </c>
      <c r="H603" s="2">
        <v>43173.710335648153</v>
      </c>
      <c r="I603" s="9">
        <f t="shared" si="9"/>
        <v>74.000000325031579</v>
      </c>
      <c r="J603">
        <v>1</v>
      </c>
      <c r="K603">
        <v>0</v>
      </c>
      <c r="L603">
        <v>1</v>
      </c>
      <c r="M603">
        <v>0</v>
      </c>
      <c r="N603">
        <v>0</v>
      </c>
      <c r="O603">
        <v>0</v>
      </c>
      <c r="P603">
        <v>1</v>
      </c>
      <c r="Q603">
        <v>0</v>
      </c>
      <c r="R603">
        <v>1</v>
      </c>
      <c r="S603">
        <v>0</v>
      </c>
      <c r="T603">
        <v>1</v>
      </c>
      <c r="U603">
        <v>0</v>
      </c>
      <c r="V603">
        <v>0</v>
      </c>
      <c r="W603">
        <v>0</v>
      </c>
      <c r="X603">
        <v>0</v>
      </c>
      <c r="Y603" t="s">
        <v>257</v>
      </c>
      <c r="Z603">
        <v>0</v>
      </c>
    </row>
    <row r="604" spans="1:26" x14ac:dyDescent="0.2">
      <c r="A604" t="s">
        <v>133</v>
      </c>
      <c r="B604" t="s">
        <v>21</v>
      </c>
      <c r="C604" t="s">
        <v>52</v>
      </c>
      <c r="D604" t="s">
        <v>374</v>
      </c>
      <c r="E604" t="s">
        <v>178</v>
      </c>
      <c r="F604" s="2">
        <v>43173.708078703698</v>
      </c>
      <c r="G604">
        <v>16</v>
      </c>
      <c r="H604" s="2">
        <v>43173.709305555552</v>
      </c>
      <c r="I604" s="9">
        <f t="shared" si="9"/>
        <v>106.00000026170164</v>
      </c>
      <c r="J604">
        <v>1</v>
      </c>
      <c r="K604">
        <v>0</v>
      </c>
      <c r="L604">
        <v>1</v>
      </c>
      <c r="M604">
        <v>0</v>
      </c>
      <c r="N604">
        <v>1</v>
      </c>
      <c r="O604">
        <v>0</v>
      </c>
      <c r="P604">
        <v>1</v>
      </c>
      <c r="Q604">
        <v>0</v>
      </c>
      <c r="R604">
        <v>1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106</v>
      </c>
      <c r="Y604" t="s">
        <v>197</v>
      </c>
      <c r="Z604">
        <v>1</v>
      </c>
    </row>
    <row r="605" spans="1:26" x14ac:dyDescent="0.2">
      <c r="A605" t="s">
        <v>133</v>
      </c>
      <c r="B605" t="s">
        <v>21</v>
      </c>
      <c r="C605" t="s">
        <v>52</v>
      </c>
      <c r="D605" t="s">
        <v>373</v>
      </c>
      <c r="E605" t="s">
        <v>178</v>
      </c>
      <c r="F605" s="2">
        <v>43173.705740740741</v>
      </c>
      <c r="G605">
        <v>16</v>
      </c>
      <c r="H605" s="2">
        <v>43173.707881944443</v>
      </c>
      <c r="I605" s="9">
        <f t="shared" si="9"/>
        <v>184.99999986961484</v>
      </c>
      <c r="J605">
        <v>1</v>
      </c>
      <c r="K605">
        <v>0</v>
      </c>
      <c r="L605">
        <v>1</v>
      </c>
      <c r="M605">
        <v>0</v>
      </c>
      <c r="N605">
        <v>1</v>
      </c>
      <c r="O605">
        <v>0</v>
      </c>
      <c r="P605">
        <v>1</v>
      </c>
      <c r="Q605">
        <v>0</v>
      </c>
      <c r="R605">
        <v>1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184</v>
      </c>
      <c r="Y605" t="s">
        <v>197</v>
      </c>
      <c r="Z605">
        <v>1</v>
      </c>
    </row>
    <row r="606" spans="1:26" x14ac:dyDescent="0.2">
      <c r="A606" t="s">
        <v>133</v>
      </c>
      <c r="B606" t="s">
        <v>21</v>
      </c>
      <c r="C606" t="s">
        <v>52</v>
      </c>
      <c r="D606" t="s">
        <v>372</v>
      </c>
      <c r="E606" t="s">
        <v>178</v>
      </c>
      <c r="F606" s="2">
        <v>43173.704212962963</v>
      </c>
      <c r="G606">
        <v>16</v>
      </c>
      <c r="H606" s="2">
        <v>43173.705601851849</v>
      </c>
      <c r="I606" s="9">
        <f t="shared" si="9"/>
        <v>119.99999976251274</v>
      </c>
      <c r="J606">
        <v>1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1</v>
      </c>
      <c r="Q606">
        <v>0</v>
      </c>
      <c r="R606">
        <v>1</v>
      </c>
      <c r="S606">
        <v>0</v>
      </c>
      <c r="T606">
        <v>1</v>
      </c>
      <c r="U606">
        <v>0</v>
      </c>
      <c r="V606">
        <v>0</v>
      </c>
      <c r="W606">
        <v>0</v>
      </c>
      <c r="X606">
        <v>0</v>
      </c>
      <c r="Y606" t="s">
        <v>197</v>
      </c>
      <c r="Z606">
        <v>0</v>
      </c>
    </row>
    <row r="607" spans="1:26" x14ac:dyDescent="0.2">
      <c r="A607" t="s">
        <v>133</v>
      </c>
      <c r="B607" t="s">
        <v>21</v>
      </c>
      <c r="C607" t="s">
        <v>52</v>
      </c>
      <c r="D607" t="s">
        <v>371</v>
      </c>
      <c r="E607" t="s">
        <v>178</v>
      </c>
      <c r="F607" s="2">
        <v>43173.701886574083</v>
      </c>
      <c r="G607">
        <v>16</v>
      </c>
      <c r="H607" s="2">
        <v>43173.703692129631</v>
      </c>
      <c r="I607" s="9">
        <f t="shared" si="9"/>
        <v>155.9999993769452</v>
      </c>
      <c r="J607">
        <v>0</v>
      </c>
      <c r="K607">
        <v>1</v>
      </c>
      <c r="L607">
        <v>0</v>
      </c>
      <c r="M607">
        <v>1</v>
      </c>
      <c r="N607">
        <v>1</v>
      </c>
      <c r="O607">
        <v>0</v>
      </c>
      <c r="P607">
        <v>1</v>
      </c>
      <c r="Q607">
        <v>0</v>
      </c>
      <c r="R607">
        <v>1</v>
      </c>
      <c r="S607">
        <v>0</v>
      </c>
      <c r="T607">
        <v>0</v>
      </c>
      <c r="U607">
        <v>1</v>
      </c>
      <c r="V607">
        <v>0</v>
      </c>
      <c r="W607">
        <v>0</v>
      </c>
      <c r="X607">
        <v>155</v>
      </c>
      <c r="Y607" t="s">
        <v>179</v>
      </c>
      <c r="Z607">
        <v>1</v>
      </c>
    </row>
    <row r="608" spans="1:26" x14ac:dyDescent="0.2">
      <c r="A608" t="s">
        <v>133</v>
      </c>
      <c r="B608" t="s">
        <v>21</v>
      </c>
      <c r="C608" t="s">
        <v>52</v>
      </c>
      <c r="D608" t="s">
        <v>370</v>
      </c>
      <c r="E608" t="s">
        <v>178</v>
      </c>
      <c r="F608" s="2">
        <v>43173.700543981482</v>
      </c>
      <c r="G608">
        <v>16</v>
      </c>
      <c r="H608" s="2">
        <v>43173.700972222221</v>
      </c>
      <c r="I608" s="9">
        <f t="shared" si="9"/>
        <v>36.99999984819442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 t="s">
        <v>179</v>
      </c>
      <c r="Z608">
        <v>0</v>
      </c>
    </row>
    <row r="609" spans="1:26" x14ac:dyDescent="0.2">
      <c r="A609" t="s">
        <v>133</v>
      </c>
      <c r="B609" t="s">
        <v>21</v>
      </c>
      <c r="C609" t="s">
        <v>52</v>
      </c>
      <c r="D609" t="s">
        <v>369</v>
      </c>
      <c r="E609" t="s">
        <v>178</v>
      </c>
      <c r="F609" s="2">
        <v>43173.699212962973</v>
      </c>
      <c r="G609">
        <v>16</v>
      </c>
      <c r="H609" s="2">
        <v>43173.7</v>
      </c>
      <c r="I609" s="9">
        <f t="shared" si="9"/>
        <v>67.999998922459781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 t="s">
        <v>179</v>
      </c>
      <c r="Z609">
        <v>0</v>
      </c>
    </row>
    <row r="610" spans="1:26" x14ac:dyDescent="0.2">
      <c r="A610" t="s">
        <v>133</v>
      </c>
      <c r="B610" t="s">
        <v>21</v>
      </c>
      <c r="C610" t="s">
        <v>52</v>
      </c>
      <c r="D610" t="s">
        <v>368</v>
      </c>
      <c r="E610" t="s">
        <v>178</v>
      </c>
      <c r="F610" s="2">
        <v>43173.698692129627</v>
      </c>
      <c r="G610">
        <v>16</v>
      </c>
      <c r="H610" s="2">
        <v>43173.699201388888</v>
      </c>
      <c r="I610" s="9">
        <f t="shared" si="9"/>
        <v>44.000000227242708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 t="s">
        <v>179</v>
      </c>
      <c r="Z610">
        <v>0</v>
      </c>
    </row>
    <row r="611" spans="1:26" x14ac:dyDescent="0.2">
      <c r="A611" t="s">
        <v>129</v>
      </c>
      <c r="B611" t="s">
        <v>21</v>
      </c>
      <c r="C611" t="s">
        <v>52</v>
      </c>
      <c r="D611" t="s">
        <v>367</v>
      </c>
      <c r="E611" t="s">
        <v>178</v>
      </c>
      <c r="F611" s="2">
        <v>43173.697557870371</v>
      </c>
      <c r="G611">
        <v>16</v>
      </c>
      <c r="H611" s="2">
        <v>43173.698229166657</v>
      </c>
      <c r="I611" s="9">
        <f t="shared" si="9"/>
        <v>57.99999909941107</v>
      </c>
      <c r="J611">
        <v>1</v>
      </c>
      <c r="K611">
        <v>0</v>
      </c>
      <c r="L611">
        <v>1</v>
      </c>
      <c r="M611">
        <v>0</v>
      </c>
      <c r="N611">
        <v>1</v>
      </c>
      <c r="O611">
        <v>0</v>
      </c>
      <c r="P611">
        <v>1</v>
      </c>
      <c r="Q611">
        <v>0</v>
      </c>
      <c r="R611">
        <v>0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0</v>
      </c>
      <c r="Y611" t="s">
        <v>260</v>
      </c>
      <c r="Z611">
        <v>0</v>
      </c>
    </row>
    <row r="612" spans="1:26" x14ac:dyDescent="0.2">
      <c r="A612" t="s">
        <v>129</v>
      </c>
      <c r="B612" t="s">
        <v>21</v>
      </c>
      <c r="C612" t="s">
        <v>52</v>
      </c>
      <c r="D612" t="s">
        <v>366</v>
      </c>
      <c r="E612" t="s">
        <v>178</v>
      </c>
      <c r="F612" s="2">
        <v>43173.696759259263</v>
      </c>
      <c r="G612">
        <v>16</v>
      </c>
      <c r="H612" s="2">
        <v>43173.697511574072</v>
      </c>
      <c r="I612" s="9">
        <f t="shared" si="9"/>
        <v>64.999999478459358</v>
      </c>
      <c r="J612">
        <v>1</v>
      </c>
      <c r="K612">
        <v>0</v>
      </c>
      <c r="L612">
        <v>1</v>
      </c>
      <c r="M612">
        <v>0</v>
      </c>
      <c r="N612">
        <v>0</v>
      </c>
      <c r="O612">
        <v>0</v>
      </c>
      <c r="P612">
        <v>1</v>
      </c>
      <c r="Q612">
        <v>0</v>
      </c>
      <c r="R612">
        <v>0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0</v>
      </c>
      <c r="Y612" t="s">
        <v>260</v>
      </c>
      <c r="Z612">
        <v>0</v>
      </c>
    </row>
    <row r="613" spans="1:26" x14ac:dyDescent="0.2">
      <c r="A613" t="s">
        <v>129</v>
      </c>
      <c r="B613" t="s">
        <v>21</v>
      </c>
      <c r="C613" t="s">
        <v>52</v>
      </c>
      <c r="D613" t="s">
        <v>365</v>
      </c>
      <c r="E613" t="s">
        <v>178</v>
      </c>
      <c r="F613" s="2">
        <v>43173.695949074077</v>
      </c>
      <c r="G613">
        <v>16</v>
      </c>
      <c r="H613" s="2">
        <v>43173.696620370371</v>
      </c>
      <c r="I613" s="9">
        <f t="shared" si="9"/>
        <v>57.999999728053808</v>
      </c>
      <c r="J613">
        <v>1</v>
      </c>
      <c r="K613">
        <v>0</v>
      </c>
      <c r="L613">
        <v>1</v>
      </c>
      <c r="M613">
        <v>0</v>
      </c>
      <c r="N613">
        <v>1</v>
      </c>
      <c r="O613">
        <v>0</v>
      </c>
      <c r="P613">
        <v>1</v>
      </c>
      <c r="Q613">
        <v>0</v>
      </c>
      <c r="R613">
        <v>0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0</v>
      </c>
      <c r="Y613" t="s">
        <v>260</v>
      </c>
      <c r="Z613">
        <v>0</v>
      </c>
    </row>
    <row r="614" spans="1:26" x14ac:dyDescent="0.2">
      <c r="A614" t="s">
        <v>129</v>
      </c>
      <c r="B614" t="s">
        <v>21</v>
      </c>
      <c r="C614" t="s">
        <v>52</v>
      </c>
      <c r="D614" t="s">
        <v>364</v>
      </c>
      <c r="E614" t="s">
        <v>178</v>
      </c>
      <c r="F614" s="2">
        <v>43173.695254629631</v>
      </c>
      <c r="G614">
        <v>16</v>
      </c>
      <c r="H614" s="2">
        <v>43173.695868055547</v>
      </c>
      <c r="I614" s="9">
        <f t="shared" si="9"/>
        <v>52.999999187886715</v>
      </c>
      <c r="J614">
        <v>1</v>
      </c>
      <c r="K614">
        <v>0</v>
      </c>
      <c r="L614">
        <v>1</v>
      </c>
      <c r="M614">
        <v>0</v>
      </c>
      <c r="N614">
        <v>1</v>
      </c>
      <c r="O614">
        <v>0</v>
      </c>
      <c r="P614">
        <v>1</v>
      </c>
      <c r="Q614">
        <v>0</v>
      </c>
      <c r="R614">
        <v>0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0</v>
      </c>
      <c r="Y614" t="s">
        <v>260</v>
      </c>
      <c r="Z614">
        <v>0</v>
      </c>
    </row>
    <row r="615" spans="1:26" x14ac:dyDescent="0.2">
      <c r="A615" t="s">
        <v>129</v>
      </c>
      <c r="B615" t="s">
        <v>21</v>
      </c>
      <c r="C615" t="s">
        <v>52</v>
      </c>
      <c r="D615" t="s">
        <v>363</v>
      </c>
      <c r="E615" t="s">
        <v>178</v>
      </c>
      <c r="F615" s="2">
        <v>43173.69462962963</v>
      </c>
      <c r="G615">
        <v>16</v>
      </c>
      <c r="H615" s="2">
        <v>43173.695219907408</v>
      </c>
      <c r="I615" s="9">
        <f t="shared" si="9"/>
        <v>50.999999977648258</v>
      </c>
      <c r="J615">
        <v>1</v>
      </c>
      <c r="K615">
        <v>0</v>
      </c>
      <c r="L615">
        <v>1</v>
      </c>
      <c r="M615">
        <v>0</v>
      </c>
      <c r="N615">
        <v>1</v>
      </c>
      <c r="O615">
        <v>0</v>
      </c>
      <c r="P615">
        <v>1</v>
      </c>
      <c r="Q615">
        <v>0</v>
      </c>
      <c r="R615">
        <v>0</v>
      </c>
      <c r="S615">
        <v>0</v>
      </c>
      <c r="T615">
        <v>1</v>
      </c>
      <c r="U615">
        <v>0</v>
      </c>
      <c r="V615">
        <v>0</v>
      </c>
      <c r="W615">
        <v>0</v>
      </c>
      <c r="X615">
        <v>0</v>
      </c>
      <c r="Y615" t="s">
        <v>260</v>
      </c>
      <c r="Z615">
        <v>0</v>
      </c>
    </row>
    <row r="616" spans="1:26" x14ac:dyDescent="0.2">
      <c r="A616" t="s">
        <v>111</v>
      </c>
      <c r="B616" t="s">
        <v>21</v>
      </c>
      <c r="C616" t="s">
        <v>52</v>
      </c>
      <c r="D616" t="s">
        <v>362</v>
      </c>
      <c r="E616" t="s">
        <v>178</v>
      </c>
      <c r="F616" s="2">
        <v>43173.689409722218</v>
      </c>
      <c r="G616">
        <v>16</v>
      </c>
      <c r="H616" s="2">
        <v>43173.690439814818</v>
      </c>
      <c r="I616" s="9">
        <f t="shared" si="9"/>
        <v>89.000000688247383</v>
      </c>
      <c r="J616">
        <v>1</v>
      </c>
      <c r="K616">
        <v>0</v>
      </c>
      <c r="L616">
        <v>1</v>
      </c>
      <c r="M616">
        <v>0</v>
      </c>
      <c r="N616">
        <v>1</v>
      </c>
      <c r="O616">
        <v>0</v>
      </c>
      <c r="P616">
        <v>1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 t="s">
        <v>197</v>
      </c>
      <c r="Z616">
        <v>0</v>
      </c>
    </row>
    <row r="617" spans="1:26" x14ac:dyDescent="0.2">
      <c r="A617" t="s">
        <v>111</v>
      </c>
      <c r="B617" t="s">
        <v>21</v>
      </c>
      <c r="C617" t="s">
        <v>52</v>
      </c>
      <c r="D617" t="s">
        <v>361</v>
      </c>
      <c r="E617" t="s">
        <v>178</v>
      </c>
      <c r="F617" s="2">
        <v>43173.688425925917</v>
      </c>
      <c r="G617">
        <v>16</v>
      </c>
      <c r="H617" s="2">
        <v>43173.689375000002</v>
      </c>
      <c r="I617" s="9">
        <f t="shared" si="9"/>
        <v>82.000000937841833</v>
      </c>
      <c r="J617">
        <v>1</v>
      </c>
      <c r="K617">
        <v>0</v>
      </c>
      <c r="L617">
        <v>1</v>
      </c>
      <c r="M617">
        <v>0</v>
      </c>
      <c r="N617">
        <v>1</v>
      </c>
      <c r="O617">
        <v>0</v>
      </c>
      <c r="P617">
        <v>1</v>
      </c>
      <c r="Q617">
        <v>0</v>
      </c>
      <c r="R617">
        <v>0</v>
      </c>
      <c r="S617">
        <v>0</v>
      </c>
      <c r="T617">
        <v>1</v>
      </c>
      <c r="U617">
        <v>0</v>
      </c>
      <c r="V617">
        <v>0</v>
      </c>
      <c r="W617">
        <v>0</v>
      </c>
      <c r="X617">
        <v>0</v>
      </c>
      <c r="Y617" t="s">
        <v>197</v>
      </c>
      <c r="Z617">
        <v>0</v>
      </c>
    </row>
    <row r="618" spans="1:26" x14ac:dyDescent="0.2">
      <c r="A618" t="s">
        <v>111</v>
      </c>
      <c r="B618" t="s">
        <v>21</v>
      </c>
      <c r="C618" t="s">
        <v>52</v>
      </c>
      <c r="D618" t="s">
        <v>360</v>
      </c>
      <c r="E618" t="s">
        <v>178</v>
      </c>
      <c r="F618" s="2">
        <v>43173.687361111108</v>
      </c>
      <c r="G618">
        <v>16</v>
      </c>
      <c r="H618" s="2">
        <v>43173.688333333332</v>
      </c>
      <c r="I618" s="9">
        <f t="shared" si="9"/>
        <v>84.000000148080289</v>
      </c>
      <c r="J618">
        <v>1</v>
      </c>
      <c r="K618">
        <v>0</v>
      </c>
      <c r="L618">
        <v>1</v>
      </c>
      <c r="M618">
        <v>0</v>
      </c>
      <c r="N618">
        <v>1</v>
      </c>
      <c r="O618">
        <v>0</v>
      </c>
      <c r="P618">
        <v>1</v>
      </c>
      <c r="Q618">
        <v>0</v>
      </c>
      <c r="R618">
        <v>0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0</v>
      </c>
      <c r="Y618" t="s">
        <v>197</v>
      </c>
      <c r="Z618">
        <v>0</v>
      </c>
    </row>
    <row r="619" spans="1:26" x14ac:dyDescent="0.2">
      <c r="A619" t="s">
        <v>111</v>
      </c>
      <c r="B619" t="s">
        <v>21</v>
      </c>
      <c r="C619" t="s">
        <v>52</v>
      </c>
      <c r="D619" t="s">
        <v>359</v>
      </c>
      <c r="E619" t="s">
        <v>178</v>
      </c>
      <c r="F619" s="2">
        <v>43173.687048611107</v>
      </c>
      <c r="G619">
        <v>16</v>
      </c>
      <c r="H619" s="2">
        <v>43173.687349537038</v>
      </c>
      <c r="I619" s="9">
        <f t="shared" si="9"/>
        <v>26.000000420026481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 t="s">
        <v>197</v>
      </c>
      <c r="Z619">
        <v>0</v>
      </c>
    </row>
    <row r="620" spans="1:26" x14ac:dyDescent="0.2">
      <c r="A620" t="s">
        <v>111</v>
      </c>
      <c r="B620" t="s">
        <v>21</v>
      </c>
      <c r="C620" t="s">
        <v>52</v>
      </c>
      <c r="D620" t="s">
        <v>358</v>
      </c>
      <c r="E620" t="s">
        <v>178</v>
      </c>
      <c r="F620" s="2">
        <v>43173.685995370368</v>
      </c>
      <c r="G620">
        <v>16</v>
      </c>
      <c r="H620" s="2">
        <v>43173.686944444453</v>
      </c>
      <c r="I620" s="9">
        <f t="shared" si="9"/>
        <v>82.000000937841833</v>
      </c>
      <c r="J620">
        <v>1</v>
      </c>
      <c r="K620">
        <v>0</v>
      </c>
      <c r="L620">
        <v>1</v>
      </c>
      <c r="M620">
        <v>0</v>
      </c>
      <c r="N620">
        <v>1</v>
      </c>
      <c r="O620">
        <v>0</v>
      </c>
      <c r="P620">
        <v>1</v>
      </c>
      <c r="Q620">
        <v>0</v>
      </c>
      <c r="R620">
        <v>1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81</v>
      </c>
      <c r="Y620" t="s">
        <v>197</v>
      </c>
      <c r="Z620">
        <v>1</v>
      </c>
    </row>
    <row r="621" spans="1:26" x14ac:dyDescent="0.2">
      <c r="A621" t="s">
        <v>111</v>
      </c>
      <c r="B621" t="s">
        <v>21</v>
      </c>
      <c r="C621" t="s">
        <v>52</v>
      </c>
      <c r="D621" t="s">
        <v>357</v>
      </c>
      <c r="E621" t="s">
        <v>178</v>
      </c>
      <c r="F621" s="2">
        <v>43173.685428240737</v>
      </c>
      <c r="G621">
        <v>16</v>
      </c>
      <c r="H621" s="2">
        <v>43173.685972222222</v>
      </c>
      <c r="I621" s="9">
        <f t="shared" si="9"/>
        <v>47.000000299885869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 t="s">
        <v>197</v>
      </c>
      <c r="Z621">
        <v>0</v>
      </c>
    </row>
    <row r="622" spans="1:26" x14ac:dyDescent="0.2">
      <c r="A622" t="s">
        <v>111</v>
      </c>
      <c r="B622" t="s">
        <v>21</v>
      </c>
      <c r="C622" t="s">
        <v>52</v>
      </c>
      <c r="D622" t="s">
        <v>356</v>
      </c>
      <c r="E622" t="s">
        <v>178</v>
      </c>
      <c r="F622" s="2">
        <v>43173.684988425928</v>
      </c>
      <c r="G622">
        <v>16</v>
      </c>
      <c r="H622" s="2">
        <v>43173.685393518521</v>
      </c>
      <c r="I622" s="9">
        <f t="shared" si="9"/>
        <v>35.000000009313226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 t="s">
        <v>197</v>
      </c>
      <c r="Z622">
        <v>0</v>
      </c>
    </row>
    <row r="623" spans="1:26" x14ac:dyDescent="0.2">
      <c r="A623" t="s">
        <v>113</v>
      </c>
      <c r="B623" t="s">
        <v>21</v>
      </c>
      <c r="C623" t="s">
        <v>52</v>
      </c>
      <c r="D623" t="s">
        <v>355</v>
      </c>
      <c r="E623" t="s">
        <v>178</v>
      </c>
      <c r="F623" s="2">
        <v>43173.680763888893</v>
      </c>
      <c r="G623">
        <v>16</v>
      </c>
      <c r="H623" s="2">
        <v>43173.681493055563</v>
      </c>
      <c r="I623" s="9">
        <f t="shared" si="9"/>
        <v>63.000000268220901</v>
      </c>
      <c r="J623">
        <v>1</v>
      </c>
      <c r="K623">
        <v>0</v>
      </c>
      <c r="L623">
        <v>1</v>
      </c>
      <c r="M623">
        <v>0</v>
      </c>
      <c r="N623">
        <v>1</v>
      </c>
      <c r="O623">
        <v>0</v>
      </c>
      <c r="P623">
        <v>1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 t="s">
        <v>260</v>
      </c>
      <c r="Z623">
        <v>0</v>
      </c>
    </row>
    <row r="624" spans="1:26" x14ac:dyDescent="0.2">
      <c r="A624" t="s">
        <v>113</v>
      </c>
      <c r="B624" t="s">
        <v>21</v>
      </c>
      <c r="C624" t="s">
        <v>52</v>
      </c>
      <c r="D624" t="s">
        <v>354</v>
      </c>
      <c r="E624" t="s">
        <v>178</v>
      </c>
      <c r="F624" s="2">
        <v>43173.68005787037</v>
      </c>
      <c r="G624">
        <v>16</v>
      </c>
      <c r="H624" s="2">
        <v>43173.680671296293</v>
      </c>
      <c r="I624" s="9">
        <f t="shared" si="9"/>
        <v>52.999999816529453</v>
      </c>
      <c r="J624">
        <v>1</v>
      </c>
      <c r="K624">
        <v>0</v>
      </c>
      <c r="L624">
        <v>1</v>
      </c>
      <c r="M624">
        <v>0</v>
      </c>
      <c r="N624">
        <v>1</v>
      </c>
      <c r="O624">
        <v>0</v>
      </c>
      <c r="P624">
        <v>1</v>
      </c>
      <c r="Q624">
        <v>0</v>
      </c>
      <c r="R624">
        <v>1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53</v>
      </c>
      <c r="Y624" t="s">
        <v>257</v>
      </c>
      <c r="Z624">
        <v>1</v>
      </c>
    </row>
    <row r="625" spans="1:26" x14ac:dyDescent="0.2">
      <c r="A625" t="s">
        <v>113</v>
      </c>
      <c r="B625" t="s">
        <v>21</v>
      </c>
      <c r="C625" t="s">
        <v>52</v>
      </c>
      <c r="D625" t="s">
        <v>353</v>
      </c>
      <c r="E625" t="s">
        <v>178</v>
      </c>
      <c r="F625" s="2">
        <v>43173.679305555554</v>
      </c>
      <c r="G625">
        <v>16</v>
      </c>
      <c r="H625" s="2">
        <v>43173.680011574077</v>
      </c>
      <c r="I625" s="9">
        <f t="shared" si="9"/>
        <v>61.000000429339707</v>
      </c>
      <c r="J625">
        <v>1</v>
      </c>
      <c r="K625">
        <v>0</v>
      </c>
      <c r="L625">
        <v>1</v>
      </c>
      <c r="M625">
        <v>0</v>
      </c>
      <c r="N625">
        <v>1</v>
      </c>
      <c r="O625">
        <v>0</v>
      </c>
      <c r="P625">
        <v>1</v>
      </c>
      <c r="Q625">
        <v>0</v>
      </c>
      <c r="R625">
        <v>0</v>
      </c>
      <c r="S625">
        <v>0</v>
      </c>
      <c r="T625">
        <v>1</v>
      </c>
      <c r="U625">
        <v>0</v>
      </c>
      <c r="V625">
        <v>0</v>
      </c>
      <c r="W625">
        <v>0</v>
      </c>
      <c r="X625">
        <v>0</v>
      </c>
      <c r="Y625" t="s">
        <v>257</v>
      </c>
      <c r="Z625">
        <v>0</v>
      </c>
    </row>
    <row r="626" spans="1:26" x14ac:dyDescent="0.2">
      <c r="A626" t="s">
        <v>113</v>
      </c>
      <c r="B626" t="s">
        <v>21</v>
      </c>
      <c r="C626" t="s">
        <v>52</v>
      </c>
      <c r="D626" t="s">
        <v>352</v>
      </c>
      <c r="E626" t="s">
        <v>178</v>
      </c>
      <c r="F626" s="2">
        <v>43173.678680555553</v>
      </c>
      <c r="G626">
        <v>16</v>
      </c>
      <c r="H626" s="2">
        <v>43173.679270833331</v>
      </c>
      <c r="I626" s="9">
        <f t="shared" si="9"/>
        <v>50.999999977648258</v>
      </c>
      <c r="J626">
        <v>1</v>
      </c>
      <c r="K626">
        <v>0</v>
      </c>
      <c r="L626">
        <v>1</v>
      </c>
      <c r="M626">
        <v>0</v>
      </c>
      <c r="N626">
        <v>1</v>
      </c>
      <c r="O626">
        <v>0</v>
      </c>
      <c r="P626">
        <v>1</v>
      </c>
      <c r="Q626">
        <v>0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0</v>
      </c>
      <c r="Y626" t="s">
        <v>257</v>
      </c>
      <c r="Z626">
        <v>0</v>
      </c>
    </row>
    <row r="627" spans="1:26" x14ac:dyDescent="0.2">
      <c r="A627" t="s">
        <v>113</v>
      </c>
      <c r="B627" t="s">
        <v>21</v>
      </c>
      <c r="C627" t="s">
        <v>52</v>
      </c>
      <c r="D627" t="s">
        <v>351</v>
      </c>
      <c r="E627" t="s">
        <v>178</v>
      </c>
      <c r="F627" s="2">
        <v>43173.677881944437</v>
      </c>
      <c r="G627">
        <v>16</v>
      </c>
      <c r="H627" s="2">
        <v>43173.67863425926</v>
      </c>
      <c r="I627" s="9">
        <f t="shared" si="9"/>
        <v>65.000000735744834</v>
      </c>
      <c r="J627">
        <v>1</v>
      </c>
      <c r="K627">
        <v>0</v>
      </c>
      <c r="L627">
        <v>1</v>
      </c>
      <c r="M627">
        <v>0</v>
      </c>
      <c r="N627">
        <v>1</v>
      </c>
      <c r="O627">
        <v>0</v>
      </c>
      <c r="P627">
        <v>1</v>
      </c>
      <c r="Q627">
        <v>0</v>
      </c>
      <c r="R627">
        <v>0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0</v>
      </c>
      <c r="Y627" t="s">
        <v>257</v>
      </c>
      <c r="Z627">
        <v>0</v>
      </c>
    </row>
    <row r="628" spans="1:26" x14ac:dyDescent="0.2">
      <c r="A628" t="s">
        <v>113</v>
      </c>
      <c r="B628" t="s">
        <v>21</v>
      </c>
      <c r="C628" t="s">
        <v>52</v>
      </c>
      <c r="D628" t="s">
        <v>350</v>
      </c>
      <c r="E628" t="s">
        <v>178</v>
      </c>
      <c r="F628" s="2">
        <v>43173.677071759259</v>
      </c>
      <c r="G628">
        <v>16</v>
      </c>
      <c r="H628" s="2">
        <v>43173.677835648137</v>
      </c>
      <c r="I628" s="9">
        <f t="shared" si="9"/>
        <v>65.999999083578587</v>
      </c>
      <c r="J628">
        <v>1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0</v>
      </c>
      <c r="R628">
        <v>0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0</v>
      </c>
      <c r="Y628" t="s">
        <v>257</v>
      </c>
      <c r="Z628">
        <v>0</v>
      </c>
    </row>
    <row r="629" spans="1:26" x14ac:dyDescent="0.2">
      <c r="A629" t="s">
        <v>113</v>
      </c>
      <c r="B629" t="s">
        <v>21</v>
      </c>
      <c r="C629" t="s">
        <v>52</v>
      </c>
      <c r="D629" t="s">
        <v>349</v>
      </c>
      <c r="E629" t="s">
        <v>178</v>
      </c>
      <c r="F629" s="2">
        <v>43173.676296296297</v>
      </c>
      <c r="G629">
        <v>16</v>
      </c>
      <c r="H629" s="2">
        <v>43173.676990740743</v>
      </c>
      <c r="I629" s="9">
        <f t="shared" si="9"/>
        <v>60.000000195577741</v>
      </c>
      <c r="J629">
        <v>1</v>
      </c>
      <c r="K629">
        <v>0</v>
      </c>
      <c r="L629">
        <v>1</v>
      </c>
      <c r="M629">
        <v>0</v>
      </c>
      <c r="N629">
        <v>1</v>
      </c>
      <c r="O629">
        <v>0</v>
      </c>
      <c r="P629">
        <v>1</v>
      </c>
      <c r="Q629">
        <v>0</v>
      </c>
      <c r="R629">
        <v>0</v>
      </c>
      <c r="S629">
        <v>0</v>
      </c>
      <c r="T629">
        <v>1</v>
      </c>
      <c r="U629">
        <v>0</v>
      </c>
      <c r="V629">
        <v>0</v>
      </c>
      <c r="W629">
        <v>0</v>
      </c>
      <c r="X629">
        <v>0</v>
      </c>
      <c r="Y629" t="s">
        <v>257</v>
      </c>
      <c r="Z629">
        <v>0</v>
      </c>
    </row>
    <row r="630" spans="1:26" x14ac:dyDescent="0.2">
      <c r="A630" t="s">
        <v>113</v>
      </c>
      <c r="B630" t="s">
        <v>21</v>
      </c>
      <c r="C630" t="s">
        <v>52</v>
      </c>
      <c r="D630" t="s">
        <v>348</v>
      </c>
      <c r="E630" t="s">
        <v>178</v>
      </c>
      <c r="F630" s="2">
        <v>43173.674120370371</v>
      </c>
      <c r="G630">
        <v>16</v>
      </c>
      <c r="H630" s="2">
        <v>43173.674884259257</v>
      </c>
      <c r="I630" s="9">
        <f t="shared" si="9"/>
        <v>65.999999712221324</v>
      </c>
      <c r="J630">
        <v>1</v>
      </c>
      <c r="K630">
        <v>0</v>
      </c>
      <c r="L630">
        <v>1</v>
      </c>
      <c r="M630">
        <v>0</v>
      </c>
      <c r="N630">
        <v>1</v>
      </c>
      <c r="O630">
        <v>0</v>
      </c>
      <c r="P630">
        <v>1</v>
      </c>
      <c r="Q630">
        <v>0</v>
      </c>
      <c r="R630">
        <v>0</v>
      </c>
      <c r="S630">
        <v>0</v>
      </c>
      <c r="T630">
        <v>1</v>
      </c>
      <c r="U630">
        <v>0</v>
      </c>
      <c r="V630">
        <v>0</v>
      </c>
      <c r="W630">
        <v>0</v>
      </c>
      <c r="X630">
        <v>0</v>
      </c>
      <c r="Y630" t="s">
        <v>257</v>
      </c>
      <c r="Z630">
        <v>0</v>
      </c>
    </row>
    <row r="631" spans="1:26" x14ac:dyDescent="0.2">
      <c r="A631" t="s">
        <v>113</v>
      </c>
      <c r="B631" t="s">
        <v>21</v>
      </c>
      <c r="C631" t="s">
        <v>52</v>
      </c>
      <c r="D631" t="s">
        <v>347</v>
      </c>
      <c r="E631" t="s">
        <v>178</v>
      </c>
      <c r="F631" s="2">
        <v>43173.673275462963</v>
      </c>
      <c r="G631">
        <v>16</v>
      </c>
      <c r="H631" s="2">
        <v>43173.674062500002</v>
      </c>
      <c r="I631" s="9">
        <f t="shared" si="9"/>
        <v>68.000000179745257</v>
      </c>
      <c r="J631">
        <v>1</v>
      </c>
      <c r="K631">
        <v>0</v>
      </c>
      <c r="L631">
        <v>1</v>
      </c>
      <c r="M631">
        <v>0</v>
      </c>
      <c r="N631">
        <v>1</v>
      </c>
      <c r="O631">
        <v>0</v>
      </c>
      <c r="P631">
        <v>1</v>
      </c>
      <c r="Q631">
        <v>0</v>
      </c>
      <c r="R631">
        <v>0</v>
      </c>
      <c r="S631">
        <v>0</v>
      </c>
      <c r="T631">
        <v>1</v>
      </c>
      <c r="U631">
        <v>0</v>
      </c>
      <c r="V631">
        <v>0</v>
      </c>
      <c r="W631">
        <v>0</v>
      </c>
      <c r="X631">
        <v>0</v>
      </c>
      <c r="Y631" t="s">
        <v>257</v>
      </c>
      <c r="Z631">
        <v>0</v>
      </c>
    </row>
    <row r="632" spans="1:26" x14ac:dyDescent="0.2">
      <c r="A632" t="s">
        <v>113</v>
      </c>
      <c r="B632" t="s">
        <v>21</v>
      </c>
      <c r="C632" t="s">
        <v>52</v>
      </c>
      <c r="D632" t="s">
        <v>346</v>
      </c>
      <c r="E632" t="s">
        <v>178</v>
      </c>
      <c r="F632" s="2">
        <v>43173.672465277778</v>
      </c>
      <c r="G632">
        <v>16</v>
      </c>
      <c r="H632" s="2">
        <v>43173.673217592594</v>
      </c>
      <c r="I632" s="9">
        <f t="shared" si="9"/>
        <v>65.000000107102096</v>
      </c>
      <c r="J632">
        <v>1</v>
      </c>
      <c r="K632">
        <v>0</v>
      </c>
      <c r="L632">
        <v>1</v>
      </c>
      <c r="M632">
        <v>0</v>
      </c>
      <c r="N632">
        <v>1</v>
      </c>
      <c r="O632">
        <v>0</v>
      </c>
      <c r="P632">
        <v>1</v>
      </c>
      <c r="Q632">
        <v>0</v>
      </c>
      <c r="R632">
        <v>1</v>
      </c>
      <c r="S632">
        <v>0</v>
      </c>
      <c r="T632">
        <v>1</v>
      </c>
      <c r="U632">
        <v>0</v>
      </c>
      <c r="V632">
        <v>0</v>
      </c>
      <c r="W632">
        <v>0</v>
      </c>
      <c r="X632">
        <v>64</v>
      </c>
      <c r="Y632" t="s">
        <v>257</v>
      </c>
      <c r="Z632">
        <v>1</v>
      </c>
    </row>
    <row r="633" spans="1:26" x14ac:dyDescent="0.2">
      <c r="A633" t="s">
        <v>90</v>
      </c>
      <c r="B633" t="s">
        <v>21</v>
      </c>
      <c r="C633" t="s">
        <v>52</v>
      </c>
      <c r="D633" t="s">
        <v>345</v>
      </c>
      <c r="E633" t="s">
        <v>178</v>
      </c>
      <c r="F633" s="2">
        <v>43173.671817129631</v>
      </c>
      <c r="G633">
        <v>16</v>
      </c>
      <c r="H633" s="2">
        <v>43173.672129629631</v>
      </c>
      <c r="I633" s="9">
        <f t="shared" si="9"/>
        <v>27.00000002514571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 t="s">
        <v>260</v>
      </c>
      <c r="Z633">
        <v>0</v>
      </c>
    </row>
    <row r="634" spans="1:26" x14ac:dyDescent="0.2">
      <c r="A634" t="s">
        <v>90</v>
      </c>
      <c r="B634" t="s">
        <v>21</v>
      </c>
      <c r="C634" t="s">
        <v>52</v>
      </c>
      <c r="D634" t="s">
        <v>344</v>
      </c>
      <c r="E634" t="s">
        <v>178</v>
      </c>
      <c r="F634" s="2">
        <v>43173.670914351853</v>
      </c>
      <c r="G634">
        <v>16</v>
      </c>
      <c r="H634" s="2">
        <v>43173.671666666669</v>
      </c>
      <c r="I634" s="9">
        <f t="shared" si="9"/>
        <v>65.000000107102096</v>
      </c>
      <c r="J634">
        <v>1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 t="s">
        <v>260</v>
      </c>
      <c r="Z634">
        <v>0</v>
      </c>
    </row>
    <row r="635" spans="1:26" x14ac:dyDescent="0.2">
      <c r="A635" t="s">
        <v>90</v>
      </c>
      <c r="B635" t="s">
        <v>21</v>
      </c>
      <c r="C635" t="s">
        <v>52</v>
      </c>
      <c r="D635" t="s">
        <v>343</v>
      </c>
      <c r="E635" t="s">
        <v>178</v>
      </c>
      <c r="F635" s="2">
        <v>43173.670624999999</v>
      </c>
      <c r="G635">
        <v>16</v>
      </c>
      <c r="H635" s="2">
        <v>43173.670902777783</v>
      </c>
      <c r="I635" s="9">
        <f t="shared" si="9"/>
        <v>24.000000581145287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 t="s">
        <v>260</v>
      </c>
      <c r="Z635">
        <v>0</v>
      </c>
    </row>
    <row r="636" spans="1:26" x14ac:dyDescent="0.2">
      <c r="A636" t="s">
        <v>90</v>
      </c>
      <c r="B636" t="s">
        <v>21</v>
      </c>
      <c r="C636" t="s">
        <v>52</v>
      </c>
      <c r="D636" t="s">
        <v>342</v>
      </c>
      <c r="E636" t="s">
        <v>178</v>
      </c>
      <c r="F636" s="2">
        <v>43173.669733796298</v>
      </c>
      <c r="G636">
        <v>16</v>
      </c>
      <c r="H636" s="2">
        <v>43173.670567129629</v>
      </c>
      <c r="I636" s="9">
        <f t="shared" si="9"/>
        <v>71.999999857507646</v>
      </c>
      <c r="J636">
        <v>1</v>
      </c>
      <c r="K636">
        <v>0</v>
      </c>
      <c r="L636">
        <v>1</v>
      </c>
      <c r="M636">
        <v>0</v>
      </c>
      <c r="N636">
        <v>1</v>
      </c>
      <c r="O636">
        <v>0</v>
      </c>
      <c r="P636">
        <v>1</v>
      </c>
      <c r="Q636">
        <v>0</v>
      </c>
      <c r="R636">
        <v>0</v>
      </c>
      <c r="S636">
        <v>0</v>
      </c>
      <c r="T636">
        <v>1</v>
      </c>
      <c r="U636">
        <v>0</v>
      </c>
      <c r="V636">
        <v>0</v>
      </c>
      <c r="W636">
        <v>0</v>
      </c>
      <c r="X636">
        <v>0</v>
      </c>
      <c r="Y636" t="s">
        <v>260</v>
      </c>
      <c r="Z636">
        <v>0</v>
      </c>
    </row>
    <row r="637" spans="1:26" x14ac:dyDescent="0.2">
      <c r="A637" t="s">
        <v>90</v>
      </c>
      <c r="B637" t="s">
        <v>21</v>
      </c>
      <c r="C637" t="s">
        <v>52</v>
      </c>
      <c r="D637" t="s">
        <v>341</v>
      </c>
      <c r="E637" t="s">
        <v>178</v>
      </c>
      <c r="F637" s="2">
        <v>43173.669398148151</v>
      </c>
      <c r="G637">
        <v>16</v>
      </c>
      <c r="H637" s="2">
        <v>43173.669710648152</v>
      </c>
      <c r="I637" s="9">
        <f t="shared" si="9"/>
        <v>27.00000002514571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 t="s">
        <v>260</v>
      </c>
      <c r="Z637">
        <v>0</v>
      </c>
    </row>
    <row r="638" spans="1:26" x14ac:dyDescent="0.2">
      <c r="A638" t="s">
        <v>90</v>
      </c>
      <c r="B638" t="s">
        <v>21</v>
      </c>
      <c r="C638" t="s">
        <v>52</v>
      </c>
      <c r="D638" t="s">
        <v>340</v>
      </c>
      <c r="E638" t="s">
        <v>178</v>
      </c>
      <c r="F638" s="2">
        <v>43173.66909722222</v>
      </c>
      <c r="G638">
        <v>16</v>
      </c>
      <c r="H638" s="2">
        <v>43173.669386574067</v>
      </c>
      <c r="I638" s="9">
        <f t="shared" si="9"/>
        <v>24.999999557621777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 t="s">
        <v>260</v>
      </c>
      <c r="Z638">
        <v>0</v>
      </c>
    </row>
    <row r="639" spans="1:26" x14ac:dyDescent="0.2">
      <c r="A639" t="s">
        <v>99</v>
      </c>
      <c r="B639" t="s">
        <v>21</v>
      </c>
      <c r="C639" t="s">
        <v>52</v>
      </c>
      <c r="D639" t="s">
        <v>339</v>
      </c>
      <c r="E639" t="s">
        <v>178</v>
      </c>
      <c r="F639" s="2">
        <v>43173.66814814815</v>
      </c>
      <c r="G639">
        <v>16</v>
      </c>
      <c r="H639" s="2">
        <v>43173.668796296297</v>
      </c>
      <c r="I639" s="9">
        <f t="shared" si="9"/>
        <v>55.999999889172614</v>
      </c>
      <c r="J639">
        <v>1</v>
      </c>
      <c r="K639">
        <v>0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 t="s">
        <v>337</v>
      </c>
      <c r="Z639">
        <v>0</v>
      </c>
    </row>
    <row r="640" spans="1:26" x14ac:dyDescent="0.2">
      <c r="A640" t="s">
        <v>99</v>
      </c>
      <c r="B640" t="s">
        <v>21</v>
      </c>
      <c r="C640" t="s">
        <v>52</v>
      </c>
      <c r="D640" t="s">
        <v>338</v>
      </c>
      <c r="E640" t="s">
        <v>178</v>
      </c>
      <c r="F640" s="2">
        <v>43173.667685185188</v>
      </c>
      <c r="G640">
        <v>16</v>
      </c>
      <c r="H640" s="2">
        <v>43173.668090277781</v>
      </c>
      <c r="I640" s="9">
        <f t="shared" si="9"/>
        <v>35.000000009313226</v>
      </c>
      <c r="J640">
        <v>1</v>
      </c>
      <c r="K640">
        <v>0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 t="s">
        <v>337</v>
      </c>
      <c r="Z640">
        <v>0</v>
      </c>
    </row>
    <row r="641" spans="1:26" x14ac:dyDescent="0.2">
      <c r="A641" t="s">
        <v>99</v>
      </c>
      <c r="B641" t="s">
        <v>21</v>
      </c>
      <c r="C641" t="s">
        <v>52</v>
      </c>
      <c r="D641" t="s">
        <v>336</v>
      </c>
      <c r="E641" t="s">
        <v>178</v>
      </c>
      <c r="F641" s="2">
        <v>43173.667129629634</v>
      </c>
      <c r="G641">
        <v>16</v>
      </c>
      <c r="H641" s="2">
        <v>43173.667430555557</v>
      </c>
      <c r="I641" s="9">
        <f t="shared" si="9"/>
        <v>25.999999791383743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 t="s">
        <v>337</v>
      </c>
      <c r="Z641">
        <v>0</v>
      </c>
    </row>
    <row r="642" spans="1:26" x14ac:dyDescent="0.2">
      <c r="A642" t="s">
        <v>99</v>
      </c>
      <c r="B642" t="s">
        <v>21</v>
      </c>
      <c r="C642" t="s">
        <v>52</v>
      </c>
      <c r="D642" t="s">
        <v>335</v>
      </c>
      <c r="E642" t="s">
        <v>178</v>
      </c>
      <c r="F642" s="2">
        <v>43173.666354166657</v>
      </c>
      <c r="G642">
        <v>15</v>
      </c>
      <c r="H642" s="2">
        <v>43173.667002314818</v>
      </c>
      <c r="I642" s="9">
        <f t="shared" ref="I642:I705" si="10">(H642-F642)*86400</f>
        <v>56.000001146458089</v>
      </c>
      <c r="J642">
        <v>1</v>
      </c>
      <c r="K642">
        <v>0</v>
      </c>
      <c r="L642">
        <v>1</v>
      </c>
      <c r="M642">
        <v>0</v>
      </c>
      <c r="N642">
        <v>1</v>
      </c>
      <c r="O642">
        <v>0</v>
      </c>
      <c r="P642">
        <v>1</v>
      </c>
      <c r="Q642">
        <v>0</v>
      </c>
      <c r="R642">
        <v>1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56</v>
      </c>
      <c r="Y642" t="s">
        <v>306</v>
      </c>
      <c r="Z642">
        <v>1</v>
      </c>
    </row>
    <row r="643" spans="1:26" x14ac:dyDescent="0.2">
      <c r="A643" t="s">
        <v>99</v>
      </c>
      <c r="B643" t="s">
        <v>21</v>
      </c>
      <c r="C643" t="s">
        <v>52</v>
      </c>
      <c r="D643" t="s">
        <v>334</v>
      </c>
      <c r="E643" t="s">
        <v>178</v>
      </c>
      <c r="F643" s="2">
        <v>43173.665902777779</v>
      </c>
      <c r="G643">
        <v>15</v>
      </c>
      <c r="H643" s="2">
        <v>43173.666342592587</v>
      </c>
      <c r="I643" s="9">
        <f t="shared" si="10"/>
        <v>37.999999453313649</v>
      </c>
      <c r="J643">
        <v>1</v>
      </c>
      <c r="K643">
        <v>0</v>
      </c>
      <c r="L643">
        <v>1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 t="s">
        <v>306</v>
      </c>
      <c r="Z643">
        <v>0</v>
      </c>
    </row>
    <row r="644" spans="1:26" x14ac:dyDescent="0.2">
      <c r="A644" t="s">
        <v>129</v>
      </c>
      <c r="B644" t="s">
        <v>21</v>
      </c>
      <c r="C644" t="s">
        <v>52</v>
      </c>
      <c r="D644" t="s">
        <v>333</v>
      </c>
      <c r="E644" t="s">
        <v>178</v>
      </c>
      <c r="F644" s="2">
        <v>43173.665023148147</v>
      </c>
      <c r="G644">
        <v>15</v>
      </c>
      <c r="H644" s="2">
        <v>43173.665659722217</v>
      </c>
      <c r="I644" s="9">
        <f t="shared" si="10"/>
        <v>54.999999655410647</v>
      </c>
      <c r="J644">
        <v>1</v>
      </c>
      <c r="K644">
        <v>0</v>
      </c>
      <c r="L644">
        <v>1</v>
      </c>
      <c r="M644">
        <v>0</v>
      </c>
      <c r="N644">
        <v>1</v>
      </c>
      <c r="O644">
        <v>0</v>
      </c>
      <c r="P644">
        <v>1</v>
      </c>
      <c r="Q644">
        <v>0</v>
      </c>
      <c r="R644">
        <v>1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55</v>
      </c>
      <c r="Y644" t="s">
        <v>257</v>
      </c>
      <c r="Z644">
        <v>1</v>
      </c>
    </row>
    <row r="645" spans="1:26" x14ac:dyDescent="0.2">
      <c r="A645" t="s">
        <v>129</v>
      </c>
      <c r="B645" t="s">
        <v>21</v>
      </c>
      <c r="C645" t="s">
        <v>52</v>
      </c>
      <c r="D645" t="s">
        <v>332</v>
      </c>
      <c r="E645" t="s">
        <v>178</v>
      </c>
      <c r="F645" s="2">
        <v>43173.6643287037</v>
      </c>
      <c r="G645">
        <v>15</v>
      </c>
      <c r="H645" s="2">
        <v>43173.664930555547</v>
      </c>
      <c r="I645" s="9">
        <f t="shared" si="10"/>
        <v>51.999999582767487</v>
      </c>
      <c r="J645">
        <v>1</v>
      </c>
      <c r="K645">
        <v>0</v>
      </c>
      <c r="L645">
        <v>1</v>
      </c>
      <c r="M645">
        <v>0</v>
      </c>
      <c r="N645">
        <v>1</v>
      </c>
      <c r="O645">
        <v>0</v>
      </c>
      <c r="P645">
        <v>1</v>
      </c>
      <c r="Q645">
        <v>0</v>
      </c>
      <c r="R645">
        <v>1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52</v>
      </c>
      <c r="Y645" t="s">
        <v>257</v>
      </c>
      <c r="Z645">
        <v>1</v>
      </c>
    </row>
    <row r="646" spans="1:26" x14ac:dyDescent="0.2">
      <c r="A646" t="s">
        <v>129</v>
      </c>
      <c r="B646" t="s">
        <v>21</v>
      </c>
      <c r="C646" t="s">
        <v>52</v>
      </c>
      <c r="D646" t="s">
        <v>331</v>
      </c>
      <c r="E646" t="s">
        <v>178</v>
      </c>
      <c r="F646" s="2">
        <v>43173.663541666669</v>
      </c>
      <c r="G646">
        <v>15</v>
      </c>
      <c r="H646" s="2">
        <v>43173.664155092592</v>
      </c>
      <c r="I646" s="9">
        <f t="shared" si="10"/>
        <v>52.999999816529453</v>
      </c>
      <c r="J646">
        <v>1</v>
      </c>
      <c r="K646">
        <v>0</v>
      </c>
      <c r="L646">
        <v>1</v>
      </c>
      <c r="M646">
        <v>0</v>
      </c>
      <c r="N646">
        <v>1</v>
      </c>
      <c r="O646">
        <v>0</v>
      </c>
      <c r="P646">
        <v>1</v>
      </c>
      <c r="Q646">
        <v>0</v>
      </c>
      <c r="R646">
        <v>0</v>
      </c>
      <c r="S646">
        <v>0</v>
      </c>
      <c r="T646">
        <v>1</v>
      </c>
      <c r="U646">
        <v>0</v>
      </c>
      <c r="V646">
        <v>0</v>
      </c>
      <c r="W646">
        <v>0</v>
      </c>
      <c r="X646">
        <v>0</v>
      </c>
      <c r="Y646" t="s">
        <v>257</v>
      </c>
      <c r="Z646">
        <v>0</v>
      </c>
    </row>
    <row r="647" spans="1:26" x14ac:dyDescent="0.2">
      <c r="A647" t="s">
        <v>129</v>
      </c>
      <c r="B647" t="s">
        <v>21</v>
      </c>
      <c r="C647" t="s">
        <v>52</v>
      </c>
      <c r="D647" t="s">
        <v>330</v>
      </c>
      <c r="E647" t="s">
        <v>178</v>
      </c>
      <c r="F647" s="2">
        <v>43173.662754629629</v>
      </c>
      <c r="G647">
        <v>15</v>
      </c>
      <c r="H647" s="2">
        <v>43173.663425925923</v>
      </c>
      <c r="I647" s="9">
        <f t="shared" si="10"/>
        <v>57.999999728053808</v>
      </c>
      <c r="J647">
        <v>1</v>
      </c>
      <c r="K647">
        <v>0</v>
      </c>
      <c r="L647">
        <v>1</v>
      </c>
      <c r="M647">
        <v>0</v>
      </c>
      <c r="N647">
        <v>1</v>
      </c>
      <c r="O647">
        <v>0</v>
      </c>
      <c r="P647">
        <v>1</v>
      </c>
      <c r="Q647">
        <v>0</v>
      </c>
      <c r="R647">
        <v>0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0</v>
      </c>
      <c r="Y647" t="s">
        <v>257</v>
      </c>
      <c r="Z647">
        <v>0</v>
      </c>
    </row>
    <row r="648" spans="1:26" x14ac:dyDescent="0.2">
      <c r="A648" t="s">
        <v>129</v>
      </c>
      <c r="B648" t="s">
        <v>21</v>
      </c>
      <c r="C648" t="s">
        <v>52</v>
      </c>
      <c r="D648" t="s">
        <v>329</v>
      </c>
      <c r="E648" t="s">
        <v>178</v>
      </c>
      <c r="F648" s="2">
        <v>43173.661886574067</v>
      </c>
      <c r="G648">
        <v>15</v>
      </c>
      <c r="H648" s="2">
        <v>43173.66269675926</v>
      </c>
      <c r="I648" s="9">
        <f t="shared" si="10"/>
        <v>70.000000647269189</v>
      </c>
      <c r="J648">
        <v>1</v>
      </c>
      <c r="K648">
        <v>0</v>
      </c>
      <c r="L648">
        <v>1</v>
      </c>
      <c r="M648">
        <v>0</v>
      </c>
      <c r="N648">
        <v>1</v>
      </c>
      <c r="O648">
        <v>0</v>
      </c>
      <c r="P648">
        <v>1</v>
      </c>
      <c r="Q648">
        <v>0</v>
      </c>
      <c r="R648">
        <v>0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0</v>
      </c>
      <c r="Y648" t="s">
        <v>257</v>
      </c>
      <c r="Z648">
        <v>0</v>
      </c>
    </row>
    <row r="649" spans="1:26" x14ac:dyDescent="0.2">
      <c r="A649" t="s">
        <v>90</v>
      </c>
      <c r="B649" t="s">
        <v>21</v>
      </c>
      <c r="C649" t="s">
        <v>52</v>
      </c>
      <c r="D649" t="s">
        <v>328</v>
      </c>
      <c r="E649" t="s">
        <v>178</v>
      </c>
      <c r="F649" s="2">
        <v>43173.506238425929</v>
      </c>
      <c r="G649">
        <v>12</v>
      </c>
      <c r="H649" s="2">
        <v>43173.506793981483</v>
      </c>
      <c r="I649" s="9">
        <f t="shared" si="10"/>
        <v>47.999999905005097</v>
      </c>
      <c r="J649">
        <v>1</v>
      </c>
      <c r="K649">
        <v>0</v>
      </c>
      <c r="L649">
        <v>1</v>
      </c>
      <c r="M649">
        <v>0</v>
      </c>
      <c r="N649">
        <v>1</v>
      </c>
      <c r="O649">
        <v>0</v>
      </c>
      <c r="P649">
        <v>1</v>
      </c>
      <c r="Q649">
        <v>0</v>
      </c>
      <c r="R649">
        <v>0</v>
      </c>
      <c r="S649">
        <v>0</v>
      </c>
      <c r="T649">
        <v>1</v>
      </c>
      <c r="U649">
        <v>0</v>
      </c>
      <c r="V649">
        <v>0</v>
      </c>
      <c r="W649">
        <v>0</v>
      </c>
      <c r="X649">
        <v>0</v>
      </c>
      <c r="Y649" t="s">
        <v>260</v>
      </c>
      <c r="Z649">
        <v>0</v>
      </c>
    </row>
    <row r="650" spans="1:26" x14ac:dyDescent="0.2">
      <c r="A650" t="s">
        <v>90</v>
      </c>
      <c r="B650" t="s">
        <v>21</v>
      </c>
      <c r="C650" t="s">
        <v>52</v>
      </c>
      <c r="D650" t="s">
        <v>327</v>
      </c>
      <c r="E650" t="s">
        <v>178</v>
      </c>
      <c r="F650" s="2">
        <v>43173.505925925929</v>
      </c>
      <c r="G650">
        <v>12</v>
      </c>
      <c r="H650" s="2">
        <v>43173.506226851852</v>
      </c>
      <c r="I650" s="9">
        <f t="shared" si="10"/>
        <v>25.999999791383743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 t="s">
        <v>260</v>
      </c>
      <c r="Z650">
        <v>0</v>
      </c>
    </row>
    <row r="651" spans="1:26" x14ac:dyDescent="0.2">
      <c r="A651" t="s">
        <v>131</v>
      </c>
      <c r="B651" t="s">
        <v>21</v>
      </c>
      <c r="C651" t="s">
        <v>52</v>
      </c>
      <c r="D651" t="s">
        <v>326</v>
      </c>
      <c r="E651" t="s">
        <v>178</v>
      </c>
      <c r="F651" s="2">
        <v>43173.504548611112</v>
      </c>
      <c r="G651">
        <v>12</v>
      </c>
      <c r="H651" s="2">
        <v>43173.505324074067</v>
      </c>
      <c r="I651" s="9">
        <f t="shared" si="10"/>
        <v>66.999999317340553</v>
      </c>
      <c r="J651">
        <v>1</v>
      </c>
      <c r="K651">
        <v>0</v>
      </c>
      <c r="L651">
        <v>1</v>
      </c>
      <c r="M651">
        <v>0</v>
      </c>
      <c r="N651">
        <v>1</v>
      </c>
      <c r="O651">
        <v>0</v>
      </c>
      <c r="P651">
        <v>1</v>
      </c>
      <c r="Q651">
        <v>0</v>
      </c>
      <c r="R651">
        <v>1</v>
      </c>
      <c r="S651">
        <v>0</v>
      </c>
      <c r="T651">
        <v>1</v>
      </c>
      <c r="U651">
        <v>0</v>
      </c>
      <c r="V651">
        <v>0</v>
      </c>
      <c r="W651">
        <v>0</v>
      </c>
      <c r="X651">
        <v>66</v>
      </c>
      <c r="Y651" t="s">
        <v>197</v>
      </c>
      <c r="Z651">
        <v>1</v>
      </c>
    </row>
    <row r="652" spans="1:26" x14ac:dyDescent="0.2">
      <c r="A652" t="s">
        <v>131</v>
      </c>
      <c r="B652" t="s">
        <v>21</v>
      </c>
      <c r="C652" t="s">
        <v>52</v>
      </c>
      <c r="D652" t="s">
        <v>325</v>
      </c>
      <c r="E652" t="s">
        <v>178</v>
      </c>
      <c r="F652" s="2">
        <v>43173.50371527778</v>
      </c>
      <c r="G652">
        <v>12</v>
      </c>
      <c r="H652" s="2">
        <v>43173.504537037043</v>
      </c>
      <c r="I652" s="9">
        <f t="shared" si="10"/>
        <v>71.000000252388418</v>
      </c>
      <c r="J652">
        <v>1</v>
      </c>
      <c r="K652">
        <v>0</v>
      </c>
      <c r="L652">
        <v>1</v>
      </c>
      <c r="M652">
        <v>0</v>
      </c>
      <c r="N652">
        <v>1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 t="s">
        <v>197</v>
      </c>
      <c r="Z652">
        <v>0</v>
      </c>
    </row>
    <row r="653" spans="1:26" x14ac:dyDescent="0.2">
      <c r="A653" t="s">
        <v>131</v>
      </c>
      <c r="B653" t="s">
        <v>21</v>
      </c>
      <c r="C653" t="s">
        <v>52</v>
      </c>
      <c r="D653" t="s">
        <v>324</v>
      </c>
      <c r="E653" t="s">
        <v>178</v>
      </c>
      <c r="F653" s="2">
        <v>43173.502511574072</v>
      </c>
      <c r="G653">
        <v>12</v>
      </c>
      <c r="H653" s="2">
        <v>43173.503553240742</v>
      </c>
      <c r="I653" s="9">
        <f t="shared" si="10"/>
        <v>90.000000293366611</v>
      </c>
      <c r="J653">
        <v>0</v>
      </c>
      <c r="K653">
        <v>1</v>
      </c>
      <c r="L653">
        <v>0</v>
      </c>
      <c r="M653">
        <v>1</v>
      </c>
      <c r="N653">
        <v>1</v>
      </c>
      <c r="O653">
        <v>0</v>
      </c>
      <c r="P653">
        <v>1</v>
      </c>
      <c r="Q653">
        <v>0</v>
      </c>
      <c r="R653">
        <v>1</v>
      </c>
      <c r="S653">
        <v>0</v>
      </c>
      <c r="T653">
        <v>0</v>
      </c>
      <c r="U653">
        <v>1</v>
      </c>
      <c r="V653">
        <v>0</v>
      </c>
      <c r="W653">
        <v>0</v>
      </c>
      <c r="X653">
        <v>90</v>
      </c>
      <c r="Y653" t="s">
        <v>179</v>
      </c>
      <c r="Z653">
        <v>1</v>
      </c>
    </row>
    <row r="654" spans="1:26" x14ac:dyDescent="0.2">
      <c r="A654" t="s">
        <v>129</v>
      </c>
      <c r="B654" t="s">
        <v>21</v>
      </c>
      <c r="C654" t="s">
        <v>52</v>
      </c>
      <c r="D654" t="s">
        <v>323</v>
      </c>
      <c r="E654" t="s">
        <v>178</v>
      </c>
      <c r="F654" s="2">
        <v>43173.501099537039</v>
      </c>
      <c r="G654">
        <v>12</v>
      </c>
      <c r="H654" s="2">
        <v>43173.502013888887</v>
      </c>
      <c r="I654" s="9">
        <f t="shared" si="10"/>
        <v>78.999999607913196</v>
      </c>
      <c r="J654">
        <v>1</v>
      </c>
      <c r="K654">
        <v>0</v>
      </c>
      <c r="L654">
        <v>1</v>
      </c>
      <c r="M654">
        <v>0</v>
      </c>
      <c r="N654">
        <v>1</v>
      </c>
      <c r="O654">
        <v>0</v>
      </c>
      <c r="P654">
        <v>1</v>
      </c>
      <c r="Q654">
        <v>0</v>
      </c>
      <c r="R654">
        <v>1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78</v>
      </c>
      <c r="Y654" t="s">
        <v>197</v>
      </c>
      <c r="Z654">
        <v>1</v>
      </c>
    </row>
    <row r="655" spans="1:26" x14ac:dyDescent="0.2">
      <c r="A655" t="s">
        <v>129</v>
      </c>
      <c r="B655" t="s">
        <v>21</v>
      </c>
      <c r="C655" t="s">
        <v>52</v>
      </c>
      <c r="D655" t="s">
        <v>322</v>
      </c>
      <c r="E655" t="s">
        <v>178</v>
      </c>
      <c r="F655" s="2">
        <v>43173.500324074077</v>
      </c>
      <c r="G655">
        <v>12</v>
      </c>
      <c r="H655" s="2">
        <v>43173.501076388893</v>
      </c>
      <c r="I655" s="9">
        <f t="shared" si="10"/>
        <v>65.000000107102096</v>
      </c>
      <c r="J655">
        <v>1</v>
      </c>
      <c r="K655">
        <v>0</v>
      </c>
      <c r="L655">
        <v>1</v>
      </c>
      <c r="M655">
        <v>0</v>
      </c>
      <c r="N655">
        <v>1</v>
      </c>
      <c r="O655">
        <v>0</v>
      </c>
      <c r="P655">
        <v>1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 t="s">
        <v>197</v>
      </c>
      <c r="Z655">
        <v>0</v>
      </c>
    </row>
    <row r="656" spans="1:26" x14ac:dyDescent="0.2">
      <c r="A656" t="s">
        <v>129</v>
      </c>
      <c r="B656" t="s">
        <v>21</v>
      </c>
      <c r="C656" t="s">
        <v>52</v>
      </c>
      <c r="D656" t="s">
        <v>321</v>
      </c>
      <c r="E656" t="s">
        <v>178</v>
      </c>
      <c r="F656" s="2">
        <v>43173.499421296299</v>
      </c>
      <c r="G656">
        <v>11</v>
      </c>
      <c r="H656" s="2">
        <v>43173.500231481477</v>
      </c>
      <c r="I656" s="9">
        <f t="shared" si="10"/>
        <v>69.999999389983714</v>
      </c>
      <c r="J656">
        <v>1</v>
      </c>
      <c r="K656">
        <v>0</v>
      </c>
      <c r="L656">
        <v>1</v>
      </c>
      <c r="M656">
        <v>0</v>
      </c>
      <c r="N656">
        <v>1</v>
      </c>
      <c r="O656">
        <v>0</v>
      </c>
      <c r="P656">
        <v>1</v>
      </c>
      <c r="Q656">
        <v>0</v>
      </c>
      <c r="R656">
        <v>1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69</v>
      </c>
      <c r="Y656" t="s">
        <v>197</v>
      </c>
      <c r="Z656">
        <v>1</v>
      </c>
    </row>
    <row r="657" spans="1:26" x14ac:dyDescent="0.2">
      <c r="A657" t="s">
        <v>129</v>
      </c>
      <c r="B657" t="s">
        <v>21</v>
      </c>
      <c r="C657" t="s">
        <v>52</v>
      </c>
      <c r="D657" t="s">
        <v>320</v>
      </c>
      <c r="E657" t="s">
        <v>178</v>
      </c>
      <c r="F657" s="2">
        <v>43173.497731481482</v>
      </c>
      <c r="G657">
        <v>11</v>
      </c>
      <c r="H657" s="2">
        <v>43173.499166666668</v>
      </c>
      <c r="I657" s="9">
        <f t="shared" si="10"/>
        <v>124.00000006891787</v>
      </c>
      <c r="J657">
        <v>1</v>
      </c>
      <c r="K657">
        <v>0</v>
      </c>
      <c r="L657">
        <v>1</v>
      </c>
      <c r="M657">
        <v>0</v>
      </c>
      <c r="N657">
        <v>1</v>
      </c>
      <c r="O657">
        <v>0</v>
      </c>
      <c r="P657">
        <v>1</v>
      </c>
      <c r="Q657">
        <v>0</v>
      </c>
      <c r="R657">
        <v>0</v>
      </c>
      <c r="S657">
        <v>1</v>
      </c>
      <c r="T657">
        <v>1</v>
      </c>
      <c r="U657">
        <v>0</v>
      </c>
      <c r="V657">
        <v>0</v>
      </c>
      <c r="W657">
        <v>0</v>
      </c>
      <c r="X657">
        <v>124</v>
      </c>
      <c r="Y657" t="s">
        <v>179</v>
      </c>
      <c r="Z657">
        <v>1</v>
      </c>
    </row>
    <row r="658" spans="1:26" x14ac:dyDescent="0.2">
      <c r="A658" t="s">
        <v>121</v>
      </c>
      <c r="B658" t="s">
        <v>21</v>
      </c>
      <c r="C658" t="s">
        <v>52</v>
      </c>
      <c r="D658" t="s">
        <v>319</v>
      </c>
      <c r="E658" t="s">
        <v>178</v>
      </c>
      <c r="F658" s="2">
        <v>43173.496562499997</v>
      </c>
      <c r="G658">
        <v>11</v>
      </c>
      <c r="H658" s="2">
        <v>43173.497303240743</v>
      </c>
      <c r="I658" s="9">
        <f t="shared" si="10"/>
        <v>64.000000501982868</v>
      </c>
      <c r="J658">
        <v>1</v>
      </c>
      <c r="K658">
        <v>0</v>
      </c>
      <c r="L658">
        <v>1</v>
      </c>
      <c r="M658">
        <v>0</v>
      </c>
      <c r="N658">
        <v>1</v>
      </c>
      <c r="O658">
        <v>0</v>
      </c>
      <c r="P658">
        <v>1</v>
      </c>
      <c r="Q658">
        <v>0</v>
      </c>
      <c r="R658">
        <v>1</v>
      </c>
      <c r="S658">
        <v>0</v>
      </c>
      <c r="T658">
        <v>1</v>
      </c>
      <c r="U658">
        <v>0</v>
      </c>
      <c r="V658">
        <v>0</v>
      </c>
      <c r="W658">
        <v>0</v>
      </c>
      <c r="X658">
        <v>64</v>
      </c>
      <c r="Y658" t="s">
        <v>257</v>
      </c>
      <c r="Z658">
        <v>1</v>
      </c>
    </row>
    <row r="659" spans="1:26" x14ac:dyDescent="0.2">
      <c r="A659" t="s">
        <v>121</v>
      </c>
      <c r="B659" t="s">
        <v>21</v>
      </c>
      <c r="C659" t="s">
        <v>52</v>
      </c>
      <c r="D659" t="s">
        <v>318</v>
      </c>
      <c r="E659" t="s">
        <v>178</v>
      </c>
      <c r="F659" s="2">
        <v>43173.496087962973</v>
      </c>
      <c r="G659">
        <v>11</v>
      </c>
      <c r="H659" s="2">
        <v>43173.496539351851</v>
      </c>
      <c r="I659" s="9">
        <f t="shared" si="10"/>
        <v>38.999999058432877</v>
      </c>
      <c r="J659">
        <v>1</v>
      </c>
      <c r="K659">
        <v>0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 t="s">
        <v>257</v>
      </c>
      <c r="Z659">
        <v>0</v>
      </c>
    </row>
    <row r="660" spans="1:26" x14ac:dyDescent="0.2">
      <c r="A660" t="s">
        <v>121</v>
      </c>
      <c r="B660" t="s">
        <v>21</v>
      </c>
      <c r="C660" t="s">
        <v>52</v>
      </c>
      <c r="D660" t="s">
        <v>317</v>
      </c>
      <c r="E660" t="s">
        <v>178</v>
      </c>
      <c r="F660" s="2">
        <v>43173.495127314818</v>
      </c>
      <c r="G660">
        <v>11</v>
      </c>
      <c r="H660" s="2">
        <v>43173.495798611111</v>
      </c>
      <c r="I660" s="9">
        <f t="shared" si="10"/>
        <v>57.999999728053808</v>
      </c>
      <c r="J660">
        <v>1</v>
      </c>
      <c r="K660">
        <v>0</v>
      </c>
      <c r="L660">
        <v>1</v>
      </c>
      <c r="M660">
        <v>0</v>
      </c>
      <c r="N660">
        <v>1</v>
      </c>
      <c r="O660">
        <v>0</v>
      </c>
      <c r="P660">
        <v>1</v>
      </c>
      <c r="Q660">
        <v>0</v>
      </c>
      <c r="R660">
        <v>1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58</v>
      </c>
      <c r="Y660" t="s">
        <v>257</v>
      </c>
      <c r="Z660">
        <v>1</v>
      </c>
    </row>
    <row r="661" spans="1:26" x14ac:dyDescent="0.2">
      <c r="A661" t="s">
        <v>121</v>
      </c>
      <c r="B661" t="s">
        <v>21</v>
      </c>
      <c r="C661" t="s">
        <v>52</v>
      </c>
      <c r="D661" t="s">
        <v>316</v>
      </c>
      <c r="E661" t="s">
        <v>178</v>
      </c>
      <c r="F661" s="2">
        <v>43173.49428240741</v>
      </c>
      <c r="G661">
        <v>11</v>
      </c>
      <c r="H661" s="2">
        <v>43173.495023148149</v>
      </c>
      <c r="I661" s="9">
        <f t="shared" si="10"/>
        <v>63.99999987334013</v>
      </c>
      <c r="J661">
        <v>1</v>
      </c>
      <c r="K661">
        <v>0</v>
      </c>
      <c r="L661">
        <v>1</v>
      </c>
      <c r="M661">
        <v>0</v>
      </c>
      <c r="N661">
        <v>1</v>
      </c>
      <c r="O661">
        <v>0</v>
      </c>
      <c r="P661">
        <v>1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0</v>
      </c>
      <c r="Y661" t="s">
        <v>257</v>
      </c>
      <c r="Z661">
        <v>0</v>
      </c>
    </row>
    <row r="662" spans="1:26" x14ac:dyDescent="0.2">
      <c r="A662" t="s">
        <v>115</v>
      </c>
      <c r="B662" t="s">
        <v>21</v>
      </c>
      <c r="C662" t="s">
        <v>52</v>
      </c>
      <c r="D662" t="s">
        <v>315</v>
      </c>
      <c r="E662" t="s">
        <v>178</v>
      </c>
      <c r="F662" s="2">
        <v>43173.493321759262</v>
      </c>
      <c r="G662">
        <v>11</v>
      </c>
      <c r="H662" s="2">
        <v>43173.493993055563</v>
      </c>
      <c r="I662" s="9">
        <f t="shared" si="10"/>
        <v>58.000000356696546</v>
      </c>
      <c r="J662">
        <v>1</v>
      </c>
      <c r="K662">
        <v>0</v>
      </c>
      <c r="L662">
        <v>1</v>
      </c>
      <c r="M662">
        <v>0</v>
      </c>
      <c r="N662">
        <v>1</v>
      </c>
      <c r="O662">
        <v>0</v>
      </c>
      <c r="P662">
        <v>1</v>
      </c>
      <c r="Q662">
        <v>0</v>
      </c>
      <c r="R662">
        <v>1</v>
      </c>
      <c r="S662">
        <v>0</v>
      </c>
      <c r="T662">
        <v>1</v>
      </c>
      <c r="U662">
        <v>0</v>
      </c>
      <c r="V662">
        <v>0</v>
      </c>
      <c r="W662">
        <v>0</v>
      </c>
      <c r="X662">
        <v>57</v>
      </c>
      <c r="Y662" t="s">
        <v>257</v>
      </c>
      <c r="Z662">
        <v>1</v>
      </c>
    </row>
    <row r="663" spans="1:26" x14ac:dyDescent="0.2">
      <c r="A663" t="s">
        <v>115</v>
      </c>
      <c r="B663" t="s">
        <v>21</v>
      </c>
      <c r="C663" t="s">
        <v>52</v>
      </c>
      <c r="D663" t="s">
        <v>314</v>
      </c>
      <c r="E663" t="s">
        <v>178</v>
      </c>
      <c r="F663" s="2">
        <v>43173.492581018523</v>
      </c>
      <c r="G663">
        <v>11</v>
      </c>
      <c r="H663" s="2">
        <v>43173.49322916667</v>
      </c>
      <c r="I663" s="9">
        <f t="shared" si="10"/>
        <v>55.999999889172614</v>
      </c>
      <c r="J663">
        <v>1</v>
      </c>
      <c r="K663">
        <v>0</v>
      </c>
      <c r="L663">
        <v>1</v>
      </c>
      <c r="M663">
        <v>0</v>
      </c>
      <c r="N663">
        <v>1</v>
      </c>
      <c r="O663">
        <v>0</v>
      </c>
      <c r="P663">
        <v>1</v>
      </c>
      <c r="Q663">
        <v>0</v>
      </c>
      <c r="R663">
        <v>1</v>
      </c>
      <c r="S663">
        <v>0</v>
      </c>
      <c r="T663">
        <v>1</v>
      </c>
      <c r="U663">
        <v>0</v>
      </c>
      <c r="V663">
        <v>0</v>
      </c>
      <c r="W663">
        <v>0</v>
      </c>
      <c r="X663">
        <v>56</v>
      </c>
      <c r="Y663" t="s">
        <v>257</v>
      </c>
      <c r="Z663">
        <v>1</v>
      </c>
    </row>
    <row r="664" spans="1:26" x14ac:dyDescent="0.2">
      <c r="A664" t="s">
        <v>115</v>
      </c>
      <c r="B664" t="s">
        <v>21</v>
      </c>
      <c r="C664" t="s">
        <v>52</v>
      </c>
      <c r="D664" t="s">
        <v>313</v>
      </c>
      <c r="E664" t="s">
        <v>178</v>
      </c>
      <c r="F664" s="2">
        <v>43173.491724537038</v>
      </c>
      <c r="G664">
        <v>11</v>
      </c>
      <c r="H664" s="2">
        <v>43173.492465277777</v>
      </c>
      <c r="I664" s="9">
        <f t="shared" si="10"/>
        <v>63.99999987334013</v>
      </c>
      <c r="J664">
        <v>1</v>
      </c>
      <c r="K664">
        <v>0</v>
      </c>
      <c r="L664">
        <v>0</v>
      </c>
      <c r="M664">
        <v>0</v>
      </c>
      <c r="N664">
        <v>1</v>
      </c>
      <c r="O664">
        <v>0</v>
      </c>
      <c r="P664">
        <v>1</v>
      </c>
      <c r="Q664">
        <v>0</v>
      </c>
      <c r="R664">
        <v>1</v>
      </c>
      <c r="S664">
        <v>0</v>
      </c>
      <c r="T664">
        <v>1</v>
      </c>
      <c r="U664">
        <v>0</v>
      </c>
      <c r="V664">
        <v>0</v>
      </c>
      <c r="W664">
        <v>0</v>
      </c>
      <c r="X664">
        <v>0</v>
      </c>
      <c r="Y664" t="s">
        <v>257</v>
      </c>
      <c r="Z664">
        <v>0</v>
      </c>
    </row>
    <row r="665" spans="1:26" x14ac:dyDescent="0.2">
      <c r="A665" t="s">
        <v>99</v>
      </c>
      <c r="B665" t="s">
        <v>21</v>
      </c>
      <c r="C665" t="s">
        <v>52</v>
      </c>
      <c r="D665" t="s">
        <v>312</v>
      </c>
      <c r="E665" t="s">
        <v>178</v>
      </c>
      <c r="F665" s="2">
        <v>43173.490613425929</v>
      </c>
      <c r="G665">
        <v>11</v>
      </c>
      <c r="H665" s="2">
        <v>43173.491296296299</v>
      </c>
      <c r="I665" s="9">
        <f t="shared" si="10"/>
        <v>58.999999961815774</v>
      </c>
      <c r="J665">
        <v>1</v>
      </c>
      <c r="K665">
        <v>0</v>
      </c>
      <c r="L665">
        <v>1</v>
      </c>
      <c r="M665">
        <v>0</v>
      </c>
      <c r="N665">
        <v>1</v>
      </c>
      <c r="O665">
        <v>0</v>
      </c>
      <c r="P665">
        <v>1</v>
      </c>
      <c r="Q665">
        <v>0</v>
      </c>
      <c r="R665">
        <v>1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 t="s">
        <v>306</v>
      </c>
      <c r="Z665">
        <v>0</v>
      </c>
    </row>
    <row r="666" spans="1:26" x14ac:dyDescent="0.2">
      <c r="A666" t="s">
        <v>99</v>
      </c>
      <c r="B666" t="s">
        <v>21</v>
      </c>
      <c r="C666" t="s">
        <v>52</v>
      </c>
      <c r="D666" t="s">
        <v>311</v>
      </c>
      <c r="E666" t="s">
        <v>178</v>
      </c>
      <c r="F666" s="2">
        <v>43173.490208333344</v>
      </c>
      <c r="G666">
        <v>11</v>
      </c>
      <c r="H666" s="2">
        <v>43173.490601851852</v>
      </c>
      <c r="I666" s="9">
        <f t="shared" si="10"/>
        <v>33.999999146908522</v>
      </c>
      <c r="J666">
        <v>1</v>
      </c>
      <c r="K666">
        <v>0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 t="s">
        <v>306</v>
      </c>
      <c r="Z666">
        <v>0</v>
      </c>
    </row>
    <row r="667" spans="1:26" x14ac:dyDescent="0.2">
      <c r="A667" t="s">
        <v>99</v>
      </c>
      <c r="B667" t="s">
        <v>21</v>
      </c>
      <c r="C667" t="s">
        <v>52</v>
      </c>
      <c r="D667" t="s">
        <v>310</v>
      </c>
      <c r="E667" t="s">
        <v>178</v>
      </c>
      <c r="F667" s="2">
        <v>43173.48951388889</v>
      </c>
      <c r="G667">
        <v>11</v>
      </c>
      <c r="H667" s="2">
        <v>43173.490127314813</v>
      </c>
      <c r="I667" s="9">
        <f t="shared" si="10"/>
        <v>52.999999816529453</v>
      </c>
      <c r="J667">
        <v>1</v>
      </c>
      <c r="K667">
        <v>0</v>
      </c>
      <c r="L667">
        <v>1</v>
      </c>
      <c r="M667">
        <v>0</v>
      </c>
      <c r="N667">
        <v>1</v>
      </c>
      <c r="O667">
        <v>0</v>
      </c>
      <c r="P667">
        <v>1</v>
      </c>
      <c r="Q667">
        <v>0</v>
      </c>
      <c r="R667">
        <v>1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 t="s">
        <v>306</v>
      </c>
      <c r="Z667">
        <v>0</v>
      </c>
    </row>
    <row r="668" spans="1:26" x14ac:dyDescent="0.2">
      <c r="A668" t="s">
        <v>99</v>
      </c>
      <c r="B668" t="s">
        <v>21</v>
      </c>
      <c r="C668" t="s">
        <v>52</v>
      </c>
      <c r="D668" t="s">
        <v>309</v>
      </c>
      <c r="E668" t="s">
        <v>178</v>
      </c>
      <c r="F668" s="2">
        <v>43173.488634259258</v>
      </c>
      <c r="G668">
        <v>11</v>
      </c>
      <c r="H668" s="2">
        <v>43173.489386574067</v>
      </c>
      <c r="I668" s="9">
        <f t="shared" si="10"/>
        <v>64.999999478459358</v>
      </c>
      <c r="J668">
        <v>0</v>
      </c>
      <c r="K668">
        <v>0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1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 t="s">
        <v>306</v>
      </c>
      <c r="Z668">
        <v>0</v>
      </c>
    </row>
    <row r="669" spans="1:26" x14ac:dyDescent="0.2">
      <c r="A669" t="s">
        <v>99</v>
      </c>
      <c r="B669" t="s">
        <v>21</v>
      </c>
      <c r="C669" t="s">
        <v>52</v>
      </c>
      <c r="D669" t="s">
        <v>308</v>
      </c>
      <c r="E669" t="s">
        <v>178</v>
      </c>
      <c r="F669" s="2">
        <v>43173.488009259258</v>
      </c>
      <c r="G669">
        <v>11</v>
      </c>
      <c r="H669" s="2">
        <v>43173.488564814812</v>
      </c>
      <c r="I669" s="9">
        <f t="shared" si="10"/>
        <v>47.999999905005097</v>
      </c>
      <c r="J669">
        <v>1</v>
      </c>
      <c r="K669">
        <v>0</v>
      </c>
      <c r="L669">
        <v>1</v>
      </c>
      <c r="M669">
        <v>0</v>
      </c>
      <c r="N669">
        <v>1</v>
      </c>
      <c r="O669">
        <v>0</v>
      </c>
      <c r="P669">
        <v>1</v>
      </c>
      <c r="Q669">
        <v>0</v>
      </c>
      <c r="R669">
        <v>1</v>
      </c>
      <c r="S669">
        <v>0</v>
      </c>
      <c r="T669">
        <v>1</v>
      </c>
      <c r="U669">
        <v>0</v>
      </c>
      <c r="V669">
        <v>0</v>
      </c>
      <c r="W669">
        <v>0</v>
      </c>
      <c r="X669">
        <v>48</v>
      </c>
      <c r="Y669" t="s">
        <v>306</v>
      </c>
      <c r="Z669">
        <v>1</v>
      </c>
    </row>
    <row r="670" spans="1:26" x14ac:dyDescent="0.2">
      <c r="A670" t="s">
        <v>99</v>
      </c>
      <c r="B670" t="s">
        <v>21</v>
      </c>
      <c r="C670" t="s">
        <v>52</v>
      </c>
      <c r="D670" t="s">
        <v>307</v>
      </c>
      <c r="E670" t="s">
        <v>178</v>
      </c>
      <c r="F670" s="2">
        <v>43173.486331018517</v>
      </c>
      <c r="G670">
        <v>11</v>
      </c>
      <c r="H670" s="2">
        <v>43173.486805555563</v>
      </c>
      <c r="I670" s="9">
        <f t="shared" si="10"/>
        <v>41.000000783242285</v>
      </c>
      <c r="J670">
        <v>1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 t="s">
        <v>306</v>
      </c>
      <c r="Z670">
        <v>0</v>
      </c>
    </row>
    <row r="671" spans="1:26" x14ac:dyDescent="0.2">
      <c r="A671" t="s">
        <v>99</v>
      </c>
      <c r="B671" t="s">
        <v>21</v>
      </c>
      <c r="C671" t="s">
        <v>52</v>
      </c>
      <c r="D671" t="s">
        <v>305</v>
      </c>
      <c r="E671" t="s">
        <v>178</v>
      </c>
      <c r="F671" s="2">
        <v>43173.485625000001</v>
      </c>
      <c r="G671">
        <v>11</v>
      </c>
      <c r="H671" s="2">
        <v>43173.486273148148</v>
      </c>
      <c r="I671" s="9">
        <f t="shared" si="10"/>
        <v>55.999999889172614</v>
      </c>
      <c r="J671">
        <v>1</v>
      </c>
      <c r="K671">
        <v>0</v>
      </c>
      <c r="L671">
        <v>1</v>
      </c>
      <c r="M671">
        <v>0</v>
      </c>
      <c r="N671">
        <v>1</v>
      </c>
      <c r="O671">
        <v>0</v>
      </c>
      <c r="P671">
        <v>1</v>
      </c>
      <c r="Q671">
        <v>0</v>
      </c>
      <c r="R671">
        <v>0</v>
      </c>
      <c r="S671">
        <v>0</v>
      </c>
      <c r="T671">
        <v>1</v>
      </c>
      <c r="U671">
        <v>0</v>
      </c>
      <c r="V671">
        <v>0</v>
      </c>
      <c r="W671">
        <v>0</v>
      </c>
      <c r="X671">
        <v>0</v>
      </c>
      <c r="Y671" t="s">
        <v>306</v>
      </c>
      <c r="Z671">
        <v>0</v>
      </c>
    </row>
    <row r="672" spans="1:26" x14ac:dyDescent="0.2">
      <c r="A672" t="s">
        <v>127</v>
      </c>
      <c r="B672" t="s">
        <v>21</v>
      </c>
      <c r="C672" t="s">
        <v>52</v>
      </c>
      <c r="D672" t="s">
        <v>304</v>
      </c>
      <c r="E672" t="s">
        <v>178</v>
      </c>
      <c r="F672" s="2">
        <v>43173.484074074076</v>
      </c>
      <c r="G672">
        <v>11</v>
      </c>
      <c r="H672" s="2">
        <v>43173.485254629632</v>
      </c>
      <c r="I672" s="9">
        <f t="shared" si="10"/>
        <v>101.99999995529652</v>
      </c>
      <c r="J672">
        <v>1</v>
      </c>
      <c r="K672">
        <v>0</v>
      </c>
      <c r="L672">
        <v>1</v>
      </c>
      <c r="M672">
        <v>0</v>
      </c>
      <c r="N672">
        <v>1</v>
      </c>
      <c r="O672">
        <v>0</v>
      </c>
      <c r="P672">
        <v>1</v>
      </c>
      <c r="Q672">
        <v>0</v>
      </c>
      <c r="R672">
        <v>0</v>
      </c>
      <c r="S672">
        <v>0</v>
      </c>
      <c r="T672">
        <v>1</v>
      </c>
      <c r="U672">
        <v>0</v>
      </c>
      <c r="V672">
        <v>0</v>
      </c>
      <c r="W672">
        <v>0</v>
      </c>
      <c r="X672">
        <v>0</v>
      </c>
      <c r="Y672" t="s">
        <v>197</v>
      </c>
      <c r="Z672">
        <v>0</v>
      </c>
    </row>
    <row r="673" spans="1:26" x14ac:dyDescent="0.2">
      <c r="A673" t="s">
        <v>127</v>
      </c>
      <c r="B673" t="s">
        <v>21</v>
      </c>
      <c r="C673" t="s">
        <v>52</v>
      </c>
      <c r="D673" t="s">
        <v>303</v>
      </c>
      <c r="E673" t="s">
        <v>178</v>
      </c>
      <c r="F673" s="2">
        <v>43173.483206018522</v>
      </c>
      <c r="G673">
        <v>11</v>
      </c>
      <c r="H673" s="2">
        <v>43173.483784722222</v>
      </c>
      <c r="I673" s="9">
        <f t="shared" si="10"/>
        <v>49.999999743886292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 t="s">
        <v>197</v>
      </c>
      <c r="Z673">
        <v>0</v>
      </c>
    </row>
    <row r="674" spans="1:26" x14ac:dyDescent="0.2">
      <c r="A674" t="s">
        <v>127</v>
      </c>
      <c r="B674" t="s">
        <v>21</v>
      </c>
      <c r="C674" t="s">
        <v>52</v>
      </c>
      <c r="D674" t="s">
        <v>302</v>
      </c>
      <c r="E674" t="s">
        <v>178</v>
      </c>
      <c r="F674" s="2">
        <v>43173.481099537043</v>
      </c>
      <c r="G674">
        <v>11</v>
      </c>
      <c r="H674" s="2">
        <v>43173.482847222222</v>
      </c>
      <c r="I674" s="9">
        <f t="shared" si="10"/>
        <v>150.99999946542084</v>
      </c>
      <c r="J674">
        <v>0</v>
      </c>
      <c r="K674">
        <v>1</v>
      </c>
      <c r="L674">
        <v>0</v>
      </c>
      <c r="M674">
        <v>1</v>
      </c>
      <c r="N674">
        <v>1</v>
      </c>
      <c r="O674">
        <v>0</v>
      </c>
      <c r="P674">
        <v>1</v>
      </c>
      <c r="Q674">
        <v>0</v>
      </c>
      <c r="R674">
        <v>0</v>
      </c>
      <c r="S674">
        <v>1</v>
      </c>
      <c r="T674">
        <v>0</v>
      </c>
      <c r="U674">
        <v>1</v>
      </c>
      <c r="V674">
        <v>0</v>
      </c>
      <c r="W674">
        <v>0</v>
      </c>
      <c r="X674">
        <v>150</v>
      </c>
      <c r="Y674" t="s">
        <v>179</v>
      </c>
      <c r="Z674">
        <v>1</v>
      </c>
    </row>
    <row r="675" spans="1:26" x14ac:dyDescent="0.2">
      <c r="A675" t="s">
        <v>127</v>
      </c>
      <c r="B675" t="s">
        <v>21</v>
      </c>
      <c r="C675" t="s">
        <v>52</v>
      </c>
      <c r="D675" t="s">
        <v>301</v>
      </c>
      <c r="E675" t="s">
        <v>178</v>
      </c>
      <c r="F675" s="2">
        <v>43173.478668981479</v>
      </c>
      <c r="G675">
        <v>11</v>
      </c>
      <c r="H675" s="2">
        <v>43173.480949074074</v>
      </c>
      <c r="I675" s="9">
        <f t="shared" si="10"/>
        <v>197.00000016018748</v>
      </c>
      <c r="J675">
        <v>0</v>
      </c>
      <c r="K675">
        <v>1</v>
      </c>
      <c r="L675">
        <v>0</v>
      </c>
      <c r="M675">
        <v>1</v>
      </c>
      <c r="N675">
        <v>0</v>
      </c>
      <c r="O675">
        <v>1</v>
      </c>
      <c r="P675">
        <v>1</v>
      </c>
      <c r="Q675">
        <v>0</v>
      </c>
      <c r="R675">
        <v>0</v>
      </c>
      <c r="S675">
        <v>0</v>
      </c>
      <c r="T675">
        <v>0</v>
      </c>
      <c r="U675">
        <v>1</v>
      </c>
      <c r="V675">
        <v>0</v>
      </c>
      <c r="W675">
        <v>0</v>
      </c>
      <c r="X675">
        <v>0</v>
      </c>
      <c r="Y675" t="s">
        <v>179</v>
      </c>
      <c r="Z675">
        <v>0</v>
      </c>
    </row>
    <row r="676" spans="1:26" x14ac:dyDescent="0.2">
      <c r="A676" t="s">
        <v>125</v>
      </c>
      <c r="B676" t="s">
        <v>21</v>
      </c>
      <c r="C676" t="s">
        <v>52</v>
      </c>
      <c r="D676" t="s">
        <v>300</v>
      </c>
      <c r="E676" t="s">
        <v>178</v>
      </c>
      <c r="F676" s="2">
        <v>43173.477152777778</v>
      </c>
      <c r="G676">
        <v>11</v>
      </c>
      <c r="H676" s="2">
        <v>43173.478206018517</v>
      </c>
      <c r="I676" s="9">
        <f t="shared" si="10"/>
        <v>90.999999898485839</v>
      </c>
      <c r="J676">
        <v>1</v>
      </c>
      <c r="K676">
        <v>0</v>
      </c>
      <c r="L676">
        <v>1</v>
      </c>
      <c r="M676">
        <v>0</v>
      </c>
      <c r="N676">
        <v>1</v>
      </c>
      <c r="O676">
        <v>0</v>
      </c>
      <c r="P676">
        <v>1</v>
      </c>
      <c r="Q676">
        <v>0</v>
      </c>
      <c r="R676">
        <v>1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91</v>
      </c>
      <c r="Y676" t="s">
        <v>197</v>
      </c>
      <c r="Z676">
        <v>1</v>
      </c>
    </row>
    <row r="677" spans="1:26" x14ac:dyDescent="0.2">
      <c r="A677" t="s">
        <v>125</v>
      </c>
      <c r="B677" t="s">
        <v>21</v>
      </c>
      <c r="C677" t="s">
        <v>52</v>
      </c>
      <c r="D677" t="s">
        <v>299</v>
      </c>
      <c r="E677" t="s">
        <v>178</v>
      </c>
      <c r="F677" s="2">
        <v>43173.476099537038</v>
      </c>
      <c r="G677">
        <v>11</v>
      </c>
      <c r="H677" s="2">
        <v>43173.477037037039</v>
      </c>
      <c r="I677" s="9">
        <f t="shared" si="10"/>
        <v>81.000000075437129</v>
      </c>
      <c r="J677">
        <v>1</v>
      </c>
      <c r="K677">
        <v>0</v>
      </c>
      <c r="L677">
        <v>1</v>
      </c>
      <c r="M677">
        <v>0</v>
      </c>
      <c r="N677">
        <v>1</v>
      </c>
      <c r="O677">
        <v>0</v>
      </c>
      <c r="P677">
        <v>1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 t="s">
        <v>197</v>
      </c>
      <c r="Z677">
        <v>0</v>
      </c>
    </row>
    <row r="678" spans="1:26" x14ac:dyDescent="0.2">
      <c r="A678" t="s">
        <v>125</v>
      </c>
      <c r="B678" t="s">
        <v>21</v>
      </c>
      <c r="C678" t="s">
        <v>52</v>
      </c>
      <c r="D678" t="s">
        <v>298</v>
      </c>
      <c r="E678" t="s">
        <v>178</v>
      </c>
      <c r="F678" s="2">
        <v>43173.474953703713</v>
      </c>
      <c r="G678">
        <v>11</v>
      </c>
      <c r="H678" s="2">
        <v>43173.475983796299</v>
      </c>
      <c r="I678" s="9">
        <f t="shared" si="10"/>
        <v>88.999999430961907</v>
      </c>
      <c r="J678">
        <v>1</v>
      </c>
      <c r="K678">
        <v>0</v>
      </c>
      <c r="L678">
        <v>1</v>
      </c>
      <c r="M678">
        <v>0</v>
      </c>
      <c r="N678">
        <v>1</v>
      </c>
      <c r="O678">
        <v>0</v>
      </c>
      <c r="P678">
        <v>1</v>
      </c>
      <c r="Q678">
        <v>0</v>
      </c>
      <c r="R678">
        <v>1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89</v>
      </c>
      <c r="Y678" t="s">
        <v>197</v>
      </c>
      <c r="Z678">
        <v>1</v>
      </c>
    </row>
    <row r="679" spans="1:26" x14ac:dyDescent="0.2">
      <c r="A679" t="s">
        <v>125</v>
      </c>
      <c r="B679" t="s">
        <v>21</v>
      </c>
      <c r="C679" t="s">
        <v>52</v>
      </c>
      <c r="D679" t="s">
        <v>297</v>
      </c>
      <c r="E679" t="s">
        <v>178</v>
      </c>
      <c r="F679" s="2">
        <v>43173.473483796297</v>
      </c>
      <c r="G679">
        <v>11</v>
      </c>
      <c r="H679" s="2">
        <v>43173.47483796296</v>
      </c>
      <c r="I679" s="9">
        <f t="shared" si="10"/>
        <v>116.99999968986958</v>
      </c>
      <c r="J679">
        <v>1</v>
      </c>
      <c r="K679">
        <v>0</v>
      </c>
      <c r="L679">
        <v>0</v>
      </c>
      <c r="M679">
        <v>1</v>
      </c>
      <c r="N679">
        <v>1</v>
      </c>
      <c r="O679">
        <v>0</v>
      </c>
      <c r="P679">
        <v>0</v>
      </c>
      <c r="Q679">
        <v>1</v>
      </c>
      <c r="R679">
        <v>0</v>
      </c>
      <c r="S679">
        <v>1</v>
      </c>
      <c r="T679">
        <v>0</v>
      </c>
      <c r="U679">
        <v>1</v>
      </c>
      <c r="V679">
        <v>0</v>
      </c>
      <c r="W679">
        <v>0</v>
      </c>
      <c r="X679">
        <v>117</v>
      </c>
      <c r="Y679" t="s">
        <v>179</v>
      </c>
      <c r="Z679">
        <v>1</v>
      </c>
    </row>
    <row r="680" spans="1:26" x14ac:dyDescent="0.2">
      <c r="A680" t="s">
        <v>99</v>
      </c>
      <c r="B680" t="s">
        <v>21</v>
      </c>
      <c r="C680" t="s">
        <v>52</v>
      </c>
      <c r="D680" t="s">
        <v>296</v>
      </c>
      <c r="E680" t="s">
        <v>178</v>
      </c>
      <c r="F680" s="2">
        <v>43173.47216435185</v>
      </c>
      <c r="G680">
        <v>11</v>
      </c>
      <c r="H680" s="2">
        <v>43173.472800925927</v>
      </c>
      <c r="I680" s="9">
        <f t="shared" si="10"/>
        <v>55.000000284053385</v>
      </c>
      <c r="J680">
        <v>1</v>
      </c>
      <c r="K680">
        <v>0</v>
      </c>
      <c r="L680">
        <v>1</v>
      </c>
      <c r="M680">
        <v>0</v>
      </c>
      <c r="N680">
        <v>1</v>
      </c>
      <c r="O680">
        <v>0</v>
      </c>
      <c r="P680">
        <v>1</v>
      </c>
      <c r="Q680">
        <v>0</v>
      </c>
      <c r="R680">
        <v>1</v>
      </c>
      <c r="S680">
        <v>0</v>
      </c>
      <c r="T680">
        <v>1</v>
      </c>
      <c r="U680">
        <v>0</v>
      </c>
      <c r="V680">
        <v>0</v>
      </c>
      <c r="W680">
        <v>0</v>
      </c>
      <c r="X680">
        <v>55</v>
      </c>
      <c r="Y680" t="s">
        <v>260</v>
      </c>
      <c r="Z680">
        <v>1</v>
      </c>
    </row>
    <row r="681" spans="1:26" x14ac:dyDescent="0.2">
      <c r="A681" t="s">
        <v>99</v>
      </c>
      <c r="B681" t="s">
        <v>21</v>
      </c>
      <c r="C681" t="s">
        <v>52</v>
      </c>
      <c r="D681" t="s">
        <v>295</v>
      </c>
      <c r="E681" t="s">
        <v>178</v>
      </c>
      <c r="F681" s="2">
        <v>43173.471388888887</v>
      </c>
      <c r="G681">
        <v>11</v>
      </c>
      <c r="H681" s="2">
        <v>43173.472083333327</v>
      </c>
      <c r="I681" s="9">
        <f t="shared" si="10"/>
        <v>59.999999566935003</v>
      </c>
      <c r="J681">
        <v>1</v>
      </c>
      <c r="K681">
        <v>0</v>
      </c>
      <c r="L681">
        <v>1</v>
      </c>
      <c r="M681">
        <v>0</v>
      </c>
      <c r="N681">
        <v>1</v>
      </c>
      <c r="O681">
        <v>0</v>
      </c>
      <c r="P681">
        <v>1</v>
      </c>
      <c r="Q681">
        <v>0</v>
      </c>
      <c r="R681">
        <v>1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59</v>
      </c>
      <c r="Y681" t="s">
        <v>260</v>
      </c>
      <c r="Z681">
        <v>1</v>
      </c>
    </row>
    <row r="682" spans="1:26" x14ac:dyDescent="0.2">
      <c r="A682" t="s">
        <v>99</v>
      </c>
      <c r="B682" t="s">
        <v>21</v>
      </c>
      <c r="C682" t="s">
        <v>52</v>
      </c>
      <c r="D682" t="s">
        <v>294</v>
      </c>
      <c r="E682" t="s">
        <v>178</v>
      </c>
      <c r="F682" s="2">
        <v>43173.470601851863</v>
      </c>
      <c r="G682">
        <v>11</v>
      </c>
      <c r="H682" s="2">
        <v>43173.471319444441</v>
      </c>
      <c r="I682" s="9">
        <f t="shared" si="10"/>
        <v>61.99999877717346</v>
      </c>
      <c r="J682">
        <v>1</v>
      </c>
      <c r="K682">
        <v>0</v>
      </c>
      <c r="L682">
        <v>1</v>
      </c>
      <c r="M682">
        <v>0</v>
      </c>
      <c r="N682">
        <v>0</v>
      </c>
      <c r="O682">
        <v>0</v>
      </c>
      <c r="P682">
        <v>1</v>
      </c>
      <c r="Q682">
        <v>0</v>
      </c>
      <c r="R682">
        <v>1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0</v>
      </c>
      <c r="Y682" t="s">
        <v>260</v>
      </c>
      <c r="Z682">
        <v>0</v>
      </c>
    </row>
    <row r="683" spans="1:26" x14ac:dyDescent="0.2">
      <c r="A683" t="s">
        <v>123</v>
      </c>
      <c r="B683" t="s">
        <v>21</v>
      </c>
      <c r="C683" t="s">
        <v>52</v>
      </c>
      <c r="D683" t="s">
        <v>293</v>
      </c>
      <c r="E683" t="s">
        <v>178</v>
      </c>
      <c r="F683" s="2">
        <v>43173.465266203697</v>
      </c>
      <c r="G683">
        <v>11</v>
      </c>
      <c r="H683" s="2">
        <v>43173.466273148151</v>
      </c>
      <c r="I683" s="9">
        <f t="shared" si="10"/>
        <v>87.000000849366188</v>
      </c>
      <c r="J683">
        <v>1</v>
      </c>
      <c r="K683">
        <v>0</v>
      </c>
      <c r="L683">
        <v>1</v>
      </c>
      <c r="M683">
        <v>0</v>
      </c>
      <c r="N683">
        <v>1</v>
      </c>
      <c r="O683">
        <v>0</v>
      </c>
      <c r="P683">
        <v>1</v>
      </c>
      <c r="Q683">
        <v>0</v>
      </c>
      <c r="R683">
        <v>1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87</v>
      </c>
      <c r="Y683" t="s">
        <v>197</v>
      </c>
      <c r="Z683">
        <v>1</v>
      </c>
    </row>
    <row r="684" spans="1:26" x14ac:dyDescent="0.2">
      <c r="A684" t="s">
        <v>123</v>
      </c>
      <c r="B684" t="s">
        <v>21</v>
      </c>
      <c r="C684" t="s">
        <v>52</v>
      </c>
      <c r="D684" t="s">
        <v>292</v>
      </c>
      <c r="E684" t="s">
        <v>178</v>
      </c>
      <c r="F684" s="2">
        <v>43173.464074074072</v>
      </c>
      <c r="G684">
        <v>11</v>
      </c>
      <c r="H684" s="2">
        <v>43173.465162037042</v>
      </c>
      <c r="I684" s="9">
        <f t="shared" si="10"/>
        <v>94.000000599771738</v>
      </c>
      <c r="J684">
        <v>1</v>
      </c>
      <c r="K684">
        <v>0</v>
      </c>
      <c r="L684">
        <v>1</v>
      </c>
      <c r="M684">
        <v>0</v>
      </c>
      <c r="N684">
        <v>1</v>
      </c>
      <c r="O684">
        <v>0</v>
      </c>
      <c r="P684">
        <v>1</v>
      </c>
      <c r="Q684">
        <v>0</v>
      </c>
      <c r="R684">
        <v>1</v>
      </c>
      <c r="S684">
        <v>0</v>
      </c>
      <c r="T684">
        <v>1</v>
      </c>
      <c r="U684">
        <v>0</v>
      </c>
      <c r="V684">
        <v>0</v>
      </c>
      <c r="W684">
        <v>0</v>
      </c>
      <c r="X684">
        <v>93</v>
      </c>
      <c r="Y684" t="s">
        <v>197</v>
      </c>
      <c r="Z684">
        <v>1</v>
      </c>
    </row>
    <row r="685" spans="1:26" x14ac:dyDescent="0.2">
      <c r="A685" t="s">
        <v>123</v>
      </c>
      <c r="B685" t="s">
        <v>21</v>
      </c>
      <c r="C685" t="s">
        <v>52</v>
      </c>
      <c r="D685" t="s">
        <v>291</v>
      </c>
      <c r="E685" t="s">
        <v>178</v>
      </c>
      <c r="F685" s="2">
        <v>43173.462118055562</v>
      </c>
      <c r="G685">
        <v>11</v>
      </c>
      <c r="H685" s="2">
        <v>43173.463865740741</v>
      </c>
      <c r="I685" s="9">
        <f t="shared" si="10"/>
        <v>150.99999946542084</v>
      </c>
      <c r="J685">
        <v>0</v>
      </c>
      <c r="K685">
        <v>1</v>
      </c>
      <c r="L685">
        <v>0</v>
      </c>
      <c r="M685">
        <v>1</v>
      </c>
      <c r="N685">
        <v>0</v>
      </c>
      <c r="O685">
        <v>1</v>
      </c>
      <c r="P685">
        <v>0</v>
      </c>
      <c r="Q685">
        <v>1</v>
      </c>
      <c r="R685">
        <v>0</v>
      </c>
      <c r="S685">
        <v>1</v>
      </c>
      <c r="T685">
        <v>0</v>
      </c>
      <c r="U685">
        <v>1</v>
      </c>
      <c r="V685">
        <v>0</v>
      </c>
      <c r="W685">
        <v>0</v>
      </c>
      <c r="X685">
        <v>151</v>
      </c>
      <c r="Y685" t="s">
        <v>179</v>
      </c>
      <c r="Z685">
        <v>1</v>
      </c>
    </row>
    <row r="686" spans="1:26" x14ac:dyDescent="0.2">
      <c r="A686" t="s">
        <v>123</v>
      </c>
      <c r="B686" t="s">
        <v>21</v>
      </c>
      <c r="C686" t="s">
        <v>52</v>
      </c>
      <c r="D686" t="s">
        <v>290</v>
      </c>
      <c r="E686" t="s">
        <v>178</v>
      </c>
      <c r="F686" s="2">
        <v>43173.460763888892</v>
      </c>
      <c r="G686">
        <v>11</v>
      </c>
      <c r="H686" s="2">
        <v>43173.460821759261</v>
      </c>
      <c r="I686" s="9">
        <f t="shared" si="10"/>
        <v>4.9999999115243554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 t="s">
        <v>179</v>
      </c>
      <c r="Z686">
        <v>0</v>
      </c>
    </row>
    <row r="687" spans="1:26" x14ac:dyDescent="0.2">
      <c r="A687" t="s">
        <v>123</v>
      </c>
      <c r="B687" t="s">
        <v>21</v>
      </c>
      <c r="C687" t="s">
        <v>52</v>
      </c>
      <c r="D687" t="s">
        <v>289</v>
      </c>
      <c r="E687" t="s">
        <v>178</v>
      </c>
      <c r="F687" s="2">
        <v>43173.460625</v>
      </c>
      <c r="G687">
        <v>11</v>
      </c>
      <c r="H687" s="2">
        <v>43173.460752314822</v>
      </c>
      <c r="I687" s="9">
        <f t="shared" si="10"/>
        <v>11.000000685453415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 t="s">
        <v>179</v>
      </c>
      <c r="Z687">
        <v>0</v>
      </c>
    </row>
    <row r="688" spans="1:26" x14ac:dyDescent="0.2">
      <c r="A688" t="s">
        <v>121</v>
      </c>
      <c r="B688" t="s">
        <v>21</v>
      </c>
      <c r="C688" t="s">
        <v>52</v>
      </c>
      <c r="D688" t="s">
        <v>288</v>
      </c>
      <c r="E688" t="s">
        <v>178</v>
      </c>
      <c r="F688" s="2">
        <v>43173.459039351852</v>
      </c>
      <c r="G688">
        <v>11</v>
      </c>
      <c r="H688" s="2">
        <v>43173.45988425926</v>
      </c>
      <c r="I688" s="9">
        <f t="shared" si="10"/>
        <v>73.000000091269612</v>
      </c>
      <c r="J688">
        <v>1</v>
      </c>
      <c r="K688">
        <v>0</v>
      </c>
      <c r="L688">
        <v>1</v>
      </c>
      <c r="M688">
        <v>0</v>
      </c>
      <c r="N688">
        <v>1</v>
      </c>
      <c r="O688">
        <v>0</v>
      </c>
      <c r="P688">
        <v>1</v>
      </c>
      <c r="Q688">
        <v>0</v>
      </c>
      <c r="R688">
        <v>1</v>
      </c>
      <c r="S688">
        <v>0</v>
      </c>
      <c r="T688">
        <v>1</v>
      </c>
      <c r="U688">
        <v>0</v>
      </c>
      <c r="V688">
        <v>0</v>
      </c>
      <c r="W688">
        <v>0</v>
      </c>
      <c r="X688">
        <v>72</v>
      </c>
      <c r="Y688" t="s">
        <v>197</v>
      </c>
      <c r="Z688">
        <v>1</v>
      </c>
    </row>
    <row r="689" spans="1:26" x14ac:dyDescent="0.2">
      <c r="A689" t="s">
        <v>121</v>
      </c>
      <c r="B689" t="s">
        <v>21</v>
      </c>
      <c r="C689" t="s">
        <v>52</v>
      </c>
      <c r="D689" t="s">
        <v>287</v>
      </c>
      <c r="E689" t="s">
        <v>178</v>
      </c>
      <c r="F689" s="2">
        <v>43173.458391203712</v>
      </c>
      <c r="G689">
        <v>11</v>
      </c>
      <c r="H689" s="2">
        <v>43173.459027777782</v>
      </c>
      <c r="I689" s="9">
        <f t="shared" si="10"/>
        <v>54.999999655410647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 t="s">
        <v>197</v>
      </c>
      <c r="Z689">
        <v>0</v>
      </c>
    </row>
    <row r="690" spans="1:26" x14ac:dyDescent="0.2">
      <c r="A690" t="s">
        <v>121</v>
      </c>
      <c r="B690" t="s">
        <v>21</v>
      </c>
      <c r="C690" t="s">
        <v>52</v>
      </c>
      <c r="D690" t="s">
        <v>286</v>
      </c>
      <c r="E690" t="s">
        <v>178</v>
      </c>
      <c r="F690" s="2">
        <v>43173.457175925927</v>
      </c>
      <c r="G690">
        <v>10</v>
      </c>
      <c r="H690" s="2">
        <v>43173.458229166667</v>
      </c>
      <c r="I690" s="9">
        <f t="shared" si="10"/>
        <v>90.999999898485839</v>
      </c>
      <c r="J690">
        <v>1</v>
      </c>
      <c r="K690">
        <v>0</v>
      </c>
      <c r="L690">
        <v>1</v>
      </c>
      <c r="M690">
        <v>0</v>
      </c>
      <c r="N690">
        <v>0</v>
      </c>
      <c r="O690">
        <v>0</v>
      </c>
      <c r="P690">
        <v>1</v>
      </c>
      <c r="Q690">
        <v>0</v>
      </c>
      <c r="R690">
        <v>1</v>
      </c>
      <c r="S690">
        <v>0</v>
      </c>
      <c r="T690">
        <v>1</v>
      </c>
      <c r="U690">
        <v>0</v>
      </c>
      <c r="V690">
        <v>0</v>
      </c>
      <c r="W690">
        <v>0</v>
      </c>
      <c r="X690">
        <v>0</v>
      </c>
      <c r="Y690" t="s">
        <v>197</v>
      </c>
      <c r="Z690">
        <v>0</v>
      </c>
    </row>
    <row r="691" spans="1:26" x14ac:dyDescent="0.2">
      <c r="A691" t="s">
        <v>121</v>
      </c>
      <c r="B691" t="s">
        <v>21</v>
      </c>
      <c r="C691" t="s">
        <v>52</v>
      </c>
      <c r="D691" t="s">
        <v>285</v>
      </c>
      <c r="E691" t="s">
        <v>178</v>
      </c>
      <c r="F691" s="2">
        <v>43173.456180555557</v>
      </c>
      <c r="G691">
        <v>10</v>
      </c>
      <c r="H691" s="2">
        <v>43173.457037037027</v>
      </c>
      <c r="I691" s="9">
        <f t="shared" si="10"/>
        <v>73.999999067746103</v>
      </c>
      <c r="J691">
        <v>1</v>
      </c>
      <c r="K691">
        <v>0</v>
      </c>
      <c r="L691">
        <v>1</v>
      </c>
      <c r="M691">
        <v>0</v>
      </c>
      <c r="N691">
        <v>1</v>
      </c>
      <c r="O691">
        <v>0</v>
      </c>
      <c r="P691">
        <v>1</v>
      </c>
      <c r="Q691">
        <v>0</v>
      </c>
      <c r="R691">
        <v>1</v>
      </c>
      <c r="S691">
        <v>0</v>
      </c>
      <c r="T691">
        <v>1</v>
      </c>
      <c r="U691">
        <v>0</v>
      </c>
      <c r="V691">
        <v>0</v>
      </c>
      <c r="W691">
        <v>0</v>
      </c>
      <c r="X691">
        <v>73</v>
      </c>
      <c r="Y691" t="s">
        <v>197</v>
      </c>
      <c r="Z691">
        <v>1</v>
      </c>
    </row>
    <row r="692" spans="1:26" x14ac:dyDescent="0.2">
      <c r="A692" t="s">
        <v>121</v>
      </c>
      <c r="B692" t="s">
        <v>21</v>
      </c>
      <c r="C692" t="s">
        <v>52</v>
      </c>
      <c r="D692" t="s">
        <v>284</v>
      </c>
      <c r="E692" t="s">
        <v>178</v>
      </c>
      <c r="F692" s="2">
        <v>43173.455138888887</v>
      </c>
      <c r="G692">
        <v>10</v>
      </c>
      <c r="H692" s="2">
        <v>43173.456076388888</v>
      </c>
      <c r="I692" s="9">
        <f t="shared" si="10"/>
        <v>81.000000075437129</v>
      </c>
      <c r="J692">
        <v>1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1</v>
      </c>
      <c r="Q692">
        <v>0</v>
      </c>
      <c r="R692">
        <v>1</v>
      </c>
      <c r="S692">
        <v>0</v>
      </c>
      <c r="T692">
        <v>1</v>
      </c>
      <c r="U692">
        <v>0</v>
      </c>
      <c r="V692">
        <v>0</v>
      </c>
      <c r="W692">
        <v>0</v>
      </c>
      <c r="X692">
        <v>0</v>
      </c>
      <c r="Y692" t="s">
        <v>197</v>
      </c>
      <c r="Z692">
        <v>0</v>
      </c>
    </row>
    <row r="693" spans="1:26" x14ac:dyDescent="0.2">
      <c r="A693" t="s">
        <v>121</v>
      </c>
      <c r="B693" t="s">
        <v>21</v>
      </c>
      <c r="C693" t="s">
        <v>52</v>
      </c>
      <c r="D693" t="s">
        <v>283</v>
      </c>
      <c r="E693" t="s">
        <v>178</v>
      </c>
      <c r="F693" s="2">
        <v>43173.453553240739</v>
      </c>
      <c r="G693">
        <v>10</v>
      </c>
      <c r="H693" s="2">
        <v>43173.453900462962</v>
      </c>
      <c r="I693" s="9">
        <f t="shared" si="10"/>
        <v>30.00000009778887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 t="s">
        <v>197</v>
      </c>
      <c r="Z693">
        <v>0</v>
      </c>
    </row>
    <row r="694" spans="1:26" x14ac:dyDescent="0.2">
      <c r="A694" t="s">
        <v>121</v>
      </c>
      <c r="B694" t="s">
        <v>21</v>
      </c>
      <c r="C694" t="s">
        <v>52</v>
      </c>
      <c r="D694" t="s">
        <v>282</v>
      </c>
      <c r="E694" t="s">
        <v>178</v>
      </c>
      <c r="F694" s="2">
        <v>43173.451909722222</v>
      </c>
      <c r="G694">
        <v>10</v>
      </c>
      <c r="H694" s="2">
        <v>43173.4530787037</v>
      </c>
      <c r="I694" s="9">
        <f t="shared" si="10"/>
        <v>100.99999972153455</v>
      </c>
      <c r="J694">
        <v>0</v>
      </c>
      <c r="K694">
        <v>1</v>
      </c>
      <c r="L694">
        <v>0</v>
      </c>
      <c r="M694">
        <v>1</v>
      </c>
      <c r="N694">
        <v>0</v>
      </c>
      <c r="O694">
        <v>1</v>
      </c>
      <c r="P694">
        <v>1</v>
      </c>
      <c r="Q694">
        <v>0</v>
      </c>
      <c r="R694">
        <v>0</v>
      </c>
      <c r="S694">
        <v>1</v>
      </c>
      <c r="T694">
        <v>1</v>
      </c>
      <c r="U694">
        <v>0</v>
      </c>
      <c r="V694">
        <v>0</v>
      </c>
      <c r="W694">
        <v>0</v>
      </c>
      <c r="X694">
        <v>100</v>
      </c>
      <c r="Y694" t="s">
        <v>179</v>
      </c>
      <c r="Z694">
        <v>1</v>
      </c>
    </row>
    <row r="695" spans="1:26" x14ac:dyDescent="0.2">
      <c r="A695" t="s">
        <v>119</v>
      </c>
      <c r="B695" t="s">
        <v>21</v>
      </c>
      <c r="C695" t="s">
        <v>52</v>
      </c>
      <c r="D695" t="s">
        <v>281</v>
      </c>
      <c r="E695" t="s">
        <v>178</v>
      </c>
      <c r="F695" s="2">
        <v>43173.450254629628</v>
      </c>
      <c r="G695">
        <v>10</v>
      </c>
      <c r="H695" s="2">
        <v>43173.451238425929</v>
      </c>
      <c r="I695" s="9">
        <f t="shared" si="10"/>
        <v>85.000000381842256</v>
      </c>
      <c r="J695">
        <v>1</v>
      </c>
      <c r="K695">
        <v>0</v>
      </c>
      <c r="L695">
        <v>1</v>
      </c>
      <c r="M695">
        <v>0</v>
      </c>
      <c r="N695">
        <v>1</v>
      </c>
      <c r="O695">
        <v>0</v>
      </c>
      <c r="P695">
        <v>1</v>
      </c>
      <c r="Q695">
        <v>0</v>
      </c>
      <c r="R695">
        <v>1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84</v>
      </c>
      <c r="Y695" t="s">
        <v>197</v>
      </c>
      <c r="Z695">
        <v>1</v>
      </c>
    </row>
    <row r="696" spans="1:26" x14ac:dyDescent="0.2">
      <c r="A696" t="s">
        <v>119</v>
      </c>
      <c r="B696" t="s">
        <v>21</v>
      </c>
      <c r="C696" t="s">
        <v>52</v>
      </c>
      <c r="D696" t="s">
        <v>280</v>
      </c>
      <c r="E696" t="s">
        <v>178</v>
      </c>
      <c r="F696" s="2">
        <v>43173.449131944442</v>
      </c>
      <c r="G696">
        <v>10</v>
      </c>
      <c r="H696" s="2">
        <v>43173.450173611112</v>
      </c>
      <c r="I696" s="9">
        <f t="shared" si="10"/>
        <v>90.000000293366611</v>
      </c>
      <c r="J696">
        <v>1</v>
      </c>
      <c r="K696">
        <v>0</v>
      </c>
      <c r="L696">
        <v>1</v>
      </c>
      <c r="M696">
        <v>0</v>
      </c>
      <c r="N696">
        <v>1</v>
      </c>
      <c r="O696">
        <v>0</v>
      </c>
      <c r="P696">
        <v>1</v>
      </c>
      <c r="Q696">
        <v>0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 t="s">
        <v>197</v>
      </c>
      <c r="Z696">
        <v>0</v>
      </c>
    </row>
    <row r="697" spans="1:26" x14ac:dyDescent="0.2">
      <c r="A697" t="s">
        <v>119</v>
      </c>
      <c r="B697" t="s">
        <v>21</v>
      </c>
      <c r="C697" t="s">
        <v>52</v>
      </c>
      <c r="D697" t="s">
        <v>279</v>
      </c>
      <c r="E697" t="s">
        <v>178</v>
      </c>
      <c r="F697" s="2">
        <v>43173.447951388887</v>
      </c>
      <c r="G697">
        <v>10</v>
      </c>
      <c r="H697" s="2">
        <v>43173.44902777778</v>
      </c>
      <c r="I697" s="9">
        <f t="shared" si="10"/>
        <v>93.000000366009772</v>
      </c>
      <c r="J697">
        <v>1</v>
      </c>
      <c r="K697">
        <v>0</v>
      </c>
      <c r="L697">
        <v>1</v>
      </c>
      <c r="M697">
        <v>0</v>
      </c>
      <c r="N697">
        <v>1</v>
      </c>
      <c r="O697">
        <v>0</v>
      </c>
      <c r="P697">
        <v>1</v>
      </c>
      <c r="Q697">
        <v>0</v>
      </c>
      <c r="R697">
        <v>1</v>
      </c>
      <c r="S697">
        <v>0</v>
      </c>
      <c r="T697">
        <v>1</v>
      </c>
      <c r="U697">
        <v>0</v>
      </c>
      <c r="V697">
        <v>0</v>
      </c>
      <c r="W697">
        <v>0</v>
      </c>
      <c r="X697">
        <v>92</v>
      </c>
      <c r="Y697" t="s">
        <v>197</v>
      </c>
      <c r="Z697">
        <v>1</v>
      </c>
    </row>
    <row r="698" spans="1:26" x14ac:dyDescent="0.2">
      <c r="A698" t="s">
        <v>119</v>
      </c>
      <c r="B698" t="s">
        <v>21</v>
      </c>
      <c r="C698" t="s">
        <v>52</v>
      </c>
      <c r="D698" t="s">
        <v>278</v>
      </c>
      <c r="E698" t="s">
        <v>178</v>
      </c>
      <c r="F698" s="2">
        <v>43173.446400462963</v>
      </c>
      <c r="G698">
        <v>10</v>
      </c>
      <c r="H698" s="2">
        <v>43173.447789351849</v>
      </c>
      <c r="I698" s="9">
        <f t="shared" si="10"/>
        <v>119.99999976251274</v>
      </c>
      <c r="J698">
        <v>1</v>
      </c>
      <c r="K698">
        <v>0</v>
      </c>
      <c r="L698">
        <v>0</v>
      </c>
      <c r="M698">
        <v>1</v>
      </c>
      <c r="N698">
        <v>0</v>
      </c>
      <c r="O698">
        <v>1</v>
      </c>
      <c r="P698">
        <v>0</v>
      </c>
      <c r="Q698">
        <v>1</v>
      </c>
      <c r="R698">
        <v>1</v>
      </c>
      <c r="S698">
        <v>0</v>
      </c>
      <c r="T698">
        <v>0</v>
      </c>
      <c r="U698">
        <v>1</v>
      </c>
      <c r="V698">
        <v>0</v>
      </c>
      <c r="W698">
        <v>0</v>
      </c>
      <c r="X698">
        <v>119</v>
      </c>
      <c r="Y698" t="s">
        <v>179</v>
      </c>
      <c r="Z698">
        <v>1</v>
      </c>
    </row>
    <row r="699" spans="1:26" x14ac:dyDescent="0.2">
      <c r="A699" t="s">
        <v>117</v>
      </c>
      <c r="B699" t="s">
        <v>21</v>
      </c>
      <c r="C699" t="s">
        <v>52</v>
      </c>
      <c r="D699" t="s">
        <v>277</v>
      </c>
      <c r="E699" t="s">
        <v>178</v>
      </c>
      <c r="F699" s="2">
        <v>43173.444872685177</v>
      </c>
      <c r="G699">
        <v>10</v>
      </c>
      <c r="H699" s="2">
        <v>43173.445729166669</v>
      </c>
      <c r="I699" s="9">
        <f t="shared" si="10"/>
        <v>74.000000953674316</v>
      </c>
      <c r="J699">
        <v>1</v>
      </c>
      <c r="K699">
        <v>0</v>
      </c>
      <c r="L699">
        <v>1</v>
      </c>
      <c r="M699">
        <v>0</v>
      </c>
      <c r="N699">
        <v>1</v>
      </c>
      <c r="O699">
        <v>0</v>
      </c>
      <c r="P699">
        <v>1</v>
      </c>
      <c r="Q699">
        <v>0</v>
      </c>
      <c r="R699">
        <v>1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74</v>
      </c>
      <c r="Y699" t="s">
        <v>197</v>
      </c>
      <c r="Z699">
        <v>1</v>
      </c>
    </row>
    <row r="700" spans="1:26" x14ac:dyDescent="0.2">
      <c r="A700" t="s">
        <v>117</v>
      </c>
      <c r="B700" t="s">
        <v>21</v>
      </c>
      <c r="C700" t="s">
        <v>52</v>
      </c>
      <c r="D700" t="s">
        <v>276</v>
      </c>
      <c r="E700" t="s">
        <v>178</v>
      </c>
      <c r="F700" s="2">
        <v>43173.443796296298</v>
      </c>
      <c r="G700">
        <v>10</v>
      </c>
      <c r="H700" s="2">
        <v>43173.444710648153</v>
      </c>
      <c r="I700" s="9">
        <f t="shared" si="10"/>
        <v>79.000000236555934</v>
      </c>
      <c r="J700">
        <v>1</v>
      </c>
      <c r="K700">
        <v>0</v>
      </c>
      <c r="L700">
        <v>1</v>
      </c>
      <c r="M700">
        <v>0</v>
      </c>
      <c r="N700">
        <v>1</v>
      </c>
      <c r="O700">
        <v>0</v>
      </c>
      <c r="P700">
        <v>1</v>
      </c>
      <c r="Q700">
        <v>0</v>
      </c>
      <c r="R700">
        <v>1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79</v>
      </c>
      <c r="Y700" t="s">
        <v>197</v>
      </c>
      <c r="Z700">
        <v>1</v>
      </c>
    </row>
    <row r="701" spans="1:26" x14ac:dyDescent="0.2">
      <c r="A701" t="s">
        <v>117</v>
      </c>
      <c r="B701" t="s">
        <v>21</v>
      </c>
      <c r="C701" t="s">
        <v>52</v>
      </c>
      <c r="D701" t="s">
        <v>275</v>
      </c>
      <c r="E701" t="s">
        <v>178</v>
      </c>
      <c r="F701" s="2">
        <v>43173.442662037043</v>
      </c>
      <c r="G701">
        <v>10</v>
      </c>
      <c r="H701" s="2">
        <v>43173.443680555552</v>
      </c>
      <c r="I701" s="9">
        <f t="shared" si="10"/>
        <v>87.999999197199941</v>
      </c>
      <c r="J701">
        <v>1</v>
      </c>
      <c r="K701">
        <v>0</v>
      </c>
      <c r="L701">
        <v>1</v>
      </c>
      <c r="M701">
        <v>0</v>
      </c>
      <c r="N701">
        <v>1</v>
      </c>
      <c r="O701">
        <v>0</v>
      </c>
      <c r="P701">
        <v>1</v>
      </c>
      <c r="Q701">
        <v>0</v>
      </c>
      <c r="R701">
        <v>0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0</v>
      </c>
      <c r="Y701" t="s">
        <v>197</v>
      </c>
      <c r="Z701">
        <v>0</v>
      </c>
    </row>
    <row r="702" spans="1:26" x14ac:dyDescent="0.2">
      <c r="A702" t="s">
        <v>117</v>
      </c>
      <c r="B702" t="s">
        <v>21</v>
      </c>
      <c r="C702" t="s">
        <v>52</v>
      </c>
      <c r="D702" t="s">
        <v>274</v>
      </c>
      <c r="E702" t="s">
        <v>178</v>
      </c>
      <c r="F702" s="2">
        <v>43173.441192129627</v>
      </c>
      <c r="G702">
        <v>10</v>
      </c>
      <c r="H702" s="2">
        <v>43173.442499999997</v>
      </c>
      <c r="I702" s="9">
        <f t="shared" si="10"/>
        <v>113.00000001210719</v>
      </c>
      <c r="J702">
        <v>0</v>
      </c>
      <c r="K702">
        <v>1</v>
      </c>
      <c r="L702">
        <v>1</v>
      </c>
      <c r="M702">
        <v>0</v>
      </c>
      <c r="N702">
        <v>1</v>
      </c>
      <c r="O702">
        <v>0</v>
      </c>
      <c r="P702">
        <v>0</v>
      </c>
      <c r="Q702">
        <v>1</v>
      </c>
      <c r="R702">
        <v>0</v>
      </c>
      <c r="S702">
        <v>1</v>
      </c>
      <c r="T702">
        <v>0</v>
      </c>
      <c r="U702">
        <v>1</v>
      </c>
      <c r="V702">
        <v>0</v>
      </c>
      <c r="W702">
        <v>0</v>
      </c>
      <c r="X702">
        <v>112</v>
      </c>
      <c r="Y702" t="s">
        <v>179</v>
      </c>
      <c r="Z702">
        <v>1</v>
      </c>
    </row>
    <row r="703" spans="1:26" x14ac:dyDescent="0.2">
      <c r="A703" t="s">
        <v>99</v>
      </c>
      <c r="B703" t="s">
        <v>21</v>
      </c>
      <c r="C703" t="s">
        <v>52</v>
      </c>
      <c r="D703" t="s">
        <v>273</v>
      </c>
      <c r="E703" t="s">
        <v>178</v>
      </c>
      <c r="F703" s="2">
        <v>43173.439675925933</v>
      </c>
      <c r="G703">
        <v>10</v>
      </c>
      <c r="H703" s="2">
        <v>43173.440520833326</v>
      </c>
      <c r="I703" s="9">
        <f t="shared" si="10"/>
        <v>72.999998833984137</v>
      </c>
      <c r="J703">
        <v>1</v>
      </c>
      <c r="K703">
        <v>0</v>
      </c>
      <c r="L703">
        <v>1</v>
      </c>
      <c r="M703">
        <v>0</v>
      </c>
      <c r="N703">
        <v>1</v>
      </c>
      <c r="O703">
        <v>0</v>
      </c>
      <c r="P703">
        <v>1</v>
      </c>
      <c r="Q703">
        <v>0</v>
      </c>
      <c r="R703">
        <v>1</v>
      </c>
      <c r="S703">
        <v>0</v>
      </c>
      <c r="T703">
        <v>1</v>
      </c>
      <c r="U703">
        <v>0</v>
      </c>
      <c r="V703">
        <v>0</v>
      </c>
      <c r="W703">
        <v>0</v>
      </c>
      <c r="X703">
        <v>73</v>
      </c>
      <c r="Y703" t="s">
        <v>257</v>
      </c>
      <c r="Z703">
        <v>1</v>
      </c>
    </row>
    <row r="704" spans="1:26" x14ac:dyDescent="0.2">
      <c r="A704" t="s">
        <v>99</v>
      </c>
      <c r="B704" t="s">
        <v>21</v>
      </c>
      <c r="C704" t="s">
        <v>52</v>
      </c>
      <c r="D704" t="s">
        <v>272</v>
      </c>
      <c r="E704" t="s">
        <v>178</v>
      </c>
      <c r="F704" s="2">
        <v>43173.438726851848</v>
      </c>
      <c r="G704">
        <v>10</v>
      </c>
      <c r="H704" s="2">
        <v>43173.439560185187</v>
      </c>
      <c r="I704" s="9">
        <f t="shared" si="10"/>
        <v>72.000000486150384</v>
      </c>
      <c r="J704">
        <v>1</v>
      </c>
      <c r="K704">
        <v>0</v>
      </c>
      <c r="L704">
        <v>1</v>
      </c>
      <c r="M704">
        <v>0</v>
      </c>
      <c r="N704">
        <v>1</v>
      </c>
      <c r="O704">
        <v>0</v>
      </c>
      <c r="P704">
        <v>1</v>
      </c>
      <c r="Q704">
        <v>0</v>
      </c>
      <c r="R704">
        <v>1</v>
      </c>
      <c r="S704">
        <v>0</v>
      </c>
      <c r="T704">
        <v>1</v>
      </c>
      <c r="U704">
        <v>0</v>
      </c>
      <c r="V704">
        <v>0</v>
      </c>
      <c r="W704">
        <v>0</v>
      </c>
      <c r="X704">
        <v>71</v>
      </c>
      <c r="Y704" t="s">
        <v>257</v>
      </c>
      <c r="Z704">
        <v>1</v>
      </c>
    </row>
    <row r="705" spans="1:26" x14ac:dyDescent="0.2">
      <c r="A705" t="s">
        <v>99</v>
      </c>
      <c r="B705" t="s">
        <v>21</v>
      </c>
      <c r="C705" t="s">
        <v>52</v>
      </c>
      <c r="D705" t="s">
        <v>271</v>
      </c>
      <c r="E705" t="s">
        <v>178</v>
      </c>
      <c r="F705" s="2">
        <v>43173.437881944446</v>
      </c>
      <c r="G705">
        <v>10</v>
      </c>
      <c r="H705" s="2">
        <v>43173.438634259262</v>
      </c>
      <c r="I705" s="9">
        <f t="shared" si="10"/>
        <v>65.000000107102096</v>
      </c>
      <c r="J705">
        <v>0</v>
      </c>
      <c r="K705">
        <v>0</v>
      </c>
      <c r="L705">
        <v>1</v>
      </c>
      <c r="M705">
        <v>0</v>
      </c>
      <c r="N705">
        <v>1</v>
      </c>
      <c r="O705">
        <v>0</v>
      </c>
      <c r="P705">
        <v>1</v>
      </c>
      <c r="Q705">
        <v>0</v>
      </c>
      <c r="R705">
        <v>1</v>
      </c>
      <c r="S705">
        <v>0</v>
      </c>
      <c r="T705">
        <v>1</v>
      </c>
      <c r="U705">
        <v>0</v>
      </c>
      <c r="V705">
        <v>0</v>
      </c>
      <c r="W705">
        <v>0</v>
      </c>
      <c r="X705">
        <v>0</v>
      </c>
      <c r="Y705" t="s">
        <v>257</v>
      </c>
      <c r="Z705">
        <v>0</v>
      </c>
    </row>
    <row r="706" spans="1:26" x14ac:dyDescent="0.2">
      <c r="A706" t="s">
        <v>99</v>
      </c>
      <c r="B706" t="s">
        <v>21</v>
      </c>
      <c r="C706" t="s">
        <v>52</v>
      </c>
      <c r="D706" t="s">
        <v>270</v>
      </c>
      <c r="E706" t="s">
        <v>178</v>
      </c>
      <c r="F706" s="2">
        <v>43173.43677083333</v>
      </c>
      <c r="G706">
        <v>10</v>
      </c>
      <c r="H706" s="2">
        <v>43173.437673611108</v>
      </c>
      <c r="I706" s="9">
        <f t="shared" ref="I706:I769" si="11">(H706-F706)*86400</f>
        <v>78.000000002793968</v>
      </c>
      <c r="J706">
        <v>1</v>
      </c>
      <c r="K706">
        <v>0</v>
      </c>
      <c r="L706">
        <v>1</v>
      </c>
      <c r="M706">
        <v>0</v>
      </c>
      <c r="N706">
        <v>1</v>
      </c>
      <c r="O706">
        <v>0</v>
      </c>
      <c r="P706">
        <v>1</v>
      </c>
      <c r="Q706">
        <v>0</v>
      </c>
      <c r="R706">
        <v>1</v>
      </c>
      <c r="S706">
        <v>0</v>
      </c>
      <c r="T706">
        <v>1</v>
      </c>
      <c r="U706">
        <v>0</v>
      </c>
      <c r="V706">
        <v>0</v>
      </c>
      <c r="W706">
        <v>0</v>
      </c>
      <c r="X706">
        <v>77</v>
      </c>
      <c r="Y706" t="s">
        <v>197</v>
      </c>
      <c r="Z706">
        <v>1</v>
      </c>
    </row>
    <row r="707" spans="1:26" x14ac:dyDescent="0.2">
      <c r="A707" t="s">
        <v>115</v>
      </c>
      <c r="B707" t="s">
        <v>21</v>
      </c>
      <c r="C707" t="s">
        <v>52</v>
      </c>
      <c r="D707" t="s">
        <v>269</v>
      </c>
      <c r="E707" t="s">
        <v>178</v>
      </c>
      <c r="F707" s="2">
        <v>43173.435532407413</v>
      </c>
      <c r="G707">
        <v>10</v>
      </c>
      <c r="H707" s="2">
        <v>43173.436423611107</v>
      </c>
      <c r="I707" s="9">
        <f t="shared" si="11"/>
        <v>76.999999140389264</v>
      </c>
      <c r="J707">
        <v>1</v>
      </c>
      <c r="K707">
        <v>0</v>
      </c>
      <c r="L707">
        <v>1</v>
      </c>
      <c r="M707">
        <v>0</v>
      </c>
      <c r="N707">
        <v>1</v>
      </c>
      <c r="O707">
        <v>0</v>
      </c>
      <c r="P707">
        <v>1</v>
      </c>
      <c r="Q707">
        <v>0</v>
      </c>
      <c r="R707">
        <v>1</v>
      </c>
      <c r="S707">
        <v>0</v>
      </c>
      <c r="T707">
        <v>1</v>
      </c>
      <c r="U707">
        <v>0</v>
      </c>
      <c r="V707">
        <v>0</v>
      </c>
      <c r="W707">
        <v>0</v>
      </c>
      <c r="X707">
        <v>77</v>
      </c>
      <c r="Y707" t="s">
        <v>197</v>
      </c>
      <c r="Z707">
        <v>1</v>
      </c>
    </row>
    <row r="708" spans="1:26" x14ac:dyDescent="0.2">
      <c r="A708" t="s">
        <v>115</v>
      </c>
      <c r="B708" t="s">
        <v>21</v>
      </c>
      <c r="C708" t="s">
        <v>52</v>
      </c>
      <c r="D708" t="s">
        <v>268</v>
      </c>
      <c r="E708" t="s">
        <v>178</v>
      </c>
      <c r="F708" s="2">
        <v>43173.434537037043</v>
      </c>
      <c r="G708">
        <v>10</v>
      </c>
      <c r="H708" s="2">
        <v>43173.435474537036</v>
      </c>
      <c r="I708" s="9">
        <f t="shared" si="11"/>
        <v>80.999999446794391</v>
      </c>
      <c r="J708">
        <v>1</v>
      </c>
      <c r="K708">
        <v>0</v>
      </c>
      <c r="L708">
        <v>1</v>
      </c>
      <c r="M708">
        <v>0</v>
      </c>
      <c r="N708">
        <v>1</v>
      </c>
      <c r="O708">
        <v>0</v>
      </c>
      <c r="P708">
        <v>1</v>
      </c>
      <c r="Q708">
        <v>0</v>
      </c>
      <c r="R708">
        <v>1</v>
      </c>
      <c r="S708">
        <v>0</v>
      </c>
      <c r="T708">
        <v>1</v>
      </c>
      <c r="U708">
        <v>0</v>
      </c>
      <c r="V708">
        <v>0</v>
      </c>
      <c r="W708">
        <v>0</v>
      </c>
      <c r="X708">
        <v>80</v>
      </c>
      <c r="Y708" t="s">
        <v>197</v>
      </c>
      <c r="Z708">
        <v>1</v>
      </c>
    </row>
    <row r="709" spans="1:26" x14ac:dyDescent="0.2">
      <c r="A709" t="s">
        <v>115</v>
      </c>
      <c r="B709" t="s">
        <v>21</v>
      </c>
      <c r="C709" t="s">
        <v>52</v>
      </c>
      <c r="D709" t="s">
        <v>267</v>
      </c>
      <c r="E709" t="s">
        <v>178</v>
      </c>
      <c r="F709" s="2">
        <v>43173.433495370373</v>
      </c>
      <c r="G709">
        <v>10</v>
      </c>
      <c r="H709" s="2">
        <v>43173.43445601852</v>
      </c>
      <c r="I709" s="9">
        <f t="shared" si="11"/>
        <v>82.999999914318323</v>
      </c>
      <c r="J709">
        <v>0</v>
      </c>
      <c r="K709">
        <v>1</v>
      </c>
      <c r="L709">
        <v>1</v>
      </c>
      <c r="M709">
        <v>0</v>
      </c>
      <c r="N709">
        <v>1</v>
      </c>
      <c r="O709">
        <v>0</v>
      </c>
      <c r="P709">
        <v>1</v>
      </c>
      <c r="Q709">
        <v>0</v>
      </c>
      <c r="R709">
        <v>1</v>
      </c>
      <c r="S709">
        <v>0</v>
      </c>
      <c r="T709">
        <v>0</v>
      </c>
      <c r="U709">
        <v>1</v>
      </c>
      <c r="V709">
        <v>0</v>
      </c>
      <c r="W709">
        <v>0</v>
      </c>
      <c r="X709">
        <v>83</v>
      </c>
      <c r="Y709" t="s">
        <v>179</v>
      </c>
      <c r="Z709">
        <v>1</v>
      </c>
    </row>
    <row r="710" spans="1:26" x14ac:dyDescent="0.2">
      <c r="A710" t="s">
        <v>113</v>
      </c>
      <c r="B710" t="s">
        <v>21</v>
      </c>
      <c r="C710" t="s">
        <v>52</v>
      </c>
      <c r="D710" t="s">
        <v>266</v>
      </c>
      <c r="E710" t="s">
        <v>178</v>
      </c>
      <c r="F710" s="2">
        <v>43173.431620370371</v>
      </c>
      <c r="G710">
        <v>10</v>
      </c>
      <c r="H710" s="2">
        <v>43173.432384259257</v>
      </c>
      <c r="I710" s="9">
        <f t="shared" si="11"/>
        <v>65.999999712221324</v>
      </c>
      <c r="J710">
        <v>1</v>
      </c>
      <c r="K710">
        <v>0</v>
      </c>
      <c r="L710">
        <v>1</v>
      </c>
      <c r="M710">
        <v>0</v>
      </c>
      <c r="N710">
        <v>1</v>
      </c>
      <c r="O710">
        <v>0</v>
      </c>
      <c r="P710">
        <v>1</v>
      </c>
      <c r="Q710">
        <v>0</v>
      </c>
      <c r="R710">
        <v>1</v>
      </c>
      <c r="S710">
        <v>0</v>
      </c>
      <c r="T710">
        <v>1</v>
      </c>
      <c r="U710">
        <v>0</v>
      </c>
      <c r="V710">
        <v>0</v>
      </c>
      <c r="W710">
        <v>0</v>
      </c>
      <c r="X710">
        <v>66</v>
      </c>
      <c r="Y710" t="s">
        <v>197</v>
      </c>
      <c r="Z710">
        <v>1</v>
      </c>
    </row>
    <row r="711" spans="1:26" x14ac:dyDescent="0.2">
      <c r="A711" t="s">
        <v>113</v>
      </c>
      <c r="B711" t="s">
        <v>21</v>
      </c>
      <c r="C711" t="s">
        <v>52</v>
      </c>
      <c r="D711" t="s">
        <v>265</v>
      </c>
      <c r="E711" t="s">
        <v>178</v>
      </c>
      <c r="F711" s="2">
        <v>43173.430266203701</v>
      </c>
      <c r="G711">
        <v>10</v>
      </c>
      <c r="H711" s="2">
        <v>43173.430520833332</v>
      </c>
      <c r="I711" s="9">
        <f t="shared" si="11"/>
        <v>22.000000113621354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 t="s">
        <v>197</v>
      </c>
      <c r="Z711">
        <v>0</v>
      </c>
    </row>
    <row r="712" spans="1:26" x14ac:dyDescent="0.2">
      <c r="A712" t="s">
        <v>113</v>
      </c>
      <c r="B712" t="s">
        <v>21</v>
      </c>
      <c r="C712" t="s">
        <v>52</v>
      </c>
      <c r="D712" t="s">
        <v>264</v>
      </c>
      <c r="E712" t="s">
        <v>178</v>
      </c>
      <c r="F712" s="2">
        <v>43173.430069444446</v>
      </c>
      <c r="G712">
        <v>10</v>
      </c>
      <c r="H712" s="2">
        <v>43173.430254629631</v>
      </c>
      <c r="I712" s="9">
        <f t="shared" si="11"/>
        <v>15.999999968335032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 t="s">
        <v>197</v>
      </c>
      <c r="Z712">
        <v>0</v>
      </c>
    </row>
    <row r="713" spans="1:26" x14ac:dyDescent="0.2">
      <c r="A713" t="s">
        <v>113</v>
      </c>
      <c r="B713" t="s">
        <v>21</v>
      </c>
      <c r="C713" t="s">
        <v>52</v>
      </c>
      <c r="D713" t="s">
        <v>263</v>
      </c>
      <c r="E713" t="s">
        <v>178</v>
      </c>
      <c r="F713" s="2">
        <v>43173.429120370369</v>
      </c>
      <c r="G713">
        <v>10</v>
      </c>
      <c r="H713" s="2">
        <v>43173.430011574077</v>
      </c>
      <c r="I713" s="9">
        <f t="shared" si="11"/>
        <v>77.000000397674739</v>
      </c>
      <c r="J713">
        <v>1</v>
      </c>
      <c r="K713">
        <v>0</v>
      </c>
      <c r="L713">
        <v>1</v>
      </c>
      <c r="M713">
        <v>0</v>
      </c>
      <c r="N713">
        <v>1</v>
      </c>
      <c r="O713">
        <v>0</v>
      </c>
      <c r="P713">
        <v>1</v>
      </c>
      <c r="Q713">
        <v>0</v>
      </c>
      <c r="R713">
        <v>0</v>
      </c>
      <c r="S713">
        <v>0</v>
      </c>
      <c r="T713">
        <v>1</v>
      </c>
      <c r="U713">
        <v>0</v>
      </c>
      <c r="V713">
        <v>0</v>
      </c>
      <c r="W713">
        <v>0</v>
      </c>
      <c r="X713">
        <v>0</v>
      </c>
      <c r="Y713" t="s">
        <v>197</v>
      </c>
      <c r="Z713">
        <v>0</v>
      </c>
    </row>
    <row r="714" spans="1:26" x14ac:dyDescent="0.2">
      <c r="A714" t="s">
        <v>113</v>
      </c>
      <c r="B714" t="s">
        <v>21</v>
      </c>
      <c r="C714" t="s">
        <v>52</v>
      </c>
      <c r="D714" t="s">
        <v>262</v>
      </c>
      <c r="E714" t="s">
        <v>178</v>
      </c>
      <c r="F714" s="2">
        <v>43173.428148148138</v>
      </c>
      <c r="G714">
        <v>10</v>
      </c>
      <c r="H714" s="2">
        <v>43173.429039351853</v>
      </c>
      <c r="I714" s="9">
        <f t="shared" si="11"/>
        <v>77.000001026317477</v>
      </c>
      <c r="J714">
        <v>1</v>
      </c>
      <c r="K714">
        <v>0</v>
      </c>
      <c r="L714">
        <v>1</v>
      </c>
      <c r="M714">
        <v>0</v>
      </c>
      <c r="N714">
        <v>1</v>
      </c>
      <c r="O714">
        <v>0</v>
      </c>
      <c r="P714">
        <v>1</v>
      </c>
      <c r="Q714">
        <v>0</v>
      </c>
      <c r="R714">
        <v>1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76</v>
      </c>
      <c r="Y714" t="s">
        <v>197</v>
      </c>
      <c r="Z714">
        <v>1</v>
      </c>
    </row>
    <row r="715" spans="1:26" x14ac:dyDescent="0.2">
      <c r="A715" t="s">
        <v>113</v>
      </c>
      <c r="B715" t="s">
        <v>21</v>
      </c>
      <c r="C715" t="s">
        <v>52</v>
      </c>
      <c r="D715" t="s">
        <v>261</v>
      </c>
      <c r="E715" t="s">
        <v>178</v>
      </c>
      <c r="F715" s="2">
        <v>43173.426736111112</v>
      </c>
      <c r="G715">
        <v>10</v>
      </c>
      <c r="H715" s="2">
        <v>43173.428020833337</v>
      </c>
      <c r="I715" s="9">
        <f t="shared" si="11"/>
        <v>111.000000173226</v>
      </c>
      <c r="J715">
        <v>0</v>
      </c>
      <c r="K715">
        <v>1</v>
      </c>
      <c r="L715">
        <v>1</v>
      </c>
      <c r="M715">
        <v>0</v>
      </c>
      <c r="N715">
        <v>0</v>
      </c>
      <c r="O715">
        <v>1</v>
      </c>
      <c r="P715">
        <v>0</v>
      </c>
      <c r="Q715">
        <v>1</v>
      </c>
      <c r="R715">
        <v>1</v>
      </c>
      <c r="S715">
        <v>0</v>
      </c>
      <c r="T715">
        <v>0</v>
      </c>
      <c r="U715">
        <v>1</v>
      </c>
      <c r="V715">
        <v>0</v>
      </c>
      <c r="W715">
        <v>0</v>
      </c>
      <c r="X715">
        <v>111</v>
      </c>
      <c r="Y715" t="s">
        <v>179</v>
      </c>
      <c r="Z715">
        <v>1</v>
      </c>
    </row>
    <row r="716" spans="1:26" x14ac:dyDescent="0.2">
      <c r="A716" t="s">
        <v>90</v>
      </c>
      <c r="B716" t="s">
        <v>21</v>
      </c>
      <c r="C716" t="s">
        <v>52</v>
      </c>
      <c r="D716" t="s">
        <v>259</v>
      </c>
      <c r="E716" t="s">
        <v>178</v>
      </c>
      <c r="F716" s="2">
        <v>43173.425613425927</v>
      </c>
      <c r="G716">
        <v>10</v>
      </c>
      <c r="H716" s="2">
        <v>43173.426168981481</v>
      </c>
      <c r="I716" s="9">
        <f t="shared" si="11"/>
        <v>47.999999905005097</v>
      </c>
      <c r="J716">
        <v>1</v>
      </c>
      <c r="K716">
        <v>0</v>
      </c>
      <c r="L716">
        <v>1</v>
      </c>
      <c r="M716">
        <v>0</v>
      </c>
      <c r="N716">
        <v>1</v>
      </c>
      <c r="O716">
        <v>0</v>
      </c>
      <c r="P716">
        <v>1</v>
      </c>
      <c r="Q716">
        <v>0</v>
      </c>
      <c r="R716">
        <v>0</v>
      </c>
      <c r="S716">
        <v>0</v>
      </c>
      <c r="T716">
        <v>1</v>
      </c>
      <c r="U716">
        <v>0</v>
      </c>
      <c r="V716">
        <v>0</v>
      </c>
      <c r="W716">
        <v>0</v>
      </c>
      <c r="X716">
        <v>0</v>
      </c>
      <c r="Y716" t="s">
        <v>260</v>
      </c>
      <c r="Z716">
        <v>0</v>
      </c>
    </row>
    <row r="717" spans="1:26" x14ac:dyDescent="0.2">
      <c r="A717" t="s">
        <v>90</v>
      </c>
      <c r="B717" t="s">
        <v>21</v>
      </c>
      <c r="C717" t="s">
        <v>52</v>
      </c>
      <c r="D717" t="s">
        <v>258</v>
      </c>
      <c r="E717" t="s">
        <v>178</v>
      </c>
      <c r="F717" s="2">
        <v>43173.425034722219</v>
      </c>
      <c r="G717">
        <v>10</v>
      </c>
      <c r="H717" s="2">
        <v>43173.425543981481</v>
      </c>
      <c r="I717" s="9">
        <f t="shared" si="11"/>
        <v>44.000000227242708</v>
      </c>
      <c r="J717">
        <v>1</v>
      </c>
      <c r="K717">
        <v>0</v>
      </c>
      <c r="L717">
        <v>1</v>
      </c>
      <c r="M717">
        <v>0</v>
      </c>
      <c r="N717">
        <v>1</v>
      </c>
      <c r="O717">
        <v>0</v>
      </c>
      <c r="P717">
        <v>1</v>
      </c>
      <c r="Q717">
        <v>0</v>
      </c>
      <c r="R717">
        <v>1</v>
      </c>
      <c r="S717">
        <v>0</v>
      </c>
      <c r="T717">
        <v>1</v>
      </c>
      <c r="U717">
        <v>0</v>
      </c>
      <c r="V717">
        <v>0</v>
      </c>
      <c r="W717">
        <v>0</v>
      </c>
      <c r="X717">
        <v>43</v>
      </c>
      <c r="Y717" t="s">
        <v>257</v>
      </c>
      <c r="Z717">
        <v>1</v>
      </c>
    </row>
    <row r="718" spans="1:26" x14ac:dyDescent="0.2">
      <c r="A718" t="s">
        <v>90</v>
      </c>
      <c r="B718" t="s">
        <v>21</v>
      </c>
      <c r="C718" t="s">
        <v>52</v>
      </c>
      <c r="D718" t="s">
        <v>256</v>
      </c>
      <c r="E718" t="s">
        <v>178</v>
      </c>
      <c r="F718" s="2">
        <v>43173.424189814818</v>
      </c>
      <c r="G718">
        <v>10</v>
      </c>
      <c r="H718" s="2">
        <v>43173.424803240741</v>
      </c>
      <c r="I718" s="9">
        <f t="shared" si="11"/>
        <v>52.999999816529453</v>
      </c>
      <c r="J718">
        <v>1</v>
      </c>
      <c r="K718">
        <v>0</v>
      </c>
      <c r="L718">
        <v>1</v>
      </c>
      <c r="M718">
        <v>0</v>
      </c>
      <c r="N718">
        <v>1</v>
      </c>
      <c r="O718">
        <v>0</v>
      </c>
      <c r="P718">
        <v>1</v>
      </c>
      <c r="Q718">
        <v>0</v>
      </c>
      <c r="R718">
        <v>1</v>
      </c>
      <c r="S718">
        <v>0</v>
      </c>
      <c r="T718">
        <v>1</v>
      </c>
      <c r="U718">
        <v>0</v>
      </c>
      <c r="V718">
        <v>0</v>
      </c>
      <c r="W718">
        <v>0</v>
      </c>
      <c r="X718">
        <v>52</v>
      </c>
      <c r="Y718" t="s">
        <v>257</v>
      </c>
      <c r="Z718">
        <v>1</v>
      </c>
    </row>
    <row r="719" spans="1:26" x14ac:dyDescent="0.2">
      <c r="A719" t="s">
        <v>90</v>
      </c>
      <c r="B719" t="s">
        <v>21</v>
      </c>
      <c r="C719" t="s">
        <v>52</v>
      </c>
      <c r="D719" t="s">
        <v>255</v>
      </c>
      <c r="E719" t="s">
        <v>178</v>
      </c>
      <c r="F719" s="2">
        <v>43173.42328703704</v>
      </c>
      <c r="G719">
        <v>10</v>
      </c>
      <c r="H719" s="2">
        <v>43173.424085648148</v>
      </c>
      <c r="I719" s="9">
        <f t="shared" si="11"/>
        <v>68.999999784864485</v>
      </c>
      <c r="J719">
        <v>1</v>
      </c>
      <c r="K719">
        <v>0</v>
      </c>
      <c r="L719">
        <v>1</v>
      </c>
      <c r="M719">
        <v>0</v>
      </c>
      <c r="N719">
        <v>1</v>
      </c>
      <c r="O719">
        <v>0</v>
      </c>
      <c r="P719">
        <v>1</v>
      </c>
      <c r="Q719">
        <v>0</v>
      </c>
      <c r="R719">
        <v>1</v>
      </c>
      <c r="S719">
        <v>0</v>
      </c>
      <c r="T719">
        <v>1</v>
      </c>
      <c r="U719">
        <v>0</v>
      </c>
      <c r="V719">
        <v>0</v>
      </c>
      <c r="W719">
        <v>0</v>
      </c>
      <c r="X719">
        <v>68</v>
      </c>
      <c r="Y719" t="s">
        <v>197</v>
      </c>
      <c r="Z719">
        <v>1</v>
      </c>
    </row>
    <row r="720" spans="1:26" x14ac:dyDescent="0.2">
      <c r="A720" t="s">
        <v>90</v>
      </c>
      <c r="B720" t="s">
        <v>21</v>
      </c>
      <c r="C720" t="s">
        <v>52</v>
      </c>
      <c r="D720" t="s">
        <v>254</v>
      </c>
      <c r="E720" t="s">
        <v>178</v>
      </c>
      <c r="F720" s="2">
        <v>43173.422303240739</v>
      </c>
      <c r="G720">
        <v>10</v>
      </c>
      <c r="H720" s="2">
        <v>43173.423194444447</v>
      </c>
      <c r="I720" s="9">
        <f t="shared" si="11"/>
        <v>77.000000397674739</v>
      </c>
      <c r="J720">
        <v>1</v>
      </c>
      <c r="K720">
        <v>0</v>
      </c>
      <c r="L720">
        <v>1</v>
      </c>
      <c r="M720">
        <v>0</v>
      </c>
      <c r="N720">
        <v>1</v>
      </c>
      <c r="O720">
        <v>0</v>
      </c>
      <c r="P720">
        <v>1</v>
      </c>
      <c r="Q720">
        <v>0</v>
      </c>
      <c r="R720">
        <v>0</v>
      </c>
      <c r="S720">
        <v>0</v>
      </c>
      <c r="T720">
        <v>1</v>
      </c>
      <c r="U720">
        <v>0</v>
      </c>
      <c r="V720">
        <v>0</v>
      </c>
      <c r="W720">
        <v>0</v>
      </c>
      <c r="X720">
        <v>0</v>
      </c>
      <c r="Y720" t="s">
        <v>197</v>
      </c>
      <c r="Z720">
        <v>0</v>
      </c>
    </row>
    <row r="721" spans="1:26" x14ac:dyDescent="0.2">
      <c r="A721" t="s">
        <v>90</v>
      </c>
      <c r="B721" t="s">
        <v>21</v>
      </c>
      <c r="C721" t="s">
        <v>52</v>
      </c>
      <c r="D721" t="s">
        <v>253</v>
      </c>
      <c r="E721" t="s">
        <v>178</v>
      </c>
      <c r="F721" s="2">
        <v>43173.4218287037</v>
      </c>
      <c r="G721">
        <v>10</v>
      </c>
      <c r="H721" s="2">
        <v>43173.422256944446</v>
      </c>
      <c r="I721" s="9">
        <f t="shared" si="11"/>
        <v>37.000000476837158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 t="s">
        <v>197</v>
      </c>
      <c r="Z721">
        <v>0</v>
      </c>
    </row>
    <row r="722" spans="1:26" x14ac:dyDescent="0.2">
      <c r="A722" t="s">
        <v>90</v>
      </c>
      <c r="B722" t="s">
        <v>21</v>
      </c>
      <c r="C722" t="s">
        <v>52</v>
      </c>
      <c r="D722" t="s">
        <v>252</v>
      </c>
      <c r="E722" t="s">
        <v>178</v>
      </c>
      <c r="F722" s="2">
        <v>43173.420763888891</v>
      </c>
      <c r="G722">
        <v>10</v>
      </c>
      <c r="H722" s="2">
        <v>43173.421574074076</v>
      </c>
      <c r="I722" s="9">
        <f t="shared" si="11"/>
        <v>70.000000018626451</v>
      </c>
      <c r="J722">
        <v>1</v>
      </c>
      <c r="K722">
        <v>0</v>
      </c>
      <c r="L722">
        <v>1</v>
      </c>
      <c r="M722">
        <v>0</v>
      </c>
      <c r="N722">
        <v>1</v>
      </c>
      <c r="O722">
        <v>0</v>
      </c>
      <c r="P722">
        <v>1</v>
      </c>
      <c r="Q722">
        <v>0</v>
      </c>
      <c r="R722">
        <v>1</v>
      </c>
      <c r="S722">
        <v>0</v>
      </c>
      <c r="T722">
        <v>1</v>
      </c>
      <c r="U722">
        <v>0</v>
      </c>
      <c r="V722">
        <v>0</v>
      </c>
      <c r="W722">
        <v>0</v>
      </c>
      <c r="X722">
        <v>69</v>
      </c>
      <c r="Y722" t="s">
        <v>197</v>
      </c>
      <c r="Z722">
        <v>1</v>
      </c>
    </row>
    <row r="723" spans="1:26" x14ac:dyDescent="0.2">
      <c r="A723" t="s">
        <v>111</v>
      </c>
      <c r="B723" t="s">
        <v>21</v>
      </c>
      <c r="C723" t="s">
        <v>52</v>
      </c>
      <c r="D723" t="s">
        <v>251</v>
      </c>
      <c r="E723" t="s">
        <v>178</v>
      </c>
      <c r="F723" s="2">
        <v>43173.419791666667</v>
      </c>
      <c r="G723">
        <v>10</v>
      </c>
      <c r="H723" s="2">
        <v>43173.420543981483</v>
      </c>
      <c r="I723" s="9">
        <f t="shared" si="11"/>
        <v>65.000000107102096</v>
      </c>
      <c r="J723">
        <v>1</v>
      </c>
      <c r="K723">
        <v>0</v>
      </c>
      <c r="L723">
        <v>1</v>
      </c>
      <c r="M723">
        <v>0</v>
      </c>
      <c r="N723">
        <v>1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 t="s">
        <v>197</v>
      </c>
      <c r="Z723">
        <v>0</v>
      </c>
    </row>
    <row r="724" spans="1:26" x14ac:dyDescent="0.2">
      <c r="A724" t="s">
        <v>111</v>
      </c>
      <c r="B724" t="s">
        <v>21</v>
      </c>
      <c r="C724" t="s">
        <v>52</v>
      </c>
      <c r="D724" t="s">
        <v>250</v>
      </c>
      <c r="E724" t="s">
        <v>178</v>
      </c>
      <c r="F724" s="2">
        <v>43173.419282407413</v>
      </c>
      <c r="G724">
        <v>10</v>
      </c>
      <c r="H724" s="2">
        <v>43173.419756944437</v>
      </c>
      <c r="I724" s="9">
        <f t="shared" si="11"/>
        <v>40.999998897314072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 t="s">
        <v>197</v>
      </c>
      <c r="Z724">
        <v>0</v>
      </c>
    </row>
    <row r="725" spans="1:26" x14ac:dyDescent="0.2">
      <c r="A725" t="s">
        <v>111</v>
      </c>
      <c r="B725" t="s">
        <v>21</v>
      </c>
      <c r="C725" t="s">
        <v>52</v>
      </c>
      <c r="D725" t="s">
        <v>249</v>
      </c>
      <c r="E725" t="s">
        <v>178</v>
      </c>
      <c r="F725" s="2">
        <v>43173.417581018519</v>
      </c>
      <c r="G725">
        <v>10</v>
      </c>
      <c r="H725" s="2">
        <v>43173.41915509259</v>
      </c>
      <c r="I725" s="9">
        <f t="shared" si="11"/>
        <v>135.99999973084778</v>
      </c>
      <c r="J725">
        <v>1</v>
      </c>
      <c r="K725">
        <v>0</v>
      </c>
      <c r="L725">
        <v>1</v>
      </c>
      <c r="M725">
        <v>0</v>
      </c>
      <c r="N725">
        <v>1</v>
      </c>
      <c r="O725">
        <v>0</v>
      </c>
      <c r="P725">
        <v>0</v>
      </c>
      <c r="Q725">
        <v>1</v>
      </c>
      <c r="R725">
        <v>0</v>
      </c>
      <c r="S725">
        <v>1</v>
      </c>
      <c r="T725">
        <v>1</v>
      </c>
      <c r="U725">
        <v>0</v>
      </c>
      <c r="V725">
        <v>0</v>
      </c>
      <c r="W725">
        <v>0</v>
      </c>
      <c r="X725">
        <v>136</v>
      </c>
      <c r="Y725" t="s">
        <v>179</v>
      </c>
      <c r="Z725">
        <v>1</v>
      </c>
    </row>
    <row r="726" spans="1:26" x14ac:dyDescent="0.2">
      <c r="A726" t="s">
        <v>109</v>
      </c>
      <c r="B726" t="s">
        <v>21</v>
      </c>
      <c r="C726" t="s">
        <v>52</v>
      </c>
      <c r="D726" t="s">
        <v>248</v>
      </c>
      <c r="E726" t="s">
        <v>178</v>
      </c>
      <c r="F726" s="2">
        <v>43173.416238425933</v>
      </c>
      <c r="G726">
        <v>9</v>
      </c>
      <c r="H726" s="2">
        <v>43173.417025462957</v>
      </c>
      <c r="I726" s="9">
        <f t="shared" si="11"/>
        <v>67.999998922459781</v>
      </c>
      <c r="J726">
        <v>1</v>
      </c>
      <c r="K726">
        <v>0</v>
      </c>
      <c r="L726">
        <v>1</v>
      </c>
      <c r="M726">
        <v>0</v>
      </c>
      <c r="N726">
        <v>1</v>
      </c>
      <c r="O726">
        <v>0</v>
      </c>
      <c r="P726">
        <v>1</v>
      </c>
      <c r="Q726">
        <v>0</v>
      </c>
      <c r="R726">
        <v>1</v>
      </c>
      <c r="S726">
        <v>0</v>
      </c>
      <c r="T726">
        <v>1</v>
      </c>
      <c r="U726">
        <v>0</v>
      </c>
      <c r="V726">
        <v>0</v>
      </c>
      <c r="W726">
        <v>0</v>
      </c>
      <c r="X726">
        <v>68</v>
      </c>
      <c r="Y726" t="s">
        <v>197</v>
      </c>
      <c r="Z726">
        <v>1</v>
      </c>
    </row>
    <row r="727" spans="1:26" x14ac:dyDescent="0.2">
      <c r="A727" t="s">
        <v>109</v>
      </c>
      <c r="B727" t="s">
        <v>21</v>
      </c>
      <c r="C727" t="s">
        <v>52</v>
      </c>
      <c r="D727" t="s">
        <v>247</v>
      </c>
      <c r="E727" t="s">
        <v>178</v>
      </c>
      <c r="F727" s="2">
        <v>43173.415219907409</v>
      </c>
      <c r="G727">
        <v>9</v>
      </c>
      <c r="H727" s="2">
        <v>43173.41615740741</v>
      </c>
      <c r="I727" s="9">
        <f t="shared" si="11"/>
        <v>81.000000075437129</v>
      </c>
      <c r="J727">
        <v>1</v>
      </c>
      <c r="K727">
        <v>0</v>
      </c>
      <c r="L727">
        <v>1</v>
      </c>
      <c r="M727">
        <v>0</v>
      </c>
      <c r="N727">
        <v>1</v>
      </c>
      <c r="O727">
        <v>0</v>
      </c>
      <c r="P727">
        <v>1</v>
      </c>
      <c r="Q727">
        <v>0</v>
      </c>
      <c r="R727">
        <v>1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81</v>
      </c>
      <c r="Y727" t="s">
        <v>197</v>
      </c>
      <c r="Z727">
        <v>1</v>
      </c>
    </row>
    <row r="728" spans="1:26" x14ac:dyDescent="0.2">
      <c r="A728" t="s">
        <v>109</v>
      </c>
      <c r="B728" t="s">
        <v>21</v>
      </c>
      <c r="C728" t="s">
        <v>52</v>
      </c>
      <c r="D728" t="s">
        <v>246</v>
      </c>
      <c r="E728" t="s">
        <v>178</v>
      </c>
      <c r="F728" s="2">
        <v>43173.413761574076</v>
      </c>
      <c r="G728">
        <v>9</v>
      </c>
      <c r="H728" s="2">
        <v>43173.415081018517</v>
      </c>
      <c r="I728" s="9">
        <f t="shared" si="11"/>
        <v>113.99999961722642</v>
      </c>
      <c r="J728">
        <v>0</v>
      </c>
      <c r="K728">
        <v>1</v>
      </c>
      <c r="L728">
        <v>1</v>
      </c>
      <c r="M728">
        <v>0</v>
      </c>
      <c r="N728">
        <v>1</v>
      </c>
      <c r="O728">
        <v>0</v>
      </c>
      <c r="P728">
        <v>1</v>
      </c>
      <c r="Q728">
        <v>0</v>
      </c>
      <c r="R728">
        <v>0</v>
      </c>
      <c r="S728">
        <v>1</v>
      </c>
      <c r="T728">
        <v>1</v>
      </c>
      <c r="U728">
        <v>0</v>
      </c>
      <c r="V728">
        <v>0</v>
      </c>
      <c r="W728">
        <v>0</v>
      </c>
      <c r="X728">
        <v>114</v>
      </c>
      <c r="Y728" t="s">
        <v>179</v>
      </c>
      <c r="Z728">
        <v>1</v>
      </c>
    </row>
    <row r="729" spans="1:26" x14ac:dyDescent="0.2">
      <c r="A729" t="s">
        <v>107</v>
      </c>
      <c r="B729" t="s">
        <v>21</v>
      </c>
      <c r="C729" t="s">
        <v>52</v>
      </c>
      <c r="D729" t="s">
        <v>245</v>
      </c>
      <c r="E729" t="s">
        <v>178</v>
      </c>
      <c r="F729" s="2">
        <v>43173.412592592591</v>
      </c>
      <c r="G729">
        <v>9</v>
      </c>
      <c r="H729" s="2">
        <v>43173.413402777784</v>
      </c>
      <c r="I729" s="9">
        <f t="shared" si="11"/>
        <v>70.000000647269189</v>
      </c>
      <c r="J729">
        <v>1</v>
      </c>
      <c r="K729">
        <v>0</v>
      </c>
      <c r="L729">
        <v>1</v>
      </c>
      <c r="M729">
        <v>0</v>
      </c>
      <c r="N729">
        <v>1</v>
      </c>
      <c r="O729">
        <v>0</v>
      </c>
      <c r="P729">
        <v>1</v>
      </c>
      <c r="Q729">
        <v>0</v>
      </c>
      <c r="R729">
        <v>1</v>
      </c>
      <c r="S729">
        <v>0</v>
      </c>
      <c r="T729">
        <v>1</v>
      </c>
      <c r="U729">
        <v>0</v>
      </c>
      <c r="V729">
        <v>0</v>
      </c>
      <c r="W729">
        <v>0</v>
      </c>
      <c r="X729">
        <v>69</v>
      </c>
      <c r="Y729" t="s">
        <v>197</v>
      </c>
      <c r="Z729">
        <v>1</v>
      </c>
    </row>
    <row r="730" spans="1:26" x14ac:dyDescent="0.2">
      <c r="A730" t="s">
        <v>107</v>
      </c>
      <c r="B730" t="s">
        <v>21</v>
      </c>
      <c r="C730" t="s">
        <v>52</v>
      </c>
      <c r="D730" t="s">
        <v>244</v>
      </c>
      <c r="E730" t="s">
        <v>178</v>
      </c>
      <c r="F730" s="2">
        <v>43173.411365740743</v>
      </c>
      <c r="G730">
        <v>9</v>
      </c>
      <c r="H730" s="2">
        <v>43173.412152777782</v>
      </c>
      <c r="I730" s="9">
        <f t="shared" si="11"/>
        <v>68.000000179745257</v>
      </c>
      <c r="J730">
        <v>1</v>
      </c>
      <c r="K730">
        <v>0</v>
      </c>
      <c r="L730">
        <v>1</v>
      </c>
      <c r="M730">
        <v>0</v>
      </c>
      <c r="N730">
        <v>1</v>
      </c>
      <c r="O730">
        <v>0</v>
      </c>
      <c r="P730">
        <v>1</v>
      </c>
      <c r="Q730">
        <v>0</v>
      </c>
      <c r="R730">
        <v>1</v>
      </c>
      <c r="S730">
        <v>0</v>
      </c>
      <c r="T730">
        <v>1</v>
      </c>
      <c r="U730">
        <v>0</v>
      </c>
      <c r="V730">
        <v>0</v>
      </c>
      <c r="W730">
        <v>0</v>
      </c>
      <c r="X730">
        <v>67</v>
      </c>
      <c r="Y730" t="s">
        <v>197</v>
      </c>
      <c r="Z730">
        <v>1</v>
      </c>
    </row>
    <row r="731" spans="1:26" x14ac:dyDescent="0.2">
      <c r="A731" t="s">
        <v>107</v>
      </c>
      <c r="B731" t="s">
        <v>21</v>
      </c>
      <c r="C731" t="s">
        <v>52</v>
      </c>
      <c r="D731" t="s">
        <v>243</v>
      </c>
      <c r="E731" t="s">
        <v>178</v>
      </c>
      <c r="F731" s="2">
        <v>43173.410231481481</v>
      </c>
      <c r="G731">
        <v>9</v>
      </c>
      <c r="H731" s="2">
        <v>43173.411168981482</v>
      </c>
      <c r="I731" s="9">
        <f t="shared" si="11"/>
        <v>81.000000075437129</v>
      </c>
      <c r="J731">
        <v>1</v>
      </c>
      <c r="K731">
        <v>0</v>
      </c>
      <c r="L731">
        <v>1</v>
      </c>
      <c r="M731">
        <v>0</v>
      </c>
      <c r="N731">
        <v>0</v>
      </c>
      <c r="O731">
        <v>1</v>
      </c>
      <c r="P731">
        <v>1</v>
      </c>
      <c r="Q731">
        <v>0</v>
      </c>
      <c r="R731">
        <v>1</v>
      </c>
      <c r="S731">
        <v>0</v>
      </c>
      <c r="T731">
        <v>1</v>
      </c>
      <c r="U731">
        <v>0</v>
      </c>
      <c r="V731">
        <v>0</v>
      </c>
      <c r="W731">
        <v>0</v>
      </c>
      <c r="X731">
        <v>80</v>
      </c>
      <c r="Y731" t="s">
        <v>179</v>
      </c>
      <c r="Z731">
        <v>1</v>
      </c>
    </row>
    <row r="732" spans="1:26" x14ac:dyDescent="0.2">
      <c r="A732" t="s">
        <v>107</v>
      </c>
      <c r="B732" t="s">
        <v>21</v>
      </c>
      <c r="C732" t="s">
        <v>52</v>
      </c>
      <c r="D732" t="s">
        <v>242</v>
      </c>
      <c r="E732" t="s">
        <v>178</v>
      </c>
      <c r="F732" s="2">
        <v>43173.408391203702</v>
      </c>
      <c r="G732">
        <v>9</v>
      </c>
      <c r="H732" s="2">
        <v>43173.408495370371</v>
      </c>
      <c r="I732" s="9">
        <f t="shared" si="11"/>
        <v>9.0000002179294825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 t="s">
        <v>179</v>
      </c>
      <c r="Z732">
        <v>0</v>
      </c>
    </row>
    <row r="733" spans="1:26" x14ac:dyDescent="0.2">
      <c r="A733" t="s">
        <v>107</v>
      </c>
      <c r="B733" t="s">
        <v>21</v>
      </c>
      <c r="C733" t="s">
        <v>52</v>
      </c>
      <c r="D733" t="s">
        <v>241</v>
      </c>
      <c r="E733" t="s">
        <v>178</v>
      </c>
      <c r="F733" s="2">
        <v>43173.40797453704</v>
      </c>
      <c r="G733">
        <v>9</v>
      </c>
      <c r="H733" s="2">
        <v>43173.408206018517</v>
      </c>
      <c r="I733" s="9">
        <f t="shared" si="11"/>
        <v>19.999999646097422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 t="s">
        <v>179</v>
      </c>
      <c r="Z733">
        <v>0</v>
      </c>
    </row>
    <row r="734" spans="1:26" x14ac:dyDescent="0.2">
      <c r="A734" t="s">
        <v>107</v>
      </c>
      <c r="B734" t="s">
        <v>21</v>
      </c>
      <c r="C734" t="s">
        <v>52</v>
      </c>
      <c r="D734" t="s">
        <v>240</v>
      </c>
      <c r="E734" t="s">
        <v>178</v>
      </c>
      <c r="F734" s="2">
        <v>43173.407569444447</v>
      </c>
      <c r="G734">
        <v>9</v>
      </c>
      <c r="H734" s="2">
        <v>43173.407951388886</v>
      </c>
      <c r="I734" s="9">
        <f t="shared" si="11"/>
        <v>32.999999541789293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 t="s">
        <v>179</v>
      </c>
      <c r="Z734">
        <v>0</v>
      </c>
    </row>
    <row r="735" spans="1:26" x14ac:dyDescent="0.2">
      <c r="A735" t="s">
        <v>107</v>
      </c>
      <c r="B735" t="s">
        <v>21</v>
      </c>
      <c r="C735" t="s">
        <v>52</v>
      </c>
      <c r="D735" t="s">
        <v>239</v>
      </c>
      <c r="E735" t="s">
        <v>178</v>
      </c>
      <c r="F735" s="2">
        <v>43173.406863425917</v>
      </c>
      <c r="G735">
        <v>9</v>
      </c>
      <c r="H735" s="2">
        <v>43173.407546296286</v>
      </c>
      <c r="I735" s="9">
        <f t="shared" si="11"/>
        <v>58.999999961815774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 t="s">
        <v>179</v>
      </c>
      <c r="Z735">
        <v>0</v>
      </c>
    </row>
    <row r="736" spans="1:26" x14ac:dyDescent="0.2">
      <c r="A736" t="s">
        <v>72</v>
      </c>
      <c r="B736" t="s">
        <v>21</v>
      </c>
      <c r="C736" t="s">
        <v>52</v>
      </c>
      <c r="D736" t="s">
        <v>238</v>
      </c>
      <c r="E736" t="s">
        <v>178</v>
      </c>
      <c r="F736" s="2">
        <v>43173.405555555553</v>
      </c>
      <c r="G736">
        <v>9</v>
      </c>
      <c r="H736" s="2">
        <v>43173.406331018523</v>
      </c>
      <c r="I736" s="9">
        <f t="shared" si="11"/>
        <v>67.000000574626029</v>
      </c>
      <c r="J736">
        <v>1</v>
      </c>
      <c r="K736">
        <v>0</v>
      </c>
      <c r="L736">
        <v>1</v>
      </c>
      <c r="M736">
        <v>0</v>
      </c>
      <c r="N736">
        <v>1</v>
      </c>
      <c r="O736">
        <v>0</v>
      </c>
      <c r="P736">
        <v>1</v>
      </c>
      <c r="Q736">
        <v>0</v>
      </c>
      <c r="R736">
        <v>1</v>
      </c>
      <c r="S736">
        <v>0</v>
      </c>
      <c r="T736">
        <v>1</v>
      </c>
      <c r="U736">
        <v>0</v>
      </c>
      <c r="V736">
        <v>0</v>
      </c>
      <c r="W736">
        <v>0</v>
      </c>
      <c r="X736">
        <v>67</v>
      </c>
      <c r="Y736" t="s">
        <v>197</v>
      </c>
      <c r="Z736">
        <v>1</v>
      </c>
    </row>
    <row r="737" spans="1:26" x14ac:dyDescent="0.2">
      <c r="A737" t="s">
        <v>72</v>
      </c>
      <c r="B737" t="s">
        <v>21</v>
      </c>
      <c r="C737" t="s">
        <v>52</v>
      </c>
      <c r="D737" t="s">
        <v>237</v>
      </c>
      <c r="E737" t="s">
        <v>178</v>
      </c>
      <c r="F737" s="2">
        <v>43173.404629629629</v>
      </c>
      <c r="G737">
        <v>9</v>
      </c>
      <c r="H737" s="2">
        <v>43173.405416666668</v>
      </c>
      <c r="I737" s="9">
        <f t="shared" si="11"/>
        <v>68.000000179745257</v>
      </c>
      <c r="J737">
        <v>1</v>
      </c>
      <c r="K737">
        <v>0</v>
      </c>
      <c r="L737">
        <v>1</v>
      </c>
      <c r="M737">
        <v>0</v>
      </c>
      <c r="N737">
        <v>1</v>
      </c>
      <c r="O737">
        <v>0</v>
      </c>
      <c r="P737">
        <v>1</v>
      </c>
      <c r="Q737">
        <v>0</v>
      </c>
      <c r="R737">
        <v>1</v>
      </c>
      <c r="S737">
        <v>0</v>
      </c>
      <c r="T737">
        <v>1</v>
      </c>
      <c r="U737">
        <v>0</v>
      </c>
      <c r="V737">
        <v>0</v>
      </c>
      <c r="W737">
        <v>0</v>
      </c>
      <c r="X737">
        <v>67</v>
      </c>
      <c r="Y737" t="s">
        <v>197</v>
      </c>
      <c r="Z737">
        <v>1</v>
      </c>
    </row>
    <row r="738" spans="1:26" x14ac:dyDescent="0.2">
      <c r="A738" t="s">
        <v>72</v>
      </c>
      <c r="B738" t="s">
        <v>21</v>
      </c>
      <c r="C738" t="s">
        <v>52</v>
      </c>
      <c r="D738" t="s">
        <v>236</v>
      </c>
      <c r="E738" t="s">
        <v>178</v>
      </c>
      <c r="F738" s="2">
        <v>43173.403587962966</v>
      </c>
      <c r="G738">
        <v>9</v>
      </c>
      <c r="H738" s="2">
        <v>43173.404583333337</v>
      </c>
      <c r="I738" s="9">
        <f t="shared" si="11"/>
        <v>85.999999986961484</v>
      </c>
      <c r="J738">
        <v>1</v>
      </c>
      <c r="K738">
        <v>0</v>
      </c>
      <c r="L738">
        <v>1</v>
      </c>
      <c r="M738">
        <v>0</v>
      </c>
      <c r="N738">
        <v>0</v>
      </c>
      <c r="O738">
        <v>0</v>
      </c>
      <c r="P738">
        <v>1</v>
      </c>
      <c r="Q738">
        <v>0</v>
      </c>
      <c r="R738">
        <v>1</v>
      </c>
      <c r="S738">
        <v>0</v>
      </c>
      <c r="T738">
        <v>1</v>
      </c>
      <c r="U738">
        <v>0</v>
      </c>
      <c r="V738">
        <v>0</v>
      </c>
      <c r="W738">
        <v>0</v>
      </c>
      <c r="X738">
        <v>0</v>
      </c>
      <c r="Y738" t="s">
        <v>197</v>
      </c>
      <c r="Z738">
        <v>0</v>
      </c>
    </row>
    <row r="739" spans="1:26" x14ac:dyDescent="0.2">
      <c r="A739" t="s">
        <v>72</v>
      </c>
      <c r="B739" t="s">
        <v>21</v>
      </c>
      <c r="C739" t="s">
        <v>52</v>
      </c>
      <c r="D739" t="s">
        <v>235</v>
      </c>
      <c r="E739" t="s">
        <v>178</v>
      </c>
      <c r="F739" s="2">
        <v>43173.402256944442</v>
      </c>
      <c r="G739">
        <v>9</v>
      </c>
      <c r="H739" s="2">
        <v>43173.403506944444</v>
      </c>
      <c r="I739" s="9">
        <f t="shared" si="11"/>
        <v>108.00000010058284</v>
      </c>
      <c r="J739">
        <v>0</v>
      </c>
      <c r="K739">
        <v>0</v>
      </c>
      <c r="L739">
        <v>1</v>
      </c>
      <c r="M739">
        <v>0</v>
      </c>
      <c r="N739">
        <v>1</v>
      </c>
      <c r="O739">
        <v>0</v>
      </c>
      <c r="P739">
        <v>1</v>
      </c>
      <c r="Q739">
        <v>0</v>
      </c>
      <c r="R739">
        <v>1</v>
      </c>
      <c r="S739">
        <v>0</v>
      </c>
      <c r="T739">
        <v>1</v>
      </c>
      <c r="U739">
        <v>0</v>
      </c>
      <c r="V739">
        <v>0</v>
      </c>
      <c r="W739">
        <v>0</v>
      </c>
      <c r="X739">
        <v>0</v>
      </c>
      <c r="Y739" t="s">
        <v>197</v>
      </c>
      <c r="Z739">
        <v>0</v>
      </c>
    </row>
    <row r="740" spans="1:26" x14ac:dyDescent="0.2">
      <c r="A740" t="s">
        <v>103</v>
      </c>
      <c r="B740" t="s">
        <v>21</v>
      </c>
      <c r="C740" t="s">
        <v>52</v>
      </c>
      <c r="D740" t="s">
        <v>234</v>
      </c>
      <c r="E740" t="s">
        <v>178</v>
      </c>
      <c r="F740" s="2">
        <v>43173.400671296287</v>
      </c>
      <c r="G740">
        <v>9</v>
      </c>
      <c r="H740" s="2">
        <v>43173.401620370372</v>
      </c>
      <c r="I740" s="9">
        <f t="shared" si="11"/>
        <v>82.000000937841833</v>
      </c>
      <c r="J740">
        <v>1</v>
      </c>
      <c r="K740">
        <v>0</v>
      </c>
      <c r="L740">
        <v>1</v>
      </c>
      <c r="M740">
        <v>0</v>
      </c>
      <c r="N740">
        <v>1</v>
      </c>
      <c r="O740">
        <v>0</v>
      </c>
      <c r="P740">
        <v>1</v>
      </c>
      <c r="Q740">
        <v>0</v>
      </c>
      <c r="R740">
        <v>1</v>
      </c>
      <c r="S740">
        <v>0</v>
      </c>
      <c r="T740">
        <v>1</v>
      </c>
      <c r="U740">
        <v>0</v>
      </c>
      <c r="V740">
        <v>0</v>
      </c>
      <c r="W740">
        <v>0</v>
      </c>
      <c r="X740">
        <v>82</v>
      </c>
      <c r="Y740" t="s">
        <v>197</v>
      </c>
      <c r="Z740">
        <v>1</v>
      </c>
    </row>
    <row r="741" spans="1:26" x14ac:dyDescent="0.2">
      <c r="A741" t="s">
        <v>103</v>
      </c>
      <c r="B741" t="s">
        <v>21</v>
      </c>
      <c r="C741" t="s">
        <v>52</v>
      </c>
      <c r="D741" t="s">
        <v>233</v>
      </c>
      <c r="E741" t="s">
        <v>178</v>
      </c>
      <c r="F741" s="2">
        <v>43173.399571759262</v>
      </c>
      <c r="G741">
        <v>9</v>
      </c>
      <c r="H741" s="2">
        <v>43173.400625000002</v>
      </c>
      <c r="I741" s="9">
        <f t="shared" si="11"/>
        <v>90.999999898485839</v>
      </c>
      <c r="J741">
        <v>1</v>
      </c>
      <c r="K741">
        <v>0</v>
      </c>
      <c r="L741">
        <v>1</v>
      </c>
      <c r="M741">
        <v>0</v>
      </c>
      <c r="N741">
        <v>1</v>
      </c>
      <c r="O741">
        <v>0</v>
      </c>
      <c r="P741">
        <v>1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 t="s">
        <v>197</v>
      </c>
      <c r="Z741">
        <v>0</v>
      </c>
    </row>
    <row r="742" spans="1:26" x14ac:dyDescent="0.2">
      <c r="A742" t="s">
        <v>103</v>
      </c>
      <c r="B742" t="s">
        <v>21</v>
      </c>
      <c r="C742" t="s">
        <v>52</v>
      </c>
      <c r="D742" t="s">
        <v>232</v>
      </c>
      <c r="E742" t="s">
        <v>178</v>
      </c>
      <c r="F742" s="2">
        <v>43173.397881944453</v>
      </c>
      <c r="G742">
        <v>9</v>
      </c>
      <c r="H742" s="2">
        <v>43173.398877314823</v>
      </c>
      <c r="I742" s="9">
        <f t="shared" si="11"/>
        <v>85.999999986961484</v>
      </c>
      <c r="J742">
        <v>1</v>
      </c>
      <c r="K742">
        <v>0</v>
      </c>
      <c r="L742">
        <v>1</v>
      </c>
      <c r="M742">
        <v>0</v>
      </c>
      <c r="N742">
        <v>1</v>
      </c>
      <c r="O742">
        <v>0</v>
      </c>
      <c r="P742">
        <v>1</v>
      </c>
      <c r="Q742">
        <v>0</v>
      </c>
      <c r="R742">
        <v>1</v>
      </c>
      <c r="S742">
        <v>0</v>
      </c>
      <c r="T742">
        <v>1</v>
      </c>
      <c r="U742">
        <v>0</v>
      </c>
      <c r="V742">
        <v>0</v>
      </c>
      <c r="W742">
        <v>0</v>
      </c>
      <c r="X742">
        <v>86</v>
      </c>
      <c r="Y742" t="s">
        <v>197</v>
      </c>
      <c r="Z742">
        <v>1</v>
      </c>
    </row>
    <row r="743" spans="1:26" x14ac:dyDescent="0.2">
      <c r="A743" t="s">
        <v>103</v>
      </c>
      <c r="B743" t="s">
        <v>21</v>
      </c>
      <c r="C743" t="s">
        <v>52</v>
      </c>
      <c r="D743" t="s">
        <v>231</v>
      </c>
      <c r="E743" t="s">
        <v>178</v>
      </c>
      <c r="F743" s="2">
        <v>43173.396585648137</v>
      </c>
      <c r="G743">
        <v>9</v>
      </c>
      <c r="H743" s="2">
        <v>43173.397569444453</v>
      </c>
      <c r="I743" s="9">
        <f t="shared" si="11"/>
        <v>85.000001639127731</v>
      </c>
      <c r="J743">
        <v>1</v>
      </c>
      <c r="K743">
        <v>0</v>
      </c>
      <c r="L743">
        <v>1</v>
      </c>
      <c r="M743">
        <v>0</v>
      </c>
      <c r="N743">
        <v>1</v>
      </c>
      <c r="O743">
        <v>0</v>
      </c>
      <c r="P743">
        <v>1</v>
      </c>
      <c r="Q743">
        <v>0</v>
      </c>
      <c r="R743">
        <v>0</v>
      </c>
      <c r="S743">
        <v>0</v>
      </c>
      <c r="T743">
        <v>1</v>
      </c>
      <c r="U743">
        <v>0</v>
      </c>
      <c r="V743">
        <v>0</v>
      </c>
      <c r="W743">
        <v>0</v>
      </c>
      <c r="X743">
        <v>0</v>
      </c>
      <c r="Y743" t="s">
        <v>197</v>
      </c>
      <c r="Z743">
        <v>0</v>
      </c>
    </row>
    <row r="744" spans="1:26" x14ac:dyDescent="0.2">
      <c r="A744" t="s">
        <v>103</v>
      </c>
      <c r="B744" t="s">
        <v>21</v>
      </c>
      <c r="C744" t="s">
        <v>52</v>
      </c>
      <c r="D744" t="s">
        <v>230</v>
      </c>
      <c r="E744" t="s">
        <v>178</v>
      </c>
      <c r="F744" s="2">
        <v>43173.395405092589</v>
      </c>
      <c r="G744">
        <v>9</v>
      </c>
      <c r="H744" s="2">
        <v>43173.396469907413</v>
      </c>
      <c r="I744" s="9">
        <f t="shared" si="11"/>
        <v>92.000000760890543</v>
      </c>
      <c r="J744">
        <v>1</v>
      </c>
      <c r="K744">
        <v>0</v>
      </c>
      <c r="L744">
        <v>1</v>
      </c>
      <c r="M744">
        <v>0</v>
      </c>
      <c r="N744">
        <v>1</v>
      </c>
      <c r="O744">
        <v>0</v>
      </c>
      <c r="P744">
        <v>1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 t="s">
        <v>197</v>
      </c>
      <c r="Z744">
        <v>0</v>
      </c>
    </row>
    <row r="745" spans="1:26" x14ac:dyDescent="0.2">
      <c r="A745" t="s">
        <v>103</v>
      </c>
      <c r="B745" t="s">
        <v>21</v>
      </c>
      <c r="C745" t="s">
        <v>52</v>
      </c>
      <c r="D745" t="s">
        <v>229</v>
      </c>
      <c r="E745" t="s">
        <v>178</v>
      </c>
      <c r="F745" s="2">
        <v>43173.394004629627</v>
      </c>
      <c r="G745">
        <v>9</v>
      </c>
      <c r="H745" s="2">
        <v>43173.395150462973</v>
      </c>
      <c r="I745" s="9">
        <f t="shared" si="11"/>
        <v>99.000001139938831</v>
      </c>
      <c r="J745">
        <v>1</v>
      </c>
      <c r="K745">
        <v>0</v>
      </c>
      <c r="L745">
        <v>1</v>
      </c>
      <c r="M745">
        <v>0</v>
      </c>
      <c r="N745">
        <v>1</v>
      </c>
      <c r="O745">
        <v>0</v>
      </c>
      <c r="P745">
        <v>1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 t="s">
        <v>197</v>
      </c>
      <c r="Z745">
        <v>0</v>
      </c>
    </row>
    <row r="746" spans="1:26" x14ac:dyDescent="0.2">
      <c r="A746" t="s">
        <v>103</v>
      </c>
      <c r="B746" t="s">
        <v>21</v>
      </c>
      <c r="C746" t="s">
        <v>52</v>
      </c>
      <c r="D746" t="s">
        <v>228</v>
      </c>
      <c r="E746" t="s">
        <v>178</v>
      </c>
      <c r="F746" s="2">
        <v>43173.393611111111</v>
      </c>
      <c r="G746">
        <v>9</v>
      </c>
      <c r="H746" s="2">
        <v>43173.39398148148</v>
      </c>
      <c r="I746" s="9">
        <f t="shared" si="11"/>
        <v>31.999999936670065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 t="s">
        <v>197</v>
      </c>
      <c r="Z746">
        <v>0</v>
      </c>
    </row>
    <row r="747" spans="1:26" x14ac:dyDescent="0.2">
      <c r="A747" t="s">
        <v>103</v>
      </c>
      <c r="B747" t="s">
        <v>21</v>
      </c>
      <c r="C747" t="s">
        <v>52</v>
      </c>
      <c r="D747" t="s">
        <v>227</v>
      </c>
      <c r="E747" t="s">
        <v>178</v>
      </c>
      <c r="F747" s="2">
        <v>43173.392465277779</v>
      </c>
      <c r="G747">
        <v>9</v>
      </c>
      <c r="H747" s="2">
        <v>43173.392858796287</v>
      </c>
      <c r="I747" s="9">
        <f t="shared" si="11"/>
        <v>33.999999146908522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 t="s">
        <v>197</v>
      </c>
      <c r="Z747">
        <v>0</v>
      </c>
    </row>
    <row r="748" spans="1:26" x14ac:dyDescent="0.2">
      <c r="A748" t="s">
        <v>103</v>
      </c>
      <c r="B748" t="s">
        <v>21</v>
      </c>
      <c r="C748" t="s">
        <v>52</v>
      </c>
      <c r="D748" t="s">
        <v>226</v>
      </c>
      <c r="E748" t="s">
        <v>178</v>
      </c>
      <c r="F748" s="2">
        <v>43173.392071759263</v>
      </c>
      <c r="G748">
        <v>9</v>
      </c>
      <c r="H748" s="2">
        <v>43173.392442129632</v>
      </c>
      <c r="I748" s="9">
        <f t="shared" si="11"/>
        <v>31.999999936670065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 t="s">
        <v>197</v>
      </c>
      <c r="Z748">
        <v>0</v>
      </c>
    </row>
    <row r="749" spans="1:26" x14ac:dyDescent="0.2">
      <c r="A749" t="s">
        <v>103</v>
      </c>
      <c r="B749" t="s">
        <v>21</v>
      </c>
      <c r="C749" t="s">
        <v>52</v>
      </c>
      <c r="D749" t="s">
        <v>225</v>
      </c>
      <c r="E749" t="s">
        <v>178</v>
      </c>
      <c r="F749" s="2">
        <v>43173.391608796293</v>
      </c>
      <c r="G749">
        <v>9</v>
      </c>
      <c r="H749" s="2">
        <v>43173.392013888893</v>
      </c>
      <c r="I749" s="9">
        <f t="shared" si="11"/>
        <v>35.000000637955964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 t="s">
        <v>197</v>
      </c>
      <c r="Z749">
        <v>0</v>
      </c>
    </row>
    <row r="750" spans="1:26" x14ac:dyDescent="0.2">
      <c r="A750" t="s">
        <v>105</v>
      </c>
      <c r="B750" t="s">
        <v>21</v>
      </c>
      <c r="C750" t="s">
        <v>52</v>
      </c>
      <c r="D750" t="s">
        <v>224</v>
      </c>
      <c r="E750" t="s">
        <v>178</v>
      </c>
      <c r="F750" s="2">
        <v>43173.388368055559</v>
      </c>
      <c r="G750">
        <v>9</v>
      </c>
      <c r="H750" s="2">
        <v>43173.389201388891</v>
      </c>
      <c r="I750" s="9">
        <f t="shared" si="11"/>
        <v>71.999999857507646</v>
      </c>
      <c r="J750">
        <v>1</v>
      </c>
      <c r="K750">
        <v>0</v>
      </c>
      <c r="L750">
        <v>1</v>
      </c>
      <c r="M750">
        <v>0</v>
      </c>
      <c r="N750">
        <v>1</v>
      </c>
      <c r="O750">
        <v>0</v>
      </c>
      <c r="P750">
        <v>1</v>
      </c>
      <c r="Q750">
        <v>0</v>
      </c>
      <c r="R750">
        <v>1</v>
      </c>
      <c r="S750">
        <v>0</v>
      </c>
      <c r="T750">
        <v>1</v>
      </c>
      <c r="U750">
        <v>0</v>
      </c>
      <c r="V750">
        <v>0</v>
      </c>
      <c r="W750">
        <v>0</v>
      </c>
      <c r="X750">
        <v>71</v>
      </c>
      <c r="Y750" t="s">
        <v>197</v>
      </c>
      <c r="Z750">
        <v>1</v>
      </c>
    </row>
    <row r="751" spans="1:26" x14ac:dyDescent="0.2">
      <c r="A751" t="s">
        <v>105</v>
      </c>
      <c r="B751" t="s">
        <v>21</v>
      </c>
      <c r="C751" t="s">
        <v>52</v>
      </c>
      <c r="D751" t="s">
        <v>223</v>
      </c>
      <c r="E751" t="s">
        <v>178</v>
      </c>
      <c r="F751" s="2">
        <v>43173.387280092589</v>
      </c>
      <c r="G751">
        <v>9</v>
      </c>
      <c r="H751" s="2">
        <v>43173.388148148151</v>
      </c>
      <c r="I751" s="9">
        <f t="shared" si="11"/>
        <v>75.000000558793545</v>
      </c>
      <c r="J751">
        <v>1</v>
      </c>
      <c r="K751">
        <v>0</v>
      </c>
      <c r="L751">
        <v>1</v>
      </c>
      <c r="M751">
        <v>0</v>
      </c>
      <c r="N751">
        <v>1</v>
      </c>
      <c r="O751">
        <v>0</v>
      </c>
      <c r="P751">
        <v>1</v>
      </c>
      <c r="Q751">
        <v>0</v>
      </c>
      <c r="R751">
        <v>1</v>
      </c>
      <c r="S751">
        <v>0</v>
      </c>
      <c r="T751">
        <v>1</v>
      </c>
      <c r="U751">
        <v>0</v>
      </c>
      <c r="V751">
        <v>0</v>
      </c>
      <c r="W751">
        <v>0</v>
      </c>
      <c r="X751">
        <v>75</v>
      </c>
      <c r="Y751" t="s">
        <v>197</v>
      </c>
      <c r="Z751">
        <v>1</v>
      </c>
    </row>
    <row r="752" spans="1:26" x14ac:dyDescent="0.2">
      <c r="A752" t="s">
        <v>105</v>
      </c>
      <c r="B752" t="s">
        <v>21</v>
      </c>
      <c r="C752" t="s">
        <v>52</v>
      </c>
      <c r="D752" t="s">
        <v>222</v>
      </c>
      <c r="E752" t="s">
        <v>178</v>
      </c>
      <c r="F752" s="2">
        <v>43173.386122685188</v>
      </c>
      <c r="G752">
        <v>9</v>
      </c>
      <c r="H752" s="2">
        <v>43173.387060185189</v>
      </c>
      <c r="I752" s="9">
        <f t="shared" si="11"/>
        <v>81.000000075437129</v>
      </c>
      <c r="J752">
        <v>1</v>
      </c>
      <c r="K752">
        <v>0</v>
      </c>
      <c r="L752">
        <v>1</v>
      </c>
      <c r="M752">
        <v>0</v>
      </c>
      <c r="N752">
        <v>1</v>
      </c>
      <c r="O752">
        <v>0</v>
      </c>
      <c r="P752">
        <v>1</v>
      </c>
      <c r="Q752">
        <v>0</v>
      </c>
      <c r="R752">
        <v>0</v>
      </c>
      <c r="S752">
        <v>0</v>
      </c>
      <c r="T752">
        <v>1</v>
      </c>
      <c r="U752">
        <v>0</v>
      </c>
      <c r="V752">
        <v>0</v>
      </c>
      <c r="W752">
        <v>0</v>
      </c>
      <c r="X752">
        <v>0</v>
      </c>
      <c r="Y752" t="s">
        <v>197</v>
      </c>
      <c r="Z752">
        <v>0</v>
      </c>
    </row>
    <row r="753" spans="1:26" x14ac:dyDescent="0.2">
      <c r="A753" t="s">
        <v>105</v>
      </c>
      <c r="B753" t="s">
        <v>21</v>
      </c>
      <c r="C753" t="s">
        <v>52</v>
      </c>
      <c r="D753" t="s">
        <v>221</v>
      </c>
      <c r="E753" t="s">
        <v>178</v>
      </c>
      <c r="F753" s="2">
        <v>43173.385462962957</v>
      </c>
      <c r="G753">
        <v>9</v>
      </c>
      <c r="H753" s="2">
        <v>43173.385474537034</v>
      </c>
      <c r="I753" s="9">
        <f t="shared" si="11"/>
        <v>1.0000002337619662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 t="s">
        <v>197</v>
      </c>
      <c r="Z753">
        <v>0</v>
      </c>
    </row>
    <row r="754" spans="1:26" x14ac:dyDescent="0.2">
      <c r="A754" t="s">
        <v>105</v>
      </c>
      <c r="B754" t="s">
        <v>21</v>
      </c>
      <c r="C754" t="s">
        <v>52</v>
      </c>
      <c r="D754" t="s">
        <v>220</v>
      </c>
      <c r="E754" t="s">
        <v>178</v>
      </c>
      <c r="F754" s="2">
        <v>43173.383692129632</v>
      </c>
      <c r="G754">
        <v>9</v>
      </c>
      <c r="H754" s="2">
        <v>43173.385092592587</v>
      </c>
      <c r="I754" s="9">
        <f t="shared" si="11"/>
        <v>120.99999936763197</v>
      </c>
      <c r="J754">
        <v>0</v>
      </c>
      <c r="K754">
        <v>1</v>
      </c>
      <c r="L754">
        <v>0</v>
      </c>
      <c r="M754">
        <v>1</v>
      </c>
      <c r="N754">
        <v>1</v>
      </c>
      <c r="O754">
        <v>0</v>
      </c>
      <c r="P754">
        <v>0</v>
      </c>
      <c r="Q754">
        <v>1</v>
      </c>
      <c r="R754">
        <v>0</v>
      </c>
      <c r="S754">
        <v>1</v>
      </c>
      <c r="T754">
        <v>0</v>
      </c>
      <c r="U754">
        <v>1</v>
      </c>
      <c r="V754">
        <v>0</v>
      </c>
      <c r="W754">
        <v>0</v>
      </c>
      <c r="X754">
        <v>120</v>
      </c>
      <c r="Y754" t="s">
        <v>179</v>
      </c>
      <c r="Z754">
        <v>1</v>
      </c>
    </row>
    <row r="755" spans="1:26" x14ac:dyDescent="0.2">
      <c r="A755" t="s">
        <v>103</v>
      </c>
      <c r="B755" t="s">
        <v>21</v>
      </c>
      <c r="C755" t="s">
        <v>52</v>
      </c>
      <c r="D755" t="s">
        <v>219</v>
      </c>
      <c r="E755" t="s">
        <v>178</v>
      </c>
      <c r="F755" s="2">
        <v>43173.378495370373</v>
      </c>
      <c r="G755">
        <v>9</v>
      </c>
      <c r="H755" s="2">
        <v>43173.37908564815</v>
      </c>
      <c r="I755" s="9">
        <f t="shared" si="11"/>
        <v>50.999999977648258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 t="s">
        <v>197</v>
      </c>
      <c r="Z755">
        <v>0</v>
      </c>
    </row>
    <row r="756" spans="1:26" x14ac:dyDescent="0.2">
      <c r="A756" t="s">
        <v>103</v>
      </c>
      <c r="B756" t="s">
        <v>21</v>
      </c>
      <c r="C756" t="s">
        <v>52</v>
      </c>
      <c r="D756" t="s">
        <v>218</v>
      </c>
      <c r="E756" t="s">
        <v>178</v>
      </c>
      <c r="F756" s="2">
        <v>43173.37804398148</v>
      </c>
      <c r="G756">
        <v>9</v>
      </c>
      <c r="H756" s="2">
        <v>43173.378460648149</v>
      </c>
      <c r="I756" s="9">
        <f t="shared" si="11"/>
        <v>36.000000243075192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 t="s">
        <v>197</v>
      </c>
      <c r="Z756">
        <v>0</v>
      </c>
    </row>
    <row r="757" spans="1:26" x14ac:dyDescent="0.2">
      <c r="A757" t="s">
        <v>103</v>
      </c>
      <c r="B757" t="s">
        <v>21</v>
      </c>
      <c r="C757" t="s">
        <v>52</v>
      </c>
      <c r="D757" t="s">
        <v>217</v>
      </c>
      <c r="E757" t="s">
        <v>178</v>
      </c>
      <c r="F757" s="2">
        <v>43173.377592592587</v>
      </c>
      <c r="G757">
        <v>9</v>
      </c>
      <c r="H757" s="2">
        <v>43173.378020833326</v>
      </c>
      <c r="I757" s="9">
        <f t="shared" si="11"/>
        <v>36.99999984819442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 t="s">
        <v>197</v>
      </c>
      <c r="Z757">
        <v>0</v>
      </c>
    </row>
    <row r="758" spans="1:26" x14ac:dyDescent="0.2">
      <c r="A758" t="s">
        <v>103</v>
      </c>
      <c r="B758" t="s">
        <v>21</v>
      </c>
      <c r="C758" t="s">
        <v>52</v>
      </c>
      <c r="D758" t="s">
        <v>216</v>
      </c>
      <c r="E758" t="s">
        <v>178</v>
      </c>
      <c r="F758" s="2">
        <v>43173.376331018517</v>
      </c>
      <c r="G758">
        <v>9</v>
      </c>
      <c r="H758" s="2">
        <v>43173.377476851849</v>
      </c>
      <c r="I758" s="9">
        <f t="shared" si="11"/>
        <v>98.999999882653356</v>
      </c>
      <c r="J758">
        <v>0</v>
      </c>
      <c r="K758">
        <v>0</v>
      </c>
      <c r="L758">
        <v>1</v>
      </c>
      <c r="M758">
        <v>0</v>
      </c>
      <c r="N758">
        <v>1</v>
      </c>
      <c r="O758">
        <v>0</v>
      </c>
      <c r="P758">
        <v>1</v>
      </c>
      <c r="Q758">
        <v>0</v>
      </c>
      <c r="R758">
        <v>1</v>
      </c>
      <c r="S758">
        <v>0</v>
      </c>
      <c r="T758">
        <v>1</v>
      </c>
      <c r="U758">
        <v>0</v>
      </c>
      <c r="V758">
        <v>0</v>
      </c>
      <c r="W758">
        <v>0</v>
      </c>
      <c r="X758">
        <v>0</v>
      </c>
      <c r="Y758" t="s">
        <v>197</v>
      </c>
      <c r="Z758">
        <v>0</v>
      </c>
    </row>
    <row r="759" spans="1:26" x14ac:dyDescent="0.2">
      <c r="A759" t="s">
        <v>103</v>
      </c>
      <c r="B759" t="s">
        <v>21</v>
      </c>
      <c r="C759" t="s">
        <v>52</v>
      </c>
      <c r="D759" t="s">
        <v>215</v>
      </c>
      <c r="E759" t="s">
        <v>178</v>
      </c>
      <c r="F759" s="2">
        <v>43173.374699074076</v>
      </c>
      <c r="G759">
        <v>8</v>
      </c>
      <c r="H759" s="2">
        <v>43173.376238425917</v>
      </c>
      <c r="I759" s="9">
        <f t="shared" si="11"/>
        <v>132.99999902956188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0</v>
      </c>
      <c r="R759">
        <v>1</v>
      </c>
      <c r="S759">
        <v>0</v>
      </c>
      <c r="T759">
        <v>1</v>
      </c>
      <c r="U759">
        <v>0</v>
      </c>
      <c r="V759">
        <v>0</v>
      </c>
      <c r="W759">
        <v>0</v>
      </c>
      <c r="X759">
        <v>0</v>
      </c>
      <c r="Y759" t="s">
        <v>197</v>
      </c>
      <c r="Z759">
        <v>0</v>
      </c>
    </row>
    <row r="760" spans="1:26" x14ac:dyDescent="0.2">
      <c r="A760" t="s">
        <v>103</v>
      </c>
      <c r="B760" t="s">
        <v>21</v>
      </c>
      <c r="C760" t="s">
        <v>52</v>
      </c>
      <c r="D760" t="s">
        <v>214</v>
      </c>
      <c r="E760" t="s">
        <v>178</v>
      </c>
      <c r="F760" s="2">
        <v>43173.37295138889</v>
      </c>
      <c r="G760">
        <v>8</v>
      </c>
      <c r="H760" s="2">
        <v>43173.374456018522</v>
      </c>
      <c r="I760" s="9">
        <f t="shared" si="11"/>
        <v>130.00000021420419</v>
      </c>
      <c r="J760">
        <v>0</v>
      </c>
      <c r="K760">
        <v>1</v>
      </c>
      <c r="L760">
        <v>0</v>
      </c>
      <c r="M760">
        <v>1</v>
      </c>
      <c r="N760">
        <v>1</v>
      </c>
      <c r="O760">
        <v>0</v>
      </c>
      <c r="P760">
        <v>1</v>
      </c>
      <c r="Q760">
        <v>0</v>
      </c>
      <c r="R760">
        <v>0</v>
      </c>
      <c r="S760">
        <v>1</v>
      </c>
      <c r="T760">
        <v>0</v>
      </c>
      <c r="U760">
        <v>1</v>
      </c>
      <c r="V760">
        <v>0</v>
      </c>
      <c r="W760">
        <v>0</v>
      </c>
      <c r="X760">
        <v>129</v>
      </c>
      <c r="Y760" t="s">
        <v>179</v>
      </c>
      <c r="Z760">
        <v>1</v>
      </c>
    </row>
    <row r="761" spans="1:26" x14ac:dyDescent="0.2">
      <c r="A761" t="s">
        <v>101</v>
      </c>
      <c r="B761" t="s">
        <v>21</v>
      </c>
      <c r="C761" t="s">
        <v>52</v>
      </c>
      <c r="D761" t="s">
        <v>213</v>
      </c>
      <c r="E761" t="s">
        <v>178</v>
      </c>
      <c r="F761" s="2">
        <v>43173.370706018519</v>
      </c>
      <c r="G761">
        <v>8</v>
      </c>
      <c r="H761" s="2">
        <v>43173.372060185182</v>
      </c>
      <c r="I761" s="9">
        <f t="shared" si="11"/>
        <v>116.99999968986958</v>
      </c>
      <c r="J761">
        <v>0</v>
      </c>
      <c r="K761">
        <v>1</v>
      </c>
      <c r="L761">
        <v>0</v>
      </c>
      <c r="M761">
        <v>1</v>
      </c>
      <c r="N761">
        <v>1</v>
      </c>
      <c r="O761">
        <v>0</v>
      </c>
      <c r="P761">
        <v>1</v>
      </c>
      <c r="Q761">
        <v>0</v>
      </c>
      <c r="R761">
        <v>0</v>
      </c>
      <c r="S761">
        <v>1</v>
      </c>
      <c r="T761">
        <v>0</v>
      </c>
      <c r="U761">
        <v>1</v>
      </c>
      <c r="V761">
        <v>0</v>
      </c>
      <c r="W761">
        <v>0</v>
      </c>
      <c r="X761">
        <v>117</v>
      </c>
      <c r="Y761" t="s">
        <v>179</v>
      </c>
      <c r="Z761">
        <v>1</v>
      </c>
    </row>
    <row r="762" spans="1:26" x14ac:dyDescent="0.2">
      <c r="A762" t="s">
        <v>90</v>
      </c>
      <c r="B762" t="s">
        <v>21</v>
      </c>
      <c r="C762" t="s">
        <v>52</v>
      </c>
      <c r="D762" t="s">
        <v>212</v>
      </c>
      <c r="E762" t="s">
        <v>178</v>
      </c>
      <c r="F762" s="2">
        <v>43173.36996527778</v>
      </c>
      <c r="G762">
        <v>8</v>
      </c>
      <c r="H762" s="2">
        <v>43173.370416666658</v>
      </c>
      <c r="I762" s="9">
        <f t="shared" si="11"/>
        <v>38.999999058432877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 t="s">
        <v>197</v>
      </c>
      <c r="Z762">
        <v>0</v>
      </c>
    </row>
    <row r="763" spans="1:26" x14ac:dyDescent="0.2">
      <c r="A763" t="s">
        <v>90</v>
      </c>
      <c r="B763" t="s">
        <v>21</v>
      </c>
      <c r="C763" t="s">
        <v>52</v>
      </c>
      <c r="D763" t="s">
        <v>211</v>
      </c>
      <c r="E763" t="s">
        <v>178</v>
      </c>
      <c r="F763" s="2">
        <v>43173.368634259263</v>
      </c>
      <c r="G763">
        <v>8</v>
      </c>
      <c r="H763" s="2">
        <v>43173.369675925933</v>
      </c>
      <c r="I763" s="9">
        <f t="shared" si="11"/>
        <v>90.000000293366611</v>
      </c>
      <c r="J763">
        <v>0</v>
      </c>
      <c r="K763">
        <v>0</v>
      </c>
      <c r="L763">
        <v>1</v>
      </c>
      <c r="M763">
        <v>0</v>
      </c>
      <c r="N763">
        <v>1</v>
      </c>
      <c r="O763">
        <v>0</v>
      </c>
      <c r="P763">
        <v>1</v>
      </c>
      <c r="Q763">
        <v>0</v>
      </c>
      <c r="R763">
        <v>1</v>
      </c>
      <c r="S763">
        <v>0</v>
      </c>
      <c r="T763">
        <v>1</v>
      </c>
      <c r="U763">
        <v>0</v>
      </c>
      <c r="V763">
        <v>0</v>
      </c>
      <c r="W763">
        <v>0</v>
      </c>
      <c r="X763">
        <v>0</v>
      </c>
      <c r="Y763" t="s">
        <v>197</v>
      </c>
      <c r="Z763">
        <v>0</v>
      </c>
    </row>
    <row r="764" spans="1:26" x14ac:dyDescent="0.2">
      <c r="A764" t="s">
        <v>90</v>
      </c>
      <c r="B764" t="s">
        <v>21</v>
      </c>
      <c r="C764" t="s">
        <v>52</v>
      </c>
      <c r="D764" t="s">
        <v>210</v>
      </c>
      <c r="E764" t="s">
        <v>178</v>
      </c>
      <c r="F764" s="2">
        <v>43173.367928240739</v>
      </c>
      <c r="G764">
        <v>8</v>
      </c>
      <c r="H764" s="2">
        <v>43173.368437500001</v>
      </c>
      <c r="I764" s="9">
        <f t="shared" si="11"/>
        <v>44.000000227242708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 t="s">
        <v>197</v>
      </c>
      <c r="Z764">
        <v>0</v>
      </c>
    </row>
    <row r="765" spans="1:26" x14ac:dyDescent="0.2">
      <c r="A765" t="s">
        <v>90</v>
      </c>
      <c r="B765" t="s">
        <v>21</v>
      </c>
      <c r="C765" t="s">
        <v>52</v>
      </c>
      <c r="D765" t="s">
        <v>209</v>
      </c>
      <c r="E765" t="s">
        <v>178</v>
      </c>
      <c r="F765" s="2">
        <v>43173.366585648153</v>
      </c>
      <c r="G765">
        <v>8</v>
      </c>
      <c r="H765" s="2">
        <v>43173.367824074077</v>
      </c>
      <c r="I765" s="9">
        <f t="shared" si="11"/>
        <v>106.99999986682087</v>
      </c>
      <c r="J765">
        <v>0</v>
      </c>
      <c r="K765">
        <v>0</v>
      </c>
      <c r="L765">
        <v>1</v>
      </c>
      <c r="M765">
        <v>0</v>
      </c>
      <c r="N765">
        <v>1</v>
      </c>
      <c r="O765">
        <v>0</v>
      </c>
      <c r="P765">
        <v>1</v>
      </c>
      <c r="Q765">
        <v>0</v>
      </c>
      <c r="R765">
        <v>1</v>
      </c>
      <c r="S765">
        <v>0</v>
      </c>
      <c r="T765">
        <v>1</v>
      </c>
      <c r="U765">
        <v>0</v>
      </c>
      <c r="V765">
        <v>0</v>
      </c>
      <c r="W765">
        <v>0</v>
      </c>
      <c r="X765">
        <v>0</v>
      </c>
      <c r="Y765" t="s">
        <v>197</v>
      </c>
      <c r="Z765">
        <v>0</v>
      </c>
    </row>
    <row r="766" spans="1:26" x14ac:dyDescent="0.2">
      <c r="A766" t="s">
        <v>90</v>
      </c>
      <c r="B766" t="s">
        <v>21</v>
      </c>
      <c r="C766" t="s">
        <v>52</v>
      </c>
      <c r="D766" t="s">
        <v>208</v>
      </c>
      <c r="E766" t="s">
        <v>178</v>
      </c>
      <c r="F766" s="2">
        <v>43173.365358796298</v>
      </c>
      <c r="G766">
        <v>8</v>
      </c>
      <c r="H766" s="2">
        <v>43173.366469907407</v>
      </c>
      <c r="I766" s="9">
        <f t="shared" si="11"/>
        <v>95.999999810010195</v>
      </c>
      <c r="J766">
        <v>0</v>
      </c>
      <c r="K766">
        <v>0</v>
      </c>
      <c r="L766">
        <v>1</v>
      </c>
      <c r="M766">
        <v>0</v>
      </c>
      <c r="N766">
        <v>1</v>
      </c>
      <c r="O766">
        <v>0</v>
      </c>
      <c r="P766">
        <v>1</v>
      </c>
      <c r="Q766">
        <v>0</v>
      </c>
      <c r="R766">
        <v>0</v>
      </c>
      <c r="S766">
        <v>0</v>
      </c>
      <c r="T766">
        <v>1</v>
      </c>
      <c r="U766">
        <v>0</v>
      </c>
      <c r="V766">
        <v>0</v>
      </c>
      <c r="W766">
        <v>0</v>
      </c>
      <c r="X766">
        <v>0</v>
      </c>
      <c r="Y766" t="s">
        <v>197</v>
      </c>
      <c r="Z766">
        <v>0</v>
      </c>
    </row>
    <row r="767" spans="1:26" x14ac:dyDescent="0.2">
      <c r="A767" t="s">
        <v>95</v>
      </c>
      <c r="B767" t="s">
        <v>21</v>
      </c>
      <c r="C767" t="s">
        <v>52</v>
      </c>
      <c r="D767" t="s">
        <v>207</v>
      </c>
      <c r="E767" t="s">
        <v>178</v>
      </c>
      <c r="F767" s="2">
        <v>43173.356631944444</v>
      </c>
      <c r="G767">
        <v>8</v>
      </c>
      <c r="H767" s="2">
        <v>43173.357824074083</v>
      </c>
      <c r="I767" s="9">
        <f t="shared" si="11"/>
        <v>103.00000081770122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 t="s">
        <v>197</v>
      </c>
      <c r="Z767">
        <v>0</v>
      </c>
    </row>
    <row r="768" spans="1:26" x14ac:dyDescent="0.2">
      <c r="A768" t="s">
        <v>99</v>
      </c>
      <c r="B768" t="s">
        <v>21</v>
      </c>
      <c r="C768" t="s">
        <v>52</v>
      </c>
      <c r="D768" t="s">
        <v>206</v>
      </c>
      <c r="E768" t="s">
        <v>178</v>
      </c>
      <c r="F768" s="2">
        <v>43173.353564814817</v>
      </c>
      <c r="G768">
        <v>8</v>
      </c>
      <c r="H768" s="2">
        <v>43173.354351851849</v>
      </c>
      <c r="I768" s="9">
        <f t="shared" si="11"/>
        <v>67.999999551102519</v>
      </c>
      <c r="J768">
        <v>1</v>
      </c>
      <c r="K768">
        <v>0</v>
      </c>
      <c r="L768">
        <v>1</v>
      </c>
      <c r="M768">
        <v>0</v>
      </c>
      <c r="N768">
        <v>1</v>
      </c>
      <c r="O768">
        <v>0</v>
      </c>
      <c r="P768">
        <v>1</v>
      </c>
      <c r="Q768">
        <v>0</v>
      </c>
      <c r="R768">
        <v>1</v>
      </c>
      <c r="S768">
        <v>0</v>
      </c>
      <c r="T768">
        <v>1</v>
      </c>
      <c r="U768">
        <v>0</v>
      </c>
      <c r="V768">
        <v>0</v>
      </c>
      <c r="W768">
        <v>0</v>
      </c>
      <c r="X768">
        <v>68</v>
      </c>
      <c r="Y768" t="s">
        <v>197</v>
      </c>
      <c r="Z768">
        <v>1</v>
      </c>
    </row>
    <row r="769" spans="1:26" x14ac:dyDescent="0.2">
      <c r="A769" t="s">
        <v>99</v>
      </c>
      <c r="B769" t="s">
        <v>21</v>
      </c>
      <c r="C769" t="s">
        <v>52</v>
      </c>
      <c r="D769" t="s">
        <v>205</v>
      </c>
      <c r="E769" t="s">
        <v>178</v>
      </c>
      <c r="F769" s="2">
        <v>43173.352569444447</v>
      </c>
      <c r="G769">
        <v>8</v>
      </c>
      <c r="H769" s="2">
        <v>43173.353437500002</v>
      </c>
      <c r="I769" s="9">
        <f t="shared" si="11"/>
        <v>74.999999930150807</v>
      </c>
      <c r="J769">
        <v>1</v>
      </c>
      <c r="K769">
        <v>0</v>
      </c>
      <c r="L769">
        <v>1</v>
      </c>
      <c r="M769">
        <v>0</v>
      </c>
      <c r="N769">
        <v>1</v>
      </c>
      <c r="O769">
        <v>0</v>
      </c>
      <c r="P769">
        <v>1</v>
      </c>
      <c r="Q769">
        <v>0</v>
      </c>
      <c r="R769">
        <v>1</v>
      </c>
      <c r="S769">
        <v>0</v>
      </c>
      <c r="T769">
        <v>0</v>
      </c>
      <c r="U769">
        <v>1</v>
      </c>
      <c r="V769">
        <v>0</v>
      </c>
      <c r="W769">
        <v>0</v>
      </c>
      <c r="X769">
        <v>74</v>
      </c>
      <c r="Y769" t="s">
        <v>179</v>
      </c>
      <c r="Z769">
        <v>1</v>
      </c>
    </row>
    <row r="770" spans="1:26" x14ac:dyDescent="0.2">
      <c r="A770" t="s">
        <v>97</v>
      </c>
      <c r="B770" t="s">
        <v>21</v>
      </c>
      <c r="C770" t="s">
        <v>52</v>
      </c>
      <c r="D770" t="s">
        <v>204</v>
      </c>
      <c r="E770" t="s">
        <v>178</v>
      </c>
      <c r="F770" s="2">
        <v>43173.349618055552</v>
      </c>
      <c r="G770">
        <v>8</v>
      </c>
      <c r="H770" s="2">
        <v>43173.351273148153</v>
      </c>
      <c r="I770" s="9">
        <f t="shared" ref="I770:I833" si="12">(H770-F770)*86400</f>
        <v>143.0000007385388</v>
      </c>
      <c r="J770">
        <v>0</v>
      </c>
      <c r="K770">
        <v>1</v>
      </c>
      <c r="L770">
        <v>1</v>
      </c>
      <c r="M770">
        <v>0</v>
      </c>
      <c r="N770">
        <v>1</v>
      </c>
      <c r="O770">
        <v>0</v>
      </c>
      <c r="P770">
        <v>0</v>
      </c>
      <c r="Q770">
        <v>1</v>
      </c>
      <c r="R770">
        <v>0</v>
      </c>
      <c r="S770">
        <v>1</v>
      </c>
      <c r="T770">
        <v>0</v>
      </c>
      <c r="U770">
        <v>1</v>
      </c>
      <c r="V770">
        <v>0</v>
      </c>
      <c r="W770">
        <v>0</v>
      </c>
      <c r="X770">
        <v>142</v>
      </c>
      <c r="Y770" t="s">
        <v>179</v>
      </c>
      <c r="Z770">
        <v>1</v>
      </c>
    </row>
    <row r="771" spans="1:26" x14ac:dyDescent="0.2">
      <c r="A771" t="s">
        <v>68</v>
      </c>
      <c r="B771" t="s">
        <v>21</v>
      </c>
      <c r="C771" t="s">
        <v>52</v>
      </c>
      <c r="D771" t="s">
        <v>203</v>
      </c>
      <c r="E771" t="s">
        <v>178</v>
      </c>
      <c r="F771" s="2">
        <v>43173.332465277781</v>
      </c>
      <c r="G771">
        <v>7</v>
      </c>
      <c r="H771" s="2">
        <v>43173.333645833343</v>
      </c>
      <c r="I771" s="9">
        <f t="shared" si="12"/>
        <v>102.00000058393925</v>
      </c>
      <c r="J771">
        <v>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 t="s">
        <v>197</v>
      </c>
      <c r="Z771">
        <v>0</v>
      </c>
    </row>
    <row r="772" spans="1:26" x14ac:dyDescent="0.2">
      <c r="A772" t="s">
        <v>68</v>
      </c>
      <c r="B772" t="s">
        <v>21</v>
      </c>
      <c r="C772" t="s">
        <v>52</v>
      </c>
      <c r="D772" t="s">
        <v>202</v>
      </c>
      <c r="E772" t="s">
        <v>178</v>
      </c>
      <c r="F772" s="2">
        <v>43173.331030092602</v>
      </c>
      <c r="G772">
        <v>7</v>
      </c>
      <c r="H772" s="2">
        <v>43173.332291666673</v>
      </c>
      <c r="I772" s="9">
        <f t="shared" si="12"/>
        <v>108.99999970570207</v>
      </c>
      <c r="J772">
        <v>1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 t="s">
        <v>197</v>
      </c>
      <c r="Z772">
        <v>0</v>
      </c>
    </row>
    <row r="773" spans="1:26" x14ac:dyDescent="0.2">
      <c r="A773" t="s">
        <v>95</v>
      </c>
      <c r="B773" t="s">
        <v>21</v>
      </c>
      <c r="C773" t="s">
        <v>52</v>
      </c>
      <c r="D773" t="s">
        <v>201</v>
      </c>
      <c r="E773" t="s">
        <v>178</v>
      </c>
      <c r="F773" s="2">
        <v>43173.324456018519</v>
      </c>
      <c r="G773">
        <v>7</v>
      </c>
      <c r="H773" s="2">
        <v>43173.325856481482</v>
      </c>
      <c r="I773" s="9">
        <f t="shared" si="12"/>
        <v>120.99999999627471</v>
      </c>
      <c r="J773">
        <v>0</v>
      </c>
      <c r="K773">
        <v>1</v>
      </c>
      <c r="L773">
        <v>1</v>
      </c>
      <c r="M773">
        <v>0</v>
      </c>
      <c r="N773">
        <v>1</v>
      </c>
      <c r="O773">
        <v>0</v>
      </c>
      <c r="P773">
        <v>0</v>
      </c>
      <c r="Q773">
        <v>1</v>
      </c>
      <c r="R773">
        <v>0</v>
      </c>
      <c r="S773">
        <v>1</v>
      </c>
      <c r="T773">
        <v>0</v>
      </c>
      <c r="U773">
        <v>1</v>
      </c>
      <c r="V773">
        <v>0</v>
      </c>
      <c r="W773">
        <v>0</v>
      </c>
      <c r="X773">
        <v>120</v>
      </c>
      <c r="Y773" t="s">
        <v>179</v>
      </c>
      <c r="Z773">
        <v>1</v>
      </c>
    </row>
    <row r="774" spans="1:26" x14ac:dyDescent="0.2">
      <c r="A774" t="s">
        <v>92</v>
      </c>
      <c r="B774" t="s">
        <v>21</v>
      </c>
      <c r="C774" t="s">
        <v>52</v>
      </c>
      <c r="D774" t="s">
        <v>200</v>
      </c>
      <c r="E774" t="s">
        <v>178</v>
      </c>
      <c r="F774" s="2">
        <v>43172.731215277781</v>
      </c>
      <c r="G774">
        <v>17</v>
      </c>
      <c r="H774" s="2">
        <v>43172.732233796298</v>
      </c>
      <c r="I774" s="9">
        <f t="shared" si="12"/>
        <v>87.999999825842679</v>
      </c>
      <c r="J774">
        <v>1</v>
      </c>
      <c r="K774">
        <v>0</v>
      </c>
      <c r="L774">
        <v>1</v>
      </c>
      <c r="M774">
        <v>0</v>
      </c>
      <c r="N774">
        <v>1</v>
      </c>
      <c r="O774">
        <v>0</v>
      </c>
      <c r="P774">
        <v>1</v>
      </c>
      <c r="Q774">
        <v>0</v>
      </c>
      <c r="R774">
        <v>1</v>
      </c>
      <c r="S774">
        <v>0</v>
      </c>
      <c r="T774">
        <v>0</v>
      </c>
      <c r="U774">
        <v>1</v>
      </c>
      <c r="V774">
        <v>0</v>
      </c>
      <c r="W774">
        <v>0</v>
      </c>
      <c r="X774">
        <v>88</v>
      </c>
      <c r="Y774" t="s">
        <v>179</v>
      </c>
      <c r="Z774">
        <v>1</v>
      </c>
    </row>
    <row r="775" spans="1:26" x14ac:dyDescent="0.2">
      <c r="A775" t="s">
        <v>90</v>
      </c>
      <c r="B775" t="s">
        <v>21</v>
      </c>
      <c r="C775" t="s">
        <v>52</v>
      </c>
      <c r="D775" t="s">
        <v>199</v>
      </c>
      <c r="E775" t="s">
        <v>178</v>
      </c>
      <c r="F775" s="2">
        <v>43172.691851851851</v>
      </c>
      <c r="G775">
        <v>16</v>
      </c>
      <c r="H775" s="2">
        <v>43172.691886574074</v>
      </c>
      <c r="I775" s="9">
        <f t="shared" si="12"/>
        <v>3.0000000726431608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 t="s">
        <v>197</v>
      </c>
      <c r="Z775">
        <v>0</v>
      </c>
    </row>
    <row r="776" spans="1:26" x14ac:dyDescent="0.2">
      <c r="A776" t="s">
        <v>90</v>
      </c>
      <c r="B776" t="s">
        <v>21</v>
      </c>
      <c r="C776" t="s">
        <v>52</v>
      </c>
      <c r="D776" t="s">
        <v>198</v>
      </c>
      <c r="E776" t="s">
        <v>178</v>
      </c>
      <c r="F776" s="2">
        <v>43172.690497685187</v>
      </c>
      <c r="G776">
        <v>16</v>
      </c>
      <c r="H776" s="2">
        <v>43172.691678240742</v>
      </c>
      <c r="I776" s="9">
        <f t="shared" si="12"/>
        <v>101.99999995529652</v>
      </c>
      <c r="J776">
        <v>0</v>
      </c>
      <c r="K776">
        <v>1</v>
      </c>
      <c r="L776">
        <v>1</v>
      </c>
      <c r="M776">
        <v>0</v>
      </c>
      <c r="N776">
        <v>0</v>
      </c>
      <c r="O776">
        <v>1</v>
      </c>
      <c r="P776">
        <v>0</v>
      </c>
      <c r="Q776">
        <v>1</v>
      </c>
      <c r="R776">
        <v>0</v>
      </c>
      <c r="S776">
        <v>1</v>
      </c>
      <c r="T776">
        <v>1</v>
      </c>
      <c r="U776">
        <v>0</v>
      </c>
      <c r="V776">
        <v>0</v>
      </c>
      <c r="W776">
        <v>0</v>
      </c>
      <c r="X776">
        <v>102</v>
      </c>
      <c r="Y776" t="s">
        <v>179</v>
      </c>
      <c r="Z776">
        <v>1</v>
      </c>
    </row>
    <row r="777" spans="1:26" x14ac:dyDescent="0.2">
      <c r="A777" t="s">
        <v>68</v>
      </c>
      <c r="B777" t="s">
        <v>21</v>
      </c>
      <c r="C777" t="s">
        <v>52</v>
      </c>
      <c r="D777" t="s">
        <v>196</v>
      </c>
      <c r="E777" t="s">
        <v>178</v>
      </c>
      <c r="F777" s="2">
        <v>43172.510266203702</v>
      </c>
      <c r="G777">
        <v>12</v>
      </c>
      <c r="H777" s="2">
        <v>43172.511388888888</v>
      </c>
      <c r="I777" s="9">
        <f t="shared" si="12"/>
        <v>97.000000043772161</v>
      </c>
      <c r="J777">
        <v>1</v>
      </c>
      <c r="K777">
        <v>0</v>
      </c>
      <c r="L777">
        <v>1</v>
      </c>
      <c r="M777">
        <v>0</v>
      </c>
      <c r="N777">
        <v>1</v>
      </c>
      <c r="O777">
        <v>0</v>
      </c>
      <c r="P777">
        <v>1</v>
      </c>
      <c r="Q777">
        <v>0</v>
      </c>
      <c r="R777">
        <v>0</v>
      </c>
      <c r="S777">
        <v>1</v>
      </c>
      <c r="T777">
        <v>0</v>
      </c>
      <c r="U777">
        <v>1</v>
      </c>
      <c r="V777">
        <v>0</v>
      </c>
      <c r="W777">
        <v>0</v>
      </c>
      <c r="X777">
        <v>96</v>
      </c>
      <c r="Y777" t="s">
        <v>179</v>
      </c>
      <c r="Z777">
        <v>1</v>
      </c>
    </row>
    <row r="778" spans="1:26" x14ac:dyDescent="0.2">
      <c r="A778" t="s">
        <v>68</v>
      </c>
      <c r="B778" t="s">
        <v>21</v>
      </c>
      <c r="C778" t="s">
        <v>52</v>
      </c>
      <c r="D778" t="s">
        <v>195</v>
      </c>
      <c r="E778" t="s">
        <v>178</v>
      </c>
      <c r="F778" s="2">
        <v>43172.509131944447</v>
      </c>
      <c r="G778">
        <v>12</v>
      </c>
      <c r="H778" s="2">
        <v>43172.509236111109</v>
      </c>
      <c r="I778" s="9">
        <f t="shared" si="12"/>
        <v>8.9999995892867446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 t="s">
        <v>179</v>
      </c>
      <c r="Z778">
        <v>0</v>
      </c>
    </row>
    <row r="779" spans="1:26" x14ac:dyDescent="0.2">
      <c r="A779" t="s">
        <v>68</v>
      </c>
      <c r="B779" t="s">
        <v>21</v>
      </c>
      <c r="C779" t="s">
        <v>52</v>
      </c>
      <c r="D779" t="s">
        <v>194</v>
      </c>
      <c r="E779" t="s">
        <v>178</v>
      </c>
      <c r="F779" s="2">
        <v>43172.5077662037</v>
      </c>
      <c r="G779">
        <v>12</v>
      </c>
      <c r="H779" s="2">
        <v>43172.508125</v>
      </c>
      <c r="I779" s="9">
        <f t="shared" si="12"/>
        <v>31.000000331550837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 t="s">
        <v>179</v>
      </c>
      <c r="Z779">
        <v>0</v>
      </c>
    </row>
    <row r="780" spans="1:26" x14ac:dyDescent="0.2">
      <c r="A780" t="s">
        <v>90</v>
      </c>
      <c r="B780" t="s">
        <v>21</v>
      </c>
      <c r="C780" t="s">
        <v>52</v>
      </c>
      <c r="D780" t="s">
        <v>193</v>
      </c>
      <c r="E780" t="s">
        <v>178</v>
      </c>
      <c r="F780" s="2">
        <v>43172.505995370368</v>
      </c>
      <c r="G780">
        <v>12</v>
      </c>
      <c r="H780" s="2">
        <v>43172.506238425929</v>
      </c>
      <c r="I780" s="9">
        <f t="shared" si="12"/>
        <v>21.000000508502126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 t="s">
        <v>179</v>
      </c>
      <c r="Z780">
        <v>0</v>
      </c>
    </row>
    <row r="781" spans="1:26" x14ac:dyDescent="0.2">
      <c r="A781" t="s">
        <v>90</v>
      </c>
      <c r="B781" t="s">
        <v>21</v>
      </c>
      <c r="C781" t="s">
        <v>52</v>
      </c>
      <c r="D781" t="s">
        <v>192</v>
      </c>
      <c r="E781" t="s">
        <v>178</v>
      </c>
      <c r="F781" s="2">
        <v>43172.505370370367</v>
      </c>
      <c r="G781">
        <v>12</v>
      </c>
      <c r="H781" s="2">
        <v>43172.505648148152</v>
      </c>
      <c r="I781" s="9">
        <f t="shared" si="12"/>
        <v>24.000000581145287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 t="s">
        <v>179</v>
      </c>
      <c r="Z781">
        <v>0</v>
      </c>
    </row>
    <row r="782" spans="1:26" x14ac:dyDescent="0.2">
      <c r="A782" t="s">
        <v>88</v>
      </c>
      <c r="B782" t="s">
        <v>21</v>
      </c>
      <c r="C782" t="s">
        <v>52</v>
      </c>
      <c r="D782" t="s">
        <v>191</v>
      </c>
      <c r="E782" t="s">
        <v>178</v>
      </c>
      <c r="F782" s="2">
        <v>43172.493449074071</v>
      </c>
      <c r="G782">
        <v>11</v>
      </c>
      <c r="H782" s="2">
        <v>43172.496215277781</v>
      </c>
      <c r="I782" s="9">
        <f t="shared" si="12"/>
        <v>239.000000548549</v>
      </c>
      <c r="J782">
        <v>0</v>
      </c>
      <c r="K782">
        <v>1</v>
      </c>
      <c r="L782">
        <v>0</v>
      </c>
      <c r="M782">
        <v>1</v>
      </c>
      <c r="N782">
        <v>1</v>
      </c>
      <c r="O782">
        <v>0</v>
      </c>
      <c r="P782">
        <v>0</v>
      </c>
      <c r="Q782">
        <v>1</v>
      </c>
      <c r="R782">
        <v>0</v>
      </c>
      <c r="S782">
        <v>1</v>
      </c>
      <c r="T782">
        <v>0</v>
      </c>
      <c r="U782">
        <v>1</v>
      </c>
      <c r="V782">
        <v>0</v>
      </c>
      <c r="W782">
        <v>0</v>
      </c>
      <c r="X782">
        <v>239</v>
      </c>
      <c r="Y782" t="s">
        <v>179</v>
      </c>
      <c r="Z782">
        <v>1</v>
      </c>
    </row>
    <row r="783" spans="1:26" x14ac:dyDescent="0.2">
      <c r="A783" t="s">
        <v>86</v>
      </c>
      <c r="B783" t="s">
        <v>21</v>
      </c>
      <c r="C783" t="s">
        <v>52</v>
      </c>
      <c r="D783" t="s">
        <v>190</v>
      </c>
      <c r="E783" t="s">
        <v>178</v>
      </c>
      <c r="F783" s="2">
        <v>43172.490925925929</v>
      </c>
      <c r="G783">
        <v>11</v>
      </c>
      <c r="H783" s="2">
        <v>43172.492013888892</v>
      </c>
      <c r="I783" s="9">
        <f t="shared" si="12"/>
        <v>93.999999971129</v>
      </c>
      <c r="J783">
        <v>0</v>
      </c>
      <c r="K783">
        <v>1</v>
      </c>
      <c r="L783">
        <v>0</v>
      </c>
      <c r="M783">
        <v>1</v>
      </c>
      <c r="N783">
        <v>1</v>
      </c>
      <c r="O783">
        <v>0</v>
      </c>
      <c r="P783">
        <v>1</v>
      </c>
      <c r="Q783">
        <v>0</v>
      </c>
      <c r="R783">
        <v>1</v>
      </c>
      <c r="S783">
        <v>0</v>
      </c>
      <c r="T783">
        <v>1</v>
      </c>
      <c r="U783">
        <v>0</v>
      </c>
      <c r="V783">
        <v>0</v>
      </c>
      <c r="W783">
        <v>0</v>
      </c>
      <c r="X783">
        <v>93</v>
      </c>
      <c r="Y783" t="s">
        <v>179</v>
      </c>
      <c r="Z783">
        <v>1</v>
      </c>
    </row>
    <row r="784" spans="1:26" x14ac:dyDescent="0.2">
      <c r="A784" t="s">
        <v>86</v>
      </c>
      <c r="B784" t="s">
        <v>21</v>
      </c>
      <c r="C784" t="s">
        <v>52</v>
      </c>
      <c r="D784" t="s">
        <v>189</v>
      </c>
      <c r="E784" t="s">
        <v>178</v>
      </c>
      <c r="F784" s="2">
        <v>43172.489675925928</v>
      </c>
      <c r="G784">
        <v>11</v>
      </c>
      <c r="H784" s="2">
        <v>43172.490902777783</v>
      </c>
      <c r="I784" s="9">
        <f t="shared" si="12"/>
        <v>106.00000026170164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 t="s">
        <v>179</v>
      </c>
      <c r="Z784">
        <v>0</v>
      </c>
    </row>
    <row r="785" spans="1:26" x14ac:dyDescent="0.2">
      <c r="A785" t="s">
        <v>84</v>
      </c>
      <c r="B785" t="s">
        <v>21</v>
      </c>
      <c r="C785" t="s">
        <v>52</v>
      </c>
      <c r="D785" t="s">
        <v>188</v>
      </c>
      <c r="E785" t="s">
        <v>178</v>
      </c>
      <c r="F785" s="2">
        <v>43172.486701388887</v>
      </c>
      <c r="G785">
        <v>11</v>
      </c>
      <c r="H785" s="2">
        <v>43172.488113425927</v>
      </c>
      <c r="I785" s="9">
        <f t="shared" si="12"/>
        <v>122.00000023003668</v>
      </c>
      <c r="J785">
        <v>1</v>
      </c>
      <c r="K785">
        <v>0</v>
      </c>
      <c r="L785">
        <v>1</v>
      </c>
      <c r="M785">
        <v>0</v>
      </c>
      <c r="N785">
        <v>0</v>
      </c>
      <c r="O785">
        <v>1</v>
      </c>
      <c r="P785">
        <v>1</v>
      </c>
      <c r="Q785">
        <v>0</v>
      </c>
      <c r="R785">
        <v>0</v>
      </c>
      <c r="S785">
        <v>1</v>
      </c>
      <c r="T785">
        <v>0</v>
      </c>
      <c r="U785">
        <v>1</v>
      </c>
      <c r="V785">
        <v>0</v>
      </c>
      <c r="W785">
        <v>0</v>
      </c>
      <c r="X785">
        <v>122</v>
      </c>
      <c r="Y785" t="s">
        <v>179</v>
      </c>
      <c r="Z785">
        <v>1</v>
      </c>
    </row>
    <row r="786" spans="1:26" x14ac:dyDescent="0.2">
      <c r="A786" t="s">
        <v>82</v>
      </c>
      <c r="B786" t="s">
        <v>21</v>
      </c>
      <c r="C786" t="s">
        <v>52</v>
      </c>
      <c r="D786" t="s">
        <v>187</v>
      </c>
      <c r="E786" t="s">
        <v>178</v>
      </c>
      <c r="F786" s="2">
        <v>43172.484861111108</v>
      </c>
      <c r="G786">
        <v>11</v>
      </c>
      <c r="H786" s="2">
        <v>43172.486030092587</v>
      </c>
      <c r="I786" s="9">
        <f t="shared" si="12"/>
        <v>100.99999972153455</v>
      </c>
      <c r="J786">
        <v>1</v>
      </c>
      <c r="K786">
        <v>0</v>
      </c>
      <c r="L786">
        <v>0</v>
      </c>
      <c r="M786">
        <v>1</v>
      </c>
      <c r="N786">
        <v>0</v>
      </c>
      <c r="O786">
        <v>1</v>
      </c>
      <c r="P786">
        <v>0</v>
      </c>
      <c r="Q786">
        <v>1</v>
      </c>
      <c r="R786">
        <v>0</v>
      </c>
      <c r="S786">
        <v>1</v>
      </c>
      <c r="T786">
        <v>0</v>
      </c>
      <c r="U786">
        <v>1</v>
      </c>
      <c r="V786">
        <v>0</v>
      </c>
      <c r="W786">
        <v>0</v>
      </c>
      <c r="X786">
        <v>101</v>
      </c>
      <c r="Y786" t="s">
        <v>179</v>
      </c>
      <c r="Z786">
        <v>1</v>
      </c>
    </row>
    <row r="787" spans="1:26" x14ac:dyDescent="0.2">
      <c r="A787" t="s">
        <v>80</v>
      </c>
      <c r="B787" t="s">
        <v>21</v>
      </c>
      <c r="C787" t="s">
        <v>52</v>
      </c>
      <c r="D787" t="s">
        <v>186</v>
      </c>
      <c r="E787" t="s">
        <v>178</v>
      </c>
      <c r="F787" s="2">
        <v>43172.481932870367</v>
      </c>
      <c r="G787">
        <v>11</v>
      </c>
      <c r="H787" s="2">
        <v>43172.483564814807</v>
      </c>
      <c r="I787" s="9">
        <f t="shared" si="12"/>
        <v>140.99999964237213</v>
      </c>
      <c r="J787">
        <v>0</v>
      </c>
      <c r="K787">
        <v>1</v>
      </c>
      <c r="L787">
        <v>0</v>
      </c>
      <c r="M787">
        <v>1</v>
      </c>
      <c r="N787">
        <v>0</v>
      </c>
      <c r="O787">
        <v>1</v>
      </c>
      <c r="P787">
        <v>0</v>
      </c>
      <c r="Q787">
        <v>1</v>
      </c>
      <c r="R787">
        <v>1</v>
      </c>
      <c r="S787">
        <v>0</v>
      </c>
      <c r="T787">
        <v>0</v>
      </c>
      <c r="U787">
        <v>1</v>
      </c>
      <c r="V787">
        <v>0</v>
      </c>
      <c r="W787">
        <v>0</v>
      </c>
      <c r="X787">
        <v>141</v>
      </c>
      <c r="Y787" t="s">
        <v>179</v>
      </c>
      <c r="Z787">
        <v>1</v>
      </c>
    </row>
    <row r="788" spans="1:26" x14ac:dyDescent="0.2">
      <c r="A788" t="s">
        <v>78</v>
      </c>
      <c r="B788" t="s">
        <v>21</v>
      </c>
      <c r="C788" t="s">
        <v>52</v>
      </c>
      <c r="D788" t="s">
        <v>185</v>
      </c>
      <c r="E788" t="s">
        <v>178</v>
      </c>
      <c r="F788" s="2">
        <v>43172.480243055557</v>
      </c>
      <c r="G788">
        <v>11</v>
      </c>
      <c r="H788" s="2">
        <v>43172.481550925928</v>
      </c>
      <c r="I788" s="9">
        <f t="shared" si="12"/>
        <v>113.00000001210719</v>
      </c>
      <c r="J788">
        <v>0</v>
      </c>
      <c r="K788">
        <v>1</v>
      </c>
      <c r="L788">
        <v>0</v>
      </c>
      <c r="M788">
        <v>1</v>
      </c>
      <c r="N788">
        <v>0</v>
      </c>
      <c r="O788">
        <v>1</v>
      </c>
      <c r="P788">
        <v>0</v>
      </c>
      <c r="Q788">
        <v>1</v>
      </c>
      <c r="R788">
        <v>1</v>
      </c>
      <c r="S788">
        <v>0</v>
      </c>
      <c r="T788">
        <v>0</v>
      </c>
      <c r="U788">
        <v>1</v>
      </c>
      <c r="V788">
        <v>0</v>
      </c>
      <c r="W788">
        <v>0</v>
      </c>
      <c r="X788">
        <v>112</v>
      </c>
      <c r="Y788" t="s">
        <v>179</v>
      </c>
      <c r="Z788">
        <v>1</v>
      </c>
    </row>
    <row r="789" spans="1:26" x14ac:dyDescent="0.2">
      <c r="A789" t="s">
        <v>76</v>
      </c>
      <c r="B789" t="s">
        <v>21</v>
      </c>
      <c r="C789" t="s">
        <v>52</v>
      </c>
      <c r="D789" t="s">
        <v>184</v>
      </c>
      <c r="E789" t="s">
        <v>178</v>
      </c>
      <c r="F789" s="2">
        <v>43172.477326388893</v>
      </c>
      <c r="G789">
        <v>11</v>
      </c>
      <c r="H789" s="2">
        <v>43172.478680555563</v>
      </c>
      <c r="I789" s="9">
        <f t="shared" si="12"/>
        <v>117.00000031851232</v>
      </c>
      <c r="J789">
        <v>1</v>
      </c>
      <c r="K789">
        <v>0</v>
      </c>
      <c r="L789">
        <v>1</v>
      </c>
      <c r="M789">
        <v>0</v>
      </c>
      <c r="N789">
        <v>0</v>
      </c>
      <c r="O789">
        <v>1</v>
      </c>
      <c r="P789">
        <v>0</v>
      </c>
      <c r="Q789">
        <v>1</v>
      </c>
      <c r="R789">
        <v>1</v>
      </c>
      <c r="S789">
        <v>0</v>
      </c>
      <c r="T789">
        <v>0</v>
      </c>
      <c r="U789">
        <v>1</v>
      </c>
      <c r="V789">
        <v>0</v>
      </c>
      <c r="W789">
        <v>0</v>
      </c>
      <c r="X789">
        <v>116</v>
      </c>
      <c r="Y789" t="s">
        <v>179</v>
      </c>
      <c r="Z789">
        <v>1</v>
      </c>
    </row>
    <row r="790" spans="1:26" x14ac:dyDescent="0.2">
      <c r="A790" t="s">
        <v>74</v>
      </c>
      <c r="B790" t="s">
        <v>21</v>
      </c>
      <c r="C790" t="s">
        <v>52</v>
      </c>
      <c r="D790" t="s">
        <v>183</v>
      </c>
      <c r="E790" t="s">
        <v>178</v>
      </c>
      <c r="F790" s="2">
        <v>43172.475601851853</v>
      </c>
      <c r="G790">
        <v>11</v>
      </c>
      <c r="H790" s="2">
        <v>43172.476875</v>
      </c>
      <c r="I790" s="9">
        <f t="shared" si="12"/>
        <v>109.99999993946403</v>
      </c>
      <c r="J790">
        <v>1</v>
      </c>
      <c r="K790">
        <v>0</v>
      </c>
      <c r="L790">
        <v>0</v>
      </c>
      <c r="M790">
        <v>1</v>
      </c>
      <c r="N790">
        <v>0</v>
      </c>
      <c r="O790">
        <v>1</v>
      </c>
      <c r="P790">
        <v>0</v>
      </c>
      <c r="Q790">
        <v>1</v>
      </c>
      <c r="R790">
        <v>1</v>
      </c>
      <c r="S790">
        <v>0</v>
      </c>
      <c r="T790">
        <v>0</v>
      </c>
      <c r="U790">
        <v>1</v>
      </c>
      <c r="V790">
        <v>0</v>
      </c>
      <c r="W790">
        <v>0</v>
      </c>
      <c r="X790">
        <v>109</v>
      </c>
      <c r="Y790" t="s">
        <v>179</v>
      </c>
      <c r="Z790">
        <v>1</v>
      </c>
    </row>
    <row r="791" spans="1:26" x14ac:dyDescent="0.2">
      <c r="A791" t="s">
        <v>72</v>
      </c>
      <c r="B791" t="s">
        <v>21</v>
      </c>
      <c r="C791" t="s">
        <v>52</v>
      </c>
      <c r="D791" t="s">
        <v>182</v>
      </c>
      <c r="E791" t="s">
        <v>178</v>
      </c>
      <c r="F791" s="2">
        <v>43172.473240740743</v>
      </c>
      <c r="G791">
        <v>11</v>
      </c>
      <c r="H791" s="2">
        <v>43172.474305555559</v>
      </c>
      <c r="I791" s="9">
        <f t="shared" si="12"/>
        <v>92.000000132247806</v>
      </c>
      <c r="J791">
        <v>0</v>
      </c>
      <c r="K791">
        <v>1</v>
      </c>
      <c r="L791">
        <v>1</v>
      </c>
      <c r="M791">
        <v>0</v>
      </c>
      <c r="N791">
        <v>0</v>
      </c>
      <c r="O791">
        <v>1</v>
      </c>
      <c r="P791">
        <v>1</v>
      </c>
      <c r="Q791">
        <v>0</v>
      </c>
      <c r="R791">
        <v>0</v>
      </c>
      <c r="S791">
        <v>1</v>
      </c>
      <c r="T791">
        <v>0</v>
      </c>
      <c r="U791">
        <v>1</v>
      </c>
      <c r="V791">
        <v>0</v>
      </c>
      <c r="W791">
        <v>0</v>
      </c>
      <c r="X791">
        <v>92</v>
      </c>
      <c r="Y791" t="s">
        <v>179</v>
      </c>
      <c r="Z791">
        <v>1</v>
      </c>
    </row>
    <row r="792" spans="1:26" x14ac:dyDescent="0.2">
      <c r="A792" t="s">
        <v>70</v>
      </c>
      <c r="B792" t="s">
        <v>21</v>
      </c>
      <c r="C792" t="s">
        <v>52</v>
      </c>
      <c r="D792" t="s">
        <v>181</v>
      </c>
      <c r="E792" t="s">
        <v>178</v>
      </c>
      <c r="F792" s="2">
        <v>43172.471122685187</v>
      </c>
      <c r="G792">
        <v>11</v>
      </c>
      <c r="H792" s="2">
        <v>43172.472743055558</v>
      </c>
      <c r="I792" s="9">
        <f t="shared" si="12"/>
        <v>140.0000000372529</v>
      </c>
      <c r="J792">
        <v>0</v>
      </c>
      <c r="K792">
        <v>1</v>
      </c>
      <c r="L792">
        <v>0</v>
      </c>
      <c r="M792">
        <v>1</v>
      </c>
      <c r="N792">
        <v>1</v>
      </c>
      <c r="O792">
        <v>0</v>
      </c>
      <c r="P792">
        <v>0</v>
      </c>
      <c r="Q792">
        <v>1</v>
      </c>
      <c r="R792">
        <v>1</v>
      </c>
      <c r="S792">
        <v>0</v>
      </c>
      <c r="T792">
        <v>0</v>
      </c>
      <c r="U792">
        <v>1</v>
      </c>
      <c r="V792">
        <v>0</v>
      </c>
      <c r="W792">
        <v>0</v>
      </c>
      <c r="X792">
        <v>139</v>
      </c>
      <c r="Y792" t="s">
        <v>179</v>
      </c>
      <c r="Z792">
        <v>1</v>
      </c>
    </row>
    <row r="793" spans="1:26" x14ac:dyDescent="0.2">
      <c r="A793" t="s">
        <v>68</v>
      </c>
      <c r="B793" t="s">
        <v>21</v>
      </c>
      <c r="C793" t="s">
        <v>52</v>
      </c>
      <c r="D793" t="s">
        <v>180</v>
      </c>
      <c r="E793" t="s">
        <v>178</v>
      </c>
      <c r="F793" s="2">
        <v>43172.45417824074</v>
      </c>
      <c r="G793">
        <v>10</v>
      </c>
      <c r="H793" s="2">
        <v>43172.455104166656</v>
      </c>
      <c r="I793" s="9">
        <f t="shared" si="12"/>
        <v>79.999999213032424</v>
      </c>
      <c r="J793">
        <v>0</v>
      </c>
      <c r="K793">
        <v>1</v>
      </c>
      <c r="L793">
        <v>0</v>
      </c>
      <c r="M793">
        <v>1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 t="s">
        <v>179</v>
      </c>
      <c r="Z793">
        <v>0</v>
      </c>
    </row>
  </sheetData>
  <sortState ref="A2:AG793">
    <sortCondition descending="1" ref="F2:F793"/>
  </sortState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Survey</vt:lpstr>
      <vt:lpstr>all_departments</vt:lpstr>
      <vt:lpstr>all_users</vt:lpstr>
      <vt:lpstr>regress - training time</vt:lpstr>
      <vt:lpstr>regress - num sessions</vt:lpstr>
      <vt:lpstr>calculations</vt:lpstr>
      <vt:lpstr>Sheet8</vt:lpstr>
      <vt:lpstr>all_sessions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 Lacey</cp:lastModifiedBy>
  <dcterms:created xsi:type="dcterms:W3CDTF">2018-05-15T06:39:45Z</dcterms:created>
  <dcterms:modified xsi:type="dcterms:W3CDTF">2018-07-24T11:57:20Z</dcterms:modified>
</cp:coreProperties>
</file>