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drawings/drawing2.xml" ContentType="application/vnd.openxmlformats-officedocument.drawing+xml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60" windowWidth="23040" windowHeight="8790"/>
  </bookViews>
  <sheets>
    <sheet name="rating2018" sheetId="7" r:id="rId1"/>
    <sheet name="newrating" sheetId="8" r:id="rId2"/>
    <sheet name="Rating" sheetId="6" r:id="rId3"/>
    <sheet name="2017 (2)" sheetId="5" r:id="rId4"/>
    <sheet name="JD1" sheetId="2" r:id="rId5"/>
    <sheet name="JD2" sheetId="4" r:id="rId6"/>
    <sheet name="Sheet1" sheetId="1" r:id="rId7"/>
    <sheet name="2017" sheetId="3" r:id="rId8"/>
  </sheets>
  <calcPr calcId="145621"/>
</workbook>
</file>

<file path=xl/calcChain.xml><?xml version="1.0" encoding="utf-8"?>
<calcChain xmlns="http://schemas.openxmlformats.org/spreadsheetml/2006/main">
  <c r="X2" i="7" l="1"/>
  <c r="LB3" i="7"/>
  <c r="LB4" i="7"/>
  <c r="LB5" i="7"/>
  <c r="LB6" i="7"/>
  <c r="LB7" i="7"/>
  <c r="LB8" i="7"/>
  <c r="LB9" i="7"/>
  <c r="LB10" i="7"/>
  <c r="LB2" i="7"/>
  <c r="LA3" i="7"/>
  <c r="LA4" i="7"/>
  <c r="LA5" i="7"/>
  <c r="LA6" i="7"/>
  <c r="LA7" i="7"/>
  <c r="LA8" i="7"/>
  <c r="LA9" i="7"/>
  <c r="LA10" i="7"/>
  <c r="LA2" i="7"/>
  <c r="KY3" i="7"/>
  <c r="LG3" i="7" s="1"/>
  <c r="KY4" i="7"/>
  <c r="KY5" i="7"/>
  <c r="KY6" i="7"/>
  <c r="LG6" i="7" s="1"/>
  <c r="KY7" i="7"/>
  <c r="KY8" i="7"/>
  <c r="KY9" i="7"/>
  <c r="KY10" i="7"/>
  <c r="KY2" i="7"/>
  <c r="LG2" i="7" s="1"/>
  <c r="KX3" i="7"/>
  <c r="KX4" i="7"/>
  <c r="KX5" i="7"/>
  <c r="KX6" i="7"/>
  <c r="LF6" i="7" s="1"/>
  <c r="KX7" i="7"/>
  <c r="KX8" i="7"/>
  <c r="KX9" i="7"/>
  <c r="KX10" i="7"/>
  <c r="KX2" i="7"/>
  <c r="KW3" i="7"/>
  <c r="LF3" i="7" s="1"/>
  <c r="KW5" i="7"/>
  <c r="KW6" i="7"/>
  <c r="KW7" i="7"/>
  <c r="KW8" i="7"/>
  <c r="KW10" i="7"/>
  <c r="KW2" i="7"/>
  <c r="LG10" i="7"/>
  <c r="LF10" i="7"/>
  <c r="KA12" i="7"/>
  <c r="KB12" i="7"/>
  <c r="KC12" i="7"/>
  <c r="KA13" i="7"/>
  <c r="KB13" i="7"/>
  <c r="KC13" i="7"/>
  <c r="KA14" i="7"/>
  <c r="KB14" i="7"/>
  <c r="KC14" i="7"/>
  <c r="KA15" i="7"/>
  <c r="KB15" i="7"/>
  <c r="KC15" i="7"/>
  <c r="KA16" i="7"/>
  <c r="KB16" i="7"/>
  <c r="KA17" i="7"/>
  <c r="KC17" i="7"/>
  <c r="KA18" i="7"/>
  <c r="KB18" i="7"/>
  <c r="KC18" i="7"/>
  <c r="KA19" i="7"/>
  <c r="KB19" i="7"/>
  <c r="KC19" i="7"/>
  <c r="KC11" i="7"/>
  <c r="KB11" i="7"/>
  <c r="KA11" i="7"/>
  <c r="KF12" i="7"/>
  <c r="KF13" i="7"/>
  <c r="KF14" i="7"/>
  <c r="KF15" i="7"/>
  <c r="KF17" i="7"/>
  <c r="KF18" i="7"/>
  <c r="KF19" i="7"/>
  <c r="KF11" i="7"/>
  <c r="KE12" i="7"/>
  <c r="KE13" i="7"/>
  <c r="KE14" i="7"/>
  <c r="KE15" i="7"/>
  <c r="KE16" i="7"/>
  <c r="KE17" i="7"/>
  <c r="KE18" i="7"/>
  <c r="KE19" i="7"/>
  <c r="KE11" i="7"/>
  <c r="LF7" i="7" l="1"/>
  <c r="LF2" i="7"/>
  <c r="LG7" i="7"/>
  <c r="LG9" i="7"/>
  <c r="LG5" i="7"/>
  <c r="LG8" i="7"/>
  <c r="LG4" i="7"/>
  <c r="LF4" i="7"/>
  <c r="LF5" i="7"/>
  <c r="LF8" i="7"/>
  <c r="LF9" i="7"/>
  <c r="KJ13" i="7"/>
  <c r="KJ15" i="7"/>
  <c r="KJ17" i="7"/>
  <c r="KJ19" i="7"/>
  <c r="KI13" i="7"/>
  <c r="KI14" i="7"/>
  <c r="KI15" i="7"/>
  <c r="KI17" i="7"/>
  <c r="KI18" i="7"/>
  <c r="KI19" i="7"/>
  <c r="KJ24" i="7"/>
  <c r="KJ25" i="7"/>
  <c r="KJ26" i="7"/>
  <c r="KJ27" i="7"/>
  <c r="KJ28" i="7"/>
  <c r="KJ29" i="7"/>
  <c r="KJ30" i="7"/>
  <c r="KJ31" i="7"/>
  <c r="KJ32" i="7"/>
  <c r="KJ33" i="7"/>
  <c r="KJ34" i="7"/>
  <c r="KJ35" i="7"/>
  <c r="KJ36" i="7"/>
  <c r="KJ37" i="7"/>
  <c r="KJ38" i="7"/>
  <c r="KJ39" i="7"/>
  <c r="KJ40" i="7"/>
  <c r="KJ23" i="7"/>
  <c r="KI24" i="7"/>
  <c r="KI25" i="7"/>
  <c r="KI26" i="7"/>
  <c r="KI27" i="7"/>
  <c r="KI28" i="7"/>
  <c r="KI29" i="7"/>
  <c r="KI30" i="7"/>
  <c r="KI31" i="7"/>
  <c r="KI32" i="7"/>
  <c r="KI33" i="7"/>
  <c r="KI34" i="7"/>
  <c r="KI35" i="7"/>
  <c r="KI36" i="7"/>
  <c r="KI37" i="7"/>
  <c r="KI38" i="7"/>
  <c r="KI39" i="7"/>
  <c r="KI40" i="7"/>
  <c r="KI23" i="7"/>
  <c r="KJ18" i="7" l="1"/>
  <c r="KJ16" i="7"/>
  <c r="KJ14" i="7"/>
  <c r="KJ12" i="7"/>
  <c r="KI11" i="7"/>
  <c r="KI16" i="7"/>
  <c r="KI12" i="7"/>
  <c r="KJ11" i="7"/>
  <c r="KH6" i="7"/>
  <c r="KI10" i="7"/>
  <c r="KH10" i="7"/>
  <c r="KI9" i="7"/>
  <c r="KH9" i="7"/>
  <c r="KI8" i="7"/>
  <c r="KH8" i="7"/>
  <c r="KI7" i="7"/>
  <c r="KH7" i="7"/>
  <c r="KI6" i="7"/>
  <c r="KI5" i="7"/>
  <c r="KH5" i="7"/>
  <c r="KI4" i="7"/>
  <c r="KH4" i="7"/>
  <c r="KI3" i="7"/>
  <c r="KH3" i="7"/>
  <c r="KI2" i="7"/>
  <c r="KH2" i="7"/>
  <c r="JX4" i="7" l="1"/>
  <c r="JW4" i="7"/>
  <c r="JX3" i="7"/>
  <c r="JW3" i="7"/>
  <c r="JX2" i="7"/>
  <c r="JW2" i="7"/>
  <c r="JX1" i="7"/>
  <c r="JW1" i="7"/>
  <c r="F21" i="7" l="1"/>
  <c r="E21" i="7"/>
  <c r="JE14" i="7"/>
  <c r="JE16" i="7"/>
  <c r="JE15" i="7"/>
  <c r="JE13" i="7"/>
  <c r="JF14" i="7" l="1"/>
  <c r="JF16" i="7"/>
  <c r="JF15" i="7"/>
  <c r="JF13" i="7"/>
  <c r="JE2" i="7"/>
  <c r="JF2" i="7"/>
  <c r="JE3" i="7"/>
  <c r="JF3" i="7"/>
  <c r="JE4" i="7"/>
  <c r="JF4" i="7"/>
  <c r="JE5" i="7"/>
  <c r="JF5" i="7"/>
  <c r="IO3" i="7" l="1"/>
  <c r="IO4" i="7"/>
  <c r="IO5" i="7"/>
  <c r="IO6" i="7"/>
  <c r="IO7" i="7"/>
  <c r="IO8" i="7"/>
  <c r="IO9" i="7"/>
  <c r="IO10" i="7"/>
  <c r="IO2" i="7"/>
  <c r="IN10" i="7"/>
  <c r="IN9" i="7"/>
  <c r="IN8" i="7"/>
  <c r="IN7" i="7"/>
  <c r="IN6" i="7"/>
  <c r="IN5" i="7"/>
  <c r="IN4" i="7"/>
  <c r="IN3" i="7"/>
  <c r="IN2" i="7"/>
  <c r="HS27" i="7" l="1"/>
  <c r="HT27" i="7"/>
  <c r="HS28" i="7"/>
  <c r="HT28" i="7"/>
  <c r="HS29" i="7"/>
  <c r="HT29" i="7"/>
  <c r="HS30" i="7"/>
  <c r="HT30" i="7"/>
  <c r="HS31" i="7"/>
  <c r="HT31" i="7"/>
  <c r="HS32" i="7"/>
  <c r="HT32" i="7"/>
  <c r="HS33" i="7"/>
  <c r="HT33" i="7"/>
  <c r="HT26" i="7"/>
  <c r="HS26" i="7"/>
  <c r="IA9" i="7"/>
  <c r="HZ9" i="7"/>
  <c r="IA8" i="7"/>
  <c r="HZ8" i="7"/>
  <c r="IA7" i="7"/>
  <c r="HZ7" i="7"/>
  <c r="IA6" i="7"/>
  <c r="HZ6" i="7"/>
  <c r="IA5" i="7"/>
  <c r="HZ5" i="7"/>
  <c r="IA4" i="7"/>
  <c r="HZ4" i="7"/>
  <c r="IA3" i="7"/>
  <c r="HZ3" i="7"/>
  <c r="IA2" i="7"/>
  <c r="HZ2" i="7"/>
  <c r="HJ9" i="7" l="1"/>
  <c r="HI9" i="7"/>
  <c r="HJ8" i="7"/>
  <c r="HI8" i="7"/>
  <c r="HJ7" i="7"/>
  <c r="HI7" i="7"/>
  <c r="HJ6" i="7"/>
  <c r="HI6" i="7"/>
  <c r="HJ5" i="7"/>
  <c r="HI5" i="7"/>
  <c r="HJ4" i="7"/>
  <c r="HI4" i="7"/>
  <c r="HJ3" i="7"/>
  <c r="HI3" i="7"/>
  <c r="HJ2" i="7"/>
  <c r="HI2" i="7"/>
  <c r="GT10" i="7" l="1"/>
  <c r="GS10" i="7"/>
  <c r="GT9" i="7"/>
  <c r="GS9" i="7"/>
  <c r="GT8" i="7"/>
  <c r="GS8" i="7"/>
  <c r="GT7" i="7"/>
  <c r="GS7" i="7"/>
  <c r="GT6" i="7"/>
  <c r="GS6" i="7"/>
  <c r="GT5" i="7"/>
  <c r="GS5" i="7"/>
  <c r="GT4" i="7"/>
  <c r="GS4" i="7"/>
  <c r="GT3" i="7"/>
  <c r="GS3" i="7"/>
  <c r="GT2" i="7"/>
  <c r="GS2" i="7"/>
  <c r="FW10" i="7" l="1"/>
  <c r="FV10" i="7"/>
  <c r="FW9" i="7"/>
  <c r="FV9" i="7"/>
  <c r="FW8" i="7"/>
  <c r="FV8" i="7"/>
  <c r="FW7" i="7"/>
  <c r="FV7" i="7"/>
  <c r="FW6" i="7"/>
  <c r="FV6" i="7"/>
  <c r="FW5" i="7"/>
  <c r="FV5" i="7"/>
  <c r="FW4" i="7"/>
  <c r="FV4" i="7"/>
  <c r="FW3" i="7"/>
  <c r="FV3" i="7"/>
  <c r="FW2" i="7"/>
  <c r="FV2" i="7"/>
  <c r="FC11" i="7" l="1"/>
  <c r="FB11" i="7"/>
  <c r="FC10" i="7"/>
  <c r="FB10" i="7"/>
  <c r="FC9" i="7"/>
  <c r="FB9" i="7"/>
  <c r="FC8" i="7"/>
  <c r="FB8" i="7"/>
  <c r="FC7" i="7"/>
  <c r="FB7" i="7"/>
  <c r="FC6" i="7"/>
  <c r="FB6" i="7"/>
  <c r="FC5" i="7"/>
  <c r="FB5" i="7"/>
  <c r="FC4" i="7"/>
  <c r="FB4" i="7"/>
  <c r="FC3" i="7"/>
  <c r="FB3" i="7"/>
  <c r="FD29" i="7" l="1"/>
  <c r="FD30" i="7"/>
  <c r="FD31" i="7"/>
  <c r="FD32" i="7"/>
  <c r="FD33" i="7"/>
  <c r="FD34" i="7"/>
  <c r="FD35" i="7"/>
  <c r="FD36" i="7"/>
  <c r="FD28" i="7"/>
  <c r="EL10" i="7" l="1"/>
  <c r="EK10" i="7"/>
  <c r="EL9" i="7"/>
  <c r="EK9" i="7"/>
  <c r="EL8" i="7"/>
  <c r="EK8" i="7"/>
  <c r="EL7" i="7"/>
  <c r="EK7" i="7"/>
  <c r="EL6" i="7"/>
  <c r="EK6" i="7"/>
  <c r="EL5" i="7"/>
  <c r="EK5" i="7"/>
  <c r="EL4" i="7"/>
  <c r="EK4" i="7"/>
  <c r="EL3" i="7"/>
  <c r="EK3" i="7"/>
  <c r="EL2" i="7"/>
  <c r="EK2" i="7"/>
  <c r="L21" i="2" l="1"/>
  <c r="K21" i="2"/>
  <c r="K4" i="2"/>
  <c r="K5" i="2"/>
  <c r="L5" i="2" s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3" i="2"/>
  <c r="I22" i="2"/>
  <c r="L4" i="2"/>
  <c r="L1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K3" i="4"/>
  <c r="J3" i="4"/>
  <c r="H4" i="4"/>
  <c r="J4" i="4" s="1"/>
  <c r="I4" i="4"/>
  <c r="K4" i="4" s="1"/>
  <c r="H5" i="4"/>
  <c r="J5" i="4" s="1"/>
  <c r="I5" i="4"/>
  <c r="K5" i="4" s="1"/>
  <c r="H6" i="4"/>
  <c r="J6" i="4" s="1"/>
  <c r="I6" i="4"/>
  <c r="K6" i="4" s="1"/>
  <c r="H7" i="4"/>
  <c r="J7" i="4" s="1"/>
  <c r="I7" i="4"/>
  <c r="K7" i="4" s="1"/>
  <c r="H8" i="4"/>
  <c r="J8" i="4" s="1"/>
  <c r="I8" i="4"/>
  <c r="K8" i="4" s="1"/>
  <c r="H9" i="4"/>
  <c r="J9" i="4" s="1"/>
  <c r="I9" i="4"/>
  <c r="K9" i="4" s="1"/>
  <c r="H10" i="4"/>
  <c r="J10" i="4" s="1"/>
  <c r="I10" i="4"/>
  <c r="K10" i="4" s="1"/>
  <c r="H11" i="4"/>
  <c r="J11" i="4" s="1"/>
  <c r="I11" i="4"/>
  <c r="K11" i="4" s="1"/>
  <c r="H12" i="4"/>
  <c r="J12" i="4" s="1"/>
  <c r="I12" i="4"/>
  <c r="K12" i="4" s="1"/>
  <c r="H13" i="4"/>
  <c r="J13" i="4" s="1"/>
  <c r="I13" i="4"/>
  <c r="K13" i="4" s="1"/>
  <c r="H14" i="4"/>
  <c r="J14" i="4" s="1"/>
  <c r="I14" i="4"/>
  <c r="K14" i="4" s="1"/>
  <c r="H15" i="4"/>
  <c r="J15" i="4" s="1"/>
  <c r="I15" i="4"/>
  <c r="K15" i="4" s="1"/>
  <c r="H16" i="4"/>
  <c r="J16" i="4" s="1"/>
  <c r="I16" i="4"/>
  <c r="K16" i="4" s="1"/>
  <c r="H17" i="4"/>
  <c r="J17" i="4" s="1"/>
  <c r="I17" i="4"/>
  <c r="K17" i="4" s="1"/>
  <c r="H18" i="4"/>
  <c r="J18" i="4" s="1"/>
  <c r="I18" i="4"/>
  <c r="K18" i="4" s="1"/>
  <c r="H19" i="4"/>
  <c r="J19" i="4" s="1"/>
  <c r="I19" i="4"/>
  <c r="K19" i="4" s="1"/>
  <c r="H20" i="4"/>
  <c r="J20" i="4" s="1"/>
  <c r="I20" i="4"/>
  <c r="K20" i="4" s="1"/>
  <c r="H21" i="4"/>
  <c r="J21" i="4" s="1"/>
  <c r="I21" i="4"/>
  <c r="K21" i="4" s="1"/>
  <c r="H22" i="4"/>
  <c r="J22" i="4" s="1"/>
  <c r="I22" i="4"/>
  <c r="K22" i="4" s="1"/>
  <c r="H23" i="4"/>
  <c r="J23" i="4" s="1"/>
  <c r="I23" i="4"/>
  <c r="K23" i="4" s="1"/>
  <c r="H24" i="4"/>
  <c r="J24" i="4" s="1"/>
  <c r="I24" i="4"/>
  <c r="K24" i="4" s="1"/>
  <c r="I3" i="4"/>
  <c r="H3" i="4"/>
  <c r="L19" i="2" l="1"/>
  <c r="L11" i="2"/>
  <c r="L7" i="2"/>
  <c r="L14" i="2"/>
  <c r="L10" i="2"/>
  <c r="L6" i="2"/>
  <c r="L3" i="2"/>
  <c r="L17" i="2"/>
  <c r="L13" i="2"/>
  <c r="L9" i="2"/>
  <c r="L18" i="2"/>
  <c r="L20" i="2"/>
  <c r="L16" i="2"/>
  <c r="L12" i="2"/>
  <c r="L8" i="2"/>
  <c r="DY9" i="7"/>
  <c r="DX9" i="7"/>
  <c r="DY8" i="7"/>
  <c r="DX8" i="7"/>
  <c r="DY7" i="7"/>
  <c r="DX7" i="7"/>
  <c r="DY6" i="7"/>
  <c r="DX6" i="7"/>
  <c r="DY5" i="7"/>
  <c r="DX5" i="7"/>
  <c r="DY4" i="7"/>
  <c r="DX4" i="7"/>
  <c r="DY3" i="7"/>
  <c r="DX3" i="7"/>
  <c r="DY2" i="7"/>
  <c r="DX2" i="7"/>
  <c r="DY1" i="7"/>
  <c r="DX1" i="7"/>
  <c r="CX2" i="7" l="1"/>
  <c r="CY2" i="7"/>
  <c r="CX3" i="7"/>
  <c r="CY3" i="7"/>
  <c r="CX4" i="7"/>
  <c r="CY4" i="7"/>
  <c r="CX5" i="7"/>
  <c r="CY5" i="7"/>
  <c r="CX6" i="7"/>
  <c r="CY6" i="7"/>
  <c r="CX7" i="7"/>
  <c r="CY7" i="7"/>
  <c r="CX8" i="7"/>
  <c r="CY8" i="7"/>
  <c r="CX9" i="7"/>
  <c r="CY9" i="7"/>
  <c r="CY1" i="7"/>
  <c r="CX1" i="7"/>
  <c r="CK3" i="7" l="1"/>
  <c r="CL3" i="7"/>
  <c r="CK4" i="7"/>
  <c r="CL4" i="7"/>
  <c r="CK5" i="7"/>
  <c r="CL5" i="7"/>
  <c r="CK6" i="7"/>
  <c r="CL6" i="7"/>
  <c r="CK7" i="7"/>
  <c r="CL7" i="7"/>
  <c r="CK8" i="7"/>
  <c r="CL8" i="7"/>
  <c r="CK9" i="7"/>
  <c r="CL9" i="7"/>
  <c r="CK2" i="7"/>
  <c r="CL2" i="7"/>
  <c r="BY3" i="7" l="1"/>
  <c r="BY4" i="7"/>
  <c r="BY5" i="7"/>
  <c r="BY6" i="7"/>
  <c r="BY7" i="7"/>
  <c r="BY8" i="7"/>
  <c r="BY9" i="7"/>
  <c r="BY10" i="7"/>
  <c r="BY2" i="7"/>
  <c r="BX3" i="7"/>
  <c r="BX4" i="7"/>
  <c r="BX5" i="7"/>
  <c r="BX6" i="7"/>
  <c r="BX7" i="7"/>
  <c r="BX8" i="7"/>
  <c r="BX9" i="7"/>
  <c r="BX10" i="7"/>
  <c r="BX2" i="7"/>
  <c r="BI3" i="7" l="1"/>
  <c r="BI4" i="7"/>
  <c r="BI5" i="7"/>
  <c r="BI6" i="7"/>
  <c r="BI7" i="7"/>
  <c r="BI8" i="7"/>
  <c r="BI9" i="7"/>
  <c r="BI10" i="7"/>
  <c r="BI2" i="7"/>
  <c r="BJ3" i="7"/>
  <c r="BJ4" i="7"/>
  <c r="BJ5" i="7"/>
  <c r="BJ6" i="7"/>
  <c r="BJ7" i="7"/>
  <c r="BJ8" i="7"/>
  <c r="BJ9" i="7"/>
  <c r="BJ10" i="7"/>
  <c r="BJ2" i="7"/>
  <c r="BE34" i="7" l="1"/>
  <c r="BD34" i="7"/>
  <c r="BE33" i="7"/>
  <c r="BD33" i="7"/>
  <c r="BE32" i="7"/>
  <c r="BD32" i="7"/>
  <c r="BE31" i="7"/>
  <c r="BD31" i="7"/>
  <c r="BE30" i="7"/>
  <c r="BD30" i="7"/>
  <c r="BE29" i="7"/>
  <c r="BD29" i="7"/>
  <c r="BE28" i="7"/>
  <c r="BD28" i="7"/>
  <c r="BE27" i="7"/>
  <c r="BD27" i="7"/>
  <c r="AR9" i="7" l="1"/>
  <c r="AQ9" i="7"/>
  <c r="AR3" i="7"/>
  <c r="AR4" i="7"/>
  <c r="AR5" i="7"/>
  <c r="AR6" i="7"/>
  <c r="AR7" i="7"/>
  <c r="AR8" i="7"/>
  <c r="AR2" i="7"/>
  <c r="AQ3" i="7"/>
  <c r="AQ4" i="7"/>
  <c r="AQ5" i="7"/>
  <c r="AQ6" i="7"/>
  <c r="AQ7" i="7"/>
  <c r="AQ8" i="7"/>
  <c r="AQ2" i="7"/>
  <c r="AA19" i="7" l="1"/>
  <c r="AB19" i="7"/>
  <c r="AA18" i="7"/>
  <c r="AB18" i="7"/>
  <c r="AA3" i="7" l="1"/>
  <c r="AB3" i="7"/>
  <c r="AA4" i="7"/>
  <c r="AB4" i="7"/>
  <c r="AA5" i="7"/>
  <c r="AB5" i="7"/>
  <c r="AA6" i="7"/>
  <c r="AB6" i="7"/>
  <c r="AA7" i="7"/>
  <c r="AB7" i="7"/>
  <c r="AA8" i="7"/>
  <c r="AB8" i="7"/>
  <c r="AA9" i="7"/>
  <c r="AB9" i="7"/>
  <c r="AA10" i="7"/>
  <c r="AB10" i="7"/>
  <c r="AA11" i="7"/>
  <c r="AB11" i="7"/>
  <c r="AA12" i="7"/>
  <c r="AB12" i="7"/>
  <c r="AA13" i="7"/>
  <c r="AB13" i="7"/>
  <c r="AA14" i="7"/>
  <c r="AB14" i="7"/>
  <c r="AA15" i="7"/>
  <c r="AB15" i="7"/>
  <c r="AA16" i="7"/>
  <c r="AB16" i="7"/>
  <c r="AA17" i="7"/>
  <c r="AB17" i="7"/>
  <c r="AB2" i="7"/>
  <c r="AA2" i="7"/>
  <c r="O97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89" i="6"/>
  <c r="O90" i="6"/>
  <c r="O91" i="6"/>
  <c r="O92" i="6"/>
  <c r="O93" i="6"/>
  <c r="O94" i="6"/>
  <c r="O95" i="6"/>
  <c r="O96" i="6"/>
  <c r="O98" i="6"/>
  <c r="O99" i="6"/>
  <c r="O100" i="6"/>
  <c r="O101" i="6"/>
  <c r="O102" i="6"/>
  <c r="O103" i="6"/>
  <c r="O104" i="6"/>
  <c r="O105" i="6"/>
  <c r="O106" i="6"/>
  <c r="O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89" i="6"/>
  <c r="I74" i="6" l="1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J73" i="6"/>
  <c r="I73" i="6"/>
  <c r="K49" i="6" l="1"/>
  <c r="K50" i="6"/>
  <c r="K51" i="6"/>
  <c r="K52" i="6"/>
  <c r="K53" i="6"/>
  <c r="K54" i="6"/>
  <c r="K55" i="6"/>
  <c r="K56" i="6"/>
  <c r="K48" i="6"/>
  <c r="J49" i="6"/>
  <c r="J50" i="6"/>
  <c r="J51" i="6"/>
  <c r="J52" i="6"/>
  <c r="J53" i="6"/>
  <c r="J54" i="6"/>
  <c r="J55" i="6"/>
  <c r="J56" i="6"/>
  <c r="J48" i="6"/>
  <c r="V20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3" i="6"/>
  <c r="V2" i="6" l="1"/>
  <c r="D27" i="4"/>
  <c r="E26" i="4"/>
  <c r="D26" i="4"/>
  <c r="E25" i="4"/>
  <c r="D25" i="4"/>
  <c r="C28" i="6" l="1"/>
  <c r="B28" i="6"/>
  <c r="C26" i="6"/>
  <c r="B26" i="6"/>
  <c r="D22" i="5"/>
  <c r="D23" i="5" s="1"/>
  <c r="E22" i="5"/>
  <c r="F22" i="5"/>
  <c r="G22" i="5"/>
  <c r="G23" i="5"/>
  <c r="F23" i="5" s="1"/>
  <c r="M52" i="5"/>
  <c r="L52" i="5"/>
  <c r="M51" i="5"/>
  <c r="L51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51" i="5" s="1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E28" i="6" l="1"/>
  <c r="E26" i="6"/>
  <c r="V18" i="5"/>
  <c r="W18" i="5" s="1"/>
  <c r="V14" i="5"/>
  <c r="W14" i="5" s="1"/>
  <c r="V10" i="5"/>
  <c r="W10" i="5" s="1"/>
  <c r="V8" i="5"/>
  <c r="W8" i="5" s="1"/>
  <c r="V6" i="5"/>
  <c r="W6" i="5" s="1"/>
  <c r="V4" i="5"/>
  <c r="W4" i="5" s="1"/>
  <c r="V16" i="5"/>
  <c r="W16" i="5" s="1"/>
  <c r="V12" i="5"/>
  <c r="W12" i="5" s="1"/>
  <c r="E23" i="5"/>
  <c r="V19" i="5"/>
  <c r="W19" i="5" s="1"/>
  <c r="V20" i="5"/>
  <c r="W20" i="5" s="1"/>
  <c r="H21" i="5"/>
  <c r="I21" i="5"/>
  <c r="Q35" i="5"/>
  <c r="R35" i="5" s="1"/>
  <c r="Q39" i="5"/>
  <c r="R39" i="5" s="1"/>
  <c r="Q14" i="5"/>
  <c r="Q15" i="5"/>
  <c r="Q18" i="5"/>
  <c r="Q19" i="5"/>
  <c r="V3" i="5"/>
  <c r="W3" i="5" s="1"/>
  <c r="V5" i="5"/>
  <c r="W5" i="5" s="1"/>
  <c r="V7" i="5"/>
  <c r="W7" i="5" s="1"/>
  <c r="V9" i="5"/>
  <c r="W9" i="5" s="1"/>
  <c r="V11" i="5"/>
  <c r="W11" i="5" s="1"/>
  <c r="V13" i="5"/>
  <c r="W13" i="5" s="1"/>
  <c r="V15" i="5"/>
  <c r="W15" i="5" s="1"/>
  <c r="V17" i="5"/>
  <c r="W17" i="5" s="1"/>
  <c r="H22" i="5"/>
  <c r="H23" i="5" s="1"/>
  <c r="P20" i="5"/>
  <c r="P14" i="5"/>
  <c r="P12" i="5"/>
  <c r="P6" i="5"/>
  <c r="P4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Q37" i="5" s="1"/>
  <c r="R37" i="5" s="1"/>
  <c r="P36" i="5"/>
  <c r="P35" i="5"/>
  <c r="P34" i="5"/>
  <c r="P33" i="5"/>
  <c r="P32" i="5"/>
  <c r="L53" i="5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E33" i="3"/>
  <c r="D33" i="3"/>
  <c r="T51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32" i="3"/>
  <c r="L53" i="3"/>
  <c r="P33" i="3"/>
  <c r="Q33" i="3" s="1"/>
  <c r="P34" i="3"/>
  <c r="P35" i="3"/>
  <c r="Q35" i="3" s="1"/>
  <c r="P36" i="3"/>
  <c r="P37" i="3"/>
  <c r="P38" i="3"/>
  <c r="Q38" i="3" s="1"/>
  <c r="P39" i="3"/>
  <c r="Q39" i="3" s="1"/>
  <c r="P40" i="3"/>
  <c r="P41" i="3"/>
  <c r="P42" i="3"/>
  <c r="Q42" i="3" s="1"/>
  <c r="P43" i="3"/>
  <c r="P44" i="3"/>
  <c r="P45" i="3"/>
  <c r="P46" i="3"/>
  <c r="P47" i="3"/>
  <c r="Q47" i="3" s="1"/>
  <c r="P48" i="3"/>
  <c r="P49" i="3"/>
  <c r="Q49" i="3" s="1"/>
  <c r="Q34" i="3"/>
  <c r="Q46" i="3"/>
  <c r="P32" i="3"/>
  <c r="Q32" i="3" s="1"/>
  <c r="Q36" i="3"/>
  <c r="Q37" i="3"/>
  <c r="Q40" i="3"/>
  <c r="Q41" i="3"/>
  <c r="Q43" i="3"/>
  <c r="Q44" i="3"/>
  <c r="Q45" i="3"/>
  <c r="Q48" i="3"/>
  <c r="L27" i="3"/>
  <c r="L26" i="3"/>
  <c r="L25" i="3"/>
  <c r="L24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3" i="3"/>
  <c r="N23" i="3"/>
  <c r="P4" i="3"/>
  <c r="Q4" i="3"/>
  <c r="M4" i="3" s="1"/>
  <c r="P5" i="3"/>
  <c r="L5" i="3" s="1"/>
  <c r="Q5" i="3"/>
  <c r="P6" i="3"/>
  <c r="Q6" i="3"/>
  <c r="P7" i="3"/>
  <c r="Q7" i="3"/>
  <c r="P8" i="3"/>
  <c r="R8" i="3" s="1"/>
  <c r="L8" i="3" s="1"/>
  <c r="Q8" i="3"/>
  <c r="M8" i="3" s="1"/>
  <c r="P9" i="3"/>
  <c r="L9" i="3" s="1"/>
  <c r="Q9" i="3"/>
  <c r="P10" i="3"/>
  <c r="Q10" i="3"/>
  <c r="P11" i="3"/>
  <c r="L11" i="3" s="1"/>
  <c r="Q11" i="3"/>
  <c r="P12" i="3"/>
  <c r="Q12" i="3"/>
  <c r="P13" i="3"/>
  <c r="Q13" i="3"/>
  <c r="P14" i="3"/>
  <c r="Q14" i="3"/>
  <c r="P15" i="3"/>
  <c r="L15" i="3" s="1"/>
  <c r="Q15" i="3"/>
  <c r="P16" i="3"/>
  <c r="Q16" i="3"/>
  <c r="M16" i="3" s="1"/>
  <c r="P17" i="3"/>
  <c r="L17" i="3" s="1"/>
  <c r="Q17" i="3"/>
  <c r="P18" i="3"/>
  <c r="Q18" i="3"/>
  <c r="M18" i="3" s="1"/>
  <c r="N18" i="3" s="1"/>
  <c r="P19" i="3"/>
  <c r="Q19" i="3"/>
  <c r="P20" i="3"/>
  <c r="R20" i="3" s="1"/>
  <c r="L20" i="3" s="1"/>
  <c r="Q20" i="3"/>
  <c r="M20" i="3" s="1"/>
  <c r="Q3" i="3"/>
  <c r="P3" i="3"/>
  <c r="E23" i="3"/>
  <c r="N51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32" i="3"/>
  <c r="M51" i="3"/>
  <c r="L51" i="3"/>
  <c r="M52" i="3" s="1"/>
  <c r="L52" i="3" s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3" i="3"/>
  <c r="L4" i="3"/>
  <c r="L18" i="3"/>
  <c r="R17" i="3"/>
  <c r="M17" i="3" s="1"/>
  <c r="R11" i="3"/>
  <c r="M11" i="3" s="1"/>
  <c r="R9" i="3"/>
  <c r="M9" i="3" s="1"/>
  <c r="R5" i="3"/>
  <c r="M5" i="3" s="1"/>
  <c r="R4" i="3"/>
  <c r="R16" i="3"/>
  <c r="L16" i="3" s="1"/>
  <c r="R18" i="3"/>
  <c r="R15" i="3"/>
  <c r="M15" i="3" s="1"/>
  <c r="F23" i="3"/>
  <c r="D23" i="3"/>
  <c r="G23" i="3"/>
  <c r="H23" i="3"/>
  <c r="E22" i="3"/>
  <c r="F22" i="3"/>
  <c r="G22" i="3"/>
  <c r="D22" i="3"/>
  <c r="Q20" i="5" l="1"/>
  <c r="R20" i="5" s="1"/>
  <c r="Q9" i="5"/>
  <c r="Q7" i="5"/>
  <c r="Q5" i="5"/>
  <c r="Q3" i="5"/>
  <c r="P13" i="5"/>
  <c r="P19" i="5"/>
  <c r="R19" i="5" s="1"/>
  <c r="L19" i="5" s="1"/>
  <c r="P15" i="5"/>
  <c r="R15" i="5" s="1"/>
  <c r="L15" i="5" s="1"/>
  <c r="P11" i="5"/>
  <c r="Q10" i="5"/>
  <c r="R10" i="5" s="1"/>
  <c r="P9" i="5"/>
  <c r="Q8" i="5"/>
  <c r="P7" i="5"/>
  <c r="Q6" i="5"/>
  <c r="R6" i="5" s="1"/>
  <c r="P5" i="5"/>
  <c r="Q4" i="5"/>
  <c r="R4" i="5" s="1"/>
  <c r="P3" i="5"/>
  <c r="P17" i="5"/>
  <c r="Q11" i="5"/>
  <c r="P8" i="5"/>
  <c r="P16" i="5"/>
  <c r="L16" i="5" s="1"/>
  <c r="Q17" i="5"/>
  <c r="Q13" i="5"/>
  <c r="P10" i="5"/>
  <c r="P18" i="5"/>
  <c r="R18" i="5" s="1"/>
  <c r="M18" i="5" s="1"/>
  <c r="Q16" i="5"/>
  <c r="Q12" i="5"/>
  <c r="T37" i="5"/>
  <c r="D38" i="5"/>
  <c r="Q32" i="5"/>
  <c r="P51" i="5"/>
  <c r="Q40" i="5"/>
  <c r="R40" i="5" s="1"/>
  <c r="S40" i="5" s="1"/>
  <c r="E41" i="5" s="1"/>
  <c r="R8" i="5"/>
  <c r="M8" i="5" s="1"/>
  <c r="T39" i="5"/>
  <c r="D40" i="5"/>
  <c r="Q49" i="5"/>
  <c r="R49" i="5" s="1"/>
  <c r="S49" i="5" s="1"/>
  <c r="E50" i="5" s="1"/>
  <c r="W22" i="5"/>
  <c r="D36" i="5"/>
  <c r="Q41" i="5"/>
  <c r="R41" i="5" s="1"/>
  <c r="S41" i="5" s="1"/>
  <c r="E42" i="5" s="1"/>
  <c r="Q34" i="5"/>
  <c r="R34" i="5" s="1"/>
  <c r="S34" i="5"/>
  <c r="E35" i="5" s="1"/>
  <c r="Q38" i="5"/>
  <c r="R38" i="5" s="1"/>
  <c r="S38" i="5"/>
  <c r="E39" i="5" s="1"/>
  <c r="Q42" i="5"/>
  <c r="R42" i="5" s="1"/>
  <c r="S42" i="5"/>
  <c r="E43" i="5" s="1"/>
  <c r="Q46" i="5"/>
  <c r="R46" i="5" s="1"/>
  <c r="S46" i="5" s="1"/>
  <c r="E47" i="5" s="1"/>
  <c r="R12" i="5"/>
  <c r="M12" i="5" s="1"/>
  <c r="L12" i="5"/>
  <c r="Q36" i="5"/>
  <c r="R36" i="5" s="1"/>
  <c r="S36" i="5"/>
  <c r="E37" i="5" s="1"/>
  <c r="Q44" i="5"/>
  <c r="R44" i="5" s="1"/>
  <c r="R16" i="5"/>
  <c r="M16" i="5" s="1"/>
  <c r="Q45" i="5"/>
  <c r="R45" i="5" s="1"/>
  <c r="S35" i="5"/>
  <c r="E36" i="5" s="1"/>
  <c r="S39" i="5"/>
  <c r="E40" i="5" s="1"/>
  <c r="Q47" i="5"/>
  <c r="R47" i="5" s="1"/>
  <c r="S47" i="5" s="1"/>
  <c r="E48" i="5" s="1"/>
  <c r="R14" i="5"/>
  <c r="M14" i="5" s="1"/>
  <c r="L14" i="5"/>
  <c r="M19" i="5"/>
  <c r="N19" i="5" s="1"/>
  <c r="M15" i="5"/>
  <c r="N15" i="5" s="1"/>
  <c r="Q43" i="5"/>
  <c r="R43" i="5" s="1"/>
  <c r="S43" i="5" s="1"/>
  <c r="E44" i="5" s="1"/>
  <c r="Q33" i="5"/>
  <c r="R33" i="5" s="1"/>
  <c r="Q48" i="5"/>
  <c r="R48" i="5" s="1"/>
  <c r="S37" i="5"/>
  <c r="E38" i="5" s="1"/>
  <c r="P51" i="3"/>
  <c r="Q51" i="3"/>
  <c r="M10" i="3"/>
  <c r="N4" i="3"/>
  <c r="N20" i="3"/>
  <c r="N8" i="3"/>
  <c r="N16" i="3"/>
  <c r="L19" i="3"/>
  <c r="N19" i="3" s="1"/>
  <c r="N17" i="3"/>
  <c r="N15" i="3"/>
  <c r="N11" i="3"/>
  <c r="N9" i="3"/>
  <c r="L7" i="3"/>
  <c r="N7" i="3" s="1"/>
  <c r="N5" i="3"/>
  <c r="R10" i="3"/>
  <c r="L10" i="3" s="1"/>
  <c r="R6" i="3"/>
  <c r="L6" i="3" s="1"/>
  <c r="R12" i="3"/>
  <c r="L12" i="3" s="1"/>
  <c r="R19" i="3"/>
  <c r="M19" i="3" s="1"/>
  <c r="R7" i="3"/>
  <c r="M7" i="3" s="1"/>
  <c r="R13" i="3"/>
  <c r="M13" i="3" s="1"/>
  <c r="R14" i="3"/>
  <c r="L14" i="3" s="1"/>
  <c r="M3" i="3"/>
  <c r="L3" i="3"/>
  <c r="N3" i="3" s="1"/>
  <c r="W22" i="3"/>
  <c r="R3" i="3"/>
  <c r="M6" i="5" l="1"/>
  <c r="L6" i="5"/>
  <c r="N6" i="5" s="1"/>
  <c r="M4" i="5"/>
  <c r="L4" i="5"/>
  <c r="M10" i="5"/>
  <c r="L26" i="5" s="1"/>
  <c r="L10" i="5"/>
  <c r="N10" i="5" s="1"/>
  <c r="M20" i="5"/>
  <c r="L20" i="5"/>
  <c r="N20" i="5" s="1"/>
  <c r="R3" i="5"/>
  <c r="M3" i="5" s="1"/>
  <c r="L3" i="5"/>
  <c r="R17" i="5"/>
  <c r="L17" i="5" s="1"/>
  <c r="R7" i="5"/>
  <c r="L7" i="5" s="1"/>
  <c r="L18" i="5"/>
  <c r="N18" i="5" s="1"/>
  <c r="R13" i="5"/>
  <c r="R11" i="5"/>
  <c r="R5" i="5"/>
  <c r="M5" i="5" s="1"/>
  <c r="L5" i="5"/>
  <c r="R9" i="5"/>
  <c r="L9" i="5" s="1"/>
  <c r="N14" i="5"/>
  <c r="L8" i="5"/>
  <c r="N8" i="5" s="1"/>
  <c r="T33" i="5"/>
  <c r="D34" i="5"/>
  <c r="D46" i="5"/>
  <c r="N12" i="5"/>
  <c r="T36" i="5"/>
  <c r="D37" i="5"/>
  <c r="T38" i="5"/>
  <c r="D39" i="5"/>
  <c r="S33" i="5"/>
  <c r="E34" i="5" s="1"/>
  <c r="D45" i="5"/>
  <c r="T35" i="5"/>
  <c r="T41" i="5"/>
  <c r="D42" i="5"/>
  <c r="T43" i="5"/>
  <c r="D44" i="5"/>
  <c r="S45" i="5"/>
  <c r="E46" i="5" s="1"/>
  <c r="D49" i="5"/>
  <c r="S48" i="5"/>
  <c r="E49" i="5" s="1"/>
  <c r="S44" i="5"/>
  <c r="E45" i="5" s="1"/>
  <c r="T42" i="5"/>
  <c r="D43" i="5"/>
  <c r="T34" i="5"/>
  <c r="D35" i="5"/>
  <c r="L27" i="5"/>
  <c r="Q51" i="5"/>
  <c r="R32" i="5"/>
  <c r="T47" i="5"/>
  <c r="D48" i="5"/>
  <c r="N16" i="5"/>
  <c r="T46" i="5"/>
  <c r="D47" i="5"/>
  <c r="T49" i="5"/>
  <c r="D50" i="5"/>
  <c r="T40" i="5"/>
  <c r="D41" i="5"/>
  <c r="N12" i="3"/>
  <c r="N10" i="3"/>
  <c r="M12" i="3"/>
  <c r="M14" i="3"/>
  <c r="N14" i="3" s="1"/>
  <c r="L13" i="3"/>
  <c r="N13" i="3" s="1"/>
  <c r="M6" i="3"/>
  <c r="N6" i="3" s="1"/>
  <c r="N9" i="5" l="1"/>
  <c r="L13" i="5"/>
  <c r="M13" i="5"/>
  <c r="N3" i="5"/>
  <c r="L25" i="5"/>
  <c r="N5" i="5"/>
  <c r="M9" i="5"/>
  <c r="M7" i="5"/>
  <c r="N7" i="5" s="1"/>
  <c r="M17" i="5"/>
  <c r="N17" i="5" s="1"/>
  <c r="L11" i="5"/>
  <c r="M11" i="5"/>
  <c r="N11" i="5" s="1"/>
  <c r="N4" i="5"/>
  <c r="T44" i="5"/>
  <c r="D33" i="5"/>
  <c r="S32" i="5"/>
  <c r="E33" i="5" s="1"/>
  <c r="T48" i="5"/>
  <c r="T45" i="5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H22" i="3" s="1"/>
  <c r="I3" i="3"/>
  <c r="I21" i="3" s="1"/>
  <c r="H3" i="3"/>
  <c r="L24" i="5" l="1"/>
  <c r="N13" i="5"/>
  <c r="N23" i="5" s="1"/>
  <c r="T32" i="5"/>
  <c r="T51" i="5" s="1"/>
  <c r="H21" i="3"/>
  <c r="AR20" i="2"/>
  <c r="AQ20" i="2"/>
  <c r="AR19" i="2"/>
  <c r="AQ19" i="2"/>
  <c r="AR18" i="2"/>
  <c r="AQ18" i="2"/>
  <c r="AR17" i="2"/>
  <c r="AQ17" i="2"/>
  <c r="AR16" i="2"/>
  <c r="AQ16" i="2"/>
  <c r="AR15" i="2"/>
  <c r="AQ15" i="2"/>
  <c r="AR14" i="2"/>
  <c r="AQ14" i="2"/>
  <c r="AR13" i="2"/>
  <c r="AQ13" i="2"/>
  <c r="AR12" i="2"/>
  <c r="AQ12" i="2"/>
  <c r="AR11" i="2"/>
  <c r="AQ11" i="2"/>
  <c r="AR10" i="2"/>
  <c r="AQ10" i="2"/>
  <c r="AR9" i="2"/>
  <c r="AQ9" i="2"/>
  <c r="AR8" i="2"/>
  <c r="AQ8" i="2"/>
  <c r="AR7" i="2"/>
  <c r="AQ7" i="2"/>
  <c r="AR6" i="2"/>
  <c r="AQ6" i="2"/>
  <c r="AR5" i="2"/>
  <c r="AQ5" i="2"/>
  <c r="AR4" i="2"/>
  <c r="AQ4" i="2"/>
  <c r="AR3" i="2"/>
  <c r="AR21" i="2" s="1"/>
  <c r="AQ3" i="2"/>
  <c r="AQ22" i="2" s="1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2" i="2"/>
  <c r="AF12" i="2"/>
  <c r="AG11" i="2"/>
  <c r="AF11" i="2"/>
  <c r="AG10" i="2"/>
  <c r="AF10" i="2"/>
  <c r="AG9" i="2"/>
  <c r="AF9" i="2"/>
  <c r="AG8" i="2"/>
  <c r="AF8" i="2"/>
  <c r="AG7" i="2"/>
  <c r="AF7" i="2"/>
  <c r="AG6" i="2"/>
  <c r="AF6" i="2"/>
  <c r="AG5" i="2"/>
  <c r="AF5" i="2"/>
  <c r="AG4" i="2"/>
  <c r="AG21" i="2" s="1"/>
  <c r="AF4" i="2"/>
  <c r="AG3" i="2"/>
  <c r="AF3" i="2"/>
  <c r="AF22" i="2" s="1"/>
  <c r="U22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V21" i="2" s="1"/>
  <c r="U3" i="2"/>
  <c r="U21" i="2" s="1"/>
  <c r="J21" i="2"/>
  <c r="I2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Q22" i="1"/>
  <c r="R21" i="1"/>
  <c r="Q21" i="1"/>
  <c r="AQ21" i="2" l="1"/>
  <c r="AF21" i="2"/>
  <c r="L22" i="1"/>
  <c r="M21" i="1"/>
  <c r="L21" i="1"/>
  <c r="G22" i="1" l="1"/>
  <c r="H21" i="1"/>
  <c r="G21" i="1"/>
  <c r="B22" i="1" l="1"/>
  <c r="C21" i="1"/>
  <c r="B21" i="1"/>
</calcChain>
</file>

<file path=xl/sharedStrings.xml><?xml version="1.0" encoding="utf-8"?>
<sst xmlns="http://schemas.openxmlformats.org/spreadsheetml/2006/main" count="2084" uniqueCount="357">
  <si>
    <t>Team</t>
  </si>
  <si>
    <t>sup(H-A)</t>
  </si>
  <si>
    <t>ttg(H-A)</t>
  </si>
  <si>
    <t>Albirex_Niigata</t>
  </si>
  <si>
    <t>Cerezo_Osaka</t>
  </si>
  <si>
    <t>Consadole_Sapporo</t>
  </si>
  <si>
    <t>Gamba_Osaka</t>
  </si>
  <si>
    <t>J¨²bilo_Iwata</t>
  </si>
  <si>
    <t>Kashima_Antlers</t>
  </si>
  <si>
    <t>Kashiwa_Reysol</t>
  </si>
  <si>
    <t>Kawasaki_Frontale</t>
  </si>
  <si>
    <t>Omiya_Ardija</t>
  </si>
  <si>
    <t>Sagan_Tosu</t>
  </si>
  <si>
    <t>Sanfrecce_Hiroshima</t>
  </si>
  <si>
    <t>Shimizu_S_Pulse</t>
  </si>
  <si>
    <t>Tokyo</t>
  </si>
  <si>
    <t>Urawa_Reds</t>
  </si>
  <si>
    <t>Vegalta_Sendai</t>
  </si>
  <si>
    <t>Ventforet_Kofu</t>
  </si>
  <si>
    <t>Vissel_Kobe</t>
  </si>
  <si>
    <t>Yokohama_F_Marinos</t>
  </si>
  <si>
    <t>Avispa_Fukuoka</t>
  </si>
  <si>
    <t>Nagoya_Grampus</t>
  </si>
  <si>
    <t>Shonan_Bellmare</t>
  </si>
  <si>
    <t>Matsumoto_Yamaga</t>
  </si>
  <si>
    <t>Montedio_Yamagata</t>
  </si>
  <si>
    <t>Tokushima_Vortis</t>
  </si>
  <si>
    <t>sup</t>
  </si>
  <si>
    <t>ttg</t>
  </si>
  <si>
    <t>sup(H)</t>
  </si>
  <si>
    <t>sup(A)</t>
  </si>
  <si>
    <t>ttg(H)</t>
  </si>
  <si>
    <t>ttg(A)</t>
  </si>
  <si>
    <t>Avispa Fukuoka</t>
  </si>
  <si>
    <t>Ehime</t>
  </si>
  <si>
    <t>Fagiano Okayama</t>
  </si>
  <si>
    <t>Gifu</t>
  </si>
  <si>
    <t>JEF United</t>
  </si>
  <si>
    <t>Kamatamare Sanuki</t>
  </si>
  <si>
    <t>Kyoto Sanga</t>
  </si>
  <si>
    <t>Machida Zelvia</t>
  </si>
  <si>
    <t>Matsumoto Yamaga</t>
  </si>
  <si>
    <t>Mito Hollyhock</t>
  </si>
  <si>
    <t>Montedio Yamagata</t>
  </si>
  <si>
    <t>Nagoya Grampus</t>
  </si>
  <si>
    <t>Oita Trinita</t>
  </si>
  <si>
    <t>Renofa Yamaguchi</t>
  </si>
  <si>
    <t>Roasso Kumamoto</t>
  </si>
  <si>
    <t>Shonan Bellmare</t>
  </si>
  <si>
    <t>ThespaKusatsu Gunma</t>
  </si>
  <si>
    <t>Tokushima Vortis</t>
  </si>
  <si>
    <t>Tokyo Verdy</t>
  </si>
  <si>
    <t>V-Varen Nagasaki</t>
  </si>
  <si>
    <t>Yokohama</t>
  </si>
  <si>
    <t>Zweigen Kanazawa</t>
  </si>
  <si>
    <t>Cerezo Osaka</t>
  </si>
  <si>
    <t>Consadole Sapporo</t>
  </si>
  <si>
    <t>Giravanz Kitakyushu</t>
  </si>
  <si>
    <t>Shimizu S-Pulse</t>
  </si>
  <si>
    <t>H</t>
    <phoneticPr fontId="1" type="noConversion"/>
  </si>
  <si>
    <t>A</t>
    <phoneticPr fontId="1" type="noConversion"/>
  </si>
  <si>
    <t>17H + A</t>
    <phoneticPr fontId="1" type="noConversion"/>
  </si>
  <si>
    <t>17A + H</t>
    <phoneticPr fontId="1" type="noConversion"/>
  </si>
  <si>
    <t>H + A</t>
    <phoneticPr fontId="1" type="noConversion"/>
  </si>
  <si>
    <t>H+A</t>
    <phoneticPr fontId="1" type="noConversion"/>
  </si>
  <si>
    <t>18H - sigmaH</t>
    <phoneticPr fontId="1" type="noConversion"/>
  </si>
  <si>
    <t>H-A</t>
    <phoneticPr fontId="1" type="noConversion"/>
  </si>
  <si>
    <t>H</t>
  </si>
  <si>
    <t>H</t>
    <phoneticPr fontId="1" type="noConversion"/>
  </si>
  <si>
    <t>A</t>
  </si>
  <si>
    <t>A</t>
    <phoneticPr fontId="1" type="noConversion"/>
  </si>
  <si>
    <t>sup</t>
    <phoneticPr fontId="1" type="noConversion"/>
  </si>
  <si>
    <t>num</t>
    <phoneticPr fontId="1" type="noConversion"/>
  </si>
  <si>
    <t>ttg</t>
    <phoneticPr fontId="1" type="noConversion"/>
  </si>
  <si>
    <t>H-A</t>
    <phoneticPr fontId="1" type="noConversion"/>
  </si>
  <si>
    <t>H+A</t>
    <phoneticPr fontId="1" type="noConversion"/>
  </si>
  <si>
    <t>round2</t>
    <phoneticPr fontId="1" type="noConversion"/>
  </si>
  <si>
    <t>No.</t>
  </si>
  <si>
    <t>Status</t>
  </si>
  <si>
    <t>Match Code</t>
  </si>
  <si>
    <t>Match Date&amp;Time</t>
  </si>
  <si>
    <t>League Code</t>
  </si>
  <si>
    <t>Home</t>
  </si>
  <si>
    <t>Away</t>
  </si>
  <si>
    <t>Sup</t>
  </si>
  <si>
    <t>Total</t>
  </si>
  <si>
    <t>D</t>
  </si>
  <si>
    <t>Margin(%)</t>
  </si>
  <si>
    <t>Line</t>
  </si>
  <si>
    <t>Hi</t>
  </si>
  <si>
    <t>Lo</t>
  </si>
  <si>
    <t>Comments</t>
  </si>
  <si>
    <t>Unlock</t>
  </si>
  <si>
    <t>Fri002</t>
  </si>
  <si>
    <t>JD1</t>
  </si>
  <si>
    <t>Hokkaido Consadole Sapporo</t>
  </si>
  <si>
    <t>Fri003</t>
  </si>
  <si>
    <t>Kawasaki Frontale</t>
  </si>
  <si>
    <t>Fri004</t>
  </si>
  <si>
    <t>Kashiwa Reysol</t>
  </si>
  <si>
    <t>Yokohama F.Marinos</t>
  </si>
  <si>
    <t>Jubilo Iwata</t>
  </si>
  <si>
    <t>FC Tokyo</t>
  </si>
  <si>
    <t>Vegalta Sendai</t>
  </si>
  <si>
    <t>Vissel Kobe</t>
  </si>
  <si>
    <t>Kashima Antlers</t>
  </si>
  <si>
    <t>Gamba Osaka</t>
  </si>
  <si>
    <t>Sagan Tosu</t>
  </si>
  <si>
    <t>Urawa Reds</t>
  </si>
  <si>
    <t>Sanfrecce Hiroshima</t>
  </si>
  <si>
    <t>S</t>
    <phoneticPr fontId="1" type="noConversion"/>
  </si>
  <si>
    <t>T</t>
    <phoneticPr fontId="1" type="noConversion"/>
  </si>
  <si>
    <t>SAGAN TOSU</t>
  </si>
  <si>
    <t>VISSEL KOBE</t>
  </si>
  <si>
    <t>FC TOKYO</t>
  </si>
  <si>
    <t>URAWA RED DIAMONDS</t>
  </si>
  <si>
    <t>SANFRECCE HIROSHIMA</t>
  </si>
  <si>
    <t>CONSADOLE SAPPORO</t>
  </si>
  <si>
    <t>GAMBA OSAKA</t>
  </si>
  <si>
    <t>NAGOYA GRAMPUS</t>
  </si>
  <si>
    <t>SHONAN BELLMARE</t>
  </si>
  <si>
    <t>V-VAREN NAGASAKI</t>
  </si>
  <si>
    <t>VEGALTA SENDAI</t>
  </si>
  <si>
    <t>KASHIWA REYSOL</t>
  </si>
  <si>
    <t>SHIMIZU S-PULSE</t>
  </si>
  <si>
    <t>KASHIMA ANTLERS</t>
  </si>
  <si>
    <t>JUBILO IWATA</t>
  </si>
  <si>
    <t>KAWASAKI FRONTALE</t>
  </si>
  <si>
    <t>CEREZO OSAKA</t>
  </si>
  <si>
    <t>YOKOHAMA F MARINOS</t>
  </si>
  <si>
    <t>sup(H)</t>
    <phoneticPr fontId="1" type="noConversion"/>
  </si>
  <si>
    <t>sup(A)</t>
    <phoneticPr fontId="1" type="noConversion"/>
  </si>
  <si>
    <t>ttg</t>
    <phoneticPr fontId="1" type="noConversion"/>
  </si>
  <si>
    <t>KONNO inj</t>
    <phoneticPr fontId="1" type="noConversion"/>
  </si>
  <si>
    <t>LEANDRO</t>
  </si>
  <si>
    <t>LEANDROinj</t>
    <phoneticPr fontId="1" type="noConversion"/>
  </si>
  <si>
    <t>sup</t>
    <phoneticPr fontId="1" type="noConversion"/>
  </si>
  <si>
    <t>ttg</t>
    <phoneticPr fontId="1" type="noConversion"/>
  </si>
  <si>
    <t>(KIYOTAKE inj)</t>
    <phoneticPr fontId="1" type="noConversion"/>
  </si>
  <si>
    <t>A</t>
    <phoneticPr fontId="1" type="noConversion"/>
  </si>
  <si>
    <t>Opening</t>
  </si>
  <si>
    <t>Closing</t>
  </si>
  <si>
    <t>TTG</t>
  </si>
  <si>
    <t xml:space="preserve"> </t>
  </si>
  <si>
    <t>Consensus</t>
    <phoneticPr fontId="1" type="noConversion"/>
  </si>
  <si>
    <t>Self</t>
    <phoneticPr fontId="1" type="noConversion"/>
  </si>
  <si>
    <t>NAGOYA GRAMPUS</t>
    <phoneticPr fontId="1" type="noConversion"/>
  </si>
  <si>
    <t>Wed004</t>
  </si>
  <si>
    <t>JLC</t>
  </si>
  <si>
    <t>Albirex Niigata</t>
  </si>
  <si>
    <t>Wed005</t>
  </si>
  <si>
    <t>Wed006</t>
  </si>
  <si>
    <t>Ventforet Kofu</t>
  </si>
  <si>
    <t>Wed007</t>
  </si>
  <si>
    <t>Wed008</t>
  </si>
  <si>
    <t>Wed009</t>
  </si>
  <si>
    <t>Wed010</t>
  </si>
  <si>
    <t>Wed011</t>
  </si>
  <si>
    <t>r1</t>
    <phoneticPr fontId="1" type="noConversion"/>
  </si>
  <si>
    <t>R3</t>
    <phoneticPr fontId="1" type="noConversion"/>
  </si>
  <si>
    <t>Víctor Ibarbo(k,CF) back in JLC,0.05</t>
    <phoneticPr fontId="1" type="noConversion"/>
  </si>
  <si>
    <t>Gamba  ,Ademilson(r/i,CF) back in JLC, KONNO dbt,+0.02</t>
  </si>
  <si>
    <t>HA: 0.16</t>
  </si>
  <si>
    <t>V-Varen Nagasaki</t>
    <phoneticPr fontId="1" type="noConversion"/>
  </si>
  <si>
    <t>V-Varen almost full rotated in JLC, +0.02; Urawa Yosuke Kashiwagi dbt back, 6 regs in JLC,no adj</t>
  </si>
  <si>
    <t>Cerezo Hiroshi KIYOTAKE inj,almost full rotated in ACL, no adj;</t>
  </si>
  <si>
    <t>Kashima Antlers</t>
    <phoneticPr fontId="1" type="noConversion"/>
  </si>
  <si>
    <t>Kashima  Endo inj, -0.02; Hiroshima almost full team in JLC ,-0.02</t>
  </si>
  <si>
    <t>HA: 0.17</t>
  </si>
  <si>
    <t>HA: 0.18</t>
    <phoneticPr fontId="1" type="noConversion"/>
  </si>
  <si>
    <t>HA: 0.2</t>
    <phoneticPr fontId="1" type="noConversion"/>
  </si>
  <si>
    <t>closing</t>
    <phoneticPr fontId="1" type="noConversion"/>
  </si>
  <si>
    <t>R2</t>
    <phoneticPr fontId="1" type="noConversion"/>
  </si>
  <si>
    <t>R3</t>
    <phoneticPr fontId="1" type="noConversion"/>
  </si>
  <si>
    <t>Ventforet Kofu</t>
    <phoneticPr fontId="1" type="noConversion"/>
  </si>
  <si>
    <t>sup</t>
    <phoneticPr fontId="1" type="noConversion"/>
  </si>
  <si>
    <t>ttg</t>
    <phoneticPr fontId="1" type="noConversion"/>
  </si>
  <si>
    <t>FC Tokyo</t>
    <phoneticPr fontId="1" type="noConversion"/>
  </si>
  <si>
    <t>con</t>
    <phoneticPr fontId="1" type="noConversion"/>
  </si>
  <si>
    <t>mkt</t>
    <phoneticPr fontId="1" type="noConversion"/>
  </si>
  <si>
    <t>R4</t>
    <phoneticPr fontId="1" type="noConversion"/>
  </si>
  <si>
    <t>Sendai half rotate -0.05</t>
    <phoneticPr fontId="1" type="noConversion"/>
  </si>
  <si>
    <t>Both Full rotated</t>
    <phoneticPr fontId="1" type="noConversion"/>
  </si>
  <si>
    <t xml:space="preserve">Reysol half rotated in ACL in HK,-0.07, Gamba Konno out, Kurata dbt, new signed DM Jesus may in, </t>
    <phoneticPr fontId="1" type="noConversion"/>
  </si>
  <si>
    <t>Tokyo half rotated in JLC, -0.05</t>
    <phoneticPr fontId="1" type="noConversion"/>
  </si>
  <si>
    <t>Cerezo Kakitani out, full strength in ACL home, -0.15</t>
    <phoneticPr fontId="1" type="noConversion"/>
  </si>
  <si>
    <t>Kashima Uchida dbt, Endo out, LEANDRO out, Anzai inj, -0.05,Both 3-4 reg in JCL, ttg-0.04</t>
    <phoneticPr fontId="1" type="noConversion"/>
  </si>
  <si>
    <t>Nagoya Rocha dbt, -0.02, Kawasaki Neto dbt, 5 regs started in ACL in Sydney, -0.1</t>
    <phoneticPr fontId="1" type="noConversion"/>
  </si>
  <si>
    <t>Urawa 5 reg in JCL,-0.05, Yokohama 3 reg in JCL, new signed MF Boumal OK, -0.02</t>
    <phoneticPr fontId="1" type="noConversion"/>
  </si>
  <si>
    <t>R5</t>
    <phoneticPr fontId="1" type="noConversion"/>
  </si>
  <si>
    <t>no adj</t>
    <phoneticPr fontId="1" type="noConversion"/>
  </si>
  <si>
    <t>Both 3 players in National Team, no adj</t>
    <phoneticPr fontId="1" type="noConversion"/>
  </si>
  <si>
    <t>Cerezo Kakitani out,3 player in National ,sup -0.05</t>
    <phoneticPr fontId="1" type="noConversion"/>
  </si>
  <si>
    <t>Jubilo  Adaílton out, 2nd home, -0.05</t>
    <phoneticPr fontId="1" type="noConversion"/>
  </si>
  <si>
    <t>R5</t>
    <phoneticPr fontId="1" type="noConversion"/>
  </si>
  <si>
    <t>JLC</t>
    <phoneticPr fontId="1" type="noConversion"/>
  </si>
  <si>
    <t>JLC</t>
    <phoneticPr fontId="1" type="noConversion"/>
  </si>
  <si>
    <t>Nagoya Xavier dbt, 4 regs in JLC, -0.1</t>
    <phoneticPr fontId="1" type="noConversion"/>
  </si>
  <si>
    <t>Both Full Rotated in JLC, Shimizu's 2nd home Stadium, Jubilo as away, Shimizu half home</t>
    <phoneticPr fontId="1" type="noConversion"/>
  </si>
  <si>
    <t>Cereze 5 regs in JLC, Kiyotake inj, -0.08</t>
    <phoneticPr fontId="1" type="noConversion"/>
  </si>
  <si>
    <t>Urawa temporary coach, -0.1</t>
    <phoneticPr fontId="1" type="noConversion"/>
  </si>
  <si>
    <t>Kasgima almost full team in away ACL,-0.1</t>
    <phoneticPr fontId="1" type="noConversion"/>
  </si>
  <si>
    <t>Both Full rotated</t>
    <phoneticPr fontId="1" type="noConversion"/>
  </si>
  <si>
    <t>Kashiwa Full team in home ACL, -0.08</t>
    <phoneticPr fontId="1" type="noConversion"/>
  </si>
  <si>
    <t>9 regs in away JLC, -0.07</t>
    <phoneticPr fontId="1" type="noConversion"/>
  </si>
  <si>
    <t>Kawasaki 3regs in away ACL, -0.03</t>
    <phoneticPr fontId="1" type="noConversion"/>
  </si>
  <si>
    <t>Gamba 1st GK out, Nagasawa, Ademilson out, -0.2</t>
    <phoneticPr fontId="1" type="noConversion"/>
  </si>
  <si>
    <t>Kawasaki Frontale</t>
    <phoneticPr fontId="1" type="noConversion"/>
  </si>
  <si>
    <t>Frontale Kobayashi out, -0.05</t>
    <phoneticPr fontId="1" type="noConversion"/>
  </si>
  <si>
    <t>Nagoya Grampus</t>
    <phoneticPr fontId="1" type="noConversion"/>
  </si>
  <si>
    <t>Nagoya William Rocha back, +0.05</t>
    <phoneticPr fontId="1" type="noConversion"/>
  </si>
  <si>
    <t>Urawa New Coach, +0.1</t>
    <phoneticPr fontId="1" type="noConversion"/>
  </si>
  <si>
    <t>Antlers Léo Silva out, Leandro heavy dbt,Gen Shoji Suspended, -0.15</t>
    <phoneticPr fontId="1" type="noConversion"/>
  </si>
  <si>
    <t>no adj</t>
    <phoneticPr fontId="1" type="noConversion"/>
  </si>
  <si>
    <t>no adj</t>
    <phoneticPr fontId="1" type="noConversion"/>
  </si>
  <si>
    <t>sup(H-A)</t>
    <phoneticPr fontId="1" type="noConversion"/>
  </si>
  <si>
    <t>ttg(H-A)</t>
    <phoneticPr fontId="1" type="noConversion"/>
  </si>
  <si>
    <t>sup(H-A)/21</t>
    <phoneticPr fontId="1" type="noConversion"/>
  </si>
  <si>
    <t>ttg(H-A)/21</t>
    <phoneticPr fontId="1" type="noConversion"/>
  </si>
  <si>
    <t>Home adv</t>
    <phoneticPr fontId="1" type="noConversion"/>
  </si>
  <si>
    <t>sup</t>
    <phoneticPr fontId="1" type="noConversion"/>
  </si>
  <si>
    <t>R10</t>
    <phoneticPr fontId="1" type="noConversion"/>
  </si>
  <si>
    <t>mkt</t>
    <phoneticPr fontId="1" type="noConversion"/>
  </si>
  <si>
    <t>con</t>
    <phoneticPr fontId="1" type="noConversion"/>
  </si>
  <si>
    <t>R11</t>
    <phoneticPr fontId="1" type="noConversion"/>
  </si>
  <si>
    <t>no adj</t>
    <phoneticPr fontId="1" type="noConversion"/>
  </si>
  <si>
    <t>no adj</t>
    <phoneticPr fontId="1" type="noConversion"/>
  </si>
  <si>
    <t>Jubilo Nakamura out -0.05</t>
    <phoneticPr fontId="1" type="noConversion"/>
  </si>
  <si>
    <t>no adj</t>
  </si>
  <si>
    <t>Jubilo Nakamura out -0.05</t>
  </si>
  <si>
    <t>Gamba 1st GK out, Nagasawa, Ademilson out, -0.2</t>
  </si>
  <si>
    <t>Con</t>
    <phoneticPr fontId="1" type="noConversion"/>
  </si>
  <si>
    <t>R12</t>
    <phoneticPr fontId="1" type="noConversion"/>
  </si>
  <si>
    <t>Kobe Half Rotate before, +0.05</t>
    <phoneticPr fontId="1" type="noConversion"/>
  </si>
  <si>
    <t>Reysol b2b away, -0.05</t>
    <phoneticPr fontId="1" type="noConversion"/>
  </si>
  <si>
    <t>Cerezo b2b away, -0.05</t>
    <phoneticPr fontId="1" type="noConversion"/>
  </si>
  <si>
    <t>Sendai half rotate before, +0.05</t>
    <phoneticPr fontId="1" type="noConversion"/>
  </si>
  <si>
    <t>Shimizu  half rotate, Sanfrecce little rotate, HA -0.03</t>
    <phoneticPr fontId="1" type="noConversion"/>
  </si>
  <si>
    <t>Hokkaido b2b away, -0.05</t>
    <phoneticPr fontId="1" type="noConversion"/>
  </si>
  <si>
    <t>Kobe Half Rotate before, +0.05</t>
  </si>
  <si>
    <t>Reysol b2b away, -0.05</t>
  </si>
  <si>
    <t>Cerezo b2b away, -0.05</t>
  </si>
  <si>
    <t>Sendai half rotate before, +0.05</t>
  </si>
  <si>
    <t>Shimizu  half rotate, Sanfrecce little rotate, HA -0.03</t>
  </si>
  <si>
    <t>Hokkaido b2b away, -0.05</t>
  </si>
  <si>
    <t>Self</t>
    <phoneticPr fontId="1" type="noConversion"/>
  </si>
  <si>
    <t>Con</t>
    <phoneticPr fontId="1" type="noConversion"/>
  </si>
  <si>
    <t>R13</t>
    <phoneticPr fontId="1" type="noConversion"/>
  </si>
  <si>
    <t>start</t>
    <phoneticPr fontId="1" type="noConversion"/>
  </si>
  <si>
    <t>close</t>
    <phoneticPr fontId="1" type="noConversion"/>
  </si>
  <si>
    <t>Jubilo Santos out, b2b away,  -0.07</t>
    <phoneticPr fontId="1" type="noConversion"/>
  </si>
  <si>
    <t>no adj</t>
    <phoneticPr fontId="1" type="noConversion"/>
  </si>
  <si>
    <t>Kawasaki 1st GK out , tokyo b2b away, no adj</t>
    <phoneticPr fontId="1" type="noConversion"/>
  </si>
  <si>
    <t>Urawa b2b away, -0.03</t>
    <phoneticPr fontId="1" type="noConversion"/>
  </si>
  <si>
    <t>Cerezo Kiyotake &amp; Sugimoto out, after b2b away, -0.05</t>
    <phoneticPr fontId="1" type="noConversion"/>
  </si>
  <si>
    <t>Nagoya Hasegawa out .no adj</t>
    <phoneticPr fontId="1" type="noConversion"/>
  </si>
  <si>
    <t>Sendai b2b away -0.03</t>
    <phoneticPr fontId="1" type="noConversion"/>
  </si>
  <si>
    <t>Kobe Lukas out, -0.05</t>
    <phoneticPr fontId="1" type="noConversion"/>
  </si>
  <si>
    <t>no adj</t>
    <phoneticPr fontId="1" type="noConversion"/>
  </si>
  <si>
    <t>mkt</t>
    <phoneticPr fontId="1" type="noConversion"/>
  </si>
  <si>
    <t>Con</t>
    <phoneticPr fontId="1" type="noConversion"/>
  </si>
  <si>
    <t>result</t>
    <phoneticPr fontId="1" type="noConversion"/>
  </si>
  <si>
    <t>JLC</t>
    <phoneticPr fontId="1" type="noConversion"/>
  </si>
  <si>
    <t>Tokyo 3rd away in 1 week, likely rotate</t>
    <phoneticPr fontId="1" type="noConversion"/>
  </si>
  <si>
    <t>no adj</t>
    <phoneticPr fontId="1" type="noConversion"/>
  </si>
  <si>
    <t>Hokkaido likely rotate</t>
    <phoneticPr fontId="1" type="noConversion"/>
  </si>
  <si>
    <t>R14</t>
    <phoneticPr fontId="1" type="noConversion"/>
  </si>
  <si>
    <t>Nagasaki full rotation in midweek game, Nagoya 2 regs, no adj</t>
    <phoneticPr fontId="1" type="noConversion"/>
  </si>
  <si>
    <t>both Full Rotation, HA = 0.1</t>
    <phoneticPr fontId="1" type="noConversion"/>
  </si>
  <si>
    <t>both Full Rotation, Kobe Podolski out, -0.05</t>
    <phoneticPr fontId="1" type="noConversion"/>
  </si>
  <si>
    <t>Both no midweek game. HA = 0.1</t>
    <phoneticPr fontId="1" type="noConversion"/>
  </si>
  <si>
    <t>Vegalta_Sendai 3 regs in midweek game,  Sanfrecce Hiroshima full rotation, H -0.03</t>
    <phoneticPr fontId="1" type="noConversion"/>
  </si>
  <si>
    <t>Yokohama F·Marinos  3 regs, Gamba Osaka 1 reg, no adj</t>
    <phoneticPr fontId="1" type="noConversion"/>
  </si>
  <si>
    <t>Urawa Reds 2 regs, Sagan Tosu 4 regs,  Ono susp, A-0.05</t>
    <phoneticPr fontId="1" type="noConversion"/>
  </si>
  <si>
    <t>Both full rotation in midweek game, Hokkaido Miyoshi susp, A-0.05</t>
    <phoneticPr fontId="1" type="noConversion"/>
  </si>
  <si>
    <t/>
  </si>
  <si>
    <t>Opening</t>
    <phoneticPr fontId="1" type="noConversion"/>
  </si>
  <si>
    <t>Closing</t>
    <phoneticPr fontId="1" type="noConversion"/>
  </si>
  <si>
    <t>JLC</t>
    <phoneticPr fontId="1" type="noConversion"/>
  </si>
  <si>
    <t>Self</t>
    <phoneticPr fontId="1" type="noConversion"/>
  </si>
  <si>
    <t>HA</t>
    <phoneticPr fontId="1" type="noConversion"/>
  </si>
  <si>
    <t>Sendai likely Rotate more, -0.05</t>
    <phoneticPr fontId="1" type="noConversion"/>
  </si>
  <si>
    <t>no adj</t>
    <phoneticPr fontId="1" type="noConversion"/>
  </si>
  <si>
    <t>Nagoya more likely to rotate, -0.1</t>
    <phoneticPr fontId="1" type="noConversion"/>
  </si>
  <si>
    <t>Sanfrecce Hiroshima</t>
    <phoneticPr fontId="1" type="noConversion"/>
  </si>
  <si>
    <t>Sagan Tosu</t>
    <phoneticPr fontId="1" type="noConversion"/>
  </si>
  <si>
    <t>R15</t>
    <phoneticPr fontId="1" type="noConversion"/>
  </si>
  <si>
    <t>Yokohama half rotated in JLC, while Nagasaki full rotated, H -0.1</t>
    <phoneticPr fontId="1" type="noConversion"/>
  </si>
  <si>
    <t>Both 6 regs in JLC, no adj</t>
    <phoneticPr fontId="1" type="noConversion"/>
  </si>
  <si>
    <t>Both 2 regs in JLC, Shonan Stevanovic dbt, Jubilo Nakamura dbt, 1st GK Kaminski dbt, A -0.03</t>
    <phoneticPr fontId="1" type="noConversion"/>
  </si>
  <si>
    <t>Antlers full reg in ACL, Uchida dbt, Sendai half rotated in b2b away, h -0.05, ttg +0.1</t>
    <phoneticPr fontId="1" type="noConversion"/>
  </si>
  <si>
    <t>Sagan 2 regs in JLC, Tokyo 1, no adj</t>
    <phoneticPr fontId="1" type="noConversion"/>
  </si>
  <si>
    <t>Kawasaki no game mideweek, Shimizu 2 regs in JLC, Matsubara susp, A -0.05, ttg +0.2</t>
    <phoneticPr fontId="1" type="noConversion"/>
  </si>
  <si>
    <t>Nagoya half rotated while Kashiwa no game midweek, H -0.1, ttg +0.1</t>
    <phoneticPr fontId="1" type="noConversion"/>
  </si>
  <si>
    <t>Hiroshima half rotated in JLC, Cerezo no game midweek, Souza slight dby, H -0.05</t>
    <phoneticPr fontId="1" type="noConversion"/>
  </si>
  <si>
    <t>Kobe 2 reg2 in JLC, Hokkaido full rotated, H -0.02</t>
    <phoneticPr fontId="1" type="noConversion"/>
  </si>
  <si>
    <t>HOKKAIDO CONSADOLE SAPPORO</t>
  </si>
  <si>
    <t>open</t>
    <phoneticPr fontId="1" type="noConversion"/>
  </si>
  <si>
    <t>close</t>
    <phoneticPr fontId="1" type="noConversion"/>
  </si>
  <si>
    <t>Con</t>
    <phoneticPr fontId="1" type="noConversion"/>
  </si>
  <si>
    <t>JLC</t>
    <phoneticPr fontId="1" type="noConversion"/>
  </si>
  <si>
    <t>Vegalta Senda</t>
  </si>
  <si>
    <t>Both 2 National Team, no adj</t>
    <phoneticPr fontId="1" type="noConversion"/>
  </si>
  <si>
    <t>Yokohama 2, Kobe 4 National team players, no adj</t>
    <phoneticPr fontId="1" type="noConversion"/>
  </si>
  <si>
    <t>Both 2 National Team, no adj</t>
    <phoneticPr fontId="1" type="noConversion"/>
  </si>
  <si>
    <t>Yokohama 2, Kobe 4 National team players, , both half rotation in JEC, Kobe-0.05</t>
    <phoneticPr fontId="1" type="noConversion"/>
  </si>
  <si>
    <t>Both 2 National Team, Shonan full rotate in JEC, Stevanovic back, Sendai half rotate in JEC, A +0.2</t>
    <phoneticPr fontId="1" type="noConversion"/>
  </si>
  <si>
    <t>Urawa 3 defenders National Team, -0.05, ttg + 0.05, big sup ttg+0.1</t>
    <phoneticPr fontId="1" type="noConversion"/>
  </si>
  <si>
    <t>Urawa full team in JEC, Nagasawa dbt, Kofu nearly full rotated in JEC, A + 0.1, big sup ttg+0.15</t>
    <phoneticPr fontId="1" type="noConversion"/>
  </si>
  <si>
    <t>Both 2 National Team, Jubilo full rotated in JLC and Extra time, Gamba fullteam in JEC and Extra time, A -0.15</t>
    <phoneticPr fontId="1" type="noConversion"/>
  </si>
  <si>
    <t>Shonan Bellmare</t>
    <phoneticPr fontId="1" type="noConversion"/>
  </si>
  <si>
    <t>JEC</t>
  </si>
  <si>
    <t>Yokohama F.Marinos</t>
    <phoneticPr fontId="1" type="noConversion"/>
  </si>
  <si>
    <t>Podolski still out, no adj</t>
    <phoneticPr fontId="1" type="noConversion"/>
  </si>
  <si>
    <t>no adj</t>
    <phoneticPr fontId="1" type="noConversion"/>
  </si>
  <si>
    <t>Cerezo Kakitani out ,-0.03</t>
    <phoneticPr fontId="1" type="noConversion"/>
  </si>
  <si>
    <t>Tokyo Diego Oliveira ine, -0.03</t>
    <phoneticPr fontId="1" type="noConversion"/>
  </si>
  <si>
    <t>Jubilo Nakamura out, -0.03, Kashima Leandro back to train, Shoji dbt to leave, no adj</t>
    <phoneticPr fontId="1" type="noConversion"/>
  </si>
  <si>
    <t>Yokohama Milos Degenekleave -0.03</t>
    <phoneticPr fontId="1" type="noConversion"/>
  </si>
  <si>
    <t>Hokkaido Kim, Miyazawa, Miyoshi out, -0.03, Kawasaki Eduardo Neto, Okubo leave, -0.03</t>
    <phoneticPr fontId="1" type="noConversion"/>
  </si>
  <si>
    <t>HA</t>
  </si>
  <si>
    <t>HA</t>
    <phoneticPr fontId="1" type="noConversion"/>
  </si>
  <si>
    <t>sup</t>
    <phoneticPr fontId="1" type="noConversion"/>
  </si>
  <si>
    <t>ttg</t>
    <phoneticPr fontId="1" type="noConversion"/>
  </si>
  <si>
    <t>avttg</t>
  </si>
  <si>
    <t>avttg</t>
    <phoneticPr fontId="1" type="noConversion"/>
  </si>
  <si>
    <t>Hokkaido Consadole Sapporo</t>
    <phoneticPr fontId="1" type="noConversion"/>
  </si>
  <si>
    <t>game</t>
    <phoneticPr fontId="1" type="noConversion"/>
  </si>
  <si>
    <t>csl</t>
    <phoneticPr fontId="1" type="noConversion"/>
  </si>
  <si>
    <t>open</t>
    <phoneticPr fontId="1" type="noConversion"/>
  </si>
  <si>
    <t>close</t>
    <phoneticPr fontId="1" type="noConversion"/>
  </si>
  <si>
    <t>R17</t>
    <phoneticPr fontId="1" type="noConversion"/>
  </si>
  <si>
    <t>HA=0.16</t>
    <phoneticPr fontId="1" type="noConversion"/>
  </si>
  <si>
    <t>HA=0.17,Kobe Iniesta +0.03</t>
    <phoneticPr fontId="1" type="noConversion"/>
  </si>
  <si>
    <t>Cerezo Os..</t>
  </si>
  <si>
    <t>Hokkaido ..</t>
  </si>
  <si>
    <t>Jubilo Iw..</t>
  </si>
  <si>
    <t>Kashima A..</t>
  </si>
  <si>
    <t>Kashiwa R..</t>
  </si>
  <si>
    <t>Kawasaki ..</t>
  </si>
  <si>
    <t>Nagoya Gr..</t>
  </si>
  <si>
    <t>Sanfrecce..</t>
  </si>
  <si>
    <t>Shimizu S..</t>
  </si>
  <si>
    <t>Shonan Be..</t>
  </si>
  <si>
    <t>Urawa Red..</t>
  </si>
  <si>
    <t>V-Varen N..</t>
  </si>
  <si>
    <t>Vegalta S..</t>
  </si>
  <si>
    <t>Yokohama ..</t>
  </si>
  <si>
    <t>Urawa Red Diamonds</t>
  </si>
  <si>
    <t>Yokohama F Marinos</t>
  </si>
  <si>
    <t>HA=0.1, Kashima Silva, Kanazaki, Shoji dbt,-0.07, Kashiwa 1st GK Najamura big dbt -0.02</t>
    <phoneticPr fontId="1" type="noConversion"/>
  </si>
  <si>
    <t>HA=0.18</t>
    <phoneticPr fontId="1" type="noConversion"/>
  </si>
  <si>
    <t>HA=0.14</t>
    <phoneticPr fontId="1" type="noConversion"/>
  </si>
  <si>
    <t>HA=0.24, Hokkaido Kim susp, Jubilo Nakamura inj, no adj</t>
    <phoneticPr fontId="1" type="noConversion"/>
  </si>
  <si>
    <t>HA=0.15, Gamba Hwang dbt, Fanio susp, -0.05</t>
    <phoneticPr fontId="1" type="noConversion"/>
  </si>
  <si>
    <t>HA=0.05, Tokyo Hayashi(1st GK), Jang dbt, -0.02</t>
    <phoneticPr fontId="1" type="noConversion"/>
  </si>
  <si>
    <t>HA=0.13, Cerezo Kakitani inj, -0.03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</si>
</sst>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1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12"/>
      <color rgb="FF000000"/>
      <name val="Calibri"/>
      <family val="2"/>
    </font>
    <font>
      <sz val="12"/>
      <color rgb="FF00B050"/>
      <name val="Calibri"/>
      <family val="2"/>
    </font>
    <font>
      <sz val="10"/>
      <name val="Arial"/>
      <family val="2"/>
    </font>
    <font>
      <sz val="12"/>
      <color rgb="FFFF0000"/>
      <name val="Calibri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2"/>
      <color rgb="FF0D0D0D"/>
      <name val="Calibri"/>
      <family val="2"/>
    </font>
    <font>
      <sz val="11"/>
      <color theme="1"/>
      <name val="等线"/>
      <family val="3"/>
      <charset val="134"/>
      <scheme val="minor"/>
    </font>
    <font>
      <sz val="12"/>
      <color theme="1"/>
      <name val="Calibri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8C0F4"/>
      </left>
      <right style="medium">
        <color rgb="FF98C0F4"/>
      </right>
      <top style="medium">
        <color rgb="FF98C0F4"/>
      </top>
      <bottom style="medium">
        <color rgb="FF98C0F4"/>
      </bottom>
      <diagonal/>
    </border>
    <border>
      <left style="thin">
        <color rgb="FF98C0F4"/>
      </left>
      <right style="medium">
        <color rgb="FF98C0F4"/>
      </right>
      <top style="thin">
        <color rgb="FF98C0F4"/>
      </top>
      <bottom style="medium">
        <color rgb="FF98C0F4"/>
      </bottom>
      <diagonal/>
    </border>
    <border>
      <left style="medium">
        <color rgb="FF98C0F4"/>
      </left>
      <right style="medium">
        <color rgb="FF98C0F4"/>
      </right>
      <top style="thin">
        <color rgb="FF98C0F4"/>
      </top>
      <bottom style="medium">
        <color rgb="FF98C0F4"/>
      </bottom>
      <diagonal/>
    </border>
    <border>
      <left style="medium">
        <color rgb="FF98C0F4"/>
      </left>
      <right style="thin">
        <color rgb="FF98C0F4"/>
      </right>
      <top style="thin">
        <color rgb="FF98C0F4"/>
      </top>
      <bottom style="medium">
        <color rgb="FF98C0F4"/>
      </bottom>
      <diagonal/>
    </border>
    <border>
      <left style="thin">
        <color rgb="FF98C0F4"/>
      </left>
      <right style="medium">
        <color rgb="FF98C0F4"/>
      </right>
      <top style="medium">
        <color rgb="FF98C0F4"/>
      </top>
      <bottom style="medium">
        <color rgb="FF98C0F4"/>
      </bottom>
      <diagonal/>
    </border>
    <border>
      <left style="medium">
        <color rgb="FF98C0F4"/>
      </left>
      <right style="thin">
        <color rgb="FF98C0F4"/>
      </right>
      <top style="medium">
        <color rgb="FF98C0F4"/>
      </top>
      <bottom style="medium">
        <color rgb="FF98C0F4"/>
      </bottom>
      <diagonal/>
    </border>
    <border>
      <left style="thin">
        <color rgb="FF98C0F4"/>
      </left>
      <right style="medium">
        <color rgb="FF98C0F4"/>
      </right>
      <top style="medium">
        <color rgb="FF98C0F4"/>
      </top>
      <bottom style="thin">
        <color rgb="FF98C0F4"/>
      </bottom>
      <diagonal/>
    </border>
    <border>
      <left style="medium">
        <color rgb="FF98C0F4"/>
      </left>
      <right style="medium">
        <color rgb="FF98C0F4"/>
      </right>
      <top style="medium">
        <color rgb="FF98C0F4"/>
      </top>
      <bottom style="thin">
        <color rgb="FF98C0F4"/>
      </bottom>
      <diagonal/>
    </border>
    <border>
      <left style="medium">
        <color rgb="FF98C0F4"/>
      </left>
      <right style="thin">
        <color rgb="FF98C0F4"/>
      </right>
      <top style="medium">
        <color rgb="FF98C0F4"/>
      </top>
      <bottom style="thin">
        <color rgb="FF98C0F4"/>
      </bottom>
      <diagonal/>
    </border>
    <border>
      <left/>
      <right/>
      <top style="thin">
        <color rgb="FF98C0F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8C0F4"/>
      </left>
      <right style="medium">
        <color rgb="FF98C0F4"/>
      </right>
      <top style="thin">
        <color rgb="FF98C0F4"/>
      </top>
      <bottom style="thin">
        <color rgb="FF98C0F4"/>
      </bottom>
      <diagonal/>
    </border>
    <border>
      <left style="medium">
        <color rgb="FF98C0F4"/>
      </left>
      <right style="thin">
        <color rgb="FF98C0F4"/>
      </right>
      <top style="thin">
        <color rgb="FF98C0F4"/>
      </top>
      <bottom style="thin">
        <color rgb="FF98C0F4"/>
      </bottom>
      <diagonal/>
    </border>
    <border>
      <left style="thin">
        <color rgb="FF98C0F4"/>
      </left>
      <right style="thin">
        <color rgb="FF98C0F4"/>
      </right>
      <top style="thin">
        <color rgb="FF98C0F4"/>
      </top>
      <bottom style="thin">
        <color rgb="FF98C0F4"/>
      </bottom>
      <diagonal/>
    </border>
    <border>
      <left/>
      <right style="thin">
        <color rgb="FF98C0F4"/>
      </right>
      <top style="thin">
        <color rgb="FF98C0F4"/>
      </top>
      <bottom/>
      <diagonal/>
    </border>
    <border>
      <left/>
      <right/>
      <top/>
      <bottom style="thin">
        <color rgb="FF98C0F4"/>
      </bottom>
      <diagonal/>
    </border>
    <border>
      <left/>
      <right style="thin">
        <color rgb="FF98C0F4"/>
      </right>
      <top/>
      <bottom style="thin">
        <color rgb="FF98C0F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6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3" fillId="0" borderId="7" xfId="0" applyFont="1" applyBorder="1" applyAlignment="1">
      <alignment horizontal="center" vertical="center"/>
    </xf>
    <xf numFmtId="22" fontId="3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2" fontId="3" fillId="0" borderId="14" xfId="0" applyNumberFormat="1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Alignment="1"/>
    <xf numFmtId="0" fontId="0" fillId="3" borderId="0" xfId="0" applyFill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9" xfId="0" applyNumberFormat="1" applyBorder="1">
      <alignment vertical="center"/>
    </xf>
    <xf numFmtId="0" fontId="0" fillId="0" borderId="20" xfId="0" applyNumberFormat="1" applyBorder="1">
      <alignment vertical="center"/>
    </xf>
    <xf numFmtId="0" fontId="0" fillId="0" borderId="21" xfId="0" applyNumberFormat="1" applyBorder="1">
      <alignment vertical="center"/>
    </xf>
    <xf numFmtId="0" fontId="0" fillId="0" borderId="22" xfId="0" applyNumberFormat="1" applyBorder="1">
      <alignment vertical="center"/>
    </xf>
    <xf numFmtId="22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3" fillId="0" borderId="2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6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3" borderId="29" xfId="0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29" xfId="0" applyFont="1" applyBorder="1">
      <alignment vertical="center"/>
    </xf>
    <xf numFmtId="0" fontId="0" fillId="0" borderId="29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0" borderId="3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0" fillId="0" borderId="0" xfId="0" applyFon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2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13" fillId="0" borderId="29" xfId="0" applyFont="1" applyBorder="1" applyAlignment="1">
      <alignment horizontal="left" vertical="center"/>
    </xf>
    <xf numFmtId="0" fontId="13" fillId="0" borderId="29" xfId="0" applyFont="1" applyBorder="1" applyAlignment="1">
      <alignment horizontal="right" vertical="center"/>
    </xf>
    <xf numFmtId="0" fontId="13" fillId="0" borderId="1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righ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32" xfId="0" applyFont="1" applyBorder="1" applyAlignment="1">
      <alignment horizontal="left" vertical="center"/>
    </xf>
    <xf numFmtId="0" fontId="13" fillId="0" borderId="32" xfId="0" applyFont="1" applyBorder="1" applyAlignment="1">
      <alignment horizontal="right" vertical="center"/>
    </xf>
    <xf numFmtId="0" fontId="13" fillId="0" borderId="6" xfId="0" applyFont="1" applyBorder="1" applyAlignment="1">
      <alignment horizontal="left" vertical="center"/>
    </xf>
    <xf numFmtId="22" fontId="3" fillId="0" borderId="2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33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2" fontId="0" fillId="0" borderId="1" xfId="0" applyNumberFormat="1" applyBorder="1">
      <alignment vertical="center"/>
    </xf>
    <xf numFmtId="2" fontId="0" fillId="0" borderId="31" xfId="0" applyNumberFormat="1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2" fontId="0" fillId="0" borderId="41" xfId="0" applyNumberFormat="1" applyBorder="1">
      <alignment vertical="center"/>
    </xf>
    <xf numFmtId="177" fontId="0" fillId="0" borderId="17" xfId="0" applyNumberFormat="1" applyBorder="1">
      <alignment vertical="center"/>
    </xf>
    <xf numFmtId="0" fontId="0" fillId="0" borderId="42" xfId="0" applyBorder="1">
      <alignment vertical="center"/>
    </xf>
    <xf numFmtId="0" fontId="0" fillId="0" borderId="0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5" xfId="0" applyNumberFormat="1" applyFill="1" applyBorder="1" applyAlignment="1">
      <alignment horizontal="center" vertical="center"/>
    </xf>
    <xf numFmtId="2" fontId="0" fillId="0" borderId="46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2" fontId="0" fillId="0" borderId="44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5" xfId="0" applyNumberFormat="1" applyFill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7" xfId="0" applyNumberFormat="1" applyFill="1" applyBorder="1" applyAlignment="1">
      <alignment horizontal="center" vertical="center"/>
    </xf>
    <xf numFmtId="2" fontId="0" fillId="0" borderId="38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0" fillId="0" borderId="49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50" xfId="0" applyBorder="1">
      <alignment vertical="center"/>
    </xf>
    <xf numFmtId="2" fontId="0" fillId="0" borderId="51" xfId="0" applyNumberFormat="1" applyBorder="1">
      <alignment vertical="center"/>
    </xf>
    <xf numFmtId="2" fontId="0" fillId="0" borderId="52" xfId="0" applyNumberFormat="1" applyBorder="1">
      <alignment vertical="center"/>
    </xf>
    <xf numFmtId="2" fontId="0" fillId="0" borderId="53" xfId="0" applyNumberFormat="1" applyBorder="1">
      <alignment vertical="center"/>
    </xf>
    <xf numFmtId="0" fontId="0" fillId="0" borderId="55" xfId="0" applyBorder="1">
      <alignment vertical="center"/>
    </xf>
    <xf numFmtId="2" fontId="0" fillId="0" borderId="55" xfId="0" applyNumberFormat="1" applyBorder="1">
      <alignment vertical="center"/>
    </xf>
    <xf numFmtId="0" fontId="0" fillId="0" borderId="34" xfId="0" applyBorder="1">
      <alignment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2" fontId="0" fillId="0" borderId="57" xfId="0" applyNumberFormat="1" applyBorder="1">
      <alignment vertical="center"/>
    </xf>
    <xf numFmtId="2" fontId="0" fillId="0" borderId="58" xfId="0" applyNumberFormat="1" applyBorder="1">
      <alignment vertical="center"/>
    </xf>
    <xf numFmtId="2" fontId="0" fillId="0" borderId="59" xfId="0" applyNumberFormat="1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42" xfId="0" applyNumberFormat="1" applyBorder="1">
      <alignment vertical="center"/>
    </xf>
    <xf numFmtId="176" fontId="0" fillId="0" borderId="55" xfId="0" applyNumberFormat="1" applyBorder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2.png"/><Relationship Id="rId2" Type="http://schemas.openxmlformats.org/officeDocument/2006/relationships/image" Target="../media/image71.png"/><Relationship Id="rId1" Type="http://schemas.openxmlformats.org/officeDocument/2006/relationships/image" Target="../media/image70.png"/><Relationship Id="rId5" Type="http://schemas.openxmlformats.org/officeDocument/2006/relationships/image" Target="../media/image74.png"/><Relationship Id="rId4" Type="http://schemas.openxmlformats.org/officeDocument/2006/relationships/image" Target="../media/image73.png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61" Type="http://schemas.openxmlformats.org/officeDocument/2006/relationships/image" Target="../media/image61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2.emf"/><Relationship Id="rId13" Type="http://schemas.openxmlformats.org/officeDocument/2006/relationships/image" Target="../media/image87.emf"/><Relationship Id="rId3" Type="http://schemas.openxmlformats.org/officeDocument/2006/relationships/image" Target="../media/image77.emf"/><Relationship Id="rId7" Type="http://schemas.openxmlformats.org/officeDocument/2006/relationships/image" Target="../media/image81.emf"/><Relationship Id="rId12" Type="http://schemas.openxmlformats.org/officeDocument/2006/relationships/image" Target="../media/image86.emf"/><Relationship Id="rId2" Type="http://schemas.openxmlformats.org/officeDocument/2006/relationships/image" Target="../media/image76.emf"/><Relationship Id="rId1" Type="http://schemas.openxmlformats.org/officeDocument/2006/relationships/image" Target="../media/image75.emf"/><Relationship Id="rId6" Type="http://schemas.openxmlformats.org/officeDocument/2006/relationships/image" Target="../media/image80.emf"/><Relationship Id="rId11" Type="http://schemas.openxmlformats.org/officeDocument/2006/relationships/image" Target="../media/image85.emf"/><Relationship Id="rId5" Type="http://schemas.openxmlformats.org/officeDocument/2006/relationships/image" Target="../media/image79.emf"/><Relationship Id="rId10" Type="http://schemas.openxmlformats.org/officeDocument/2006/relationships/image" Target="../media/image84.emf"/><Relationship Id="rId4" Type="http://schemas.openxmlformats.org/officeDocument/2006/relationships/image" Target="../media/image78.emf"/><Relationship Id="rId9" Type="http://schemas.openxmlformats.org/officeDocument/2006/relationships/image" Target="../media/image83.emf"/><Relationship Id="rId14" Type="http://schemas.openxmlformats.org/officeDocument/2006/relationships/image" Target="../media/image8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44</xdr:row>
      <xdr:rowOff>0</xdr:rowOff>
    </xdr:from>
    <xdr:to>
      <xdr:col>33</xdr:col>
      <xdr:colOff>152400</xdr:colOff>
      <xdr:row>44</xdr:row>
      <xdr:rowOff>152400</xdr:rowOff>
    </xdr:to>
    <xdr:pic>
      <xdr:nvPicPr>
        <xdr:cNvPr id="396" name="btnLock124715" descr="http://172.18.1.151/TAS/media/lo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830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47</xdr:row>
          <xdr:rowOff>92075</xdr:rowOff>
        </xdr:from>
        <xdr:to>
          <xdr:col>31</xdr:col>
          <xdr:colOff>458258</xdr:colOff>
          <xdr:row>48</xdr:row>
          <xdr:rowOff>140759</xdr:rowOff>
        </xdr:to>
        <xdr:sp macro="" textlink="">
          <xdr:nvSpPr>
            <xdr:cNvPr id="7564" name="Control 396" hidden="1">
              <a:extLst>
                <a:ext uri="{63B3BB69-23CF-44E3-9099-C40C66FF867C}">
                  <a14:compatExt spid="_x0000_s7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47</xdr:row>
          <xdr:rowOff>92075</xdr:rowOff>
        </xdr:from>
        <xdr:to>
          <xdr:col>31</xdr:col>
          <xdr:colOff>429683</xdr:colOff>
          <xdr:row>48</xdr:row>
          <xdr:rowOff>121709</xdr:rowOff>
        </xdr:to>
        <xdr:sp macro="" textlink="">
          <xdr:nvSpPr>
            <xdr:cNvPr id="7565" name="Control 397" hidden="1">
              <a:extLst>
                <a:ext uri="{63B3BB69-23CF-44E3-9099-C40C66FF867C}">
                  <a14:compatExt spid="_x0000_s7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47</xdr:row>
          <xdr:rowOff>92075</xdr:rowOff>
        </xdr:from>
        <xdr:to>
          <xdr:col>31</xdr:col>
          <xdr:colOff>429683</xdr:colOff>
          <xdr:row>48</xdr:row>
          <xdr:rowOff>121709</xdr:rowOff>
        </xdr:to>
        <xdr:sp macro="" textlink="">
          <xdr:nvSpPr>
            <xdr:cNvPr id="7566" name="Control 398" hidden="1">
              <a:extLst>
                <a:ext uri="{63B3BB69-23CF-44E3-9099-C40C66FF867C}">
                  <a14:compatExt spid="_x0000_s7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47</xdr:row>
          <xdr:rowOff>92075</xdr:rowOff>
        </xdr:from>
        <xdr:to>
          <xdr:col>31</xdr:col>
          <xdr:colOff>429683</xdr:colOff>
          <xdr:row>48</xdr:row>
          <xdr:rowOff>121709</xdr:rowOff>
        </xdr:to>
        <xdr:sp macro="" textlink="">
          <xdr:nvSpPr>
            <xdr:cNvPr id="7567" name="Control 399" hidden="1">
              <a:extLst>
                <a:ext uri="{63B3BB69-23CF-44E3-9099-C40C66FF867C}">
                  <a14:compatExt spid="_x0000_s7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46</xdr:row>
      <xdr:rowOff>0</xdr:rowOff>
    </xdr:from>
    <xdr:to>
      <xdr:col>33</xdr:col>
      <xdr:colOff>152400</xdr:colOff>
      <xdr:row>46</xdr:row>
      <xdr:rowOff>152400</xdr:rowOff>
    </xdr:to>
    <xdr:pic>
      <xdr:nvPicPr>
        <xdr:cNvPr id="401" name="btnCut124715" descr="http://172.18.1.151/TAS/media/cut_re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867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46</xdr:row>
      <xdr:rowOff>0</xdr:rowOff>
    </xdr:from>
    <xdr:to>
      <xdr:col>33</xdr:col>
      <xdr:colOff>152400</xdr:colOff>
      <xdr:row>46</xdr:row>
      <xdr:rowOff>152400</xdr:rowOff>
    </xdr:to>
    <xdr:pic>
      <xdr:nvPicPr>
        <xdr:cNvPr id="402" name="btnHide124715" descr="http://172.18.1.151/TAS/media/minus_button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867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49</xdr:row>
          <xdr:rowOff>103717</xdr:rowOff>
        </xdr:from>
        <xdr:to>
          <xdr:col>31</xdr:col>
          <xdr:colOff>458258</xdr:colOff>
          <xdr:row>50</xdr:row>
          <xdr:rowOff>152400</xdr:rowOff>
        </xdr:to>
        <xdr:sp macro="" textlink="">
          <xdr:nvSpPr>
            <xdr:cNvPr id="7570" name="Control 402" hidden="1">
              <a:extLst>
                <a:ext uri="{63B3BB69-23CF-44E3-9099-C40C66FF867C}">
                  <a14:compatExt spid="_x0000_s7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49</xdr:row>
          <xdr:rowOff>103717</xdr:rowOff>
        </xdr:from>
        <xdr:to>
          <xdr:col>31</xdr:col>
          <xdr:colOff>429683</xdr:colOff>
          <xdr:row>50</xdr:row>
          <xdr:rowOff>133350</xdr:rowOff>
        </xdr:to>
        <xdr:sp macro="" textlink="">
          <xdr:nvSpPr>
            <xdr:cNvPr id="7571" name="Control 403" hidden="1">
              <a:extLst>
                <a:ext uri="{63B3BB69-23CF-44E3-9099-C40C66FF867C}">
                  <a14:compatExt spid="_x0000_s7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49</xdr:row>
          <xdr:rowOff>103717</xdr:rowOff>
        </xdr:from>
        <xdr:to>
          <xdr:col>31</xdr:col>
          <xdr:colOff>429683</xdr:colOff>
          <xdr:row>50</xdr:row>
          <xdr:rowOff>133350</xdr:rowOff>
        </xdr:to>
        <xdr:sp macro="" textlink="">
          <xdr:nvSpPr>
            <xdr:cNvPr id="7572" name="Control 404" hidden="1">
              <a:extLst>
                <a:ext uri="{63B3BB69-23CF-44E3-9099-C40C66FF867C}">
                  <a14:compatExt spid="_x0000_s7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49</xdr:row>
          <xdr:rowOff>103717</xdr:rowOff>
        </xdr:from>
        <xdr:to>
          <xdr:col>31</xdr:col>
          <xdr:colOff>429683</xdr:colOff>
          <xdr:row>50</xdr:row>
          <xdr:rowOff>133350</xdr:rowOff>
        </xdr:to>
        <xdr:sp macro="" textlink="">
          <xdr:nvSpPr>
            <xdr:cNvPr id="7573" name="Control 405" hidden="1">
              <a:extLst>
                <a:ext uri="{63B3BB69-23CF-44E3-9099-C40C66FF867C}">
                  <a14:compatExt spid="_x0000_s7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51</xdr:row>
      <xdr:rowOff>0</xdr:rowOff>
    </xdr:from>
    <xdr:to>
      <xdr:col>33</xdr:col>
      <xdr:colOff>152400</xdr:colOff>
      <xdr:row>51</xdr:row>
      <xdr:rowOff>152400</xdr:rowOff>
    </xdr:to>
    <xdr:pic>
      <xdr:nvPicPr>
        <xdr:cNvPr id="407" name="btnLock124716" descr="http://172.18.1.151/TAS/media/lo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960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55</xdr:row>
          <xdr:rowOff>91017</xdr:rowOff>
        </xdr:from>
        <xdr:to>
          <xdr:col>31</xdr:col>
          <xdr:colOff>458258</xdr:colOff>
          <xdr:row>56</xdr:row>
          <xdr:rowOff>139700</xdr:rowOff>
        </xdr:to>
        <xdr:sp macro="" textlink="">
          <xdr:nvSpPr>
            <xdr:cNvPr id="7575" name="Control 407" hidden="1">
              <a:extLst>
                <a:ext uri="{63B3BB69-23CF-44E3-9099-C40C66FF867C}">
                  <a14:compatExt spid="_x0000_s7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55</xdr:row>
          <xdr:rowOff>91017</xdr:rowOff>
        </xdr:from>
        <xdr:to>
          <xdr:col>31</xdr:col>
          <xdr:colOff>429683</xdr:colOff>
          <xdr:row>56</xdr:row>
          <xdr:rowOff>120650</xdr:rowOff>
        </xdr:to>
        <xdr:sp macro="" textlink="">
          <xdr:nvSpPr>
            <xdr:cNvPr id="7576" name="Control 408" hidden="1">
              <a:extLst>
                <a:ext uri="{63B3BB69-23CF-44E3-9099-C40C66FF867C}">
                  <a14:compatExt spid="_x0000_s7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55</xdr:row>
          <xdr:rowOff>91017</xdr:rowOff>
        </xdr:from>
        <xdr:to>
          <xdr:col>31</xdr:col>
          <xdr:colOff>429683</xdr:colOff>
          <xdr:row>56</xdr:row>
          <xdr:rowOff>120650</xdr:rowOff>
        </xdr:to>
        <xdr:sp macro="" textlink="">
          <xdr:nvSpPr>
            <xdr:cNvPr id="7577" name="Control 409" hidden="1">
              <a:extLst>
                <a:ext uri="{63B3BB69-23CF-44E3-9099-C40C66FF867C}">
                  <a14:compatExt spid="_x0000_s7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55</xdr:row>
          <xdr:rowOff>91017</xdr:rowOff>
        </xdr:from>
        <xdr:to>
          <xdr:col>31</xdr:col>
          <xdr:colOff>429683</xdr:colOff>
          <xdr:row>56</xdr:row>
          <xdr:rowOff>120650</xdr:rowOff>
        </xdr:to>
        <xdr:sp macro="" textlink="">
          <xdr:nvSpPr>
            <xdr:cNvPr id="7578" name="Control 410" hidden="1">
              <a:extLst>
                <a:ext uri="{63B3BB69-23CF-44E3-9099-C40C66FF867C}">
                  <a14:compatExt spid="_x0000_s7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53</xdr:row>
      <xdr:rowOff>0</xdr:rowOff>
    </xdr:from>
    <xdr:to>
      <xdr:col>33</xdr:col>
      <xdr:colOff>152400</xdr:colOff>
      <xdr:row>53</xdr:row>
      <xdr:rowOff>152400</xdr:rowOff>
    </xdr:to>
    <xdr:pic>
      <xdr:nvPicPr>
        <xdr:cNvPr id="412" name="btnCut124716" descr="http://172.18.1.151/TAS/media/cut_re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997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53</xdr:row>
      <xdr:rowOff>0</xdr:rowOff>
    </xdr:from>
    <xdr:to>
      <xdr:col>33</xdr:col>
      <xdr:colOff>152400</xdr:colOff>
      <xdr:row>53</xdr:row>
      <xdr:rowOff>152400</xdr:rowOff>
    </xdr:to>
    <xdr:pic>
      <xdr:nvPicPr>
        <xdr:cNvPr id="413" name="btnHide124716" descr="http://172.18.1.151/TAS/media/minus_button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997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57</xdr:row>
          <xdr:rowOff>140758</xdr:rowOff>
        </xdr:from>
        <xdr:to>
          <xdr:col>31</xdr:col>
          <xdr:colOff>458258</xdr:colOff>
          <xdr:row>59</xdr:row>
          <xdr:rowOff>9524</xdr:rowOff>
        </xdr:to>
        <xdr:sp macro="" textlink="">
          <xdr:nvSpPr>
            <xdr:cNvPr id="7581" name="Control 413" hidden="1">
              <a:extLst>
                <a:ext uri="{63B3BB69-23CF-44E3-9099-C40C66FF867C}">
                  <a14:compatExt spid="_x0000_s7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57</xdr:row>
          <xdr:rowOff>140758</xdr:rowOff>
        </xdr:from>
        <xdr:to>
          <xdr:col>31</xdr:col>
          <xdr:colOff>429683</xdr:colOff>
          <xdr:row>58</xdr:row>
          <xdr:rowOff>170391</xdr:rowOff>
        </xdr:to>
        <xdr:sp macro="" textlink="">
          <xdr:nvSpPr>
            <xdr:cNvPr id="7582" name="Control 414" hidden="1">
              <a:extLst>
                <a:ext uri="{63B3BB69-23CF-44E3-9099-C40C66FF867C}">
                  <a14:compatExt spid="_x0000_s7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57</xdr:row>
          <xdr:rowOff>140758</xdr:rowOff>
        </xdr:from>
        <xdr:to>
          <xdr:col>31</xdr:col>
          <xdr:colOff>429683</xdr:colOff>
          <xdr:row>58</xdr:row>
          <xdr:rowOff>170391</xdr:rowOff>
        </xdr:to>
        <xdr:sp macro="" textlink="">
          <xdr:nvSpPr>
            <xdr:cNvPr id="7583" name="Control 415" hidden="1">
              <a:extLst>
                <a:ext uri="{63B3BB69-23CF-44E3-9099-C40C66FF867C}">
                  <a14:compatExt spid="_x0000_s7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57</xdr:row>
          <xdr:rowOff>140758</xdr:rowOff>
        </xdr:from>
        <xdr:to>
          <xdr:col>31</xdr:col>
          <xdr:colOff>429683</xdr:colOff>
          <xdr:row>58</xdr:row>
          <xdr:rowOff>170391</xdr:rowOff>
        </xdr:to>
        <xdr:sp macro="" textlink="">
          <xdr:nvSpPr>
            <xdr:cNvPr id="7584" name="Control 416" hidden="1">
              <a:extLst>
                <a:ext uri="{63B3BB69-23CF-44E3-9099-C40C66FF867C}">
                  <a14:compatExt spid="_x0000_s7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58</xdr:row>
      <xdr:rowOff>0</xdr:rowOff>
    </xdr:from>
    <xdr:to>
      <xdr:col>33</xdr:col>
      <xdr:colOff>152400</xdr:colOff>
      <xdr:row>58</xdr:row>
      <xdr:rowOff>152400</xdr:rowOff>
    </xdr:to>
    <xdr:pic>
      <xdr:nvPicPr>
        <xdr:cNvPr id="418" name="btnLock124717" descr="http://172.18.1.151/TAS/media/lo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1089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63</xdr:row>
          <xdr:rowOff>89958</xdr:rowOff>
        </xdr:from>
        <xdr:to>
          <xdr:col>31</xdr:col>
          <xdr:colOff>458258</xdr:colOff>
          <xdr:row>64</xdr:row>
          <xdr:rowOff>138641</xdr:rowOff>
        </xdr:to>
        <xdr:sp macro="" textlink="">
          <xdr:nvSpPr>
            <xdr:cNvPr id="7586" name="Control 418" hidden="1">
              <a:extLst>
                <a:ext uri="{63B3BB69-23CF-44E3-9099-C40C66FF867C}">
                  <a14:compatExt spid="_x0000_s7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63</xdr:row>
          <xdr:rowOff>89958</xdr:rowOff>
        </xdr:from>
        <xdr:to>
          <xdr:col>31</xdr:col>
          <xdr:colOff>429683</xdr:colOff>
          <xdr:row>64</xdr:row>
          <xdr:rowOff>119591</xdr:rowOff>
        </xdr:to>
        <xdr:sp macro="" textlink="">
          <xdr:nvSpPr>
            <xdr:cNvPr id="7587" name="Control 419" hidden="1">
              <a:extLst>
                <a:ext uri="{63B3BB69-23CF-44E3-9099-C40C66FF867C}">
                  <a14:compatExt spid="_x0000_s7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63</xdr:row>
          <xdr:rowOff>89958</xdr:rowOff>
        </xdr:from>
        <xdr:to>
          <xdr:col>31</xdr:col>
          <xdr:colOff>429683</xdr:colOff>
          <xdr:row>64</xdr:row>
          <xdr:rowOff>119591</xdr:rowOff>
        </xdr:to>
        <xdr:sp macro="" textlink="">
          <xdr:nvSpPr>
            <xdr:cNvPr id="7588" name="Control 420" hidden="1">
              <a:extLst>
                <a:ext uri="{63B3BB69-23CF-44E3-9099-C40C66FF867C}">
                  <a14:compatExt spid="_x0000_s7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63</xdr:row>
          <xdr:rowOff>89958</xdr:rowOff>
        </xdr:from>
        <xdr:to>
          <xdr:col>31</xdr:col>
          <xdr:colOff>429683</xdr:colOff>
          <xdr:row>64</xdr:row>
          <xdr:rowOff>119591</xdr:rowOff>
        </xdr:to>
        <xdr:sp macro="" textlink="">
          <xdr:nvSpPr>
            <xdr:cNvPr id="7589" name="Control 421" hidden="1">
              <a:extLst>
                <a:ext uri="{63B3BB69-23CF-44E3-9099-C40C66FF867C}">
                  <a14:compatExt spid="_x0000_s7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60</xdr:row>
      <xdr:rowOff>0</xdr:rowOff>
    </xdr:from>
    <xdr:to>
      <xdr:col>33</xdr:col>
      <xdr:colOff>152400</xdr:colOff>
      <xdr:row>60</xdr:row>
      <xdr:rowOff>152400</xdr:rowOff>
    </xdr:to>
    <xdr:pic>
      <xdr:nvPicPr>
        <xdr:cNvPr id="423" name="btnCut124717" descr="http://172.18.1.151/TAS/media/cut_re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1126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60</xdr:row>
      <xdr:rowOff>0</xdr:rowOff>
    </xdr:from>
    <xdr:to>
      <xdr:col>33</xdr:col>
      <xdr:colOff>152400</xdr:colOff>
      <xdr:row>60</xdr:row>
      <xdr:rowOff>152400</xdr:rowOff>
    </xdr:to>
    <xdr:pic>
      <xdr:nvPicPr>
        <xdr:cNvPr id="424" name="btnHide124717" descr="http://172.18.1.151/TAS/media/minus_button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1126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65</xdr:row>
          <xdr:rowOff>158750</xdr:rowOff>
        </xdr:from>
        <xdr:to>
          <xdr:col>31</xdr:col>
          <xdr:colOff>458258</xdr:colOff>
          <xdr:row>67</xdr:row>
          <xdr:rowOff>27517</xdr:rowOff>
        </xdr:to>
        <xdr:sp macro="" textlink="">
          <xdr:nvSpPr>
            <xdr:cNvPr id="7592" name="Control 424" hidden="1">
              <a:extLst>
                <a:ext uri="{63B3BB69-23CF-44E3-9099-C40C66FF867C}">
                  <a14:compatExt spid="_x0000_s7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65</xdr:row>
          <xdr:rowOff>158750</xdr:rowOff>
        </xdr:from>
        <xdr:to>
          <xdr:col>31</xdr:col>
          <xdr:colOff>429683</xdr:colOff>
          <xdr:row>67</xdr:row>
          <xdr:rowOff>8467</xdr:rowOff>
        </xdr:to>
        <xdr:sp macro="" textlink="">
          <xdr:nvSpPr>
            <xdr:cNvPr id="7593" name="Control 425" hidden="1">
              <a:extLst>
                <a:ext uri="{63B3BB69-23CF-44E3-9099-C40C66FF867C}">
                  <a14:compatExt spid="_x0000_s7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65</xdr:row>
          <xdr:rowOff>158750</xdr:rowOff>
        </xdr:from>
        <xdr:to>
          <xdr:col>31</xdr:col>
          <xdr:colOff>429683</xdr:colOff>
          <xdr:row>67</xdr:row>
          <xdr:rowOff>8467</xdr:rowOff>
        </xdr:to>
        <xdr:sp macro="" textlink="">
          <xdr:nvSpPr>
            <xdr:cNvPr id="7594" name="Control 426" hidden="1">
              <a:extLst>
                <a:ext uri="{63B3BB69-23CF-44E3-9099-C40C66FF867C}">
                  <a14:compatExt spid="_x0000_s7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65</xdr:row>
          <xdr:rowOff>158750</xdr:rowOff>
        </xdr:from>
        <xdr:to>
          <xdr:col>31</xdr:col>
          <xdr:colOff>429683</xdr:colOff>
          <xdr:row>67</xdr:row>
          <xdr:rowOff>8467</xdr:rowOff>
        </xdr:to>
        <xdr:sp macro="" textlink="">
          <xdr:nvSpPr>
            <xdr:cNvPr id="7595" name="Control 427" hidden="1">
              <a:extLst>
                <a:ext uri="{63B3BB69-23CF-44E3-9099-C40C66FF867C}">
                  <a14:compatExt spid="_x0000_s7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65</xdr:row>
      <xdr:rowOff>0</xdr:rowOff>
    </xdr:from>
    <xdr:to>
      <xdr:col>33</xdr:col>
      <xdr:colOff>152400</xdr:colOff>
      <xdr:row>65</xdr:row>
      <xdr:rowOff>152400</xdr:rowOff>
    </xdr:to>
    <xdr:pic>
      <xdr:nvPicPr>
        <xdr:cNvPr id="429" name="btnLock124718" descr="http://172.18.1.151/TAS/media/lo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71</xdr:row>
          <xdr:rowOff>107950</xdr:rowOff>
        </xdr:from>
        <xdr:to>
          <xdr:col>31</xdr:col>
          <xdr:colOff>458258</xdr:colOff>
          <xdr:row>72</xdr:row>
          <xdr:rowOff>156634</xdr:rowOff>
        </xdr:to>
        <xdr:sp macro="" textlink="">
          <xdr:nvSpPr>
            <xdr:cNvPr id="7597" name="Control 429" hidden="1">
              <a:extLst>
                <a:ext uri="{63B3BB69-23CF-44E3-9099-C40C66FF867C}">
                  <a14:compatExt spid="_x0000_s7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71</xdr:row>
          <xdr:rowOff>107950</xdr:rowOff>
        </xdr:from>
        <xdr:to>
          <xdr:col>31</xdr:col>
          <xdr:colOff>429683</xdr:colOff>
          <xdr:row>72</xdr:row>
          <xdr:rowOff>137584</xdr:rowOff>
        </xdr:to>
        <xdr:sp macro="" textlink="">
          <xdr:nvSpPr>
            <xdr:cNvPr id="7598" name="Control 430" hidden="1">
              <a:extLst>
                <a:ext uri="{63B3BB69-23CF-44E3-9099-C40C66FF867C}">
                  <a14:compatExt spid="_x0000_s7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71</xdr:row>
          <xdr:rowOff>107950</xdr:rowOff>
        </xdr:from>
        <xdr:to>
          <xdr:col>31</xdr:col>
          <xdr:colOff>429683</xdr:colOff>
          <xdr:row>72</xdr:row>
          <xdr:rowOff>137584</xdr:rowOff>
        </xdr:to>
        <xdr:sp macro="" textlink="">
          <xdr:nvSpPr>
            <xdr:cNvPr id="7599" name="Control 431" hidden="1">
              <a:extLst>
                <a:ext uri="{63B3BB69-23CF-44E3-9099-C40C66FF867C}">
                  <a14:compatExt spid="_x0000_s7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71</xdr:row>
          <xdr:rowOff>107950</xdr:rowOff>
        </xdr:from>
        <xdr:to>
          <xdr:col>31</xdr:col>
          <xdr:colOff>429683</xdr:colOff>
          <xdr:row>72</xdr:row>
          <xdr:rowOff>137584</xdr:rowOff>
        </xdr:to>
        <xdr:sp macro="" textlink="">
          <xdr:nvSpPr>
            <xdr:cNvPr id="7600" name="Control 432" hidden="1">
              <a:extLst>
                <a:ext uri="{63B3BB69-23CF-44E3-9099-C40C66FF867C}">
                  <a14:compatExt spid="_x0000_s7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67</xdr:row>
      <xdr:rowOff>0</xdr:rowOff>
    </xdr:from>
    <xdr:to>
      <xdr:col>33</xdr:col>
      <xdr:colOff>152400</xdr:colOff>
      <xdr:row>67</xdr:row>
      <xdr:rowOff>152400</xdr:rowOff>
    </xdr:to>
    <xdr:pic>
      <xdr:nvPicPr>
        <xdr:cNvPr id="434" name="btnCut124718" descr="http://172.18.1.151/TAS/media/cut_re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1256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67</xdr:row>
      <xdr:rowOff>0</xdr:rowOff>
    </xdr:from>
    <xdr:to>
      <xdr:col>33</xdr:col>
      <xdr:colOff>152400</xdr:colOff>
      <xdr:row>67</xdr:row>
      <xdr:rowOff>152400</xdr:rowOff>
    </xdr:to>
    <xdr:pic>
      <xdr:nvPicPr>
        <xdr:cNvPr id="435" name="btnHide124718" descr="http://172.18.1.151/TAS/media/minus_button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1256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73</xdr:row>
          <xdr:rowOff>167217</xdr:rowOff>
        </xdr:from>
        <xdr:to>
          <xdr:col>31</xdr:col>
          <xdr:colOff>458258</xdr:colOff>
          <xdr:row>75</xdr:row>
          <xdr:rowOff>35984</xdr:rowOff>
        </xdr:to>
        <xdr:sp macro="" textlink="">
          <xdr:nvSpPr>
            <xdr:cNvPr id="7603" name="Control 435" hidden="1">
              <a:extLst>
                <a:ext uri="{63B3BB69-23CF-44E3-9099-C40C66FF867C}">
                  <a14:compatExt spid="_x0000_s7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73</xdr:row>
          <xdr:rowOff>167217</xdr:rowOff>
        </xdr:from>
        <xdr:to>
          <xdr:col>31</xdr:col>
          <xdr:colOff>429683</xdr:colOff>
          <xdr:row>75</xdr:row>
          <xdr:rowOff>16934</xdr:rowOff>
        </xdr:to>
        <xdr:sp macro="" textlink="">
          <xdr:nvSpPr>
            <xdr:cNvPr id="7604" name="Control 436" hidden="1">
              <a:extLst>
                <a:ext uri="{63B3BB69-23CF-44E3-9099-C40C66FF867C}">
                  <a14:compatExt spid="_x0000_s7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73</xdr:row>
          <xdr:rowOff>167217</xdr:rowOff>
        </xdr:from>
        <xdr:to>
          <xdr:col>31</xdr:col>
          <xdr:colOff>429683</xdr:colOff>
          <xdr:row>75</xdr:row>
          <xdr:rowOff>16934</xdr:rowOff>
        </xdr:to>
        <xdr:sp macro="" textlink="">
          <xdr:nvSpPr>
            <xdr:cNvPr id="7605" name="Control 437" hidden="1">
              <a:extLst>
                <a:ext uri="{63B3BB69-23CF-44E3-9099-C40C66FF867C}">
                  <a14:compatExt spid="_x0000_s7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73</xdr:row>
          <xdr:rowOff>167217</xdr:rowOff>
        </xdr:from>
        <xdr:to>
          <xdr:col>31</xdr:col>
          <xdr:colOff>429683</xdr:colOff>
          <xdr:row>75</xdr:row>
          <xdr:rowOff>16934</xdr:rowOff>
        </xdr:to>
        <xdr:sp macro="" textlink="">
          <xdr:nvSpPr>
            <xdr:cNvPr id="7606" name="Control 438" hidden="1">
              <a:extLst>
                <a:ext uri="{63B3BB69-23CF-44E3-9099-C40C66FF867C}">
                  <a14:compatExt spid="_x0000_s7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72</xdr:row>
      <xdr:rowOff>0</xdr:rowOff>
    </xdr:from>
    <xdr:to>
      <xdr:col>33</xdr:col>
      <xdr:colOff>152400</xdr:colOff>
      <xdr:row>72</xdr:row>
      <xdr:rowOff>152400</xdr:rowOff>
    </xdr:to>
    <xdr:pic>
      <xdr:nvPicPr>
        <xdr:cNvPr id="440" name="btnLock124722" descr="http://172.18.1.151/TAS/media/lo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1348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79</xdr:row>
          <xdr:rowOff>87842</xdr:rowOff>
        </xdr:from>
        <xdr:to>
          <xdr:col>31</xdr:col>
          <xdr:colOff>458258</xdr:colOff>
          <xdr:row>80</xdr:row>
          <xdr:rowOff>136525</xdr:rowOff>
        </xdr:to>
        <xdr:sp macro="" textlink="">
          <xdr:nvSpPr>
            <xdr:cNvPr id="7608" name="Control 440" hidden="1">
              <a:extLst>
                <a:ext uri="{63B3BB69-23CF-44E3-9099-C40C66FF867C}">
                  <a14:compatExt spid="_x0000_s7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79</xdr:row>
          <xdr:rowOff>87842</xdr:rowOff>
        </xdr:from>
        <xdr:to>
          <xdr:col>31</xdr:col>
          <xdr:colOff>429683</xdr:colOff>
          <xdr:row>80</xdr:row>
          <xdr:rowOff>117475</xdr:rowOff>
        </xdr:to>
        <xdr:sp macro="" textlink="">
          <xdr:nvSpPr>
            <xdr:cNvPr id="7609" name="Control 441" hidden="1">
              <a:extLst>
                <a:ext uri="{63B3BB69-23CF-44E3-9099-C40C66FF867C}">
                  <a14:compatExt spid="_x0000_s7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79</xdr:row>
          <xdr:rowOff>87842</xdr:rowOff>
        </xdr:from>
        <xdr:to>
          <xdr:col>31</xdr:col>
          <xdr:colOff>429683</xdr:colOff>
          <xdr:row>80</xdr:row>
          <xdr:rowOff>117475</xdr:rowOff>
        </xdr:to>
        <xdr:sp macro="" textlink="">
          <xdr:nvSpPr>
            <xdr:cNvPr id="7610" name="Control 442" hidden="1">
              <a:extLst>
                <a:ext uri="{63B3BB69-23CF-44E3-9099-C40C66FF867C}">
                  <a14:compatExt spid="_x0000_s7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79</xdr:row>
          <xdr:rowOff>87842</xdr:rowOff>
        </xdr:from>
        <xdr:to>
          <xdr:col>31</xdr:col>
          <xdr:colOff>429683</xdr:colOff>
          <xdr:row>80</xdr:row>
          <xdr:rowOff>117475</xdr:rowOff>
        </xdr:to>
        <xdr:sp macro="" textlink="">
          <xdr:nvSpPr>
            <xdr:cNvPr id="7611" name="Control 443" hidden="1">
              <a:extLst>
                <a:ext uri="{63B3BB69-23CF-44E3-9099-C40C66FF867C}">
                  <a14:compatExt spid="_x0000_s7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74</xdr:row>
      <xdr:rowOff>0</xdr:rowOff>
    </xdr:from>
    <xdr:to>
      <xdr:col>33</xdr:col>
      <xdr:colOff>152400</xdr:colOff>
      <xdr:row>74</xdr:row>
      <xdr:rowOff>152400</xdr:rowOff>
    </xdr:to>
    <xdr:pic>
      <xdr:nvPicPr>
        <xdr:cNvPr id="445" name="btnCut124722" descr="http://172.18.1.151/TAS/media/cut_re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1385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74</xdr:row>
      <xdr:rowOff>0</xdr:rowOff>
    </xdr:from>
    <xdr:to>
      <xdr:col>33</xdr:col>
      <xdr:colOff>152400</xdr:colOff>
      <xdr:row>74</xdr:row>
      <xdr:rowOff>152400</xdr:rowOff>
    </xdr:to>
    <xdr:pic>
      <xdr:nvPicPr>
        <xdr:cNvPr id="446" name="btnHide124722" descr="http://172.18.1.151/TAS/media/minus_button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1385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81</xdr:row>
          <xdr:rowOff>166158</xdr:rowOff>
        </xdr:from>
        <xdr:to>
          <xdr:col>31</xdr:col>
          <xdr:colOff>458258</xdr:colOff>
          <xdr:row>83</xdr:row>
          <xdr:rowOff>34924</xdr:rowOff>
        </xdr:to>
        <xdr:sp macro="" textlink="">
          <xdr:nvSpPr>
            <xdr:cNvPr id="7614" name="Control 446" hidden="1">
              <a:extLst>
                <a:ext uri="{63B3BB69-23CF-44E3-9099-C40C66FF867C}">
                  <a14:compatExt spid="_x0000_s7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81</xdr:row>
          <xdr:rowOff>166158</xdr:rowOff>
        </xdr:from>
        <xdr:to>
          <xdr:col>31</xdr:col>
          <xdr:colOff>429683</xdr:colOff>
          <xdr:row>83</xdr:row>
          <xdr:rowOff>15874</xdr:rowOff>
        </xdr:to>
        <xdr:sp macro="" textlink="">
          <xdr:nvSpPr>
            <xdr:cNvPr id="7615" name="Control 447" hidden="1">
              <a:extLst>
                <a:ext uri="{63B3BB69-23CF-44E3-9099-C40C66FF867C}">
                  <a14:compatExt spid="_x0000_s7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81</xdr:row>
          <xdr:rowOff>166158</xdr:rowOff>
        </xdr:from>
        <xdr:to>
          <xdr:col>31</xdr:col>
          <xdr:colOff>429683</xdr:colOff>
          <xdr:row>83</xdr:row>
          <xdr:rowOff>15874</xdr:rowOff>
        </xdr:to>
        <xdr:sp macro="" textlink="">
          <xdr:nvSpPr>
            <xdr:cNvPr id="7616" name="Control 448" hidden="1">
              <a:extLst>
                <a:ext uri="{63B3BB69-23CF-44E3-9099-C40C66FF867C}">
                  <a14:compatExt spid="_x0000_s7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81</xdr:row>
          <xdr:rowOff>166158</xdr:rowOff>
        </xdr:from>
        <xdr:to>
          <xdr:col>31</xdr:col>
          <xdr:colOff>429683</xdr:colOff>
          <xdr:row>83</xdr:row>
          <xdr:rowOff>15874</xdr:rowOff>
        </xdr:to>
        <xdr:sp macro="" textlink="">
          <xdr:nvSpPr>
            <xdr:cNvPr id="7617" name="Control 449" hidden="1">
              <a:extLst>
                <a:ext uri="{63B3BB69-23CF-44E3-9099-C40C66FF867C}">
                  <a14:compatExt spid="_x0000_s7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79</xdr:row>
      <xdr:rowOff>0</xdr:rowOff>
    </xdr:from>
    <xdr:to>
      <xdr:col>33</xdr:col>
      <xdr:colOff>152400</xdr:colOff>
      <xdr:row>79</xdr:row>
      <xdr:rowOff>152400</xdr:rowOff>
    </xdr:to>
    <xdr:pic>
      <xdr:nvPicPr>
        <xdr:cNvPr id="451" name="btnLock124723" descr="http://172.18.1.151/TAS/media/lo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1478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87</xdr:row>
          <xdr:rowOff>105833</xdr:rowOff>
        </xdr:from>
        <xdr:to>
          <xdr:col>31</xdr:col>
          <xdr:colOff>458258</xdr:colOff>
          <xdr:row>88</xdr:row>
          <xdr:rowOff>154516</xdr:rowOff>
        </xdr:to>
        <xdr:sp macro="" textlink="">
          <xdr:nvSpPr>
            <xdr:cNvPr id="7619" name="Control 451" hidden="1">
              <a:extLst>
                <a:ext uri="{63B3BB69-23CF-44E3-9099-C40C66FF867C}">
                  <a14:compatExt spid="_x0000_s7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87</xdr:row>
          <xdr:rowOff>105833</xdr:rowOff>
        </xdr:from>
        <xdr:to>
          <xdr:col>31</xdr:col>
          <xdr:colOff>429683</xdr:colOff>
          <xdr:row>88</xdr:row>
          <xdr:rowOff>135466</xdr:rowOff>
        </xdr:to>
        <xdr:sp macro="" textlink="">
          <xdr:nvSpPr>
            <xdr:cNvPr id="7620" name="Control 452" hidden="1">
              <a:extLst>
                <a:ext uri="{63B3BB69-23CF-44E3-9099-C40C66FF867C}">
                  <a14:compatExt spid="_x0000_s7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87</xdr:row>
          <xdr:rowOff>105833</xdr:rowOff>
        </xdr:from>
        <xdr:to>
          <xdr:col>31</xdr:col>
          <xdr:colOff>429683</xdr:colOff>
          <xdr:row>88</xdr:row>
          <xdr:rowOff>135466</xdr:rowOff>
        </xdr:to>
        <xdr:sp macro="" textlink="">
          <xdr:nvSpPr>
            <xdr:cNvPr id="7621" name="Control 453" hidden="1">
              <a:extLst>
                <a:ext uri="{63B3BB69-23CF-44E3-9099-C40C66FF867C}">
                  <a14:compatExt spid="_x0000_s7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87</xdr:row>
          <xdr:rowOff>105833</xdr:rowOff>
        </xdr:from>
        <xdr:to>
          <xdr:col>31</xdr:col>
          <xdr:colOff>429683</xdr:colOff>
          <xdr:row>88</xdr:row>
          <xdr:rowOff>135466</xdr:rowOff>
        </xdr:to>
        <xdr:sp macro="" textlink="">
          <xdr:nvSpPr>
            <xdr:cNvPr id="7622" name="Control 454" hidden="1">
              <a:extLst>
                <a:ext uri="{63B3BB69-23CF-44E3-9099-C40C66FF867C}">
                  <a14:compatExt spid="_x0000_s7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81</xdr:row>
      <xdr:rowOff>0</xdr:rowOff>
    </xdr:from>
    <xdr:to>
      <xdr:col>33</xdr:col>
      <xdr:colOff>152400</xdr:colOff>
      <xdr:row>81</xdr:row>
      <xdr:rowOff>152400</xdr:rowOff>
    </xdr:to>
    <xdr:pic>
      <xdr:nvPicPr>
        <xdr:cNvPr id="456" name="btnCut124723" descr="http://172.18.1.151/TAS/media/cut_re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1515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81</xdr:row>
      <xdr:rowOff>0</xdr:rowOff>
    </xdr:from>
    <xdr:to>
      <xdr:col>33</xdr:col>
      <xdr:colOff>152400</xdr:colOff>
      <xdr:row>81</xdr:row>
      <xdr:rowOff>152400</xdr:rowOff>
    </xdr:to>
    <xdr:pic>
      <xdr:nvPicPr>
        <xdr:cNvPr id="457" name="btnHide124723" descr="http://172.18.1.151/TAS/media/minus_button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1515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89</xdr:row>
          <xdr:rowOff>155575</xdr:rowOff>
        </xdr:from>
        <xdr:to>
          <xdr:col>31</xdr:col>
          <xdr:colOff>458258</xdr:colOff>
          <xdr:row>91</xdr:row>
          <xdr:rowOff>24342</xdr:rowOff>
        </xdr:to>
        <xdr:sp macro="" textlink="">
          <xdr:nvSpPr>
            <xdr:cNvPr id="7625" name="Control 457" hidden="1">
              <a:extLst>
                <a:ext uri="{63B3BB69-23CF-44E3-9099-C40C66FF867C}">
                  <a14:compatExt spid="_x0000_s7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89</xdr:row>
          <xdr:rowOff>155575</xdr:rowOff>
        </xdr:from>
        <xdr:to>
          <xdr:col>31</xdr:col>
          <xdr:colOff>429683</xdr:colOff>
          <xdr:row>91</xdr:row>
          <xdr:rowOff>5292</xdr:rowOff>
        </xdr:to>
        <xdr:sp macro="" textlink="">
          <xdr:nvSpPr>
            <xdr:cNvPr id="7626" name="Control 458" hidden="1">
              <a:extLst>
                <a:ext uri="{63B3BB69-23CF-44E3-9099-C40C66FF867C}">
                  <a14:compatExt spid="_x0000_s7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89</xdr:row>
          <xdr:rowOff>155575</xdr:rowOff>
        </xdr:from>
        <xdr:to>
          <xdr:col>31</xdr:col>
          <xdr:colOff>429683</xdr:colOff>
          <xdr:row>91</xdr:row>
          <xdr:rowOff>5292</xdr:rowOff>
        </xdr:to>
        <xdr:sp macro="" textlink="">
          <xdr:nvSpPr>
            <xdr:cNvPr id="7627" name="Control 459" hidden="1">
              <a:extLst>
                <a:ext uri="{63B3BB69-23CF-44E3-9099-C40C66FF867C}">
                  <a14:compatExt spid="_x0000_s7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89</xdr:row>
          <xdr:rowOff>155575</xdr:rowOff>
        </xdr:from>
        <xdr:to>
          <xdr:col>31</xdr:col>
          <xdr:colOff>429683</xdr:colOff>
          <xdr:row>91</xdr:row>
          <xdr:rowOff>5292</xdr:rowOff>
        </xdr:to>
        <xdr:sp macro="" textlink="">
          <xdr:nvSpPr>
            <xdr:cNvPr id="7628" name="Control 460" hidden="1">
              <a:extLst>
                <a:ext uri="{63B3BB69-23CF-44E3-9099-C40C66FF867C}">
                  <a14:compatExt spid="_x0000_s7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86</xdr:row>
      <xdr:rowOff>0</xdr:rowOff>
    </xdr:from>
    <xdr:to>
      <xdr:col>33</xdr:col>
      <xdr:colOff>152400</xdr:colOff>
      <xdr:row>86</xdr:row>
      <xdr:rowOff>152400</xdr:rowOff>
    </xdr:to>
    <xdr:pic>
      <xdr:nvPicPr>
        <xdr:cNvPr id="462" name="btnLock124724" descr="http://172.18.1.151/TAS/media/lo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1607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95</xdr:row>
          <xdr:rowOff>123825</xdr:rowOff>
        </xdr:from>
        <xdr:to>
          <xdr:col>31</xdr:col>
          <xdr:colOff>458258</xdr:colOff>
          <xdr:row>96</xdr:row>
          <xdr:rowOff>172509</xdr:rowOff>
        </xdr:to>
        <xdr:sp macro="" textlink="">
          <xdr:nvSpPr>
            <xdr:cNvPr id="7630" name="Control 462" hidden="1">
              <a:extLst>
                <a:ext uri="{63B3BB69-23CF-44E3-9099-C40C66FF867C}">
                  <a14:compatExt spid="_x0000_s7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95</xdr:row>
          <xdr:rowOff>123825</xdr:rowOff>
        </xdr:from>
        <xdr:to>
          <xdr:col>31</xdr:col>
          <xdr:colOff>429683</xdr:colOff>
          <xdr:row>96</xdr:row>
          <xdr:rowOff>153459</xdr:rowOff>
        </xdr:to>
        <xdr:sp macro="" textlink="">
          <xdr:nvSpPr>
            <xdr:cNvPr id="7631" name="Control 463" hidden="1">
              <a:extLst>
                <a:ext uri="{63B3BB69-23CF-44E3-9099-C40C66FF867C}">
                  <a14:compatExt spid="_x0000_s7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95</xdr:row>
          <xdr:rowOff>123825</xdr:rowOff>
        </xdr:from>
        <xdr:to>
          <xdr:col>31</xdr:col>
          <xdr:colOff>429683</xdr:colOff>
          <xdr:row>96</xdr:row>
          <xdr:rowOff>153459</xdr:rowOff>
        </xdr:to>
        <xdr:sp macro="" textlink="">
          <xdr:nvSpPr>
            <xdr:cNvPr id="7632" name="Control 464" hidden="1">
              <a:extLst>
                <a:ext uri="{63B3BB69-23CF-44E3-9099-C40C66FF867C}">
                  <a14:compatExt spid="_x0000_s7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95</xdr:row>
          <xdr:rowOff>123825</xdr:rowOff>
        </xdr:from>
        <xdr:to>
          <xdr:col>31</xdr:col>
          <xdr:colOff>429683</xdr:colOff>
          <xdr:row>96</xdr:row>
          <xdr:rowOff>153459</xdr:rowOff>
        </xdr:to>
        <xdr:sp macro="" textlink="">
          <xdr:nvSpPr>
            <xdr:cNvPr id="7633" name="Control 465" hidden="1">
              <a:extLst>
                <a:ext uri="{63B3BB69-23CF-44E3-9099-C40C66FF867C}">
                  <a14:compatExt spid="_x0000_s7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88</xdr:row>
      <xdr:rowOff>0</xdr:rowOff>
    </xdr:from>
    <xdr:to>
      <xdr:col>33</xdr:col>
      <xdr:colOff>152400</xdr:colOff>
      <xdr:row>88</xdr:row>
      <xdr:rowOff>152400</xdr:rowOff>
    </xdr:to>
    <xdr:pic>
      <xdr:nvPicPr>
        <xdr:cNvPr id="467" name="btnCut124724" descr="http://172.18.1.151/TAS/media/cut_re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1644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88</xdr:row>
      <xdr:rowOff>0</xdr:rowOff>
    </xdr:from>
    <xdr:to>
      <xdr:col>33</xdr:col>
      <xdr:colOff>152400</xdr:colOff>
      <xdr:row>88</xdr:row>
      <xdr:rowOff>152400</xdr:rowOff>
    </xdr:to>
    <xdr:pic>
      <xdr:nvPicPr>
        <xdr:cNvPr id="468" name="btnHide124724" descr="http://172.18.1.151/TAS/media/minus_button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1644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97</xdr:row>
          <xdr:rowOff>173567</xdr:rowOff>
        </xdr:from>
        <xdr:to>
          <xdr:col>31</xdr:col>
          <xdr:colOff>458258</xdr:colOff>
          <xdr:row>99</xdr:row>
          <xdr:rowOff>42334</xdr:rowOff>
        </xdr:to>
        <xdr:sp macro="" textlink="">
          <xdr:nvSpPr>
            <xdr:cNvPr id="7636" name="Control 468" hidden="1">
              <a:extLst>
                <a:ext uri="{63B3BB69-23CF-44E3-9099-C40C66FF867C}">
                  <a14:compatExt spid="_x0000_s7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97</xdr:row>
          <xdr:rowOff>173567</xdr:rowOff>
        </xdr:from>
        <xdr:to>
          <xdr:col>31</xdr:col>
          <xdr:colOff>429683</xdr:colOff>
          <xdr:row>99</xdr:row>
          <xdr:rowOff>23284</xdr:rowOff>
        </xdr:to>
        <xdr:sp macro="" textlink="">
          <xdr:nvSpPr>
            <xdr:cNvPr id="7637" name="Control 469" hidden="1">
              <a:extLst>
                <a:ext uri="{63B3BB69-23CF-44E3-9099-C40C66FF867C}">
                  <a14:compatExt spid="_x0000_s7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97</xdr:row>
          <xdr:rowOff>173567</xdr:rowOff>
        </xdr:from>
        <xdr:to>
          <xdr:col>31</xdr:col>
          <xdr:colOff>429683</xdr:colOff>
          <xdr:row>99</xdr:row>
          <xdr:rowOff>23284</xdr:rowOff>
        </xdr:to>
        <xdr:sp macro="" textlink="">
          <xdr:nvSpPr>
            <xdr:cNvPr id="7638" name="Control 470" hidden="1">
              <a:extLst>
                <a:ext uri="{63B3BB69-23CF-44E3-9099-C40C66FF867C}">
                  <a14:compatExt spid="_x0000_s7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97</xdr:row>
          <xdr:rowOff>173567</xdr:rowOff>
        </xdr:from>
        <xdr:to>
          <xdr:col>31</xdr:col>
          <xdr:colOff>429683</xdr:colOff>
          <xdr:row>99</xdr:row>
          <xdr:rowOff>23284</xdr:rowOff>
        </xdr:to>
        <xdr:sp macro="" textlink="">
          <xdr:nvSpPr>
            <xdr:cNvPr id="7639" name="Control 471" hidden="1">
              <a:extLst>
                <a:ext uri="{63B3BB69-23CF-44E3-9099-C40C66FF867C}">
                  <a14:compatExt spid="_x0000_s7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93</xdr:row>
      <xdr:rowOff>0</xdr:rowOff>
    </xdr:from>
    <xdr:to>
      <xdr:col>33</xdr:col>
      <xdr:colOff>152400</xdr:colOff>
      <xdr:row>93</xdr:row>
      <xdr:rowOff>152400</xdr:rowOff>
    </xdr:to>
    <xdr:pic>
      <xdr:nvPicPr>
        <xdr:cNvPr id="473" name="btnLock124728" descr="http://172.18.1.151/TAS/media/lo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173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103</xdr:row>
          <xdr:rowOff>170392</xdr:rowOff>
        </xdr:from>
        <xdr:to>
          <xdr:col>31</xdr:col>
          <xdr:colOff>458258</xdr:colOff>
          <xdr:row>105</xdr:row>
          <xdr:rowOff>39159</xdr:rowOff>
        </xdr:to>
        <xdr:sp macro="" textlink="">
          <xdr:nvSpPr>
            <xdr:cNvPr id="7641" name="Control 473" hidden="1">
              <a:extLst>
                <a:ext uri="{63B3BB69-23CF-44E3-9099-C40C66FF867C}">
                  <a14:compatExt spid="_x0000_s7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103</xdr:row>
          <xdr:rowOff>170392</xdr:rowOff>
        </xdr:from>
        <xdr:to>
          <xdr:col>31</xdr:col>
          <xdr:colOff>429683</xdr:colOff>
          <xdr:row>105</xdr:row>
          <xdr:rowOff>20109</xdr:rowOff>
        </xdr:to>
        <xdr:sp macro="" textlink="">
          <xdr:nvSpPr>
            <xdr:cNvPr id="7642" name="Control 474" hidden="1">
              <a:extLst>
                <a:ext uri="{63B3BB69-23CF-44E3-9099-C40C66FF867C}">
                  <a14:compatExt spid="_x0000_s7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103</xdr:row>
          <xdr:rowOff>170392</xdr:rowOff>
        </xdr:from>
        <xdr:to>
          <xdr:col>31</xdr:col>
          <xdr:colOff>429683</xdr:colOff>
          <xdr:row>105</xdr:row>
          <xdr:rowOff>20109</xdr:rowOff>
        </xdr:to>
        <xdr:sp macro="" textlink="">
          <xdr:nvSpPr>
            <xdr:cNvPr id="7643" name="Control 475" hidden="1">
              <a:extLst>
                <a:ext uri="{63B3BB69-23CF-44E3-9099-C40C66FF867C}">
                  <a14:compatExt spid="_x0000_s7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103</xdr:row>
          <xdr:rowOff>170392</xdr:rowOff>
        </xdr:from>
        <xdr:to>
          <xdr:col>31</xdr:col>
          <xdr:colOff>429683</xdr:colOff>
          <xdr:row>105</xdr:row>
          <xdr:rowOff>20109</xdr:rowOff>
        </xdr:to>
        <xdr:sp macro="" textlink="">
          <xdr:nvSpPr>
            <xdr:cNvPr id="7644" name="Control 476" hidden="1">
              <a:extLst>
                <a:ext uri="{63B3BB69-23CF-44E3-9099-C40C66FF867C}">
                  <a14:compatExt spid="_x0000_s7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95</xdr:row>
      <xdr:rowOff>0</xdr:rowOff>
    </xdr:from>
    <xdr:to>
      <xdr:col>33</xdr:col>
      <xdr:colOff>152400</xdr:colOff>
      <xdr:row>95</xdr:row>
      <xdr:rowOff>152400</xdr:rowOff>
    </xdr:to>
    <xdr:pic>
      <xdr:nvPicPr>
        <xdr:cNvPr id="478" name="btnCut124728" descr="http://172.18.1.151/TAS/media/cut_re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1774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95</xdr:row>
      <xdr:rowOff>0</xdr:rowOff>
    </xdr:from>
    <xdr:to>
      <xdr:col>33</xdr:col>
      <xdr:colOff>152400</xdr:colOff>
      <xdr:row>95</xdr:row>
      <xdr:rowOff>152400</xdr:rowOff>
    </xdr:to>
    <xdr:pic>
      <xdr:nvPicPr>
        <xdr:cNvPr id="479" name="btnHide124728" descr="http://172.18.1.151/TAS/media/minus_button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1774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105</xdr:row>
          <xdr:rowOff>172508</xdr:rowOff>
        </xdr:from>
        <xdr:to>
          <xdr:col>31</xdr:col>
          <xdr:colOff>458258</xdr:colOff>
          <xdr:row>107</xdr:row>
          <xdr:rowOff>41274</xdr:rowOff>
        </xdr:to>
        <xdr:sp macro="" textlink="">
          <xdr:nvSpPr>
            <xdr:cNvPr id="7647" name="Control 479" hidden="1">
              <a:extLst>
                <a:ext uri="{63B3BB69-23CF-44E3-9099-C40C66FF867C}">
                  <a14:compatExt spid="_x0000_s7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105</xdr:row>
          <xdr:rowOff>172508</xdr:rowOff>
        </xdr:from>
        <xdr:to>
          <xdr:col>31</xdr:col>
          <xdr:colOff>429683</xdr:colOff>
          <xdr:row>107</xdr:row>
          <xdr:rowOff>22224</xdr:rowOff>
        </xdr:to>
        <xdr:sp macro="" textlink="">
          <xdr:nvSpPr>
            <xdr:cNvPr id="7648" name="Control 480" hidden="1">
              <a:extLst>
                <a:ext uri="{63B3BB69-23CF-44E3-9099-C40C66FF867C}">
                  <a14:compatExt spid="_x0000_s7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105</xdr:row>
          <xdr:rowOff>172508</xdr:rowOff>
        </xdr:from>
        <xdr:to>
          <xdr:col>31</xdr:col>
          <xdr:colOff>429683</xdr:colOff>
          <xdr:row>107</xdr:row>
          <xdr:rowOff>22224</xdr:rowOff>
        </xdr:to>
        <xdr:sp macro="" textlink="">
          <xdr:nvSpPr>
            <xdr:cNvPr id="7649" name="Control 481" hidden="1">
              <a:extLst>
                <a:ext uri="{63B3BB69-23CF-44E3-9099-C40C66FF867C}">
                  <a14:compatExt spid="_x0000_s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105</xdr:row>
          <xdr:rowOff>172508</xdr:rowOff>
        </xdr:from>
        <xdr:to>
          <xdr:col>31</xdr:col>
          <xdr:colOff>429683</xdr:colOff>
          <xdr:row>107</xdr:row>
          <xdr:rowOff>22224</xdr:rowOff>
        </xdr:to>
        <xdr:sp macro="" textlink="">
          <xdr:nvSpPr>
            <xdr:cNvPr id="7650" name="Control 482" hidden="1">
              <a:extLst>
                <a:ext uri="{63B3BB69-23CF-44E3-9099-C40C66FF867C}">
                  <a14:compatExt spid="_x0000_s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100</xdr:row>
      <xdr:rowOff>0</xdr:rowOff>
    </xdr:from>
    <xdr:to>
      <xdr:col>33</xdr:col>
      <xdr:colOff>152400</xdr:colOff>
      <xdr:row>100</xdr:row>
      <xdr:rowOff>152400</xdr:rowOff>
    </xdr:to>
    <xdr:pic>
      <xdr:nvPicPr>
        <xdr:cNvPr id="484" name="btnLock124823" descr="http://172.18.1.151/TAS/media/lo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186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112</xdr:row>
          <xdr:rowOff>8467</xdr:rowOff>
        </xdr:from>
        <xdr:to>
          <xdr:col>31</xdr:col>
          <xdr:colOff>458258</xdr:colOff>
          <xdr:row>113</xdr:row>
          <xdr:rowOff>57150</xdr:rowOff>
        </xdr:to>
        <xdr:sp macro="" textlink="">
          <xdr:nvSpPr>
            <xdr:cNvPr id="7652" name="Control 484" hidden="1">
              <a:extLst>
                <a:ext uri="{63B3BB69-23CF-44E3-9099-C40C66FF867C}">
                  <a14:compatExt spid="_x0000_s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112</xdr:row>
          <xdr:rowOff>8467</xdr:rowOff>
        </xdr:from>
        <xdr:to>
          <xdr:col>31</xdr:col>
          <xdr:colOff>429683</xdr:colOff>
          <xdr:row>113</xdr:row>
          <xdr:rowOff>38100</xdr:rowOff>
        </xdr:to>
        <xdr:sp macro="" textlink="">
          <xdr:nvSpPr>
            <xdr:cNvPr id="7653" name="Control 485" hidden="1">
              <a:extLst>
                <a:ext uri="{63B3BB69-23CF-44E3-9099-C40C66FF867C}">
                  <a14:compatExt spid="_x0000_s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112</xdr:row>
          <xdr:rowOff>8467</xdr:rowOff>
        </xdr:from>
        <xdr:to>
          <xdr:col>31</xdr:col>
          <xdr:colOff>429683</xdr:colOff>
          <xdr:row>113</xdr:row>
          <xdr:rowOff>38100</xdr:rowOff>
        </xdr:to>
        <xdr:sp macro="" textlink="">
          <xdr:nvSpPr>
            <xdr:cNvPr id="7654" name="Control 486" hidden="1">
              <a:extLst>
                <a:ext uri="{63B3BB69-23CF-44E3-9099-C40C66FF867C}">
                  <a14:compatExt spid="_x0000_s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112</xdr:row>
          <xdr:rowOff>8467</xdr:rowOff>
        </xdr:from>
        <xdr:to>
          <xdr:col>31</xdr:col>
          <xdr:colOff>429683</xdr:colOff>
          <xdr:row>113</xdr:row>
          <xdr:rowOff>38100</xdr:rowOff>
        </xdr:to>
        <xdr:sp macro="" textlink="">
          <xdr:nvSpPr>
            <xdr:cNvPr id="7655" name="Control 487" hidden="1">
              <a:extLst>
                <a:ext uri="{63B3BB69-23CF-44E3-9099-C40C66FF867C}">
                  <a14:compatExt spid="_x0000_s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102</xdr:row>
      <xdr:rowOff>0</xdr:rowOff>
    </xdr:from>
    <xdr:to>
      <xdr:col>33</xdr:col>
      <xdr:colOff>152400</xdr:colOff>
      <xdr:row>102</xdr:row>
      <xdr:rowOff>152400</xdr:rowOff>
    </xdr:to>
    <xdr:pic>
      <xdr:nvPicPr>
        <xdr:cNvPr id="489" name="btnCut124823" descr="http://172.18.1.151/TAS/media/cut_re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1904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102</xdr:row>
      <xdr:rowOff>0</xdr:rowOff>
    </xdr:from>
    <xdr:to>
      <xdr:col>33</xdr:col>
      <xdr:colOff>152400</xdr:colOff>
      <xdr:row>102</xdr:row>
      <xdr:rowOff>152400</xdr:rowOff>
    </xdr:to>
    <xdr:pic>
      <xdr:nvPicPr>
        <xdr:cNvPr id="490" name="btnHide124823" descr="http://172.18.1.151/TAS/media/minus_button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1904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114</xdr:row>
          <xdr:rowOff>39158</xdr:rowOff>
        </xdr:from>
        <xdr:to>
          <xdr:col>31</xdr:col>
          <xdr:colOff>458258</xdr:colOff>
          <xdr:row>115</xdr:row>
          <xdr:rowOff>87841</xdr:rowOff>
        </xdr:to>
        <xdr:sp macro="" textlink="">
          <xdr:nvSpPr>
            <xdr:cNvPr id="7658" name="Control 490" hidden="1">
              <a:extLst>
                <a:ext uri="{63B3BB69-23CF-44E3-9099-C40C66FF867C}">
                  <a14:compatExt spid="_x0000_s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114</xdr:row>
          <xdr:rowOff>39158</xdr:rowOff>
        </xdr:from>
        <xdr:to>
          <xdr:col>31</xdr:col>
          <xdr:colOff>429683</xdr:colOff>
          <xdr:row>115</xdr:row>
          <xdr:rowOff>68791</xdr:rowOff>
        </xdr:to>
        <xdr:sp macro="" textlink="">
          <xdr:nvSpPr>
            <xdr:cNvPr id="7659" name="Control 491" hidden="1">
              <a:extLst>
                <a:ext uri="{63B3BB69-23CF-44E3-9099-C40C66FF867C}">
                  <a14:compatExt spid="_x0000_s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114</xdr:row>
          <xdr:rowOff>39158</xdr:rowOff>
        </xdr:from>
        <xdr:to>
          <xdr:col>31</xdr:col>
          <xdr:colOff>429683</xdr:colOff>
          <xdr:row>115</xdr:row>
          <xdr:rowOff>68791</xdr:rowOff>
        </xdr:to>
        <xdr:sp macro="" textlink="">
          <xdr:nvSpPr>
            <xdr:cNvPr id="7660" name="Control 492" hidden="1">
              <a:extLst>
                <a:ext uri="{63B3BB69-23CF-44E3-9099-C40C66FF867C}">
                  <a14:compatExt spid="_x0000_s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114</xdr:row>
          <xdr:rowOff>39158</xdr:rowOff>
        </xdr:from>
        <xdr:to>
          <xdr:col>31</xdr:col>
          <xdr:colOff>429683</xdr:colOff>
          <xdr:row>115</xdr:row>
          <xdr:rowOff>68791</xdr:rowOff>
        </xdr:to>
        <xdr:sp macro="" textlink="">
          <xdr:nvSpPr>
            <xdr:cNvPr id="7661" name="Control 493" hidden="1">
              <a:extLst>
                <a:ext uri="{63B3BB69-23CF-44E3-9099-C40C66FF867C}">
                  <a14:compatExt spid="_x0000_s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119</xdr:row>
          <xdr:rowOff>158750</xdr:rowOff>
        </xdr:from>
        <xdr:to>
          <xdr:col>31</xdr:col>
          <xdr:colOff>458258</xdr:colOff>
          <xdr:row>121</xdr:row>
          <xdr:rowOff>27517</xdr:rowOff>
        </xdr:to>
        <xdr:sp macro="" textlink="">
          <xdr:nvSpPr>
            <xdr:cNvPr id="7662" name="Control 494" hidden="1">
              <a:extLst>
                <a:ext uri="{63B3BB69-23CF-44E3-9099-C40C66FF867C}">
                  <a14:compatExt spid="_x0000_s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121</xdr:row>
          <xdr:rowOff>17992</xdr:rowOff>
        </xdr:from>
        <xdr:to>
          <xdr:col>31</xdr:col>
          <xdr:colOff>458258</xdr:colOff>
          <xdr:row>122</xdr:row>
          <xdr:rowOff>66675</xdr:rowOff>
        </xdr:to>
        <xdr:sp macro="" textlink="">
          <xdr:nvSpPr>
            <xdr:cNvPr id="7663" name="Control 495" hidden="1">
              <a:extLst>
                <a:ext uri="{63B3BB69-23CF-44E3-9099-C40C66FF867C}">
                  <a14:compatExt spid="_x0000_s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109</xdr:row>
      <xdr:rowOff>0</xdr:rowOff>
    </xdr:from>
    <xdr:to>
      <xdr:col>33</xdr:col>
      <xdr:colOff>152400</xdr:colOff>
      <xdr:row>109</xdr:row>
      <xdr:rowOff>152400</xdr:rowOff>
    </xdr:to>
    <xdr:pic>
      <xdr:nvPicPr>
        <xdr:cNvPr id="497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119</xdr:row>
          <xdr:rowOff>158750</xdr:rowOff>
        </xdr:from>
        <xdr:to>
          <xdr:col>31</xdr:col>
          <xdr:colOff>458258</xdr:colOff>
          <xdr:row>121</xdr:row>
          <xdr:rowOff>27517</xdr:rowOff>
        </xdr:to>
        <xdr:sp macro="" textlink="">
          <xdr:nvSpPr>
            <xdr:cNvPr id="7665" name="Control 497" hidden="1">
              <a:extLst>
                <a:ext uri="{63B3BB69-23CF-44E3-9099-C40C66FF867C}">
                  <a14:compatExt spid="_x0000_s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121</xdr:row>
          <xdr:rowOff>17992</xdr:rowOff>
        </xdr:from>
        <xdr:to>
          <xdr:col>31</xdr:col>
          <xdr:colOff>458258</xdr:colOff>
          <xdr:row>122</xdr:row>
          <xdr:rowOff>66675</xdr:rowOff>
        </xdr:to>
        <xdr:sp macro="" textlink="">
          <xdr:nvSpPr>
            <xdr:cNvPr id="7666" name="Control 498" hidden="1">
              <a:extLst>
                <a:ext uri="{63B3BB69-23CF-44E3-9099-C40C66FF867C}">
                  <a14:compatExt spid="_x0000_s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109</xdr:row>
      <xdr:rowOff>0</xdr:rowOff>
    </xdr:from>
    <xdr:to>
      <xdr:col>33</xdr:col>
      <xdr:colOff>152400</xdr:colOff>
      <xdr:row>109</xdr:row>
      <xdr:rowOff>152400</xdr:rowOff>
    </xdr:to>
    <xdr:pic>
      <xdr:nvPicPr>
        <xdr:cNvPr id="500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119</xdr:row>
          <xdr:rowOff>158750</xdr:rowOff>
        </xdr:from>
        <xdr:to>
          <xdr:col>31</xdr:col>
          <xdr:colOff>458258</xdr:colOff>
          <xdr:row>121</xdr:row>
          <xdr:rowOff>27517</xdr:rowOff>
        </xdr:to>
        <xdr:sp macro="" textlink="">
          <xdr:nvSpPr>
            <xdr:cNvPr id="7668" name="Control 500" hidden="1">
              <a:extLst>
                <a:ext uri="{63B3BB69-23CF-44E3-9099-C40C66FF867C}">
                  <a14:compatExt spid="_x0000_s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121</xdr:row>
          <xdr:rowOff>17992</xdr:rowOff>
        </xdr:from>
        <xdr:to>
          <xdr:col>31</xdr:col>
          <xdr:colOff>458258</xdr:colOff>
          <xdr:row>122</xdr:row>
          <xdr:rowOff>66675</xdr:rowOff>
        </xdr:to>
        <xdr:sp macro="" textlink="">
          <xdr:nvSpPr>
            <xdr:cNvPr id="7669" name="Control 501" hidden="1">
              <a:extLst>
                <a:ext uri="{63B3BB69-23CF-44E3-9099-C40C66FF867C}">
                  <a14:compatExt spid="_x0000_s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109</xdr:row>
      <xdr:rowOff>0</xdr:rowOff>
    </xdr:from>
    <xdr:to>
      <xdr:col>33</xdr:col>
      <xdr:colOff>152400</xdr:colOff>
      <xdr:row>109</xdr:row>
      <xdr:rowOff>152400</xdr:rowOff>
    </xdr:to>
    <xdr:pic>
      <xdr:nvPicPr>
        <xdr:cNvPr id="503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119</xdr:row>
          <xdr:rowOff>158750</xdr:rowOff>
        </xdr:from>
        <xdr:to>
          <xdr:col>31</xdr:col>
          <xdr:colOff>458258</xdr:colOff>
          <xdr:row>121</xdr:row>
          <xdr:rowOff>27517</xdr:rowOff>
        </xdr:to>
        <xdr:sp macro="" textlink="">
          <xdr:nvSpPr>
            <xdr:cNvPr id="7671" name="Control 503" hidden="1">
              <a:extLst>
                <a:ext uri="{63B3BB69-23CF-44E3-9099-C40C66FF867C}">
                  <a14:compatExt spid="_x0000_s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121</xdr:row>
          <xdr:rowOff>17992</xdr:rowOff>
        </xdr:from>
        <xdr:to>
          <xdr:col>31</xdr:col>
          <xdr:colOff>458258</xdr:colOff>
          <xdr:row>122</xdr:row>
          <xdr:rowOff>66675</xdr:rowOff>
        </xdr:to>
        <xdr:sp macro="" textlink="">
          <xdr:nvSpPr>
            <xdr:cNvPr id="7672" name="Control 504" hidden="1">
              <a:extLst>
                <a:ext uri="{63B3BB69-23CF-44E3-9099-C40C66FF867C}">
                  <a14:compatExt spid="_x0000_s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109</xdr:row>
      <xdr:rowOff>0</xdr:rowOff>
    </xdr:from>
    <xdr:to>
      <xdr:col>33</xdr:col>
      <xdr:colOff>152400</xdr:colOff>
      <xdr:row>109</xdr:row>
      <xdr:rowOff>152400</xdr:rowOff>
    </xdr:to>
    <xdr:pic>
      <xdr:nvPicPr>
        <xdr:cNvPr id="506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119</xdr:row>
          <xdr:rowOff>158750</xdr:rowOff>
        </xdr:from>
        <xdr:to>
          <xdr:col>31</xdr:col>
          <xdr:colOff>458258</xdr:colOff>
          <xdr:row>121</xdr:row>
          <xdr:rowOff>27517</xdr:rowOff>
        </xdr:to>
        <xdr:sp macro="" textlink="">
          <xdr:nvSpPr>
            <xdr:cNvPr id="7674" name="Control 506" hidden="1">
              <a:extLst>
                <a:ext uri="{63B3BB69-23CF-44E3-9099-C40C66FF867C}">
                  <a14:compatExt spid="_x0000_s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121</xdr:row>
          <xdr:rowOff>17992</xdr:rowOff>
        </xdr:from>
        <xdr:to>
          <xdr:col>31</xdr:col>
          <xdr:colOff>458258</xdr:colOff>
          <xdr:row>122</xdr:row>
          <xdr:rowOff>66675</xdr:rowOff>
        </xdr:to>
        <xdr:sp macro="" textlink="">
          <xdr:nvSpPr>
            <xdr:cNvPr id="7675" name="Control 507" hidden="1">
              <a:extLst>
                <a:ext uri="{63B3BB69-23CF-44E3-9099-C40C66FF867C}">
                  <a14:compatExt spid="_x0000_s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109</xdr:row>
      <xdr:rowOff>0</xdr:rowOff>
    </xdr:from>
    <xdr:to>
      <xdr:col>33</xdr:col>
      <xdr:colOff>152400</xdr:colOff>
      <xdr:row>109</xdr:row>
      <xdr:rowOff>152400</xdr:rowOff>
    </xdr:to>
    <xdr:pic>
      <xdr:nvPicPr>
        <xdr:cNvPr id="509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652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119</xdr:row>
          <xdr:rowOff>158750</xdr:rowOff>
        </xdr:from>
        <xdr:to>
          <xdr:col>31</xdr:col>
          <xdr:colOff>458258</xdr:colOff>
          <xdr:row>121</xdr:row>
          <xdr:rowOff>27517</xdr:rowOff>
        </xdr:to>
        <xdr:sp macro="" textlink="">
          <xdr:nvSpPr>
            <xdr:cNvPr id="7677" name="Control 509" hidden="1">
              <a:extLst>
                <a:ext uri="{63B3BB69-23CF-44E3-9099-C40C66FF867C}">
                  <a14:compatExt spid="_x0000_s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121</xdr:row>
          <xdr:rowOff>17992</xdr:rowOff>
        </xdr:from>
        <xdr:to>
          <xdr:col>31</xdr:col>
          <xdr:colOff>458258</xdr:colOff>
          <xdr:row>122</xdr:row>
          <xdr:rowOff>66675</xdr:rowOff>
        </xdr:to>
        <xdr:sp macro="" textlink="">
          <xdr:nvSpPr>
            <xdr:cNvPr id="7678" name="Control 510" hidden="1">
              <a:extLst>
                <a:ext uri="{63B3BB69-23CF-44E3-9099-C40C66FF867C}">
                  <a14:compatExt spid="_x0000_s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109</xdr:row>
      <xdr:rowOff>0</xdr:rowOff>
    </xdr:from>
    <xdr:to>
      <xdr:col>33</xdr:col>
      <xdr:colOff>152400</xdr:colOff>
      <xdr:row>109</xdr:row>
      <xdr:rowOff>152400</xdr:rowOff>
    </xdr:to>
    <xdr:pic>
      <xdr:nvPicPr>
        <xdr:cNvPr id="512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119</xdr:row>
          <xdr:rowOff>158750</xdr:rowOff>
        </xdr:from>
        <xdr:to>
          <xdr:col>31</xdr:col>
          <xdr:colOff>458258</xdr:colOff>
          <xdr:row>121</xdr:row>
          <xdr:rowOff>27517</xdr:rowOff>
        </xdr:to>
        <xdr:sp macro="" textlink="">
          <xdr:nvSpPr>
            <xdr:cNvPr id="7680" name="Control 512" hidden="1">
              <a:extLst>
                <a:ext uri="{63B3BB69-23CF-44E3-9099-C40C66FF867C}">
                  <a14:compatExt spid="_x0000_s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121</xdr:row>
          <xdr:rowOff>17992</xdr:rowOff>
        </xdr:from>
        <xdr:to>
          <xdr:col>31</xdr:col>
          <xdr:colOff>458258</xdr:colOff>
          <xdr:row>122</xdr:row>
          <xdr:rowOff>66675</xdr:rowOff>
        </xdr:to>
        <xdr:sp macro="" textlink="">
          <xdr:nvSpPr>
            <xdr:cNvPr id="7681" name="Control 513" hidden="1">
              <a:extLst>
                <a:ext uri="{63B3BB69-23CF-44E3-9099-C40C66FF867C}">
                  <a14:compatExt spid="_x0000_s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109</xdr:row>
      <xdr:rowOff>0</xdr:rowOff>
    </xdr:from>
    <xdr:to>
      <xdr:col>33</xdr:col>
      <xdr:colOff>152400</xdr:colOff>
      <xdr:row>109</xdr:row>
      <xdr:rowOff>152400</xdr:rowOff>
    </xdr:to>
    <xdr:pic>
      <xdr:nvPicPr>
        <xdr:cNvPr id="515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368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119</xdr:row>
          <xdr:rowOff>158750</xdr:rowOff>
        </xdr:from>
        <xdr:to>
          <xdr:col>31</xdr:col>
          <xdr:colOff>458258</xdr:colOff>
          <xdr:row>121</xdr:row>
          <xdr:rowOff>27517</xdr:rowOff>
        </xdr:to>
        <xdr:sp macro="" textlink="">
          <xdr:nvSpPr>
            <xdr:cNvPr id="7683" name="Control 515" hidden="1">
              <a:extLst>
                <a:ext uri="{63B3BB69-23CF-44E3-9099-C40C66FF867C}">
                  <a14:compatExt spid="_x0000_s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121</xdr:row>
          <xdr:rowOff>17992</xdr:rowOff>
        </xdr:from>
        <xdr:to>
          <xdr:col>31</xdr:col>
          <xdr:colOff>458258</xdr:colOff>
          <xdr:row>122</xdr:row>
          <xdr:rowOff>66675</xdr:rowOff>
        </xdr:to>
        <xdr:sp macro="" textlink="">
          <xdr:nvSpPr>
            <xdr:cNvPr id="7684" name="Control 516" hidden="1">
              <a:extLst>
                <a:ext uri="{63B3BB69-23CF-44E3-9099-C40C66FF867C}">
                  <a14:compatExt spid="_x0000_s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109</xdr:row>
      <xdr:rowOff>0</xdr:rowOff>
    </xdr:from>
    <xdr:to>
      <xdr:col>33</xdr:col>
      <xdr:colOff>152400</xdr:colOff>
      <xdr:row>109</xdr:row>
      <xdr:rowOff>152400</xdr:rowOff>
    </xdr:to>
    <xdr:pic>
      <xdr:nvPicPr>
        <xdr:cNvPr id="518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119</xdr:row>
          <xdr:rowOff>158750</xdr:rowOff>
        </xdr:from>
        <xdr:to>
          <xdr:col>31</xdr:col>
          <xdr:colOff>458258</xdr:colOff>
          <xdr:row>121</xdr:row>
          <xdr:rowOff>27517</xdr:rowOff>
        </xdr:to>
        <xdr:sp macro="" textlink="">
          <xdr:nvSpPr>
            <xdr:cNvPr id="7686" name="Control 518" hidden="1">
              <a:extLst>
                <a:ext uri="{63B3BB69-23CF-44E3-9099-C40C66FF867C}">
                  <a14:compatExt spid="_x0000_s7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121</xdr:row>
          <xdr:rowOff>17992</xdr:rowOff>
        </xdr:from>
        <xdr:to>
          <xdr:col>31</xdr:col>
          <xdr:colOff>458258</xdr:colOff>
          <xdr:row>122</xdr:row>
          <xdr:rowOff>66675</xdr:rowOff>
        </xdr:to>
        <xdr:sp macro="" textlink="">
          <xdr:nvSpPr>
            <xdr:cNvPr id="7687" name="Control 519" hidden="1">
              <a:extLst>
                <a:ext uri="{63B3BB69-23CF-44E3-9099-C40C66FF867C}">
                  <a14:compatExt spid="_x0000_s7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109</xdr:row>
      <xdr:rowOff>0</xdr:rowOff>
    </xdr:from>
    <xdr:to>
      <xdr:col>33</xdr:col>
      <xdr:colOff>152400</xdr:colOff>
      <xdr:row>109</xdr:row>
      <xdr:rowOff>152400</xdr:rowOff>
    </xdr:to>
    <xdr:pic>
      <xdr:nvPicPr>
        <xdr:cNvPr id="521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119</xdr:row>
          <xdr:rowOff>158750</xdr:rowOff>
        </xdr:from>
        <xdr:to>
          <xdr:col>31</xdr:col>
          <xdr:colOff>458258</xdr:colOff>
          <xdr:row>121</xdr:row>
          <xdr:rowOff>27517</xdr:rowOff>
        </xdr:to>
        <xdr:sp macro="" textlink="">
          <xdr:nvSpPr>
            <xdr:cNvPr id="7689" name="Control 521" hidden="1">
              <a:extLst>
                <a:ext uri="{63B3BB69-23CF-44E3-9099-C40C66FF867C}">
                  <a14:compatExt spid="_x0000_s7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121</xdr:row>
          <xdr:rowOff>17992</xdr:rowOff>
        </xdr:from>
        <xdr:to>
          <xdr:col>31</xdr:col>
          <xdr:colOff>458258</xdr:colOff>
          <xdr:row>122</xdr:row>
          <xdr:rowOff>66675</xdr:rowOff>
        </xdr:to>
        <xdr:sp macro="" textlink="">
          <xdr:nvSpPr>
            <xdr:cNvPr id="7690" name="Control 522" hidden="1">
              <a:extLst>
                <a:ext uri="{63B3BB69-23CF-44E3-9099-C40C66FF867C}">
                  <a14:compatExt spid="_x0000_s7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109</xdr:row>
      <xdr:rowOff>0</xdr:rowOff>
    </xdr:from>
    <xdr:to>
      <xdr:col>33</xdr:col>
      <xdr:colOff>152400</xdr:colOff>
      <xdr:row>109</xdr:row>
      <xdr:rowOff>152400</xdr:rowOff>
    </xdr:to>
    <xdr:pic>
      <xdr:nvPicPr>
        <xdr:cNvPr id="524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119</xdr:row>
          <xdr:rowOff>158750</xdr:rowOff>
        </xdr:from>
        <xdr:to>
          <xdr:col>31</xdr:col>
          <xdr:colOff>458258</xdr:colOff>
          <xdr:row>121</xdr:row>
          <xdr:rowOff>27517</xdr:rowOff>
        </xdr:to>
        <xdr:sp macro="" textlink="">
          <xdr:nvSpPr>
            <xdr:cNvPr id="7692" name="Control 524" hidden="1">
              <a:extLst>
                <a:ext uri="{63B3BB69-23CF-44E3-9099-C40C66FF867C}">
                  <a14:compatExt spid="_x0000_s7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121</xdr:row>
          <xdr:rowOff>17992</xdr:rowOff>
        </xdr:from>
        <xdr:to>
          <xdr:col>31</xdr:col>
          <xdr:colOff>458258</xdr:colOff>
          <xdr:row>122</xdr:row>
          <xdr:rowOff>66675</xdr:rowOff>
        </xdr:to>
        <xdr:sp macro="" textlink="">
          <xdr:nvSpPr>
            <xdr:cNvPr id="7693" name="Control 525" hidden="1">
              <a:extLst>
                <a:ext uri="{63B3BB69-23CF-44E3-9099-C40C66FF867C}">
                  <a14:compatExt spid="_x0000_s7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109</xdr:row>
      <xdr:rowOff>0</xdr:rowOff>
    </xdr:from>
    <xdr:to>
      <xdr:col>33</xdr:col>
      <xdr:colOff>152400</xdr:colOff>
      <xdr:row>109</xdr:row>
      <xdr:rowOff>152400</xdr:rowOff>
    </xdr:to>
    <xdr:pic>
      <xdr:nvPicPr>
        <xdr:cNvPr id="527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124</xdr:row>
          <xdr:rowOff>87842</xdr:rowOff>
        </xdr:from>
        <xdr:to>
          <xdr:col>31</xdr:col>
          <xdr:colOff>458258</xdr:colOff>
          <xdr:row>125</xdr:row>
          <xdr:rowOff>136525</xdr:rowOff>
        </xdr:to>
        <xdr:sp macro="" textlink="">
          <xdr:nvSpPr>
            <xdr:cNvPr id="7695" name="Control 527" hidden="1">
              <a:extLst>
                <a:ext uri="{63B3BB69-23CF-44E3-9099-C40C66FF867C}">
                  <a14:compatExt spid="_x0000_s7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125</xdr:row>
          <xdr:rowOff>98425</xdr:rowOff>
        </xdr:from>
        <xdr:to>
          <xdr:col>31</xdr:col>
          <xdr:colOff>458258</xdr:colOff>
          <xdr:row>126</xdr:row>
          <xdr:rowOff>147109</xdr:rowOff>
        </xdr:to>
        <xdr:sp macro="" textlink="">
          <xdr:nvSpPr>
            <xdr:cNvPr id="7696" name="Control 528" hidden="1">
              <a:extLst>
                <a:ext uri="{63B3BB69-23CF-44E3-9099-C40C66FF867C}">
                  <a14:compatExt spid="_x0000_s7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113</xdr:row>
      <xdr:rowOff>0</xdr:rowOff>
    </xdr:from>
    <xdr:to>
      <xdr:col>33</xdr:col>
      <xdr:colOff>152400</xdr:colOff>
      <xdr:row>113</xdr:row>
      <xdr:rowOff>152400</xdr:rowOff>
    </xdr:to>
    <xdr:pic>
      <xdr:nvPicPr>
        <xdr:cNvPr id="530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211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124</xdr:row>
          <xdr:rowOff>87842</xdr:rowOff>
        </xdr:from>
        <xdr:to>
          <xdr:col>31</xdr:col>
          <xdr:colOff>458258</xdr:colOff>
          <xdr:row>125</xdr:row>
          <xdr:rowOff>136525</xdr:rowOff>
        </xdr:to>
        <xdr:sp macro="" textlink="">
          <xdr:nvSpPr>
            <xdr:cNvPr id="7698" name="Control 530" hidden="1">
              <a:extLst>
                <a:ext uri="{63B3BB69-23CF-44E3-9099-C40C66FF867C}">
                  <a14:compatExt spid="_x0000_s7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125</xdr:row>
          <xdr:rowOff>98425</xdr:rowOff>
        </xdr:from>
        <xdr:to>
          <xdr:col>31</xdr:col>
          <xdr:colOff>458258</xdr:colOff>
          <xdr:row>126</xdr:row>
          <xdr:rowOff>147109</xdr:rowOff>
        </xdr:to>
        <xdr:sp macro="" textlink="">
          <xdr:nvSpPr>
            <xdr:cNvPr id="7699" name="Control 531" hidden="1">
              <a:extLst>
                <a:ext uri="{63B3BB69-23CF-44E3-9099-C40C66FF867C}">
                  <a14:compatExt spid="_x0000_s7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113</xdr:row>
      <xdr:rowOff>0</xdr:rowOff>
    </xdr:from>
    <xdr:to>
      <xdr:col>33</xdr:col>
      <xdr:colOff>152400</xdr:colOff>
      <xdr:row>113</xdr:row>
      <xdr:rowOff>152400</xdr:rowOff>
    </xdr:to>
    <xdr:pic>
      <xdr:nvPicPr>
        <xdr:cNvPr id="533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211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124</xdr:row>
          <xdr:rowOff>87842</xdr:rowOff>
        </xdr:from>
        <xdr:to>
          <xdr:col>31</xdr:col>
          <xdr:colOff>458258</xdr:colOff>
          <xdr:row>125</xdr:row>
          <xdr:rowOff>136525</xdr:rowOff>
        </xdr:to>
        <xdr:sp macro="" textlink="">
          <xdr:nvSpPr>
            <xdr:cNvPr id="7701" name="Control 533" hidden="1">
              <a:extLst>
                <a:ext uri="{63B3BB69-23CF-44E3-9099-C40C66FF867C}">
                  <a14:compatExt spid="_x0000_s7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125</xdr:row>
          <xdr:rowOff>98425</xdr:rowOff>
        </xdr:from>
        <xdr:to>
          <xdr:col>31</xdr:col>
          <xdr:colOff>458258</xdr:colOff>
          <xdr:row>126</xdr:row>
          <xdr:rowOff>147109</xdr:rowOff>
        </xdr:to>
        <xdr:sp macro="" textlink="">
          <xdr:nvSpPr>
            <xdr:cNvPr id="7702" name="Control 534" hidden="1">
              <a:extLst>
                <a:ext uri="{63B3BB69-23CF-44E3-9099-C40C66FF867C}">
                  <a14:compatExt spid="_x0000_s7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113</xdr:row>
      <xdr:rowOff>0</xdr:rowOff>
    </xdr:from>
    <xdr:to>
      <xdr:col>33</xdr:col>
      <xdr:colOff>152400</xdr:colOff>
      <xdr:row>113</xdr:row>
      <xdr:rowOff>152400</xdr:rowOff>
    </xdr:to>
    <xdr:pic>
      <xdr:nvPicPr>
        <xdr:cNvPr id="536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211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124</xdr:row>
          <xdr:rowOff>87842</xdr:rowOff>
        </xdr:from>
        <xdr:to>
          <xdr:col>31</xdr:col>
          <xdr:colOff>458258</xdr:colOff>
          <xdr:row>125</xdr:row>
          <xdr:rowOff>136525</xdr:rowOff>
        </xdr:to>
        <xdr:sp macro="" textlink="">
          <xdr:nvSpPr>
            <xdr:cNvPr id="7704" name="Control 536" hidden="1">
              <a:extLst>
                <a:ext uri="{63B3BB69-23CF-44E3-9099-C40C66FF867C}">
                  <a14:compatExt spid="_x0000_s7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125</xdr:row>
          <xdr:rowOff>98425</xdr:rowOff>
        </xdr:from>
        <xdr:to>
          <xdr:col>31</xdr:col>
          <xdr:colOff>458258</xdr:colOff>
          <xdr:row>126</xdr:row>
          <xdr:rowOff>147109</xdr:rowOff>
        </xdr:to>
        <xdr:sp macro="" textlink="">
          <xdr:nvSpPr>
            <xdr:cNvPr id="7705" name="Control 537" hidden="1">
              <a:extLst>
                <a:ext uri="{63B3BB69-23CF-44E3-9099-C40C66FF867C}">
                  <a14:compatExt spid="_x0000_s7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113</xdr:row>
      <xdr:rowOff>0</xdr:rowOff>
    </xdr:from>
    <xdr:to>
      <xdr:col>33</xdr:col>
      <xdr:colOff>152400</xdr:colOff>
      <xdr:row>113</xdr:row>
      <xdr:rowOff>152400</xdr:rowOff>
    </xdr:to>
    <xdr:pic>
      <xdr:nvPicPr>
        <xdr:cNvPr id="539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0" y="211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124</xdr:row>
          <xdr:rowOff>87842</xdr:rowOff>
        </xdr:from>
        <xdr:to>
          <xdr:col>31</xdr:col>
          <xdr:colOff>458258</xdr:colOff>
          <xdr:row>125</xdr:row>
          <xdr:rowOff>136525</xdr:rowOff>
        </xdr:to>
        <xdr:sp macro="" textlink="">
          <xdr:nvSpPr>
            <xdr:cNvPr id="7707" name="Control 539" hidden="1">
              <a:extLst>
                <a:ext uri="{63B3BB69-23CF-44E3-9099-C40C66FF867C}">
                  <a14:compatExt spid="_x0000_s7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125</xdr:row>
          <xdr:rowOff>98425</xdr:rowOff>
        </xdr:from>
        <xdr:to>
          <xdr:col>31</xdr:col>
          <xdr:colOff>458258</xdr:colOff>
          <xdr:row>126</xdr:row>
          <xdr:rowOff>147109</xdr:rowOff>
        </xdr:to>
        <xdr:sp macro="" textlink="">
          <xdr:nvSpPr>
            <xdr:cNvPr id="7708" name="Control 540" hidden="1">
              <a:extLst>
                <a:ext uri="{63B3BB69-23CF-44E3-9099-C40C66FF867C}">
                  <a14:compatExt spid="_x0000_s7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113</xdr:row>
      <xdr:rowOff>0</xdr:rowOff>
    </xdr:from>
    <xdr:to>
      <xdr:col>33</xdr:col>
      <xdr:colOff>152400</xdr:colOff>
      <xdr:row>113</xdr:row>
      <xdr:rowOff>152400</xdr:rowOff>
    </xdr:to>
    <xdr:pic>
      <xdr:nvPicPr>
        <xdr:cNvPr id="542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65200" y="211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124</xdr:row>
          <xdr:rowOff>87842</xdr:rowOff>
        </xdr:from>
        <xdr:to>
          <xdr:col>31</xdr:col>
          <xdr:colOff>458258</xdr:colOff>
          <xdr:row>125</xdr:row>
          <xdr:rowOff>136525</xdr:rowOff>
        </xdr:to>
        <xdr:sp macro="" textlink="">
          <xdr:nvSpPr>
            <xdr:cNvPr id="7710" name="Control 542" hidden="1">
              <a:extLst>
                <a:ext uri="{63B3BB69-23CF-44E3-9099-C40C66FF867C}">
                  <a14:compatExt spid="_x0000_s7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125</xdr:row>
          <xdr:rowOff>98425</xdr:rowOff>
        </xdr:from>
        <xdr:to>
          <xdr:col>31</xdr:col>
          <xdr:colOff>458258</xdr:colOff>
          <xdr:row>126</xdr:row>
          <xdr:rowOff>147109</xdr:rowOff>
        </xdr:to>
        <xdr:sp macro="" textlink="">
          <xdr:nvSpPr>
            <xdr:cNvPr id="7711" name="Control 543" hidden="1">
              <a:extLst>
                <a:ext uri="{63B3BB69-23CF-44E3-9099-C40C66FF867C}">
                  <a14:compatExt spid="_x0000_s7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113</xdr:row>
      <xdr:rowOff>0</xdr:rowOff>
    </xdr:from>
    <xdr:to>
      <xdr:col>33</xdr:col>
      <xdr:colOff>152400</xdr:colOff>
      <xdr:row>113</xdr:row>
      <xdr:rowOff>152400</xdr:rowOff>
    </xdr:to>
    <xdr:pic>
      <xdr:nvPicPr>
        <xdr:cNvPr id="545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0" y="211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124</xdr:row>
          <xdr:rowOff>87842</xdr:rowOff>
        </xdr:from>
        <xdr:to>
          <xdr:col>31</xdr:col>
          <xdr:colOff>458258</xdr:colOff>
          <xdr:row>125</xdr:row>
          <xdr:rowOff>136525</xdr:rowOff>
        </xdr:to>
        <xdr:sp macro="" textlink="">
          <xdr:nvSpPr>
            <xdr:cNvPr id="7713" name="Control 545" hidden="1">
              <a:extLst>
                <a:ext uri="{63B3BB69-23CF-44E3-9099-C40C66FF867C}">
                  <a14:compatExt spid="_x0000_s7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125</xdr:row>
          <xdr:rowOff>98425</xdr:rowOff>
        </xdr:from>
        <xdr:to>
          <xdr:col>31</xdr:col>
          <xdr:colOff>458258</xdr:colOff>
          <xdr:row>126</xdr:row>
          <xdr:rowOff>147109</xdr:rowOff>
        </xdr:to>
        <xdr:sp macro="" textlink="">
          <xdr:nvSpPr>
            <xdr:cNvPr id="7714" name="Control 546" hidden="1">
              <a:extLst>
                <a:ext uri="{63B3BB69-23CF-44E3-9099-C40C66FF867C}">
                  <a14:compatExt spid="_x0000_s7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113</xdr:row>
      <xdr:rowOff>0</xdr:rowOff>
    </xdr:from>
    <xdr:to>
      <xdr:col>33</xdr:col>
      <xdr:colOff>152400</xdr:colOff>
      <xdr:row>113</xdr:row>
      <xdr:rowOff>152400</xdr:rowOff>
    </xdr:to>
    <xdr:pic>
      <xdr:nvPicPr>
        <xdr:cNvPr id="548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36800" y="211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124</xdr:row>
          <xdr:rowOff>87842</xdr:rowOff>
        </xdr:from>
        <xdr:to>
          <xdr:col>31</xdr:col>
          <xdr:colOff>458258</xdr:colOff>
          <xdr:row>125</xdr:row>
          <xdr:rowOff>136525</xdr:rowOff>
        </xdr:to>
        <xdr:sp macro="" textlink="">
          <xdr:nvSpPr>
            <xdr:cNvPr id="7716" name="Control 548" hidden="1">
              <a:extLst>
                <a:ext uri="{63B3BB69-23CF-44E3-9099-C40C66FF867C}">
                  <a14:compatExt spid="_x0000_s7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125</xdr:row>
          <xdr:rowOff>98425</xdr:rowOff>
        </xdr:from>
        <xdr:to>
          <xdr:col>31</xdr:col>
          <xdr:colOff>458258</xdr:colOff>
          <xdr:row>126</xdr:row>
          <xdr:rowOff>147109</xdr:rowOff>
        </xdr:to>
        <xdr:sp macro="" textlink="">
          <xdr:nvSpPr>
            <xdr:cNvPr id="7717" name="Control 549" hidden="1">
              <a:extLst>
                <a:ext uri="{63B3BB69-23CF-44E3-9099-C40C66FF867C}">
                  <a14:compatExt spid="_x0000_s7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113</xdr:row>
      <xdr:rowOff>0</xdr:rowOff>
    </xdr:from>
    <xdr:to>
      <xdr:col>33</xdr:col>
      <xdr:colOff>152400</xdr:colOff>
      <xdr:row>113</xdr:row>
      <xdr:rowOff>152400</xdr:rowOff>
    </xdr:to>
    <xdr:pic>
      <xdr:nvPicPr>
        <xdr:cNvPr id="551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0" y="211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124</xdr:row>
          <xdr:rowOff>87842</xdr:rowOff>
        </xdr:from>
        <xdr:to>
          <xdr:col>31</xdr:col>
          <xdr:colOff>458258</xdr:colOff>
          <xdr:row>125</xdr:row>
          <xdr:rowOff>136525</xdr:rowOff>
        </xdr:to>
        <xdr:sp macro="" textlink="">
          <xdr:nvSpPr>
            <xdr:cNvPr id="7719" name="Control 551" hidden="1">
              <a:extLst>
                <a:ext uri="{63B3BB69-23CF-44E3-9099-C40C66FF867C}">
                  <a14:compatExt spid="_x0000_s7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125</xdr:row>
          <xdr:rowOff>98425</xdr:rowOff>
        </xdr:from>
        <xdr:to>
          <xdr:col>31</xdr:col>
          <xdr:colOff>458258</xdr:colOff>
          <xdr:row>126</xdr:row>
          <xdr:rowOff>147109</xdr:rowOff>
        </xdr:to>
        <xdr:sp macro="" textlink="">
          <xdr:nvSpPr>
            <xdr:cNvPr id="7720" name="Control 552" hidden="1">
              <a:extLst>
                <a:ext uri="{63B3BB69-23CF-44E3-9099-C40C66FF867C}">
                  <a14:compatExt spid="_x0000_s7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113</xdr:row>
      <xdr:rowOff>0</xdr:rowOff>
    </xdr:from>
    <xdr:to>
      <xdr:col>33</xdr:col>
      <xdr:colOff>152400</xdr:colOff>
      <xdr:row>113</xdr:row>
      <xdr:rowOff>152400</xdr:rowOff>
    </xdr:to>
    <xdr:pic>
      <xdr:nvPicPr>
        <xdr:cNvPr id="554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0" y="211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124</xdr:row>
          <xdr:rowOff>87842</xdr:rowOff>
        </xdr:from>
        <xdr:to>
          <xdr:col>31</xdr:col>
          <xdr:colOff>458258</xdr:colOff>
          <xdr:row>125</xdr:row>
          <xdr:rowOff>136525</xdr:rowOff>
        </xdr:to>
        <xdr:sp macro="" textlink="">
          <xdr:nvSpPr>
            <xdr:cNvPr id="7722" name="Control 554" hidden="1">
              <a:extLst>
                <a:ext uri="{63B3BB69-23CF-44E3-9099-C40C66FF867C}">
                  <a14:compatExt spid="_x0000_s7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125</xdr:row>
          <xdr:rowOff>98425</xdr:rowOff>
        </xdr:from>
        <xdr:to>
          <xdr:col>31</xdr:col>
          <xdr:colOff>458258</xdr:colOff>
          <xdr:row>126</xdr:row>
          <xdr:rowOff>147109</xdr:rowOff>
        </xdr:to>
        <xdr:sp macro="" textlink="">
          <xdr:nvSpPr>
            <xdr:cNvPr id="7723" name="Control 555" hidden="1">
              <a:extLst>
                <a:ext uri="{63B3BB69-23CF-44E3-9099-C40C66FF867C}">
                  <a14:compatExt spid="_x0000_s7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113</xdr:row>
      <xdr:rowOff>0</xdr:rowOff>
    </xdr:from>
    <xdr:to>
      <xdr:col>33</xdr:col>
      <xdr:colOff>152400</xdr:colOff>
      <xdr:row>113</xdr:row>
      <xdr:rowOff>152400</xdr:rowOff>
    </xdr:to>
    <xdr:pic>
      <xdr:nvPicPr>
        <xdr:cNvPr id="557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211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124</xdr:row>
          <xdr:rowOff>87842</xdr:rowOff>
        </xdr:from>
        <xdr:to>
          <xdr:col>31</xdr:col>
          <xdr:colOff>458258</xdr:colOff>
          <xdr:row>125</xdr:row>
          <xdr:rowOff>136525</xdr:rowOff>
        </xdr:to>
        <xdr:sp macro="" textlink="">
          <xdr:nvSpPr>
            <xdr:cNvPr id="7725" name="Control 557" hidden="1">
              <a:extLst>
                <a:ext uri="{63B3BB69-23CF-44E3-9099-C40C66FF867C}">
                  <a14:compatExt spid="_x0000_s7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125</xdr:row>
          <xdr:rowOff>98425</xdr:rowOff>
        </xdr:from>
        <xdr:to>
          <xdr:col>31</xdr:col>
          <xdr:colOff>458258</xdr:colOff>
          <xdr:row>126</xdr:row>
          <xdr:rowOff>147109</xdr:rowOff>
        </xdr:to>
        <xdr:sp macro="" textlink="">
          <xdr:nvSpPr>
            <xdr:cNvPr id="7726" name="Control 558" hidden="1">
              <a:extLst>
                <a:ext uri="{63B3BB69-23CF-44E3-9099-C40C66FF867C}">
                  <a14:compatExt spid="_x0000_s7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113</xdr:row>
      <xdr:rowOff>0</xdr:rowOff>
    </xdr:from>
    <xdr:to>
      <xdr:col>33</xdr:col>
      <xdr:colOff>152400</xdr:colOff>
      <xdr:row>113</xdr:row>
      <xdr:rowOff>152400</xdr:rowOff>
    </xdr:to>
    <xdr:pic>
      <xdr:nvPicPr>
        <xdr:cNvPr id="560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0" y="211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129</xdr:row>
          <xdr:rowOff>7408</xdr:rowOff>
        </xdr:from>
        <xdr:to>
          <xdr:col>31</xdr:col>
          <xdr:colOff>458258</xdr:colOff>
          <xdr:row>130</xdr:row>
          <xdr:rowOff>56091</xdr:rowOff>
        </xdr:to>
        <xdr:sp macro="" textlink="">
          <xdr:nvSpPr>
            <xdr:cNvPr id="7728" name="Control 560" hidden="1">
              <a:extLst>
                <a:ext uri="{63B3BB69-23CF-44E3-9099-C40C66FF867C}">
                  <a14:compatExt spid="_x0000_s7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130</xdr:row>
          <xdr:rowOff>46567</xdr:rowOff>
        </xdr:from>
        <xdr:to>
          <xdr:col>31</xdr:col>
          <xdr:colOff>458258</xdr:colOff>
          <xdr:row>131</xdr:row>
          <xdr:rowOff>95250</xdr:rowOff>
        </xdr:to>
        <xdr:sp macro="" textlink="">
          <xdr:nvSpPr>
            <xdr:cNvPr id="7729" name="Control 561" hidden="1">
              <a:extLst>
                <a:ext uri="{63B3BB69-23CF-44E3-9099-C40C66FF867C}">
                  <a14:compatExt spid="_x0000_s7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117</xdr:row>
      <xdr:rowOff>0</xdr:rowOff>
    </xdr:from>
    <xdr:to>
      <xdr:col>33</xdr:col>
      <xdr:colOff>152400</xdr:colOff>
      <xdr:row>117</xdr:row>
      <xdr:rowOff>152400</xdr:rowOff>
    </xdr:to>
    <xdr:pic>
      <xdr:nvPicPr>
        <xdr:cNvPr id="563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2196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129</xdr:row>
          <xdr:rowOff>7408</xdr:rowOff>
        </xdr:from>
        <xdr:to>
          <xdr:col>31</xdr:col>
          <xdr:colOff>458258</xdr:colOff>
          <xdr:row>130</xdr:row>
          <xdr:rowOff>56091</xdr:rowOff>
        </xdr:to>
        <xdr:sp macro="" textlink="">
          <xdr:nvSpPr>
            <xdr:cNvPr id="7731" name="Control 563" hidden="1">
              <a:extLst>
                <a:ext uri="{63B3BB69-23CF-44E3-9099-C40C66FF867C}">
                  <a14:compatExt spid="_x0000_s7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130</xdr:row>
          <xdr:rowOff>46567</xdr:rowOff>
        </xdr:from>
        <xdr:to>
          <xdr:col>31</xdr:col>
          <xdr:colOff>458258</xdr:colOff>
          <xdr:row>131</xdr:row>
          <xdr:rowOff>95250</xdr:rowOff>
        </xdr:to>
        <xdr:sp macro="" textlink="">
          <xdr:nvSpPr>
            <xdr:cNvPr id="7732" name="Control 564" hidden="1">
              <a:extLst>
                <a:ext uri="{63B3BB69-23CF-44E3-9099-C40C66FF867C}">
                  <a14:compatExt spid="_x0000_s7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117</xdr:row>
      <xdr:rowOff>0</xdr:rowOff>
    </xdr:from>
    <xdr:to>
      <xdr:col>33</xdr:col>
      <xdr:colOff>152400</xdr:colOff>
      <xdr:row>117</xdr:row>
      <xdr:rowOff>152400</xdr:rowOff>
    </xdr:to>
    <xdr:pic>
      <xdr:nvPicPr>
        <xdr:cNvPr id="566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2196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129</xdr:row>
          <xdr:rowOff>7408</xdr:rowOff>
        </xdr:from>
        <xdr:to>
          <xdr:col>31</xdr:col>
          <xdr:colOff>458258</xdr:colOff>
          <xdr:row>130</xdr:row>
          <xdr:rowOff>56091</xdr:rowOff>
        </xdr:to>
        <xdr:sp macro="" textlink="">
          <xdr:nvSpPr>
            <xdr:cNvPr id="7734" name="Control 566" hidden="1">
              <a:extLst>
                <a:ext uri="{63B3BB69-23CF-44E3-9099-C40C66FF867C}">
                  <a14:compatExt spid="_x0000_s7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130</xdr:row>
          <xdr:rowOff>46567</xdr:rowOff>
        </xdr:from>
        <xdr:to>
          <xdr:col>31</xdr:col>
          <xdr:colOff>458258</xdr:colOff>
          <xdr:row>131</xdr:row>
          <xdr:rowOff>95250</xdr:rowOff>
        </xdr:to>
        <xdr:sp macro="" textlink="">
          <xdr:nvSpPr>
            <xdr:cNvPr id="7735" name="Control 567" hidden="1">
              <a:extLst>
                <a:ext uri="{63B3BB69-23CF-44E3-9099-C40C66FF867C}">
                  <a14:compatExt spid="_x0000_s7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117</xdr:row>
      <xdr:rowOff>0</xdr:rowOff>
    </xdr:from>
    <xdr:to>
      <xdr:col>33</xdr:col>
      <xdr:colOff>152400</xdr:colOff>
      <xdr:row>117</xdr:row>
      <xdr:rowOff>152400</xdr:rowOff>
    </xdr:to>
    <xdr:pic>
      <xdr:nvPicPr>
        <xdr:cNvPr id="569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2196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129</xdr:row>
          <xdr:rowOff>7408</xdr:rowOff>
        </xdr:from>
        <xdr:to>
          <xdr:col>31</xdr:col>
          <xdr:colOff>458258</xdr:colOff>
          <xdr:row>130</xdr:row>
          <xdr:rowOff>56091</xdr:rowOff>
        </xdr:to>
        <xdr:sp macro="" textlink="">
          <xdr:nvSpPr>
            <xdr:cNvPr id="7737" name="Control 569" hidden="1">
              <a:extLst>
                <a:ext uri="{63B3BB69-23CF-44E3-9099-C40C66FF867C}">
                  <a14:compatExt spid="_x0000_s7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130</xdr:row>
          <xdr:rowOff>46567</xdr:rowOff>
        </xdr:from>
        <xdr:to>
          <xdr:col>31</xdr:col>
          <xdr:colOff>458258</xdr:colOff>
          <xdr:row>131</xdr:row>
          <xdr:rowOff>95250</xdr:rowOff>
        </xdr:to>
        <xdr:sp macro="" textlink="">
          <xdr:nvSpPr>
            <xdr:cNvPr id="7738" name="Control 570" hidden="1">
              <a:extLst>
                <a:ext uri="{63B3BB69-23CF-44E3-9099-C40C66FF867C}">
                  <a14:compatExt spid="_x0000_s7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117</xdr:row>
      <xdr:rowOff>0</xdr:rowOff>
    </xdr:from>
    <xdr:to>
      <xdr:col>33</xdr:col>
      <xdr:colOff>152400</xdr:colOff>
      <xdr:row>117</xdr:row>
      <xdr:rowOff>152400</xdr:rowOff>
    </xdr:to>
    <xdr:pic>
      <xdr:nvPicPr>
        <xdr:cNvPr id="572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0" y="2196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129</xdr:row>
          <xdr:rowOff>7408</xdr:rowOff>
        </xdr:from>
        <xdr:to>
          <xdr:col>31</xdr:col>
          <xdr:colOff>458258</xdr:colOff>
          <xdr:row>130</xdr:row>
          <xdr:rowOff>56091</xdr:rowOff>
        </xdr:to>
        <xdr:sp macro="" textlink="">
          <xdr:nvSpPr>
            <xdr:cNvPr id="7740" name="Control 572" hidden="1">
              <a:extLst>
                <a:ext uri="{63B3BB69-23CF-44E3-9099-C40C66FF867C}">
                  <a14:compatExt spid="_x0000_s7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130</xdr:row>
          <xdr:rowOff>46567</xdr:rowOff>
        </xdr:from>
        <xdr:to>
          <xdr:col>31</xdr:col>
          <xdr:colOff>458258</xdr:colOff>
          <xdr:row>131</xdr:row>
          <xdr:rowOff>95250</xdr:rowOff>
        </xdr:to>
        <xdr:sp macro="" textlink="">
          <xdr:nvSpPr>
            <xdr:cNvPr id="7741" name="Control 573" hidden="1">
              <a:extLst>
                <a:ext uri="{63B3BB69-23CF-44E3-9099-C40C66FF867C}">
                  <a14:compatExt spid="_x0000_s7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117</xdr:row>
      <xdr:rowOff>0</xdr:rowOff>
    </xdr:from>
    <xdr:to>
      <xdr:col>33</xdr:col>
      <xdr:colOff>152400</xdr:colOff>
      <xdr:row>117</xdr:row>
      <xdr:rowOff>152400</xdr:rowOff>
    </xdr:to>
    <xdr:pic>
      <xdr:nvPicPr>
        <xdr:cNvPr id="575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65200" y="2196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129</xdr:row>
          <xdr:rowOff>7408</xdr:rowOff>
        </xdr:from>
        <xdr:to>
          <xdr:col>31</xdr:col>
          <xdr:colOff>458258</xdr:colOff>
          <xdr:row>130</xdr:row>
          <xdr:rowOff>56091</xdr:rowOff>
        </xdr:to>
        <xdr:sp macro="" textlink="">
          <xdr:nvSpPr>
            <xdr:cNvPr id="7743" name="Control 575" hidden="1">
              <a:extLst>
                <a:ext uri="{63B3BB69-23CF-44E3-9099-C40C66FF867C}">
                  <a14:compatExt spid="_x0000_s7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130</xdr:row>
          <xdr:rowOff>46567</xdr:rowOff>
        </xdr:from>
        <xdr:to>
          <xdr:col>31</xdr:col>
          <xdr:colOff>458258</xdr:colOff>
          <xdr:row>131</xdr:row>
          <xdr:rowOff>95250</xdr:rowOff>
        </xdr:to>
        <xdr:sp macro="" textlink="">
          <xdr:nvSpPr>
            <xdr:cNvPr id="7744" name="Control 576" hidden="1">
              <a:extLst>
                <a:ext uri="{63B3BB69-23CF-44E3-9099-C40C66FF867C}">
                  <a14:compatExt spid="_x0000_s7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117</xdr:row>
      <xdr:rowOff>0</xdr:rowOff>
    </xdr:from>
    <xdr:to>
      <xdr:col>33</xdr:col>
      <xdr:colOff>152400</xdr:colOff>
      <xdr:row>117</xdr:row>
      <xdr:rowOff>152400</xdr:rowOff>
    </xdr:to>
    <xdr:pic>
      <xdr:nvPicPr>
        <xdr:cNvPr id="578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0" y="2196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129</xdr:row>
          <xdr:rowOff>7408</xdr:rowOff>
        </xdr:from>
        <xdr:to>
          <xdr:col>31</xdr:col>
          <xdr:colOff>458258</xdr:colOff>
          <xdr:row>130</xdr:row>
          <xdr:rowOff>56091</xdr:rowOff>
        </xdr:to>
        <xdr:sp macro="" textlink="">
          <xdr:nvSpPr>
            <xdr:cNvPr id="7746" name="Control 578" hidden="1">
              <a:extLst>
                <a:ext uri="{63B3BB69-23CF-44E3-9099-C40C66FF867C}">
                  <a14:compatExt spid="_x0000_s7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130</xdr:row>
          <xdr:rowOff>46567</xdr:rowOff>
        </xdr:from>
        <xdr:to>
          <xdr:col>31</xdr:col>
          <xdr:colOff>458258</xdr:colOff>
          <xdr:row>131</xdr:row>
          <xdr:rowOff>95250</xdr:rowOff>
        </xdr:to>
        <xdr:sp macro="" textlink="">
          <xdr:nvSpPr>
            <xdr:cNvPr id="7747" name="Control 579" hidden="1">
              <a:extLst>
                <a:ext uri="{63B3BB69-23CF-44E3-9099-C40C66FF867C}">
                  <a14:compatExt spid="_x0000_s7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117</xdr:row>
      <xdr:rowOff>0</xdr:rowOff>
    </xdr:from>
    <xdr:to>
      <xdr:col>33</xdr:col>
      <xdr:colOff>152400</xdr:colOff>
      <xdr:row>117</xdr:row>
      <xdr:rowOff>152400</xdr:rowOff>
    </xdr:to>
    <xdr:pic>
      <xdr:nvPicPr>
        <xdr:cNvPr id="581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36800" y="2196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129</xdr:row>
          <xdr:rowOff>7408</xdr:rowOff>
        </xdr:from>
        <xdr:to>
          <xdr:col>31</xdr:col>
          <xdr:colOff>458258</xdr:colOff>
          <xdr:row>130</xdr:row>
          <xdr:rowOff>56091</xdr:rowOff>
        </xdr:to>
        <xdr:sp macro="" textlink="">
          <xdr:nvSpPr>
            <xdr:cNvPr id="7749" name="Control 581" hidden="1">
              <a:extLst>
                <a:ext uri="{63B3BB69-23CF-44E3-9099-C40C66FF867C}">
                  <a14:compatExt spid="_x0000_s7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130</xdr:row>
          <xdr:rowOff>46567</xdr:rowOff>
        </xdr:from>
        <xdr:to>
          <xdr:col>31</xdr:col>
          <xdr:colOff>458258</xdr:colOff>
          <xdr:row>131</xdr:row>
          <xdr:rowOff>95250</xdr:rowOff>
        </xdr:to>
        <xdr:sp macro="" textlink="">
          <xdr:nvSpPr>
            <xdr:cNvPr id="7750" name="Control 582" hidden="1">
              <a:extLst>
                <a:ext uri="{63B3BB69-23CF-44E3-9099-C40C66FF867C}">
                  <a14:compatExt spid="_x0000_s7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117</xdr:row>
      <xdr:rowOff>0</xdr:rowOff>
    </xdr:from>
    <xdr:to>
      <xdr:col>33</xdr:col>
      <xdr:colOff>152400</xdr:colOff>
      <xdr:row>117</xdr:row>
      <xdr:rowOff>152400</xdr:rowOff>
    </xdr:to>
    <xdr:pic>
      <xdr:nvPicPr>
        <xdr:cNvPr id="584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0" y="2196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129</xdr:row>
          <xdr:rowOff>7408</xdr:rowOff>
        </xdr:from>
        <xdr:to>
          <xdr:col>31</xdr:col>
          <xdr:colOff>458258</xdr:colOff>
          <xdr:row>130</xdr:row>
          <xdr:rowOff>56091</xdr:rowOff>
        </xdr:to>
        <xdr:sp macro="" textlink="">
          <xdr:nvSpPr>
            <xdr:cNvPr id="7752" name="Control 584" hidden="1">
              <a:extLst>
                <a:ext uri="{63B3BB69-23CF-44E3-9099-C40C66FF867C}">
                  <a14:compatExt spid="_x0000_s7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130</xdr:row>
          <xdr:rowOff>46567</xdr:rowOff>
        </xdr:from>
        <xdr:to>
          <xdr:col>31</xdr:col>
          <xdr:colOff>458258</xdr:colOff>
          <xdr:row>131</xdr:row>
          <xdr:rowOff>95250</xdr:rowOff>
        </xdr:to>
        <xdr:sp macro="" textlink="">
          <xdr:nvSpPr>
            <xdr:cNvPr id="7753" name="Control 585" hidden="1">
              <a:extLst>
                <a:ext uri="{63B3BB69-23CF-44E3-9099-C40C66FF867C}">
                  <a14:compatExt spid="_x0000_s7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117</xdr:row>
      <xdr:rowOff>0</xdr:rowOff>
    </xdr:from>
    <xdr:to>
      <xdr:col>33</xdr:col>
      <xdr:colOff>152400</xdr:colOff>
      <xdr:row>117</xdr:row>
      <xdr:rowOff>152400</xdr:rowOff>
    </xdr:to>
    <xdr:pic>
      <xdr:nvPicPr>
        <xdr:cNvPr id="587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0" y="2196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129</xdr:row>
          <xdr:rowOff>7408</xdr:rowOff>
        </xdr:from>
        <xdr:to>
          <xdr:col>31</xdr:col>
          <xdr:colOff>458258</xdr:colOff>
          <xdr:row>130</xdr:row>
          <xdr:rowOff>56091</xdr:rowOff>
        </xdr:to>
        <xdr:sp macro="" textlink="">
          <xdr:nvSpPr>
            <xdr:cNvPr id="7755" name="Control 587" hidden="1">
              <a:extLst>
                <a:ext uri="{63B3BB69-23CF-44E3-9099-C40C66FF867C}">
                  <a14:compatExt spid="_x0000_s7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130</xdr:row>
          <xdr:rowOff>46567</xdr:rowOff>
        </xdr:from>
        <xdr:to>
          <xdr:col>31</xdr:col>
          <xdr:colOff>458258</xdr:colOff>
          <xdr:row>131</xdr:row>
          <xdr:rowOff>95250</xdr:rowOff>
        </xdr:to>
        <xdr:sp macro="" textlink="">
          <xdr:nvSpPr>
            <xdr:cNvPr id="7756" name="Control 588" hidden="1">
              <a:extLst>
                <a:ext uri="{63B3BB69-23CF-44E3-9099-C40C66FF867C}">
                  <a14:compatExt spid="_x0000_s7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117</xdr:row>
      <xdr:rowOff>0</xdr:rowOff>
    </xdr:from>
    <xdr:to>
      <xdr:col>33</xdr:col>
      <xdr:colOff>152400</xdr:colOff>
      <xdr:row>117</xdr:row>
      <xdr:rowOff>152400</xdr:rowOff>
    </xdr:to>
    <xdr:pic>
      <xdr:nvPicPr>
        <xdr:cNvPr id="590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2196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129</xdr:row>
          <xdr:rowOff>7408</xdr:rowOff>
        </xdr:from>
        <xdr:to>
          <xdr:col>31</xdr:col>
          <xdr:colOff>458258</xdr:colOff>
          <xdr:row>130</xdr:row>
          <xdr:rowOff>56091</xdr:rowOff>
        </xdr:to>
        <xdr:sp macro="" textlink="">
          <xdr:nvSpPr>
            <xdr:cNvPr id="7758" name="Control 590" hidden="1">
              <a:extLst>
                <a:ext uri="{63B3BB69-23CF-44E3-9099-C40C66FF867C}">
                  <a14:compatExt spid="_x0000_s7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130</xdr:row>
          <xdr:rowOff>46567</xdr:rowOff>
        </xdr:from>
        <xdr:to>
          <xdr:col>31</xdr:col>
          <xdr:colOff>458258</xdr:colOff>
          <xdr:row>131</xdr:row>
          <xdr:rowOff>95250</xdr:rowOff>
        </xdr:to>
        <xdr:sp macro="" textlink="">
          <xdr:nvSpPr>
            <xdr:cNvPr id="7759" name="Control 591" hidden="1">
              <a:extLst>
                <a:ext uri="{63B3BB69-23CF-44E3-9099-C40C66FF867C}">
                  <a14:compatExt spid="_x0000_s7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117</xdr:row>
      <xdr:rowOff>0</xdr:rowOff>
    </xdr:from>
    <xdr:to>
      <xdr:col>33</xdr:col>
      <xdr:colOff>152400</xdr:colOff>
      <xdr:row>117</xdr:row>
      <xdr:rowOff>152400</xdr:rowOff>
    </xdr:to>
    <xdr:pic>
      <xdr:nvPicPr>
        <xdr:cNvPr id="593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0" y="2196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133</xdr:row>
          <xdr:rowOff>135467</xdr:rowOff>
        </xdr:from>
        <xdr:to>
          <xdr:col>31</xdr:col>
          <xdr:colOff>458258</xdr:colOff>
          <xdr:row>135</xdr:row>
          <xdr:rowOff>4234</xdr:rowOff>
        </xdr:to>
        <xdr:sp macro="" textlink="">
          <xdr:nvSpPr>
            <xdr:cNvPr id="7761" name="Control 593" hidden="1">
              <a:extLst>
                <a:ext uri="{63B3BB69-23CF-44E3-9099-C40C66FF867C}">
                  <a14:compatExt spid="_x0000_s7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134</xdr:row>
          <xdr:rowOff>146050</xdr:rowOff>
        </xdr:from>
        <xdr:to>
          <xdr:col>31</xdr:col>
          <xdr:colOff>458258</xdr:colOff>
          <xdr:row>136</xdr:row>
          <xdr:rowOff>14817</xdr:rowOff>
        </xdr:to>
        <xdr:sp macro="" textlink="">
          <xdr:nvSpPr>
            <xdr:cNvPr id="7762" name="Control 594" hidden="1">
              <a:extLst>
                <a:ext uri="{63B3BB69-23CF-44E3-9099-C40C66FF867C}">
                  <a14:compatExt spid="_x0000_s7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121</xdr:row>
      <xdr:rowOff>0</xdr:rowOff>
    </xdr:from>
    <xdr:to>
      <xdr:col>33</xdr:col>
      <xdr:colOff>152400</xdr:colOff>
      <xdr:row>121</xdr:row>
      <xdr:rowOff>152400</xdr:rowOff>
    </xdr:to>
    <xdr:pic>
      <xdr:nvPicPr>
        <xdr:cNvPr id="596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2275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133</xdr:row>
          <xdr:rowOff>135467</xdr:rowOff>
        </xdr:from>
        <xdr:to>
          <xdr:col>31</xdr:col>
          <xdr:colOff>458258</xdr:colOff>
          <xdr:row>135</xdr:row>
          <xdr:rowOff>4234</xdr:rowOff>
        </xdr:to>
        <xdr:sp macro="" textlink="">
          <xdr:nvSpPr>
            <xdr:cNvPr id="7764" name="Control 596" hidden="1">
              <a:extLst>
                <a:ext uri="{63B3BB69-23CF-44E3-9099-C40C66FF867C}">
                  <a14:compatExt spid="_x0000_s7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134</xdr:row>
          <xdr:rowOff>146050</xdr:rowOff>
        </xdr:from>
        <xdr:to>
          <xdr:col>31</xdr:col>
          <xdr:colOff>458258</xdr:colOff>
          <xdr:row>136</xdr:row>
          <xdr:rowOff>14817</xdr:rowOff>
        </xdr:to>
        <xdr:sp macro="" textlink="">
          <xdr:nvSpPr>
            <xdr:cNvPr id="7765" name="Control 597" hidden="1">
              <a:extLst>
                <a:ext uri="{63B3BB69-23CF-44E3-9099-C40C66FF867C}">
                  <a14:compatExt spid="_x0000_s7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121</xdr:row>
      <xdr:rowOff>0</xdr:rowOff>
    </xdr:from>
    <xdr:to>
      <xdr:col>33</xdr:col>
      <xdr:colOff>152400</xdr:colOff>
      <xdr:row>121</xdr:row>
      <xdr:rowOff>152400</xdr:rowOff>
    </xdr:to>
    <xdr:pic>
      <xdr:nvPicPr>
        <xdr:cNvPr id="599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2275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133</xdr:row>
          <xdr:rowOff>135467</xdr:rowOff>
        </xdr:from>
        <xdr:to>
          <xdr:col>31</xdr:col>
          <xdr:colOff>458258</xdr:colOff>
          <xdr:row>135</xdr:row>
          <xdr:rowOff>4234</xdr:rowOff>
        </xdr:to>
        <xdr:sp macro="" textlink="">
          <xdr:nvSpPr>
            <xdr:cNvPr id="7767" name="Control 599" hidden="1">
              <a:extLst>
                <a:ext uri="{63B3BB69-23CF-44E3-9099-C40C66FF867C}">
                  <a14:compatExt spid="_x0000_s7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134</xdr:row>
          <xdr:rowOff>146050</xdr:rowOff>
        </xdr:from>
        <xdr:to>
          <xdr:col>31</xdr:col>
          <xdr:colOff>458258</xdr:colOff>
          <xdr:row>136</xdr:row>
          <xdr:rowOff>14817</xdr:rowOff>
        </xdr:to>
        <xdr:sp macro="" textlink="">
          <xdr:nvSpPr>
            <xdr:cNvPr id="7768" name="Control 600" hidden="1">
              <a:extLst>
                <a:ext uri="{63B3BB69-23CF-44E3-9099-C40C66FF867C}">
                  <a14:compatExt spid="_x0000_s7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121</xdr:row>
      <xdr:rowOff>0</xdr:rowOff>
    </xdr:from>
    <xdr:to>
      <xdr:col>33</xdr:col>
      <xdr:colOff>152400</xdr:colOff>
      <xdr:row>121</xdr:row>
      <xdr:rowOff>152400</xdr:rowOff>
    </xdr:to>
    <xdr:pic>
      <xdr:nvPicPr>
        <xdr:cNvPr id="602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2275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133</xdr:row>
          <xdr:rowOff>135467</xdr:rowOff>
        </xdr:from>
        <xdr:to>
          <xdr:col>31</xdr:col>
          <xdr:colOff>458258</xdr:colOff>
          <xdr:row>135</xdr:row>
          <xdr:rowOff>4234</xdr:rowOff>
        </xdr:to>
        <xdr:sp macro="" textlink="">
          <xdr:nvSpPr>
            <xdr:cNvPr id="7770" name="Control 602" hidden="1">
              <a:extLst>
                <a:ext uri="{63B3BB69-23CF-44E3-9099-C40C66FF867C}">
                  <a14:compatExt spid="_x0000_s7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134</xdr:row>
          <xdr:rowOff>146050</xdr:rowOff>
        </xdr:from>
        <xdr:to>
          <xdr:col>31</xdr:col>
          <xdr:colOff>458258</xdr:colOff>
          <xdr:row>136</xdr:row>
          <xdr:rowOff>14817</xdr:rowOff>
        </xdr:to>
        <xdr:sp macro="" textlink="">
          <xdr:nvSpPr>
            <xdr:cNvPr id="7771" name="Control 603" hidden="1">
              <a:extLst>
                <a:ext uri="{63B3BB69-23CF-44E3-9099-C40C66FF867C}">
                  <a14:compatExt spid="_x0000_s7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121</xdr:row>
      <xdr:rowOff>0</xdr:rowOff>
    </xdr:from>
    <xdr:to>
      <xdr:col>33</xdr:col>
      <xdr:colOff>152400</xdr:colOff>
      <xdr:row>121</xdr:row>
      <xdr:rowOff>152400</xdr:rowOff>
    </xdr:to>
    <xdr:pic>
      <xdr:nvPicPr>
        <xdr:cNvPr id="605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0" y="2275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133</xdr:row>
          <xdr:rowOff>135467</xdr:rowOff>
        </xdr:from>
        <xdr:to>
          <xdr:col>31</xdr:col>
          <xdr:colOff>458258</xdr:colOff>
          <xdr:row>135</xdr:row>
          <xdr:rowOff>4234</xdr:rowOff>
        </xdr:to>
        <xdr:sp macro="" textlink="">
          <xdr:nvSpPr>
            <xdr:cNvPr id="7773" name="Control 605" hidden="1">
              <a:extLst>
                <a:ext uri="{63B3BB69-23CF-44E3-9099-C40C66FF867C}">
                  <a14:compatExt spid="_x0000_s7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134</xdr:row>
          <xdr:rowOff>146050</xdr:rowOff>
        </xdr:from>
        <xdr:to>
          <xdr:col>31</xdr:col>
          <xdr:colOff>458258</xdr:colOff>
          <xdr:row>136</xdr:row>
          <xdr:rowOff>14817</xdr:rowOff>
        </xdr:to>
        <xdr:sp macro="" textlink="">
          <xdr:nvSpPr>
            <xdr:cNvPr id="7774" name="Control 606" hidden="1">
              <a:extLst>
                <a:ext uri="{63B3BB69-23CF-44E3-9099-C40C66FF867C}">
                  <a14:compatExt spid="_x0000_s7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121</xdr:row>
      <xdr:rowOff>0</xdr:rowOff>
    </xdr:from>
    <xdr:to>
      <xdr:col>33</xdr:col>
      <xdr:colOff>152400</xdr:colOff>
      <xdr:row>121</xdr:row>
      <xdr:rowOff>152400</xdr:rowOff>
    </xdr:to>
    <xdr:pic>
      <xdr:nvPicPr>
        <xdr:cNvPr id="608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65200" y="2275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133</xdr:row>
          <xdr:rowOff>135467</xdr:rowOff>
        </xdr:from>
        <xdr:to>
          <xdr:col>31</xdr:col>
          <xdr:colOff>458258</xdr:colOff>
          <xdr:row>135</xdr:row>
          <xdr:rowOff>4234</xdr:rowOff>
        </xdr:to>
        <xdr:sp macro="" textlink="">
          <xdr:nvSpPr>
            <xdr:cNvPr id="7776" name="Control 608" hidden="1">
              <a:extLst>
                <a:ext uri="{63B3BB69-23CF-44E3-9099-C40C66FF867C}">
                  <a14:compatExt spid="_x0000_s7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134</xdr:row>
          <xdr:rowOff>146050</xdr:rowOff>
        </xdr:from>
        <xdr:to>
          <xdr:col>31</xdr:col>
          <xdr:colOff>458258</xdr:colOff>
          <xdr:row>136</xdr:row>
          <xdr:rowOff>14817</xdr:rowOff>
        </xdr:to>
        <xdr:sp macro="" textlink="">
          <xdr:nvSpPr>
            <xdr:cNvPr id="7777" name="Control 609" hidden="1">
              <a:extLst>
                <a:ext uri="{63B3BB69-23CF-44E3-9099-C40C66FF867C}">
                  <a14:compatExt spid="_x0000_s7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121</xdr:row>
      <xdr:rowOff>0</xdr:rowOff>
    </xdr:from>
    <xdr:to>
      <xdr:col>33</xdr:col>
      <xdr:colOff>152400</xdr:colOff>
      <xdr:row>121</xdr:row>
      <xdr:rowOff>152400</xdr:rowOff>
    </xdr:to>
    <xdr:pic>
      <xdr:nvPicPr>
        <xdr:cNvPr id="611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0" y="2275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133</xdr:row>
          <xdr:rowOff>135467</xdr:rowOff>
        </xdr:from>
        <xdr:to>
          <xdr:col>31</xdr:col>
          <xdr:colOff>458258</xdr:colOff>
          <xdr:row>135</xdr:row>
          <xdr:rowOff>4234</xdr:rowOff>
        </xdr:to>
        <xdr:sp macro="" textlink="">
          <xdr:nvSpPr>
            <xdr:cNvPr id="7779" name="Control 611" hidden="1">
              <a:extLst>
                <a:ext uri="{63B3BB69-23CF-44E3-9099-C40C66FF867C}">
                  <a14:compatExt spid="_x0000_s7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134</xdr:row>
          <xdr:rowOff>146050</xdr:rowOff>
        </xdr:from>
        <xdr:to>
          <xdr:col>31</xdr:col>
          <xdr:colOff>458258</xdr:colOff>
          <xdr:row>136</xdr:row>
          <xdr:rowOff>14817</xdr:rowOff>
        </xdr:to>
        <xdr:sp macro="" textlink="">
          <xdr:nvSpPr>
            <xdr:cNvPr id="7780" name="Control 612" hidden="1">
              <a:extLst>
                <a:ext uri="{63B3BB69-23CF-44E3-9099-C40C66FF867C}">
                  <a14:compatExt spid="_x0000_s7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121</xdr:row>
      <xdr:rowOff>0</xdr:rowOff>
    </xdr:from>
    <xdr:to>
      <xdr:col>33</xdr:col>
      <xdr:colOff>152400</xdr:colOff>
      <xdr:row>121</xdr:row>
      <xdr:rowOff>152400</xdr:rowOff>
    </xdr:to>
    <xdr:pic>
      <xdr:nvPicPr>
        <xdr:cNvPr id="614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36800" y="2275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133</xdr:row>
          <xdr:rowOff>135467</xdr:rowOff>
        </xdr:from>
        <xdr:to>
          <xdr:col>31</xdr:col>
          <xdr:colOff>458258</xdr:colOff>
          <xdr:row>135</xdr:row>
          <xdr:rowOff>4234</xdr:rowOff>
        </xdr:to>
        <xdr:sp macro="" textlink="">
          <xdr:nvSpPr>
            <xdr:cNvPr id="7782" name="Control 614" hidden="1">
              <a:extLst>
                <a:ext uri="{63B3BB69-23CF-44E3-9099-C40C66FF867C}">
                  <a14:compatExt spid="_x0000_s7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134</xdr:row>
          <xdr:rowOff>146050</xdr:rowOff>
        </xdr:from>
        <xdr:to>
          <xdr:col>31</xdr:col>
          <xdr:colOff>458258</xdr:colOff>
          <xdr:row>136</xdr:row>
          <xdr:rowOff>14817</xdr:rowOff>
        </xdr:to>
        <xdr:sp macro="" textlink="">
          <xdr:nvSpPr>
            <xdr:cNvPr id="7783" name="Control 615" hidden="1">
              <a:extLst>
                <a:ext uri="{63B3BB69-23CF-44E3-9099-C40C66FF867C}">
                  <a14:compatExt spid="_x0000_s7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121</xdr:row>
      <xdr:rowOff>0</xdr:rowOff>
    </xdr:from>
    <xdr:to>
      <xdr:col>33</xdr:col>
      <xdr:colOff>152400</xdr:colOff>
      <xdr:row>121</xdr:row>
      <xdr:rowOff>152400</xdr:rowOff>
    </xdr:to>
    <xdr:pic>
      <xdr:nvPicPr>
        <xdr:cNvPr id="617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0" y="2275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133</xdr:row>
          <xdr:rowOff>135467</xdr:rowOff>
        </xdr:from>
        <xdr:to>
          <xdr:col>31</xdr:col>
          <xdr:colOff>458258</xdr:colOff>
          <xdr:row>135</xdr:row>
          <xdr:rowOff>4234</xdr:rowOff>
        </xdr:to>
        <xdr:sp macro="" textlink="">
          <xdr:nvSpPr>
            <xdr:cNvPr id="7785" name="Control 617" hidden="1">
              <a:extLst>
                <a:ext uri="{63B3BB69-23CF-44E3-9099-C40C66FF867C}">
                  <a14:compatExt spid="_x0000_s7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134</xdr:row>
          <xdr:rowOff>146050</xdr:rowOff>
        </xdr:from>
        <xdr:to>
          <xdr:col>31</xdr:col>
          <xdr:colOff>458258</xdr:colOff>
          <xdr:row>136</xdr:row>
          <xdr:rowOff>14817</xdr:rowOff>
        </xdr:to>
        <xdr:sp macro="" textlink="">
          <xdr:nvSpPr>
            <xdr:cNvPr id="7786" name="Control 618" hidden="1">
              <a:extLst>
                <a:ext uri="{63B3BB69-23CF-44E3-9099-C40C66FF867C}">
                  <a14:compatExt spid="_x0000_s7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121</xdr:row>
      <xdr:rowOff>0</xdr:rowOff>
    </xdr:from>
    <xdr:to>
      <xdr:col>33</xdr:col>
      <xdr:colOff>152400</xdr:colOff>
      <xdr:row>121</xdr:row>
      <xdr:rowOff>152400</xdr:rowOff>
    </xdr:to>
    <xdr:pic>
      <xdr:nvPicPr>
        <xdr:cNvPr id="620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0" y="2275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133</xdr:row>
          <xdr:rowOff>135467</xdr:rowOff>
        </xdr:from>
        <xdr:to>
          <xdr:col>31</xdr:col>
          <xdr:colOff>458258</xdr:colOff>
          <xdr:row>135</xdr:row>
          <xdr:rowOff>4234</xdr:rowOff>
        </xdr:to>
        <xdr:sp macro="" textlink="">
          <xdr:nvSpPr>
            <xdr:cNvPr id="7788" name="Control 620" hidden="1">
              <a:extLst>
                <a:ext uri="{63B3BB69-23CF-44E3-9099-C40C66FF867C}">
                  <a14:compatExt spid="_x0000_s7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134</xdr:row>
          <xdr:rowOff>146050</xdr:rowOff>
        </xdr:from>
        <xdr:to>
          <xdr:col>31</xdr:col>
          <xdr:colOff>458258</xdr:colOff>
          <xdr:row>136</xdr:row>
          <xdr:rowOff>14817</xdr:rowOff>
        </xdr:to>
        <xdr:sp macro="" textlink="">
          <xdr:nvSpPr>
            <xdr:cNvPr id="7789" name="Control 621" hidden="1">
              <a:extLst>
                <a:ext uri="{63B3BB69-23CF-44E3-9099-C40C66FF867C}">
                  <a14:compatExt spid="_x0000_s7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121</xdr:row>
      <xdr:rowOff>0</xdr:rowOff>
    </xdr:from>
    <xdr:to>
      <xdr:col>33</xdr:col>
      <xdr:colOff>152400</xdr:colOff>
      <xdr:row>121</xdr:row>
      <xdr:rowOff>152400</xdr:rowOff>
    </xdr:to>
    <xdr:pic>
      <xdr:nvPicPr>
        <xdr:cNvPr id="623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2275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133</xdr:row>
          <xdr:rowOff>135467</xdr:rowOff>
        </xdr:from>
        <xdr:to>
          <xdr:col>31</xdr:col>
          <xdr:colOff>458258</xdr:colOff>
          <xdr:row>135</xdr:row>
          <xdr:rowOff>4234</xdr:rowOff>
        </xdr:to>
        <xdr:sp macro="" textlink="">
          <xdr:nvSpPr>
            <xdr:cNvPr id="7791" name="Control 623" hidden="1">
              <a:extLst>
                <a:ext uri="{63B3BB69-23CF-44E3-9099-C40C66FF867C}">
                  <a14:compatExt spid="_x0000_s7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134</xdr:row>
          <xdr:rowOff>146050</xdr:rowOff>
        </xdr:from>
        <xdr:to>
          <xdr:col>31</xdr:col>
          <xdr:colOff>458258</xdr:colOff>
          <xdr:row>136</xdr:row>
          <xdr:rowOff>14817</xdr:rowOff>
        </xdr:to>
        <xdr:sp macro="" textlink="">
          <xdr:nvSpPr>
            <xdr:cNvPr id="7792" name="Control 624" hidden="1">
              <a:extLst>
                <a:ext uri="{63B3BB69-23CF-44E3-9099-C40C66FF867C}">
                  <a14:compatExt spid="_x0000_s7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121</xdr:row>
      <xdr:rowOff>0</xdr:rowOff>
    </xdr:from>
    <xdr:to>
      <xdr:col>33</xdr:col>
      <xdr:colOff>152400</xdr:colOff>
      <xdr:row>121</xdr:row>
      <xdr:rowOff>152400</xdr:rowOff>
    </xdr:to>
    <xdr:pic>
      <xdr:nvPicPr>
        <xdr:cNvPr id="626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0" y="2275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138</xdr:row>
          <xdr:rowOff>45508</xdr:rowOff>
        </xdr:from>
        <xdr:to>
          <xdr:col>31</xdr:col>
          <xdr:colOff>458258</xdr:colOff>
          <xdr:row>139</xdr:row>
          <xdr:rowOff>94191</xdr:rowOff>
        </xdr:to>
        <xdr:sp macro="" textlink="">
          <xdr:nvSpPr>
            <xdr:cNvPr id="7794" name="Control 626" hidden="1">
              <a:extLst>
                <a:ext uri="{63B3BB69-23CF-44E3-9099-C40C66FF867C}">
                  <a14:compatExt spid="_x0000_s7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139</xdr:row>
          <xdr:rowOff>65617</xdr:rowOff>
        </xdr:from>
        <xdr:to>
          <xdr:col>31</xdr:col>
          <xdr:colOff>458258</xdr:colOff>
          <xdr:row>140</xdr:row>
          <xdr:rowOff>114300</xdr:rowOff>
        </xdr:to>
        <xdr:sp macro="" textlink="">
          <xdr:nvSpPr>
            <xdr:cNvPr id="7795" name="Control 627" hidden="1">
              <a:extLst>
                <a:ext uri="{63B3BB69-23CF-44E3-9099-C40C66FF867C}">
                  <a14:compatExt spid="_x0000_s7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125</xdr:row>
      <xdr:rowOff>0</xdr:rowOff>
    </xdr:from>
    <xdr:to>
      <xdr:col>33</xdr:col>
      <xdr:colOff>152400</xdr:colOff>
      <xdr:row>125</xdr:row>
      <xdr:rowOff>152400</xdr:rowOff>
    </xdr:to>
    <xdr:pic>
      <xdr:nvPicPr>
        <xdr:cNvPr id="629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2354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138</xdr:row>
          <xdr:rowOff>45508</xdr:rowOff>
        </xdr:from>
        <xdr:to>
          <xdr:col>31</xdr:col>
          <xdr:colOff>458258</xdr:colOff>
          <xdr:row>139</xdr:row>
          <xdr:rowOff>94191</xdr:rowOff>
        </xdr:to>
        <xdr:sp macro="" textlink="">
          <xdr:nvSpPr>
            <xdr:cNvPr id="7797" name="Control 629" hidden="1">
              <a:extLst>
                <a:ext uri="{63B3BB69-23CF-44E3-9099-C40C66FF867C}">
                  <a14:compatExt spid="_x0000_s7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139</xdr:row>
          <xdr:rowOff>65617</xdr:rowOff>
        </xdr:from>
        <xdr:to>
          <xdr:col>31</xdr:col>
          <xdr:colOff>458258</xdr:colOff>
          <xdr:row>140</xdr:row>
          <xdr:rowOff>114300</xdr:rowOff>
        </xdr:to>
        <xdr:sp macro="" textlink="">
          <xdr:nvSpPr>
            <xdr:cNvPr id="7798" name="Control 630" hidden="1">
              <a:extLst>
                <a:ext uri="{63B3BB69-23CF-44E3-9099-C40C66FF867C}">
                  <a14:compatExt spid="_x0000_s7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125</xdr:row>
      <xdr:rowOff>0</xdr:rowOff>
    </xdr:from>
    <xdr:to>
      <xdr:col>33</xdr:col>
      <xdr:colOff>152400</xdr:colOff>
      <xdr:row>125</xdr:row>
      <xdr:rowOff>152400</xdr:rowOff>
    </xdr:to>
    <xdr:pic>
      <xdr:nvPicPr>
        <xdr:cNvPr id="632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2354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138</xdr:row>
          <xdr:rowOff>45508</xdr:rowOff>
        </xdr:from>
        <xdr:to>
          <xdr:col>31</xdr:col>
          <xdr:colOff>458258</xdr:colOff>
          <xdr:row>139</xdr:row>
          <xdr:rowOff>94191</xdr:rowOff>
        </xdr:to>
        <xdr:sp macro="" textlink="">
          <xdr:nvSpPr>
            <xdr:cNvPr id="7800" name="Control 632" hidden="1">
              <a:extLst>
                <a:ext uri="{63B3BB69-23CF-44E3-9099-C40C66FF867C}">
                  <a14:compatExt spid="_x0000_s7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139</xdr:row>
          <xdr:rowOff>65617</xdr:rowOff>
        </xdr:from>
        <xdr:to>
          <xdr:col>31</xdr:col>
          <xdr:colOff>458258</xdr:colOff>
          <xdr:row>140</xdr:row>
          <xdr:rowOff>114300</xdr:rowOff>
        </xdr:to>
        <xdr:sp macro="" textlink="">
          <xdr:nvSpPr>
            <xdr:cNvPr id="7801" name="Control 633" hidden="1">
              <a:extLst>
                <a:ext uri="{63B3BB69-23CF-44E3-9099-C40C66FF867C}">
                  <a14:compatExt spid="_x0000_s7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125</xdr:row>
      <xdr:rowOff>0</xdr:rowOff>
    </xdr:from>
    <xdr:to>
      <xdr:col>33</xdr:col>
      <xdr:colOff>152400</xdr:colOff>
      <xdr:row>125</xdr:row>
      <xdr:rowOff>152400</xdr:rowOff>
    </xdr:to>
    <xdr:pic>
      <xdr:nvPicPr>
        <xdr:cNvPr id="635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2354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138</xdr:row>
          <xdr:rowOff>45508</xdr:rowOff>
        </xdr:from>
        <xdr:to>
          <xdr:col>31</xdr:col>
          <xdr:colOff>458258</xdr:colOff>
          <xdr:row>139</xdr:row>
          <xdr:rowOff>94191</xdr:rowOff>
        </xdr:to>
        <xdr:sp macro="" textlink="">
          <xdr:nvSpPr>
            <xdr:cNvPr id="7803" name="Control 635" hidden="1">
              <a:extLst>
                <a:ext uri="{63B3BB69-23CF-44E3-9099-C40C66FF867C}">
                  <a14:compatExt spid="_x0000_s7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139</xdr:row>
          <xdr:rowOff>65617</xdr:rowOff>
        </xdr:from>
        <xdr:to>
          <xdr:col>31</xdr:col>
          <xdr:colOff>458258</xdr:colOff>
          <xdr:row>140</xdr:row>
          <xdr:rowOff>114300</xdr:rowOff>
        </xdr:to>
        <xdr:sp macro="" textlink="">
          <xdr:nvSpPr>
            <xdr:cNvPr id="7804" name="Control 636" hidden="1">
              <a:extLst>
                <a:ext uri="{63B3BB69-23CF-44E3-9099-C40C66FF867C}">
                  <a14:compatExt spid="_x0000_s7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125</xdr:row>
      <xdr:rowOff>0</xdr:rowOff>
    </xdr:from>
    <xdr:to>
      <xdr:col>33</xdr:col>
      <xdr:colOff>152400</xdr:colOff>
      <xdr:row>125</xdr:row>
      <xdr:rowOff>152400</xdr:rowOff>
    </xdr:to>
    <xdr:pic>
      <xdr:nvPicPr>
        <xdr:cNvPr id="638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0" y="2354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138</xdr:row>
          <xdr:rowOff>45508</xdr:rowOff>
        </xdr:from>
        <xdr:to>
          <xdr:col>31</xdr:col>
          <xdr:colOff>458258</xdr:colOff>
          <xdr:row>139</xdr:row>
          <xdr:rowOff>94191</xdr:rowOff>
        </xdr:to>
        <xdr:sp macro="" textlink="">
          <xdr:nvSpPr>
            <xdr:cNvPr id="7806" name="Control 638" hidden="1">
              <a:extLst>
                <a:ext uri="{63B3BB69-23CF-44E3-9099-C40C66FF867C}">
                  <a14:compatExt spid="_x0000_s7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139</xdr:row>
          <xdr:rowOff>65617</xdr:rowOff>
        </xdr:from>
        <xdr:to>
          <xdr:col>31</xdr:col>
          <xdr:colOff>458258</xdr:colOff>
          <xdr:row>140</xdr:row>
          <xdr:rowOff>114300</xdr:rowOff>
        </xdr:to>
        <xdr:sp macro="" textlink="">
          <xdr:nvSpPr>
            <xdr:cNvPr id="7807" name="Control 639" hidden="1">
              <a:extLst>
                <a:ext uri="{63B3BB69-23CF-44E3-9099-C40C66FF867C}">
                  <a14:compatExt spid="_x0000_s7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125</xdr:row>
      <xdr:rowOff>0</xdr:rowOff>
    </xdr:from>
    <xdr:to>
      <xdr:col>33</xdr:col>
      <xdr:colOff>152400</xdr:colOff>
      <xdr:row>125</xdr:row>
      <xdr:rowOff>152400</xdr:rowOff>
    </xdr:to>
    <xdr:pic>
      <xdr:nvPicPr>
        <xdr:cNvPr id="641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65200" y="2354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138</xdr:row>
          <xdr:rowOff>45508</xdr:rowOff>
        </xdr:from>
        <xdr:to>
          <xdr:col>31</xdr:col>
          <xdr:colOff>458258</xdr:colOff>
          <xdr:row>139</xdr:row>
          <xdr:rowOff>94191</xdr:rowOff>
        </xdr:to>
        <xdr:sp macro="" textlink="">
          <xdr:nvSpPr>
            <xdr:cNvPr id="7809" name="Control 641" hidden="1">
              <a:extLst>
                <a:ext uri="{63B3BB69-23CF-44E3-9099-C40C66FF867C}">
                  <a14:compatExt spid="_x0000_s7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139</xdr:row>
          <xdr:rowOff>65617</xdr:rowOff>
        </xdr:from>
        <xdr:to>
          <xdr:col>31</xdr:col>
          <xdr:colOff>458258</xdr:colOff>
          <xdr:row>140</xdr:row>
          <xdr:rowOff>114300</xdr:rowOff>
        </xdr:to>
        <xdr:sp macro="" textlink="">
          <xdr:nvSpPr>
            <xdr:cNvPr id="7810" name="Control 642" hidden="1">
              <a:extLst>
                <a:ext uri="{63B3BB69-23CF-44E3-9099-C40C66FF867C}">
                  <a14:compatExt spid="_x0000_s7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125</xdr:row>
      <xdr:rowOff>0</xdr:rowOff>
    </xdr:from>
    <xdr:to>
      <xdr:col>33</xdr:col>
      <xdr:colOff>152400</xdr:colOff>
      <xdr:row>125</xdr:row>
      <xdr:rowOff>152400</xdr:rowOff>
    </xdr:to>
    <xdr:pic>
      <xdr:nvPicPr>
        <xdr:cNvPr id="644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0" y="2354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138</xdr:row>
          <xdr:rowOff>45508</xdr:rowOff>
        </xdr:from>
        <xdr:to>
          <xdr:col>31</xdr:col>
          <xdr:colOff>458258</xdr:colOff>
          <xdr:row>139</xdr:row>
          <xdr:rowOff>94191</xdr:rowOff>
        </xdr:to>
        <xdr:sp macro="" textlink="">
          <xdr:nvSpPr>
            <xdr:cNvPr id="7812" name="Control 644" hidden="1">
              <a:extLst>
                <a:ext uri="{63B3BB69-23CF-44E3-9099-C40C66FF867C}">
                  <a14:compatExt spid="_x0000_s7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139</xdr:row>
          <xdr:rowOff>65617</xdr:rowOff>
        </xdr:from>
        <xdr:to>
          <xdr:col>31</xdr:col>
          <xdr:colOff>458258</xdr:colOff>
          <xdr:row>140</xdr:row>
          <xdr:rowOff>114300</xdr:rowOff>
        </xdr:to>
        <xdr:sp macro="" textlink="">
          <xdr:nvSpPr>
            <xdr:cNvPr id="7813" name="Control 645" hidden="1">
              <a:extLst>
                <a:ext uri="{63B3BB69-23CF-44E3-9099-C40C66FF867C}">
                  <a14:compatExt spid="_x0000_s7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125</xdr:row>
      <xdr:rowOff>0</xdr:rowOff>
    </xdr:from>
    <xdr:to>
      <xdr:col>33</xdr:col>
      <xdr:colOff>152400</xdr:colOff>
      <xdr:row>125</xdr:row>
      <xdr:rowOff>152400</xdr:rowOff>
    </xdr:to>
    <xdr:pic>
      <xdr:nvPicPr>
        <xdr:cNvPr id="647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36800" y="2354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138</xdr:row>
          <xdr:rowOff>45508</xdr:rowOff>
        </xdr:from>
        <xdr:to>
          <xdr:col>31</xdr:col>
          <xdr:colOff>458258</xdr:colOff>
          <xdr:row>139</xdr:row>
          <xdr:rowOff>94191</xdr:rowOff>
        </xdr:to>
        <xdr:sp macro="" textlink="">
          <xdr:nvSpPr>
            <xdr:cNvPr id="7815" name="Control 647" hidden="1">
              <a:extLst>
                <a:ext uri="{63B3BB69-23CF-44E3-9099-C40C66FF867C}">
                  <a14:compatExt spid="_x0000_s7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139</xdr:row>
          <xdr:rowOff>65617</xdr:rowOff>
        </xdr:from>
        <xdr:to>
          <xdr:col>31</xdr:col>
          <xdr:colOff>458258</xdr:colOff>
          <xdr:row>140</xdr:row>
          <xdr:rowOff>114300</xdr:rowOff>
        </xdr:to>
        <xdr:sp macro="" textlink="">
          <xdr:nvSpPr>
            <xdr:cNvPr id="7816" name="Control 648" hidden="1">
              <a:extLst>
                <a:ext uri="{63B3BB69-23CF-44E3-9099-C40C66FF867C}">
                  <a14:compatExt spid="_x0000_s7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125</xdr:row>
      <xdr:rowOff>0</xdr:rowOff>
    </xdr:from>
    <xdr:to>
      <xdr:col>33</xdr:col>
      <xdr:colOff>152400</xdr:colOff>
      <xdr:row>125</xdr:row>
      <xdr:rowOff>152400</xdr:rowOff>
    </xdr:to>
    <xdr:pic>
      <xdr:nvPicPr>
        <xdr:cNvPr id="650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0" y="2354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138</xdr:row>
          <xdr:rowOff>45508</xdr:rowOff>
        </xdr:from>
        <xdr:to>
          <xdr:col>31</xdr:col>
          <xdr:colOff>458258</xdr:colOff>
          <xdr:row>139</xdr:row>
          <xdr:rowOff>94191</xdr:rowOff>
        </xdr:to>
        <xdr:sp macro="" textlink="">
          <xdr:nvSpPr>
            <xdr:cNvPr id="7818" name="Control 650" hidden="1">
              <a:extLst>
                <a:ext uri="{63B3BB69-23CF-44E3-9099-C40C66FF867C}">
                  <a14:compatExt spid="_x0000_s7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139</xdr:row>
          <xdr:rowOff>65617</xdr:rowOff>
        </xdr:from>
        <xdr:to>
          <xdr:col>31</xdr:col>
          <xdr:colOff>458258</xdr:colOff>
          <xdr:row>140</xdr:row>
          <xdr:rowOff>114300</xdr:rowOff>
        </xdr:to>
        <xdr:sp macro="" textlink="">
          <xdr:nvSpPr>
            <xdr:cNvPr id="7819" name="Control 651" hidden="1">
              <a:extLst>
                <a:ext uri="{63B3BB69-23CF-44E3-9099-C40C66FF867C}">
                  <a14:compatExt spid="_x0000_s7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125</xdr:row>
      <xdr:rowOff>0</xdr:rowOff>
    </xdr:from>
    <xdr:to>
      <xdr:col>33</xdr:col>
      <xdr:colOff>152400</xdr:colOff>
      <xdr:row>125</xdr:row>
      <xdr:rowOff>152400</xdr:rowOff>
    </xdr:to>
    <xdr:pic>
      <xdr:nvPicPr>
        <xdr:cNvPr id="653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0" y="2354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138</xdr:row>
          <xdr:rowOff>45508</xdr:rowOff>
        </xdr:from>
        <xdr:to>
          <xdr:col>31</xdr:col>
          <xdr:colOff>458258</xdr:colOff>
          <xdr:row>139</xdr:row>
          <xdr:rowOff>94191</xdr:rowOff>
        </xdr:to>
        <xdr:sp macro="" textlink="">
          <xdr:nvSpPr>
            <xdr:cNvPr id="7821" name="Control 653" hidden="1">
              <a:extLst>
                <a:ext uri="{63B3BB69-23CF-44E3-9099-C40C66FF867C}">
                  <a14:compatExt spid="_x0000_s7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139</xdr:row>
          <xdr:rowOff>65617</xdr:rowOff>
        </xdr:from>
        <xdr:to>
          <xdr:col>31</xdr:col>
          <xdr:colOff>458258</xdr:colOff>
          <xdr:row>140</xdr:row>
          <xdr:rowOff>114300</xdr:rowOff>
        </xdr:to>
        <xdr:sp macro="" textlink="">
          <xdr:nvSpPr>
            <xdr:cNvPr id="7822" name="Control 654" hidden="1">
              <a:extLst>
                <a:ext uri="{63B3BB69-23CF-44E3-9099-C40C66FF867C}">
                  <a14:compatExt spid="_x0000_s7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125</xdr:row>
      <xdr:rowOff>0</xdr:rowOff>
    </xdr:from>
    <xdr:to>
      <xdr:col>33</xdr:col>
      <xdr:colOff>152400</xdr:colOff>
      <xdr:row>125</xdr:row>
      <xdr:rowOff>152400</xdr:rowOff>
    </xdr:to>
    <xdr:pic>
      <xdr:nvPicPr>
        <xdr:cNvPr id="656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2354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138</xdr:row>
          <xdr:rowOff>45508</xdr:rowOff>
        </xdr:from>
        <xdr:to>
          <xdr:col>31</xdr:col>
          <xdr:colOff>458258</xdr:colOff>
          <xdr:row>139</xdr:row>
          <xdr:rowOff>94191</xdr:rowOff>
        </xdr:to>
        <xdr:sp macro="" textlink="">
          <xdr:nvSpPr>
            <xdr:cNvPr id="7824" name="Control 656" hidden="1">
              <a:extLst>
                <a:ext uri="{63B3BB69-23CF-44E3-9099-C40C66FF867C}">
                  <a14:compatExt spid="_x0000_s7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139</xdr:row>
          <xdr:rowOff>65617</xdr:rowOff>
        </xdr:from>
        <xdr:to>
          <xdr:col>31</xdr:col>
          <xdr:colOff>458258</xdr:colOff>
          <xdr:row>140</xdr:row>
          <xdr:rowOff>114300</xdr:rowOff>
        </xdr:to>
        <xdr:sp macro="" textlink="">
          <xdr:nvSpPr>
            <xdr:cNvPr id="7825" name="Control 657" hidden="1">
              <a:extLst>
                <a:ext uri="{63B3BB69-23CF-44E3-9099-C40C66FF867C}">
                  <a14:compatExt spid="_x0000_s7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125</xdr:row>
      <xdr:rowOff>0</xdr:rowOff>
    </xdr:from>
    <xdr:to>
      <xdr:col>33</xdr:col>
      <xdr:colOff>152400</xdr:colOff>
      <xdr:row>125</xdr:row>
      <xdr:rowOff>152400</xdr:rowOff>
    </xdr:to>
    <xdr:pic>
      <xdr:nvPicPr>
        <xdr:cNvPr id="659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0" y="2354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143</xdr:row>
          <xdr:rowOff>3175</xdr:rowOff>
        </xdr:from>
        <xdr:to>
          <xdr:col>31</xdr:col>
          <xdr:colOff>458258</xdr:colOff>
          <xdr:row>144</xdr:row>
          <xdr:rowOff>51859</xdr:rowOff>
        </xdr:to>
        <xdr:sp macro="" textlink="">
          <xdr:nvSpPr>
            <xdr:cNvPr id="7827" name="Control 659" hidden="1">
              <a:extLst>
                <a:ext uri="{63B3BB69-23CF-44E3-9099-C40C66FF867C}">
                  <a14:compatExt spid="_x0000_s7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144</xdr:row>
          <xdr:rowOff>13758</xdr:rowOff>
        </xdr:from>
        <xdr:to>
          <xdr:col>31</xdr:col>
          <xdr:colOff>458258</xdr:colOff>
          <xdr:row>145</xdr:row>
          <xdr:rowOff>62441</xdr:rowOff>
        </xdr:to>
        <xdr:sp macro="" textlink="">
          <xdr:nvSpPr>
            <xdr:cNvPr id="7828" name="Control 660" hidden="1">
              <a:extLst>
                <a:ext uri="{63B3BB69-23CF-44E3-9099-C40C66FF867C}">
                  <a14:compatExt spid="_x0000_s7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129</xdr:row>
      <xdr:rowOff>0</xdr:rowOff>
    </xdr:from>
    <xdr:to>
      <xdr:col>33</xdr:col>
      <xdr:colOff>152400</xdr:colOff>
      <xdr:row>129</xdr:row>
      <xdr:rowOff>152400</xdr:rowOff>
    </xdr:to>
    <xdr:pic>
      <xdr:nvPicPr>
        <xdr:cNvPr id="662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243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143</xdr:row>
          <xdr:rowOff>3175</xdr:rowOff>
        </xdr:from>
        <xdr:to>
          <xdr:col>31</xdr:col>
          <xdr:colOff>458258</xdr:colOff>
          <xdr:row>144</xdr:row>
          <xdr:rowOff>51859</xdr:rowOff>
        </xdr:to>
        <xdr:sp macro="" textlink="">
          <xdr:nvSpPr>
            <xdr:cNvPr id="7830" name="Control 662" hidden="1">
              <a:extLst>
                <a:ext uri="{63B3BB69-23CF-44E3-9099-C40C66FF867C}">
                  <a14:compatExt spid="_x0000_s7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144</xdr:row>
          <xdr:rowOff>13758</xdr:rowOff>
        </xdr:from>
        <xdr:to>
          <xdr:col>31</xdr:col>
          <xdr:colOff>458258</xdr:colOff>
          <xdr:row>145</xdr:row>
          <xdr:rowOff>62441</xdr:rowOff>
        </xdr:to>
        <xdr:sp macro="" textlink="">
          <xdr:nvSpPr>
            <xdr:cNvPr id="7831" name="Control 663" hidden="1">
              <a:extLst>
                <a:ext uri="{63B3BB69-23CF-44E3-9099-C40C66FF867C}">
                  <a14:compatExt spid="_x0000_s7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129</xdr:row>
      <xdr:rowOff>0</xdr:rowOff>
    </xdr:from>
    <xdr:to>
      <xdr:col>33</xdr:col>
      <xdr:colOff>152400</xdr:colOff>
      <xdr:row>129</xdr:row>
      <xdr:rowOff>152400</xdr:rowOff>
    </xdr:to>
    <xdr:pic>
      <xdr:nvPicPr>
        <xdr:cNvPr id="665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243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143</xdr:row>
          <xdr:rowOff>3175</xdr:rowOff>
        </xdr:from>
        <xdr:to>
          <xdr:col>31</xdr:col>
          <xdr:colOff>458258</xdr:colOff>
          <xdr:row>144</xdr:row>
          <xdr:rowOff>51859</xdr:rowOff>
        </xdr:to>
        <xdr:sp macro="" textlink="">
          <xdr:nvSpPr>
            <xdr:cNvPr id="7833" name="Control 665" hidden="1">
              <a:extLst>
                <a:ext uri="{63B3BB69-23CF-44E3-9099-C40C66FF867C}">
                  <a14:compatExt spid="_x0000_s7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144</xdr:row>
          <xdr:rowOff>13758</xdr:rowOff>
        </xdr:from>
        <xdr:to>
          <xdr:col>31</xdr:col>
          <xdr:colOff>458258</xdr:colOff>
          <xdr:row>145</xdr:row>
          <xdr:rowOff>62441</xdr:rowOff>
        </xdr:to>
        <xdr:sp macro="" textlink="">
          <xdr:nvSpPr>
            <xdr:cNvPr id="7834" name="Control 666" hidden="1">
              <a:extLst>
                <a:ext uri="{63B3BB69-23CF-44E3-9099-C40C66FF867C}">
                  <a14:compatExt spid="_x0000_s7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129</xdr:row>
      <xdr:rowOff>0</xdr:rowOff>
    </xdr:from>
    <xdr:to>
      <xdr:col>33</xdr:col>
      <xdr:colOff>152400</xdr:colOff>
      <xdr:row>129</xdr:row>
      <xdr:rowOff>152400</xdr:rowOff>
    </xdr:to>
    <xdr:pic>
      <xdr:nvPicPr>
        <xdr:cNvPr id="668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243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143</xdr:row>
          <xdr:rowOff>3175</xdr:rowOff>
        </xdr:from>
        <xdr:to>
          <xdr:col>31</xdr:col>
          <xdr:colOff>458258</xdr:colOff>
          <xdr:row>144</xdr:row>
          <xdr:rowOff>51859</xdr:rowOff>
        </xdr:to>
        <xdr:sp macro="" textlink="">
          <xdr:nvSpPr>
            <xdr:cNvPr id="7836" name="Control 668" hidden="1">
              <a:extLst>
                <a:ext uri="{63B3BB69-23CF-44E3-9099-C40C66FF867C}">
                  <a14:compatExt spid="_x0000_s7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144</xdr:row>
          <xdr:rowOff>13758</xdr:rowOff>
        </xdr:from>
        <xdr:to>
          <xdr:col>31</xdr:col>
          <xdr:colOff>458258</xdr:colOff>
          <xdr:row>145</xdr:row>
          <xdr:rowOff>62441</xdr:rowOff>
        </xdr:to>
        <xdr:sp macro="" textlink="">
          <xdr:nvSpPr>
            <xdr:cNvPr id="7837" name="Control 669" hidden="1">
              <a:extLst>
                <a:ext uri="{63B3BB69-23CF-44E3-9099-C40C66FF867C}">
                  <a14:compatExt spid="_x0000_s7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129</xdr:row>
      <xdr:rowOff>0</xdr:rowOff>
    </xdr:from>
    <xdr:to>
      <xdr:col>33</xdr:col>
      <xdr:colOff>152400</xdr:colOff>
      <xdr:row>129</xdr:row>
      <xdr:rowOff>152400</xdr:rowOff>
    </xdr:to>
    <xdr:pic>
      <xdr:nvPicPr>
        <xdr:cNvPr id="671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0" y="243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143</xdr:row>
          <xdr:rowOff>3175</xdr:rowOff>
        </xdr:from>
        <xdr:to>
          <xdr:col>31</xdr:col>
          <xdr:colOff>458258</xdr:colOff>
          <xdr:row>144</xdr:row>
          <xdr:rowOff>51859</xdr:rowOff>
        </xdr:to>
        <xdr:sp macro="" textlink="">
          <xdr:nvSpPr>
            <xdr:cNvPr id="7839" name="Control 671" hidden="1">
              <a:extLst>
                <a:ext uri="{63B3BB69-23CF-44E3-9099-C40C66FF867C}">
                  <a14:compatExt spid="_x0000_s7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144</xdr:row>
          <xdr:rowOff>13758</xdr:rowOff>
        </xdr:from>
        <xdr:to>
          <xdr:col>31</xdr:col>
          <xdr:colOff>458258</xdr:colOff>
          <xdr:row>145</xdr:row>
          <xdr:rowOff>62441</xdr:rowOff>
        </xdr:to>
        <xdr:sp macro="" textlink="">
          <xdr:nvSpPr>
            <xdr:cNvPr id="7840" name="Control 672" hidden="1">
              <a:extLst>
                <a:ext uri="{63B3BB69-23CF-44E3-9099-C40C66FF867C}">
                  <a14:compatExt spid="_x0000_s7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129</xdr:row>
      <xdr:rowOff>0</xdr:rowOff>
    </xdr:from>
    <xdr:to>
      <xdr:col>33</xdr:col>
      <xdr:colOff>152400</xdr:colOff>
      <xdr:row>129</xdr:row>
      <xdr:rowOff>152400</xdr:rowOff>
    </xdr:to>
    <xdr:pic>
      <xdr:nvPicPr>
        <xdr:cNvPr id="674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65200" y="243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143</xdr:row>
          <xdr:rowOff>3175</xdr:rowOff>
        </xdr:from>
        <xdr:to>
          <xdr:col>31</xdr:col>
          <xdr:colOff>458258</xdr:colOff>
          <xdr:row>144</xdr:row>
          <xdr:rowOff>51859</xdr:rowOff>
        </xdr:to>
        <xdr:sp macro="" textlink="">
          <xdr:nvSpPr>
            <xdr:cNvPr id="7842" name="Control 674" hidden="1">
              <a:extLst>
                <a:ext uri="{63B3BB69-23CF-44E3-9099-C40C66FF867C}">
                  <a14:compatExt spid="_x0000_s7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144</xdr:row>
          <xdr:rowOff>13758</xdr:rowOff>
        </xdr:from>
        <xdr:to>
          <xdr:col>31</xdr:col>
          <xdr:colOff>458258</xdr:colOff>
          <xdr:row>145</xdr:row>
          <xdr:rowOff>62441</xdr:rowOff>
        </xdr:to>
        <xdr:sp macro="" textlink="">
          <xdr:nvSpPr>
            <xdr:cNvPr id="7843" name="Control 675" hidden="1">
              <a:extLst>
                <a:ext uri="{63B3BB69-23CF-44E3-9099-C40C66FF867C}">
                  <a14:compatExt spid="_x0000_s7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129</xdr:row>
      <xdr:rowOff>0</xdr:rowOff>
    </xdr:from>
    <xdr:to>
      <xdr:col>33</xdr:col>
      <xdr:colOff>152400</xdr:colOff>
      <xdr:row>129</xdr:row>
      <xdr:rowOff>152400</xdr:rowOff>
    </xdr:to>
    <xdr:pic>
      <xdr:nvPicPr>
        <xdr:cNvPr id="677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0" y="243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143</xdr:row>
          <xdr:rowOff>3175</xdr:rowOff>
        </xdr:from>
        <xdr:to>
          <xdr:col>31</xdr:col>
          <xdr:colOff>458258</xdr:colOff>
          <xdr:row>144</xdr:row>
          <xdr:rowOff>51859</xdr:rowOff>
        </xdr:to>
        <xdr:sp macro="" textlink="">
          <xdr:nvSpPr>
            <xdr:cNvPr id="7845" name="Control 677" hidden="1">
              <a:extLst>
                <a:ext uri="{63B3BB69-23CF-44E3-9099-C40C66FF867C}">
                  <a14:compatExt spid="_x0000_s7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144</xdr:row>
          <xdr:rowOff>13758</xdr:rowOff>
        </xdr:from>
        <xdr:to>
          <xdr:col>31</xdr:col>
          <xdr:colOff>458258</xdr:colOff>
          <xdr:row>145</xdr:row>
          <xdr:rowOff>62441</xdr:rowOff>
        </xdr:to>
        <xdr:sp macro="" textlink="">
          <xdr:nvSpPr>
            <xdr:cNvPr id="7846" name="Control 678" hidden="1">
              <a:extLst>
                <a:ext uri="{63B3BB69-23CF-44E3-9099-C40C66FF867C}">
                  <a14:compatExt spid="_x0000_s7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129</xdr:row>
      <xdr:rowOff>0</xdr:rowOff>
    </xdr:from>
    <xdr:to>
      <xdr:col>33</xdr:col>
      <xdr:colOff>152400</xdr:colOff>
      <xdr:row>129</xdr:row>
      <xdr:rowOff>152400</xdr:rowOff>
    </xdr:to>
    <xdr:pic>
      <xdr:nvPicPr>
        <xdr:cNvPr id="680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36800" y="243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143</xdr:row>
          <xdr:rowOff>3175</xdr:rowOff>
        </xdr:from>
        <xdr:to>
          <xdr:col>31</xdr:col>
          <xdr:colOff>458258</xdr:colOff>
          <xdr:row>144</xdr:row>
          <xdr:rowOff>51859</xdr:rowOff>
        </xdr:to>
        <xdr:sp macro="" textlink="">
          <xdr:nvSpPr>
            <xdr:cNvPr id="7848" name="Control 680" hidden="1">
              <a:extLst>
                <a:ext uri="{63B3BB69-23CF-44E3-9099-C40C66FF867C}">
                  <a14:compatExt spid="_x0000_s7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144</xdr:row>
          <xdr:rowOff>13758</xdr:rowOff>
        </xdr:from>
        <xdr:to>
          <xdr:col>31</xdr:col>
          <xdr:colOff>458258</xdr:colOff>
          <xdr:row>145</xdr:row>
          <xdr:rowOff>62441</xdr:rowOff>
        </xdr:to>
        <xdr:sp macro="" textlink="">
          <xdr:nvSpPr>
            <xdr:cNvPr id="7849" name="Control 681" hidden="1">
              <a:extLst>
                <a:ext uri="{63B3BB69-23CF-44E3-9099-C40C66FF867C}">
                  <a14:compatExt spid="_x0000_s7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129</xdr:row>
      <xdr:rowOff>0</xdr:rowOff>
    </xdr:from>
    <xdr:to>
      <xdr:col>33</xdr:col>
      <xdr:colOff>152400</xdr:colOff>
      <xdr:row>129</xdr:row>
      <xdr:rowOff>152400</xdr:rowOff>
    </xdr:to>
    <xdr:pic>
      <xdr:nvPicPr>
        <xdr:cNvPr id="683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0" y="243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143</xdr:row>
          <xdr:rowOff>3175</xdr:rowOff>
        </xdr:from>
        <xdr:to>
          <xdr:col>31</xdr:col>
          <xdr:colOff>458258</xdr:colOff>
          <xdr:row>144</xdr:row>
          <xdr:rowOff>51859</xdr:rowOff>
        </xdr:to>
        <xdr:sp macro="" textlink="">
          <xdr:nvSpPr>
            <xdr:cNvPr id="7851" name="Control 683" hidden="1">
              <a:extLst>
                <a:ext uri="{63B3BB69-23CF-44E3-9099-C40C66FF867C}">
                  <a14:compatExt spid="_x0000_s7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144</xdr:row>
          <xdr:rowOff>13758</xdr:rowOff>
        </xdr:from>
        <xdr:to>
          <xdr:col>31</xdr:col>
          <xdr:colOff>458258</xdr:colOff>
          <xdr:row>145</xdr:row>
          <xdr:rowOff>62441</xdr:rowOff>
        </xdr:to>
        <xdr:sp macro="" textlink="">
          <xdr:nvSpPr>
            <xdr:cNvPr id="7852" name="Control 684" hidden="1">
              <a:extLst>
                <a:ext uri="{63B3BB69-23CF-44E3-9099-C40C66FF867C}">
                  <a14:compatExt spid="_x0000_s7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129</xdr:row>
      <xdr:rowOff>0</xdr:rowOff>
    </xdr:from>
    <xdr:to>
      <xdr:col>33</xdr:col>
      <xdr:colOff>152400</xdr:colOff>
      <xdr:row>129</xdr:row>
      <xdr:rowOff>152400</xdr:rowOff>
    </xdr:to>
    <xdr:pic>
      <xdr:nvPicPr>
        <xdr:cNvPr id="686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0" y="243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143</xdr:row>
          <xdr:rowOff>3175</xdr:rowOff>
        </xdr:from>
        <xdr:to>
          <xdr:col>31</xdr:col>
          <xdr:colOff>458258</xdr:colOff>
          <xdr:row>144</xdr:row>
          <xdr:rowOff>51859</xdr:rowOff>
        </xdr:to>
        <xdr:sp macro="" textlink="">
          <xdr:nvSpPr>
            <xdr:cNvPr id="7854" name="Control 686" hidden="1">
              <a:extLst>
                <a:ext uri="{63B3BB69-23CF-44E3-9099-C40C66FF867C}">
                  <a14:compatExt spid="_x0000_s7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144</xdr:row>
          <xdr:rowOff>13758</xdr:rowOff>
        </xdr:from>
        <xdr:to>
          <xdr:col>31</xdr:col>
          <xdr:colOff>458258</xdr:colOff>
          <xdr:row>145</xdr:row>
          <xdr:rowOff>62441</xdr:rowOff>
        </xdr:to>
        <xdr:sp macro="" textlink="">
          <xdr:nvSpPr>
            <xdr:cNvPr id="7855" name="Control 687" hidden="1">
              <a:extLst>
                <a:ext uri="{63B3BB69-23CF-44E3-9099-C40C66FF867C}">
                  <a14:compatExt spid="_x0000_s7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129</xdr:row>
      <xdr:rowOff>0</xdr:rowOff>
    </xdr:from>
    <xdr:to>
      <xdr:col>33</xdr:col>
      <xdr:colOff>152400</xdr:colOff>
      <xdr:row>129</xdr:row>
      <xdr:rowOff>152400</xdr:rowOff>
    </xdr:to>
    <xdr:pic>
      <xdr:nvPicPr>
        <xdr:cNvPr id="689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243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143</xdr:row>
          <xdr:rowOff>3175</xdr:rowOff>
        </xdr:from>
        <xdr:to>
          <xdr:col>31</xdr:col>
          <xdr:colOff>458258</xdr:colOff>
          <xdr:row>144</xdr:row>
          <xdr:rowOff>51859</xdr:rowOff>
        </xdr:to>
        <xdr:sp macro="" textlink="">
          <xdr:nvSpPr>
            <xdr:cNvPr id="7857" name="Control 689" hidden="1">
              <a:extLst>
                <a:ext uri="{63B3BB69-23CF-44E3-9099-C40C66FF867C}">
                  <a14:compatExt spid="_x0000_s7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144</xdr:row>
          <xdr:rowOff>13758</xdr:rowOff>
        </xdr:from>
        <xdr:to>
          <xdr:col>31</xdr:col>
          <xdr:colOff>458258</xdr:colOff>
          <xdr:row>145</xdr:row>
          <xdr:rowOff>62441</xdr:rowOff>
        </xdr:to>
        <xdr:sp macro="" textlink="">
          <xdr:nvSpPr>
            <xdr:cNvPr id="7858" name="Control 690" hidden="1">
              <a:extLst>
                <a:ext uri="{63B3BB69-23CF-44E3-9099-C40C66FF867C}">
                  <a14:compatExt spid="_x0000_s7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129</xdr:row>
      <xdr:rowOff>0</xdr:rowOff>
    </xdr:from>
    <xdr:to>
      <xdr:col>33</xdr:col>
      <xdr:colOff>152400</xdr:colOff>
      <xdr:row>129</xdr:row>
      <xdr:rowOff>152400</xdr:rowOff>
    </xdr:to>
    <xdr:pic>
      <xdr:nvPicPr>
        <xdr:cNvPr id="692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0" y="243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147</xdr:row>
          <xdr:rowOff>83608</xdr:rowOff>
        </xdr:from>
        <xdr:to>
          <xdr:col>31</xdr:col>
          <xdr:colOff>458258</xdr:colOff>
          <xdr:row>148</xdr:row>
          <xdr:rowOff>132291</xdr:rowOff>
        </xdr:to>
        <xdr:sp macro="" textlink="">
          <xdr:nvSpPr>
            <xdr:cNvPr id="7860" name="Control 692" hidden="1">
              <a:extLst>
                <a:ext uri="{63B3BB69-23CF-44E3-9099-C40C66FF867C}">
                  <a14:compatExt spid="_x0000_s7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148</xdr:row>
          <xdr:rowOff>94192</xdr:rowOff>
        </xdr:from>
        <xdr:to>
          <xdr:col>31</xdr:col>
          <xdr:colOff>458258</xdr:colOff>
          <xdr:row>149</xdr:row>
          <xdr:rowOff>142875</xdr:rowOff>
        </xdr:to>
        <xdr:sp macro="" textlink="">
          <xdr:nvSpPr>
            <xdr:cNvPr id="7861" name="Control 693" hidden="1">
              <a:extLst>
                <a:ext uri="{63B3BB69-23CF-44E3-9099-C40C66FF867C}">
                  <a14:compatExt spid="_x0000_s7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133</xdr:row>
      <xdr:rowOff>0</xdr:rowOff>
    </xdr:from>
    <xdr:to>
      <xdr:col>33</xdr:col>
      <xdr:colOff>152400</xdr:colOff>
      <xdr:row>133</xdr:row>
      <xdr:rowOff>152400</xdr:rowOff>
    </xdr:to>
    <xdr:pic>
      <xdr:nvPicPr>
        <xdr:cNvPr id="695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2512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147</xdr:row>
          <xdr:rowOff>83608</xdr:rowOff>
        </xdr:from>
        <xdr:to>
          <xdr:col>31</xdr:col>
          <xdr:colOff>458258</xdr:colOff>
          <xdr:row>148</xdr:row>
          <xdr:rowOff>132291</xdr:rowOff>
        </xdr:to>
        <xdr:sp macro="" textlink="">
          <xdr:nvSpPr>
            <xdr:cNvPr id="7863" name="Control 695" hidden="1">
              <a:extLst>
                <a:ext uri="{63B3BB69-23CF-44E3-9099-C40C66FF867C}">
                  <a14:compatExt spid="_x0000_s7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148</xdr:row>
          <xdr:rowOff>94192</xdr:rowOff>
        </xdr:from>
        <xdr:to>
          <xdr:col>31</xdr:col>
          <xdr:colOff>458258</xdr:colOff>
          <xdr:row>149</xdr:row>
          <xdr:rowOff>142875</xdr:rowOff>
        </xdr:to>
        <xdr:sp macro="" textlink="">
          <xdr:nvSpPr>
            <xdr:cNvPr id="7864" name="Control 696" hidden="1">
              <a:extLst>
                <a:ext uri="{63B3BB69-23CF-44E3-9099-C40C66FF867C}">
                  <a14:compatExt spid="_x0000_s7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133</xdr:row>
      <xdr:rowOff>0</xdr:rowOff>
    </xdr:from>
    <xdr:to>
      <xdr:col>33</xdr:col>
      <xdr:colOff>152400</xdr:colOff>
      <xdr:row>133</xdr:row>
      <xdr:rowOff>152400</xdr:rowOff>
    </xdr:to>
    <xdr:pic>
      <xdr:nvPicPr>
        <xdr:cNvPr id="698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2512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147</xdr:row>
          <xdr:rowOff>83608</xdr:rowOff>
        </xdr:from>
        <xdr:to>
          <xdr:col>31</xdr:col>
          <xdr:colOff>458258</xdr:colOff>
          <xdr:row>148</xdr:row>
          <xdr:rowOff>132291</xdr:rowOff>
        </xdr:to>
        <xdr:sp macro="" textlink="">
          <xdr:nvSpPr>
            <xdr:cNvPr id="7866" name="Control 698" hidden="1">
              <a:extLst>
                <a:ext uri="{63B3BB69-23CF-44E3-9099-C40C66FF867C}">
                  <a14:compatExt spid="_x0000_s7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148</xdr:row>
          <xdr:rowOff>94192</xdr:rowOff>
        </xdr:from>
        <xdr:to>
          <xdr:col>31</xdr:col>
          <xdr:colOff>458258</xdr:colOff>
          <xdr:row>149</xdr:row>
          <xdr:rowOff>142875</xdr:rowOff>
        </xdr:to>
        <xdr:sp macro="" textlink="">
          <xdr:nvSpPr>
            <xdr:cNvPr id="7867" name="Control 699" hidden="1">
              <a:extLst>
                <a:ext uri="{63B3BB69-23CF-44E3-9099-C40C66FF867C}">
                  <a14:compatExt spid="_x0000_s7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133</xdr:row>
      <xdr:rowOff>0</xdr:rowOff>
    </xdr:from>
    <xdr:to>
      <xdr:col>33</xdr:col>
      <xdr:colOff>152400</xdr:colOff>
      <xdr:row>133</xdr:row>
      <xdr:rowOff>152400</xdr:rowOff>
    </xdr:to>
    <xdr:pic>
      <xdr:nvPicPr>
        <xdr:cNvPr id="701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2512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147</xdr:row>
          <xdr:rowOff>83608</xdr:rowOff>
        </xdr:from>
        <xdr:to>
          <xdr:col>31</xdr:col>
          <xdr:colOff>458258</xdr:colOff>
          <xdr:row>148</xdr:row>
          <xdr:rowOff>132291</xdr:rowOff>
        </xdr:to>
        <xdr:sp macro="" textlink="">
          <xdr:nvSpPr>
            <xdr:cNvPr id="7869" name="Control 701" hidden="1">
              <a:extLst>
                <a:ext uri="{63B3BB69-23CF-44E3-9099-C40C66FF867C}">
                  <a14:compatExt spid="_x0000_s7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148</xdr:row>
          <xdr:rowOff>94192</xdr:rowOff>
        </xdr:from>
        <xdr:to>
          <xdr:col>31</xdr:col>
          <xdr:colOff>458258</xdr:colOff>
          <xdr:row>149</xdr:row>
          <xdr:rowOff>142875</xdr:rowOff>
        </xdr:to>
        <xdr:sp macro="" textlink="">
          <xdr:nvSpPr>
            <xdr:cNvPr id="7870" name="Control 702" hidden="1">
              <a:extLst>
                <a:ext uri="{63B3BB69-23CF-44E3-9099-C40C66FF867C}">
                  <a14:compatExt spid="_x0000_s7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133</xdr:row>
      <xdr:rowOff>0</xdr:rowOff>
    </xdr:from>
    <xdr:to>
      <xdr:col>33</xdr:col>
      <xdr:colOff>152400</xdr:colOff>
      <xdr:row>133</xdr:row>
      <xdr:rowOff>152400</xdr:rowOff>
    </xdr:to>
    <xdr:pic>
      <xdr:nvPicPr>
        <xdr:cNvPr id="704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0" y="2512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147</xdr:row>
          <xdr:rowOff>83608</xdr:rowOff>
        </xdr:from>
        <xdr:to>
          <xdr:col>31</xdr:col>
          <xdr:colOff>458258</xdr:colOff>
          <xdr:row>148</xdr:row>
          <xdr:rowOff>132291</xdr:rowOff>
        </xdr:to>
        <xdr:sp macro="" textlink="">
          <xdr:nvSpPr>
            <xdr:cNvPr id="7872" name="Control 704" hidden="1">
              <a:extLst>
                <a:ext uri="{63B3BB69-23CF-44E3-9099-C40C66FF867C}">
                  <a14:compatExt spid="_x0000_s7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148</xdr:row>
          <xdr:rowOff>94192</xdr:rowOff>
        </xdr:from>
        <xdr:to>
          <xdr:col>31</xdr:col>
          <xdr:colOff>458258</xdr:colOff>
          <xdr:row>149</xdr:row>
          <xdr:rowOff>142875</xdr:rowOff>
        </xdr:to>
        <xdr:sp macro="" textlink="">
          <xdr:nvSpPr>
            <xdr:cNvPr id="7873" name="Control 705" hidden="1">
              <a:extLst>
                <a:ext uri="{63B3BB69-23CF-44E3-9099-C40C66FF867C}">
                  <a14:compatExt spid="_x0000_s7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133</xdr:row>
      <xdr:rowOff>0</xdr:rowOff>
    </xdr:from>
    <xdr:to>
      <xdr:col>33</xdr:col>
      <xdr:colOff>152400</xdr:colOff>
      <xdr:row>133</xdr:row>
      <xdr:rowOff>152400</xdr:rowOff>
    </xdr:to>
    <xdr:pic>
      <xdr:nvPicPr>
        <xdr:cNvPr id="707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65200" y="2512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147</xdr:row>
          <xdr:rowOff>83608</xdr:rowOff>
        </xdr:from>
        <xdr:to>
          <xdr:col>31</xdr:col>
          <xdr:colOff>458258</xdr:colOff>
          <xdr:row>148</xdr:row>
          <xdr:rowOff>132291</xdr:rowOff>
        </xdr:to>
        <xdr:sp macro="" textlink="">
          <xdr:nvSpPr>
            <xdr:cNvPr id="7875" name="Control 707" hidden="1">
              <a:extLst>
                <a:ext uri="{63B3BB69-23CF-44E3-9099-C40C66FF867C}">
                  <a14:compatExt spid="_x0000_s7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148</xdr:row>
          <xdr:rowOff>94192</xdr:rowOff>
        </xdr:from>
        <xdr:to>
          <xdr:col>31</xdr:col>
          <xdr:colOff>458258</xdr:colOff>
          <xdr:row>149</xdr:row>
          <xdr:rowOff>142875</xdr:rowOff>
        </xdr:to>
        <xdr:sp macro="" textlink="">
          <xdr:nvSpPr>
            <xdr:cNvPr id="7876" name="Control 708" hidden="1">
              <a:extLst>
                <a:ext uri="{63B3BB69-23CF-44E3-9099-C40C66FF867C}">
                  <a14:compatExt spid="_x0000_s7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133</xdr:row>
      <xdr:rowOff>0</xdr:rowOff>
    </xdr:from>
    <xdr:to>
      <xdr:col>33</xdr:col>
      <xdr:colOff>152400</xdr:colOff>
      <xdr:row>133</xdr:row>
      <xdr:rowOff>152400</xdr:rowOff>
    </xdr:to>
    <xdr:pic>
      <xdr:nvPicPr>
        <xdr:cNvPr id="710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0" y="2512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147</xdr:row>
          <xdr:rowOff>83608</xdr:rowOff>
        </xdr:from>
        <xdr:to>
          <xdr:col>31</xdr:col>
          <xdr:colOff>458258</xdr:colOff>
          <xdr:row>148</xdr:row>
          <xdr:rowOff>132291</xdr:rowOff>
        </xdr:to>
        <xdr:sp macro="" textlink="">
          <xdr:nvSpPr>
            <xdr:cNvPr id="7878" name="Control 710" hidden="1">
              <a:extLst>
                <a:ext uri="{63B3BB69-23CF-44E3-9099-C40C66FF867C}">
                  <a14:compatExt spid="_x0000_s7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148</xdr:row>
          <xdr:rowOff>94192</xdr:rowOff>
        </xdr:from>
        <xdr:to>
          <xdr:col>31</xdr:col>
          <xdr:colOff>458258</xdr:colOff>
          <xdr:row>149</xdr:row>
          <xdr:rowOff>142875</xdr:rowOff>
        </xdr:to>
        <xdr:sp macro="" textlink="">
          <xdr:nvSpPr>
            <xdr:cNvPr id="7879" name="Control 711" hidden="1">
              <a:extLst>
                <a:ext uri="{63B3BB69-23CF-44E3-9099-C40C66FF867C}">
                  <a14:compatExt spid="_x0000_s7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133</xdr:row>
      <xdr:rowOff>0</xdr:rowOff>
    </xdr:from>
    <xdr:to>
      <xdr:col>33</xdr:col>
      <xdr:colOff>152400</xdr:colOff>
      <xdr:row>133</xdr:row>
      <xdr:rowOff>152400</xdr:rowOff>
    </xdr:to>
    <xdr:pic>
      <xdr:nvPicPr>
        <xdr:cNvPr id="713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36800" y="2512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147</xdr:row>
          <xdr:rowOff>83608</xdr:rowOff>
        </xdr:from>
        <xdr:to>
          <xdr:col>31</xdr:col>
          <xdr:colOff>458258</xdr:colOff>
          <xdr:row>148</xdr:row>
          <xdr:rowOff>132291</xdr:rowOff>
        </xdr:to>
        <xdr:sp macro="" textlink="">
          <xdr:nvSpPr>
            <xdr:cNvPr id="7881" name="Control 713" hidden="1">
              <a:extLst>
                <a:ext uri="{63B3BB69-23CF-44E3-9099-C40C66FF867C}">
                  <a14:compatExt spid="_x0000_s7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148</xdr:row>
          <xdr:rowOff>94192</xdr:rowOff>
        </xdr:from>
        <xdr:to>
          <xdr:col>31</xdr:col>
          <xdr:colOff>458258</xdr:colOff>
          <xdr:row>149</xdr:row>
          <xdr:rowOff>142875</xdr:rowOff>
        </xdr:to>
        <xdr:sp macro="" textlink="">
          <xdr:nvSpPr>
            <xdr:cNvPr id="7882" name="Control 714" hidden="1">
              <a:extLst>
                <a:ext uri="{63B3BB69-23CF-44E3-9099-C40C66FF867C}">
                  <a14:compatExt spid="_x0000_s7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133</xdr:row>
      <xdr:rowOff>0</xdr:rowOff>
    </xdr:from>
    <xdr:to>
      <xdr:col>33</xdr:col>
      <xdr:colOff>152400</xdr:colOff>
      <xdr:row>133</xdr:row>
      <xdr:rowOff>152400</xdr:rowOff>
    </xdr:to>
    <xdr:pic>
      <xdr:nvPicPr>
        <xdr:cNvPr id="716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0" y="2512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147</xdr:row>
          <xdr:rowOff>83608</xdr:rowOff>
        </xdr:from>
        <xdr:to>
          <xdr:col>31</xdr:col>
          <xdr:colOff>458258</xdr:colOff>
          <xdr:row>148</xdr:row>
          <xdr:rowOff>132291</xdr:rowOff>
        </xdr:to>
        <xdr:sp macro="" textlink="">
          <xdr:nvSpPr>
            <xdr:cNvPr id="7884" name="Control 716" hidden="1">
              <a:extLst>
                <a:ext uri="{63B3BB69-23CF-44E3-9099-C40C66FF867C}">
                  <a14:compatExt spid="_x0000_s7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148</xdr:row>
          <xdr:rowOff>94192</xdr:rowOff>
        </xdr:from>
        <xdr:to>
          <xdr:col>31</xdr:col>
          <xdr:colOff>458258</xdr:colOff>
          <xdr:row>149</xdr:row>
          <xdr:rowOff>142875</xdr:rowOff>
        </xdr:to>
        <xdr:sp macro="" textlink="">
          <xdr:nvSpPr>
            <xdr:cNvPr id="7885" name="Control 717" hidden="1">
              <a:extLst>
                <a:ext uri="{63B3BB69-23CF-44E3-9099-C40C66FF867C}">
                  <a14:compatExt spid="_x0000_s7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133</xdr:row>
      <xdr:rowOff>0</xdr:rowOff>
    </xdr:from>
    <xdr:to>
      <xdr:col>33</xdr:col>
      <xdr:colOff>152400</xdr:colOff>
      <xdr:row>133</xdr:row>
      <xdr:rowOff>152400</xdr:rowOff>
    </xdr:to>
    <xdr:pic>
      <xdr:nvPicPr>
        <xdr:cNvPr id="719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0" y="2512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147</xdr:row>
          <xdr:rowOff>83608</xdr:rowOff>
        </xdr:from>
        <xdr:to>
          <xdr:col>31</xdr:col>
          <xdr:colOff>458258</xdr:colOff>
          <xdr:row>148</xdr:row>
          <xdr:rowOff>132291</xdr:rowOff>
        </xdr:to>
        <xdr:sp macro="" textlink="">
          <xdr:nvSpPr>
            <xdr:cNvPr id="7887" name="Control 719" hidden="1">
              <a:extLst>
                <a:ext uri="{63B3BB69-23CF-44E3-9099-C40C66FF867C}">
                  <a14:compatExt spid="_x0000_s7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148</xdr:row>
          <xdr:rowOff>94192</xdr:rowOff>
        </xdr:from>
        <xdr:to>
          <xdr:col>31</xdr:col>
          <xdr:colOff>458258</xdr:colOff>
          <xdr:row>149</xdr:row>
          <xdr:rowOff>142875</xdr:rowOff>
        </xdr:to>
        <xdr:sp macro="" textlink="">
          <xdr:nvSpPr>
            <xdr:cNvPr id="7888" name="Control 720" hidden="1">
              <a:extLst>
                <a:ext uri="{63B3BB69-23CF-44E3-9099-C40C66FF867C}">
                  <a14:compatExt spid="_x0000_s7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133</xdr:row>
      <xdr:rowOff>0</xdr:rowOff>
    </xdr:from>
    <xdr:to>
      <xdr:col>33</xdr:col>
      <xdr:colOff>152400</xdr:colOff>
      <xdr:row>133</xdr:row>
      <xdr:rowOff>152400</xdr:rowOff>
    </xdr:to>
    <xdr:pic>
      <xdr:nvPicPr>
        <xdr:cNvPr id="722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2512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147</xdr:row>
          <xdr:rowOff>83608</xdr:rowOff>
        </xdr:from>
        <xdr:to>
          <xdr:col>31</xdr:col>
          <xdr:colOff>458258</xdr:colOff>
          <xdr:row>148</xdr:row>
          <xdr:rowOff>132291</xdr:rowOff>
        </xdr:to>
        <xdr:sp macro="" textlink="">
          <xdr:nvSpPr>
            <xdr:cNvPr id="7890" name="Control 722" hidden="1">
              <a:extLst>
                <a:ext uri="{63B3BB69-23CF-44E3-9099-C40C66FF867C}">
                  <a14:compatExt spid="_x0000_s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148</xdr:row>
          <xdr:rowOff>94192</xdr:rowOff>
        </xdr:from>
        <xdr:to>
          <xdr:col>31</xdr:col>
          <xdr:colOff>458258</xdr:colOff>
          <xdr:row>149</xdr:row>
          <xdr:rowOff>142875</xdr:rowOff>
        </xdr:to>
        <xdr:sp macro="" textlink="">
          <xdr:nvSpPr>
            <xdr:cNvPr id="7891" name="Control 723" hidden="1">
              <a:extLst>
                <a:ext uri="{63B3BB69-23CF-44E3-9099-C40C66FF867C}">
                  <a14:compatExt spid="_x0000_s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133</xdr:row>
      <xdr:rowOff>0</xdr:rowOff>
    </xdr:from>
    <xdr:to>
      <xdr:col>33</xdr:col>
      <xdr:colOff>152400</xdr:colOff>
      <xdr:row>133</xdr:row>
      <xdr:rowOff>152400</xdr:rowOff>
    </xdr:to>
    <xdr:pic>
      <xdr:nvPicPr>
        <xdr:cNvPr id="725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0" y="2512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152</xdr:row>
          <xdr:rowOff>50800</xdr:rowOff>
        </xdr:from>
        <xdr:to>
          <xdr:col>31</xdr:col>
          <xdr:colOff>458258</xdr:colOff>
          <xdr:row>153</xdr:row>
          <xdr:rowOff>99484</xdr:rowOff>
        </xdr:to>
        <xdr:sp macro="" textlink="">
          <xdr:nvSpPr>
            <xdr:cNvPr id="7893" name="Control 725" hidden="1">
              <a:extLst>
                <a:ext uri="{63B3BB69-23CF-44E3-9099-C40C66FF867C}">
                  <a14:compatExt spid="_x0000_s7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153</xdr:row>
          <xdr:rowOff>61383</xdr:rowOff>
        </xdr:from>
        <xdr:to>
          <xdr:col>31</xdr:col>
          <xdr:colOff>458258</xdr:colOff>
          <xdr:row>154</xdr:row>
          <xdr:rowOff>110066</xdr:rowOff>
        </xdr:to>
        <xdr:sp macro="" textlink="">
          <xdr:nvSpPr>
            <xdr:cNvPr id="7894" name="Control 726" hidden="1">
              <a:extLst>
                <a:ext uri="{63B3BB69-23CF-44E3-9099-C40C66FF867C}">
                  <a14:compatExt spid="_x0000_s7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137</xdr:row>
      <xdr:rowOff>0</xdr:rowOff>
    </xdr:from>
    <xdr:to>
      <xdr:col>33</xdr:col>
      <xdr:colOff>152400</xdr:colOff>
      <xdr:row>137</xdr:row>
      <xdr:rowOff>152400</xdr:rowOff>
    </xdr:to>
    <xdr:pic>
      <xdr:nvPicPr>
        <xdr:cNvPr id="728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2591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152</xdr:row>
          <xdr:rowOff>50800</xdr:rowOff>
        </xdr:from>
        <xdr:to>
          <xdr:col>31</xdr:col>
          <xdr:colOff>458258</xdr:colOff>
          <xdr:row>153</xdr:row>
          <xdr:rowOff>99484</xdr:rowOff>
        </xdr:to>
        <xdr:sp macro="" textlink="">
          <xdr:nvSpPr>
            <xdr:cNvPr id="7896" name="Control 728" hidden="1">
              <a:extLst>
                <a:ext uri="{63B3BB69-23CF-44E3-9099-C40C66FF867C}">
                  <a14:compatExt spid="_x0000_s7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153</xdr:row>
          <xdr:rowOff>61383</xdr:rowOff>
        </xdr:from>
        <xdr:to>
          <xdr:col>31</xdr:col>
          <xdr:colOff>458258</xdr:colOff>
          <xdr:row>154</xdr:row>
          <xdr:rowOff>110066</xdr:rowOff>
        </xdr:to>
        <xdr:sp macro="" textlink="">
          <xdr:nvSpPr>
            <xdr:cNvPr id="7897" name="Control 729" hidden="1">
              <a:extLst>
                <a:ext uri="{63B3BB69-23CF-44E3-9099-C40C66FF867C}">
                  <a14:compatExt spid="_x0000_s7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137</xdr:row>
      <xdr:rowOff>0</xdr:rowOff>
    </xdr:from>
    <xdr:to>
      <xdr:col>33</xdr:col>
      <xdr:colOff>152400</xdr:colOff>
      <xdr:row>137</xdr:row>
      <xdr:rowOff>152400</xdr:rowOff>
    </xdr:to>
    <xdr:pic>
      <xdr:nvPicPr>
        <xdr:cNvPr id="731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2591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152</xdr:row>
          <xdr:rowOff>50800</xdr:rowOff>
        </xdr:from>
        <xdr:to>
          <xdr:col>31</xdr:col>
          <xdr:colOff>458258</xdr:colOff>
          <xdr:row>153</xdr:row>
          <xdr:rowOff>99484</xdr:rowOff>
        </xdr:to>
        <xdr:sp macro="" textlink="">
          <xdr:nvSpPr>
            <xdr:cNvPr id="7899" name="Control 731" hidden="1">
              <a:extLst>
                <a:ext uri="{63B3BB69-23CF-44E3-9099-C40C66FF867C}">
                  <a14:compatExt spid="_x0000_s7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153</xdr:row>
          <xdr:rowOff>61383</xdr:rowOff>
        </xdr:from>
        <xdr:to>
          <xdr:col>31</xdr:col>
          <xdr:colOff>458258</xdr:colOff>
          <xdr:row>154</xdr:row>
          <xdr:rowOff>110066</xdr:rowOff>
        </xdr:to>
        <xdr:sp macro="" textlink="">
          <xdr:nvSpPr>
            <xdr:cNvPr id="7900" name="Control 732" hidden="1">
              <a:extLst>
                <a:ext uri="{63B3BB69-23CF-44E3-9099-C40C66FF867C}">
                  <a14:compatExt spid="_x0000_s7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137</xdr:row>
      <xdr:rowOff>0</xdr:rowOff>
    </xdr:from>
    <xdr:to>
      <xdr:col>33</xdr:col>
      <xdr:colOff>152400</xdr:colOff>
      <xdr:row>137</xdr:row>
      <xdr:rowOff>152400</xdr:rowOff>
    </xdr:to>
    <xdr:pic>
      <xdr:nvPicPr>
        <xdr:cNvPr id="734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2591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152</xdr:row>
          <xdr:rowOff>50800</xdr:rowOff>
        </xdr:from>
        <xdr:to>
          <xdr:col>31</xdr:col>
          <xdr:colOff>458258</xdr:colOff>
          <xdr:row>153</xdr:row>
          <xdr:rowOff>99484</xdr:rowOff>
        </xdr:to>
        <xdr:sp macro="" textlink="">
          <xdr:nvSpPr>
            <xdr:cNvPr id="7902" name="Control 734" hidden="1">
              <a:extLst>
                <a:ext uri="{63B3BB69-23CF-44E3-9099-C40C66FF867C}">
                  <a14:compatExt spid="_x0000_s7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153</xdr:row>
          <xdr:rowOff>61383</xdr:rowOff>
        </xdr:from>
        <xdr:to>
          <xdr:col>31</xdr:col>
          <xdr:colOff>458258</xdr:colOff>
          <xdr:row>154</xdr:row>
          <xdr:rowOff>110066</xdr:rowOff>
        </xdr:to>
        <xdr:sp macro="" textlink="">
          <xdr:nvSpPr>
            <xdr:cNvPr id="7903" name="Control 735" hidden="1">
              <a:extLst>
                <a:ext uri="{63B3BB69-23CF-44E3-9099-C40C66FF867C}">
                  <a14:compatExt spid="_x0000_s7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137</xdr:row>
      <xdr:rowOff>0</xdr:rowOff>
    </xdr:from>
    <xdr:to>
      <xdr:col>33</xdr:col>
      <xdr:colOff>152400</xdr:colOff>
      <xdr:row>137</xdr:row>
      <xdr:rowOff>152400</xdr:rowOff>
    </xdr:to>
    <xdr:pic>
      <xdr:nvPicPr>
        <xdr:cNvPr id="737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0" y="2591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152</xdr:row>
          <xdr:rowOff>50800</xdr:rowOff>
        </xdr:from>
        <xdr:to>
          <xdr:col>31</xdr:col>
          <xdr:colOff>458258</xdr:colOff>
          <xdr:row>153</xdr:row>
          <xdr:rowOff>99484</xdr:rowOff>
        </xdr:to>
        <xdr:sp macro="" textlink="">
          <xdr:nvSpPr>
            <xdr:cNvPr id="7905" name="Control 737" hidden="1">
              <a:extLst>
                <a:ext uri="{63B3BB69-23CF-44E3-9099-C40C66FF867C}">
                  <a14:compatExt spid="_x0000_s7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153</xdr:row>
          <xdr:rowOff>61383</xdr:rowOff>
        </xdr:from>
        <xdr:to>
          <xdr:col>31</xdr:col>
          <xdr:colOff>458258</xdr:colOff>
          <xdr:row>154</xdr:row>
          <xdr:rowOff>110066</xdr:rowOff>
        </xdr:to>
        <xdr:sp macro="" textlink="">
          <xdr:nvSpPr>
            <xdr:cNvPr id="7906" name="Control 738" hidden="1">
              <a:extLst>
                <a:ext uri="{63B3BB69-23CF-44E3-9099-C40C66FF867C}">
                  <a14:compatExt spid="_x0000_s7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152</xdr:row>
          <xdr:rowOff>50800</xdr:rowOff>
        </xdr:from>
        <xdr:to>
          <xdr:col>31</xdr:col>
          <xdr:colOff>458258</xdr:colOff>
          <xdr:row>153</xdr:row>
          <xdr:rowOff>99484</xdr:rowOff>
        </xdr:to>
        <xdr:sp macro="" textlink="">
          <xdr:nvSpPr>
            <xdr:cNvPr id="7907" name="Control 739" hidden="1">
              <a:extLst>
                <a:ext uri="{63B3BB69-23CF-44E3-9099-C40C66FF867C}">
                  <a14:compatExt spid="_x0000_s7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153</xdr:row>
          <xdr:rowOff>61383</xdr:rowOff>
        </xdr:from>
        <xdr:to>
          <xdr:col>31</xdr:col>
          <xdr:colOff>458258</xdr:colOff>
          <xdr:row>154</xdr:row>
          <xdr:rowOff>110066</xdr:rowOff>
        </xdr:to>
        <xdr:sp macro="" textlink="">
          <xdr:nvSpPr>
            <xdr:cNvPr id="7908" name="Control 740" hidden="1">
              <a:extLst>
                <a:ext uri="{63B3BB69-23CF-44E3-9099-C40C66FF867C}">
                  <a14:compatExt spid="_x0000_s7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137</xdr:row>
      <xdr:rowOff>0</xdr:rowOff>
    </xdr:from>
    <xdr:to>
      <xdr:col>33</xdr:col>
      <xdr:colOff>152400</xdr:colOff>
      <xdr:row>137</xdr:row>
      <xdr:rowOff>152400</xdr:rowOff>
    </xdr:to>
    <xdr:pic>
      <xdr:nvPicPr>
        <xdr:cNvPr id="742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0" y="2591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152</xdr:row>
          <xdr:rowOff>50800</xdr:rowOff>
        </xdr:from>
        <xdr:to>
          <xdr:col>31</xdr:col>
          <xdr:colOff>458258</xdr:colOff>
          <xdr:row>153</xdr:row>
          <xdr:rowOff>99484</xdr:rowOff>
        </xdr:to>
        <xdr:sp macro="" textlink="">
          <xdr:nvSpPr>
            <xdr:cNvPr id="7910" name="Control 742" hidden="1">
              <a:extLst>
                <a:ext uri="{63B3BB69-23CF-44E3-9099-C40C66FF867C}">
                  <a14:compatExt spid="_x0000_s7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153</xdr:row>
          <xdr:rowOff>61383</xdr:rowOff>
        </xdr:from>
        <xdr:to>
          <xdr:col>31</xdr:col>
          <xdr:colOff>458258</xdr:colOff>
          <xdr:row>154</xdr:row>
          <xdr:rowOff>110066</xdr:rowOff>
        </xdr:to>
        <xdr:sp macro="" textlink="">
          <xdr:nvSpPr>
            <xdr:cNvPr id="7911" name="Control 743" hidden="1">
              <a:extLst>
                <a:ext uri="{63B3BB69-23CF-44E3-9099-C40C66FF867C}">
                  <a14:compatExt spid="_x0000_s7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137</xdr:row>
      <xdr:rowOff>0</xdr:rowOff>
    </xdr:from>
    <xdr:to>
      <xdr:col>33</xdr:col>
      <xdr:colOff>152400</xdr:colOff>
      <xdr:row>137</xdr:row>
      <xdr:rowOff>152400</xdr:rowOff>
    </xdr:to>
    <xdr:pic>
      <xdr:nvPicPr>
        <xdr:cNvPr id="745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36800" y="2591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152</xdr:row>
          <xdr:rowOff>50800</xdr:rowOff>
        </xdr:from>
        <xdr:to>
          <xdr:col>31</xdr:col>
          <xdr:colOff>458258</xdr:colOff>
          <xdr:row>153</xdr:row>
          <xdr:rowOff>99484</xdr:rowOff>
        </xdr:to>
        <xdr:sp macro="" textlink="">
          <xdr:nvSpPr>
            <xdr:cNvPr id="7913" name="Control 745" hidden="1">
              <a:extLst>
                <a:ext uri="{63B3BB69-23CF-44E3-9099-C40C66FF867C}">
                  <a14:compatExt spid="_x0000_s7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153</xdr:row>
          <xdr:rowOff>61383</xdr:rowOff>
        </xdr:from>
        <xdr:to>
          <xdr:col>31</xdr:col>
          <xdr:colOff>458258</xdr:colOff>
          <xdr:row>154</xdr:row>
          <xdr:rowOff>110066</xdr:rowOff>
        </xdr:to>
        <xdr:sp macro="" textlink="">
          <xdr:nvSpPr>
            <xdr:cNvPr id="7914" name="Control 746" hidden="1">
              <a:extLst>
                <a:ext uri="{63B3BB69-23CF-44E3-9099-C40C66FF867C}">
                  <a14:compatExt spid="_x0000_s7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137</xdr:row>
      <xdr:rowOff>0</xdr:rowOff>
    </xdr:from>
    <xdr:to>
      <xdr:col>33</xdr:col>
      <xdr:colOff>152400</xdr:colOff>
      <xdr:row>137</xdr:row>
      <xdr:rowOff>152400</xdr:rowOff>
    </xdr:to>
    <xdr:pic>
      <xdr:nvPicPr>
        <xdr:cNvPr id="748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0" y="2591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152</xdr:row>
          <xdr:rowOff>50800</xdr:rowOff>
        </xdr:from>
        <xdr:to>
          <xdr:col>31</xdr:col>
          <xdr:colOff>458258</xdr:colOff>
          <xdr:row>153</xdr:row>
          <xdr:rowOff>99484</xdr:rowOff>
        </xdr:to>
        <xdr:sp macro="" textlink="">
          <xdr:nvSpPr>
            <xdr:cNvPr id="7916" name="Control 748" hidden="1">
              <a:extLst>
                <a:ext uri="{63B3BB69-23CF-44E3-9099-C40C66FF867C}">
                  <a14:compatExt spid="_x0000_s7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153</xdr:row>
          <xdr:rowOff>61383</xdr:rowOff>
        </xdr:from>
        <xdr:to>
          <xdr:col>31</xdr:col>
          <xdr:colOff>458258</xdr:colOff>
          <xdr:row>154</xdr:row>
          <xdr:rowOff>110066</xdr:rowOff>
        </xdr:to>
        <xdr:sp macro="" textlink="">
          <xdr:nvSpPr>
            <xdr:cNvPr id="7917" name="Control 749" hidden="1">
              <a:extLst>
                <a:ext uri="{63B3BB69-23CF-44E3-9099-C40C66FF867C}">
                  <a14:compatExt spid="_x0000_s7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137</xdr:row>
      <xdr:rowOff>0</xdr:rowOff>
    </xdr:from>
    <xdr:to>
      <xdr:col>33</xdr:col>
      <xdr:colOff>152400</xdr:colOff>
      <xdr:row>137</xdr:row>
      <xdr:rowOff>152400</xdr:rowOff>
    </xdr:to>
    <xdr:pic>
      <xdr:nvPicPr>
        <xdr:cNvPr id="751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0" y="2591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152</xdr:row>
          <xdr:rowOff>50800</xdr:rowOff>
        </xdr:from>
        <xdr:to>
          <xdr:col>31</xdr:col>
          <xdr:colOff>458258</xdr:colOff>
          <xdr:row>153</xdr:row>
          <xdr:rowOff>99484</xdr:rowOff>
        </xdr:to>
        <xdr:sp macro="" textlink="">
          <xdr:nvSpPr>
            <xdr:cNvPr id="7919" name="Control 751" hidden="1">
              <a:extLst>
                <a:ext uri="{63B3BB69-23CF-44E3-9099-C40C66FF867C}">
                  <a14:compatExt spid="_x0000_s7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153</xdr:row>
          <xdr:rowOff>61383</xdr:rowOff>
        </xdr:from>
        <xdr:to>
          <xdr:col>31</xdr:col>
          <xdr:colOff>458258</xdr:colOff>
          <xdr:row>154</xdr:row>
          <xdr:rowOff>110066</xdr:rowOff>
        </xdr:to>
        <xdr:sp macro="" textlink="">
          <xdr:nvSpPr>
            <xdr:cNvPr id="7920" name="Control 752" hidden="1">
              <a:extLst>
                <a:ext uri="{63B3BB69-23CF-44E3-9099-C40C66FF867C}">
                  <a14:compatExt spid="_x0000_s7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137</xdr:row>
      <xdr:rowOff>0</xdr:rowOff>
    </xdr:from>
    <xdr:to>
      <xdr:col>33</xdr:col>
      <xdr:colOff>152400</xdr:colOff>
      <xdr:row>137</xdr:row>
      <xdr:rowOff>152400</xdr:rowOff>
    </xdr:to>
    <xdr:pic>
      <xdr:nvPicPr>
        <xdr:cNvPr id="754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2591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152</xdr:row>
          <xdr:rowOff>50800</xdr:rowOff>
        </xdr:from>
        <xdr:to>
          <xdr:col>31</xdr:col>
          <xdr:colOff>458258</xdr:colOff>
          <xdr:row>153</xdr:row>
          <xdr:rowOff>99484</xdr:rowOff>
        </xdr:to>
        <xdr:sp macro="" textlink="">
          <xdr:nvSpPr>
            <xdr:cNvPr id="7922" name="Control 754" hidden="1">
              <a:extLst>
                <a:ext uri="{63B3BB69-23CF-44E3-9099-C40C66FF867C}">
                  <a14:compatExt spid="_x0000_s7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153</xdr:row>
          <xdr:rowOff>61383</xdr:rowOff>
        </xdr:from>
        <xdr:to>
          <xdr:col>31</xdr:col>
          <xdr:colOff>458258</xdr:colOff>
          <xdr:row>154</xdr:row>
          <xdr:rowOff>110066</xdr:rowOff>
        </xdr:to>
        <xdr:sp macro="" textlink="">
          <xdr:nvSpPr>
            <xdr:cNvPr id="7923" name="Control 755" hidden="1">
              <a:extLst>
                <a:ext uri="{63B3BB69-23CF-44E3-9099-C40C66FF867C}">
                  <a14:compatExt spid="_x0000_s7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137</xdr:row>
      <xdr:rowOff>0</xdr:rowOff>
    </xdr:from>
    <xdr:to>
      <xdr:col>33</xdr:col>
      <xdr:colOff>152400</xdr:colOff>
      <xdr:row>137</xdr:row>
      <xdr:rowOff>152400</xdr:rowOff>
    </xdr:to>
    <xdr:pic>
      <xdr:nvPicPr>
        <xdr:cNvPr id="757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0" y="2591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156</xdr:row>
          <xdr:rowOff>121708</xdr:rowOff>
        </xdr:from>
        <xdr:to>
          <xdr:col>31</xdr:col>
          <xdr:colOff>458258</xdr:colOff>
          <xdr:row>157</xdr:row>
          <xdr:rowOff>170391</xdr:rowOff>
        </xdr:to>
        <xdr:sp macro="" textlink="">
          <xdr:nvSpPr>
            <xdr:cNvPr id="7925" name="Control 757" hidden="1">
              <a:extLst>
                <a:ext uri="{63B3BB69-23CF-44E3-9099-C40C66FF867C}">
                  <a14:compatExt spid="_x0000_s7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157</xdr:row>
          <xdr:rowOff>132292</xdr:rowOff>
        </xdr:from>
        <xdr:to>
          <xdr:col>31</xdr:col>
          <xdr:colOff>458258</xdr:colOff>
          <xdr:row>159</xdr:row>
          <xdr:rowOff>1059</xdr:rowOff>
        </xdr:to>
        <xdr:sp macro="" textlink="">
          <xdr:nvSpPr>
            <xdr:cNvPr id="7926" name="Control 758" hidden="1">
              <a:extLst>
                <a:ext uri="{63B3BB69-23CF-44E3-9099-C40C66FF867C}">
                  <a14:compatExt spid="_x0000_s7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141</xdr:row>
      <xdr:rowOff>0</xdr:rowOff>
    </xdr:from>
    <xdr:to>
      <xdr:col>33</xdr:col>
      <xdr:colOff>152400</xdr:colOff>
      <xdr:row>141</xdr:row>
      <xdr:rowOff>152400</xdr:rowOff>
    </xdr:to>
    <xdr:pic>
      <xdr:nvPicPr>
        <xdr:cNvPr id="760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0" y="2671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156</xdr:row>
          <xdr:rowOff>121708</xdr:rowOff>
        </xdr:from>
        <xdr:to>
          <xdr:col>31</xdr:col>
          <xdr:colOff>458258</xdr:colOff>
          <xdr:row>157</xdr:row>
          <xdr:rowOff>170391</xdr:rowOff>
        </xdr:to>
        <xdr:sp macro="" textlink="">
          <xdr:nvSpPr>
            <xdr:cNvPr id="7928" name="Control 760" hidden="1">
              <a:extLst>
                <a:ext uri="{63B3BB69-23CF-44E3-9099-C40C66FF867C}">
                  <a14:compatExt spid="_x0000_s7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157</xdr:row>
          <xdr:rowOff>132292</xdr:rowOff>
        </xdr:from>
        <xdr:to>
          <xdr:col>31</xdr:col>
          <xdr:colOff>458258</xdr:colOff>
          <xdr:row>159</xdr:row>
          <xdr:rowOff>1059</xdr:rowOff>
        </xdr:to>
        <xdr:sp macro="" textlink="">
          <xdr:nvSpPr>
            <xdr:cNvPr id="7929" name="Control 761" hidden="1">
              <a:extLst>
                <a:ext uri="{63B3BB69-23CF-44E3-9099-C40C66FF867C}">
                  <a14:compatExt spid="_x0000_s7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141</xdr:row>
      <xdr:rowOff>0</xdr:rowOff>
    </xdr:from>
    <xdr:to>
      <xdr:col>33</xdr:col>
      <xdr:colOff>152400</xdr:colOff>
      <xdr:row>141</xdr:row>
      <xdr:rowOff>152400</xdr:rowOff>
    </xdr:to>
    <xdr:pic>
      <xdr:nvPicPr>
        <xdr:cNvPr id="763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2671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156</xdr:row>
          <xdr:rowOff>121708</xdr:rowOff>
        </xdr:from>
        <xdr:to>
          <xdr:col>31</xdr:col>
          <xdr:colOff>458258</xdr:colOff>
          <xdr:row>157</xdr:row>
          <xdr:rowOff>170391</xdr:rowOff>
        </xdr:to>
        <xdr:sp macro="" textlink="">
          <xdr:nvSpPr>
            <xdr:cNvPr id="7931" name="Control 763" hidden="1">
              <a:extLst>
                <a:ext uri="{63B3BB69-23CF-44E3-9099-C40C66FF867C}">
                  <a14:compatExt spid="_x0000_s7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157</xdr:row>
          <xdr:rowOff>132292</xdr:rowOff>
        </xdr:from>
        <xdr:to>
          <xdr:col>31</xdr:col>
          <xdr:colOff>458258</xdr:colOff>
          <xdr:row>159</xdr:row>
          <xdr:rowOff>1059</xdr:rowOff>
        </xdr:to>
        <xdr:sp macro="" textlink="">
          <xdr:nvSpPr>
            <xdr:cNvPr id="7932" name="Control 764" hidden="1">
              <a:extLst>
                <a:ext uri="{63B3BB69-23CF-44E3-9099-C40C66FF867C}">
                  <a14:compatExt spid="_x0000_s7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141</xdr:row>
      <xdr:rowOff>0</xdr:rowOff>
    </xdr:from>
    <xdr:to>
      <xdr:col>33</xdr:col>
      <xdr:colOff>152400</xdr:colOff>
      <xdr:row>141</xdr:row>
      <xdr:rowOff>152400</xdr:rowOff>
    </xdr:to>
    <xdr:pic>
      <xdr:nvPicPr>
        <xdr:cNvPr id="766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2671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156</xdr:row>
          <xdr:rowOff>121708</xdr:rowOff>
        </xdr:from>
        <xdr:to>
          <xdr:col>31</xdr:col>
          <xdr:colOff>458258</xdr:colOff>
          <xdr:row>157</xdr:row>
          <xdr:rowOff>170391</xdr:rowOff>
        </xdr:to>
        <xdr:sp macro="" textlink="">
          <xdr:nvSpPr>
            <xdr:cNvPr id="7934" name="Control 766" hidden="1">
              <a:extLst>
                <a:ext uri="{63B3BB69-23CF-44E3-9099-C40C66FF867C}">
                  <a14:compatExt spid="_x0000_s7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157</xdr:row>
          <xdr:rowOff>132292</xdr:rowOff>
        </xdr:from>
        <xdr:to>
          <xdr:col>31</xdr:col>
          <xdr:colOff>458258</xdr:colOff>
          <xdr:row>159</xdr:row>
          <xdr:rowOff>1059</xdr:rowOff>
        </xdr:to>
        <xdr:sp macro="" textlink="">
          <xdr:nvSpPr>
            <xdr:cNvPr id="7935" name="Control 767" hidden="1">
              <a:extLst>
                <a:ext uri="{63B3BB69-23CF-44E3-9099-C40C66FF867C}">
                  <a14:compatExt spid="_x0000_s7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141</xdr:row>
      <xdr:rowOff>0</xdr:rowOff>
    </xdr:from>
    <xdr:to>
      <xdr:col>33</xdr:col>
      <xdr:colOff>152400</xdr:colOff>
      <xdr:row>141</xdr:row>
      <xdr:rowOff>152400</xdr:rowOff>
    </xdr:to>
    <xdr:pic>
      <xdr:nvPicPr>
        <xdr:cNvPr id="769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0" y="2671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156</xdr:row>
          <xdr:rowOff>121708</xdr:rowOff>
        </xdr:from>
        <xdr:to>
          <xdr:col>31</xdr:col>
          <xdr:colOff>458258</xdr:colOff>
          <xdr:row>157</xdr:row>
          <xdr:rowOff>170391</xdr:rowOff>
        </xdr:to>
        <xdr:sp macro="" textlink="">
          <xdr:nvSpPr>
            <xdr:cNvPr id="7937" name="Control 769" hidden="1">
              <a:extLst>
                <a:ext uri="{63B3BB69-23CF-44E3-9099-C40C66FF867C}">
                  <a14:compatExt spid="_x0000_s7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157</xdr:row>
          <xdr:rowOff>132292</xdr:rowOff>
        </xdr:from>
        <xdr:to>
          <xdr:col>31</xdr:col>
          <xdr:colOff>458258</xdr:colOff>
          <xdr:row>159</xdr:row>
          <xdr:rowOff>1059</xdr:rowOff>
        </xdr:to>
        <xdr:sp macro="" textlink="">
          <xdr:nvSpPr>
            <xdr:cNvPr id="7938" name="Control 770" hidden="1">
              <a:extLst>
                <a:ext uri="{63B3BB69-23CF-44E3-9099-C40C66FF867C}">
                  <a14:compatExt spid="_x0000_s7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156</xdr:row>
          <xdr:rowOff>121708</xdr:rowOff>
        </xdr:from>
        <xdr:to>
          <xdr:col>31</xdr:col>
          <xdr:colOff>458258</xdr:colOff>
          <xdr:row>157</xdr:row>
          <xdr:rowOff>170391</xdr:rowOff>
        </xdr:to>
        <xdr:sp macro="" textlink="">
          <xdr:nvSpPr>
            <xdr:cNvPr id="7939" name="Control 771" hidden="1">
              <a:extLst>
                <a:ext uri="{63B3BB69-23CF-44E3-9099-C40C66FF867C}">
                  <a14:compatExt spid="_x0000_s7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157</xdr:row>
          <xdr:rowOff>132292</xdr:rowOff>
        </xdr:from>
        <xdr:to>
          <xdr:col>31</xdr:col>
          <xdr:colOff>458258</xdr:colOff>
          <xdr:row>159</xdr:row>
          <xdr:rowOff>1059</xdr:rowOff>
        </xdr:to>
        <xdr:sp macro="" textlink="">
          <xdr:nvSpPr>
            <xdr:cNvPr id="7940" name="Control 772" hidden="1">
              <a:extLst>
                <a:ext uri="{63B3BB69-23CF-44E3-9099-C40C66FF867C}">
                  <a14:compatExt spid="_x0000_s7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141</xdr:row>
      <xdr:rowOff>0</xdr:rowOff>
    </xdr:from>
    <xdr:to>
      <xdr:col>33</xdr:col>
      <xdr:colOff>152400</xdr:colOff>
      <xdr:row>141</xdr:row>
      <xdr:rowOff>152400</xdr:rowOff>
    </xdr:to>
    <xdr:pic>
      <xdr:nvPicPr>
        <xdr:cNvPr id="774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0" y="2671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156</xdr:row>
          <xdr:rowOff>121708</xdr:rowOff>
        </xdr:from>
        <xdr:to>
          <xdr:col>31</xdr:col>
          <xdr:colOff>458258</xdr:colOff>
          <xdr:row>157</xdr:row>
          <xdr:rowOff>170391</xdr:rowOff>
        </xdr:to>
        <xdr:sp macro="" textlink="">
          <xdr:nvSpPr>
            <xdr:cNvPr id="7942" name="Control 774" hidden="1">
              <a:extLst>
                <a:ext uri="{63B3BB69-23CF-44E3-9099-C40C66FF867C}">
                  <a14:compatExt spid="_x0000_s7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157</xdr:row>
          <xdr:rowOff>132292</xdr:rowOff>
        </xdr:from>
        <xdr:to>
          <xdr:col>31</xdr:col>
          <xdr:colOff>458258</xdr:colOff>
          <xdr:row>159</xdr:row>
          <xdr:rowOff>1059</xdr:rowOff>
        </xdr:to>
        <xdr:sp macro="" textlink="">
          <xdr:nvSpPr>
            <xdr:cNvPr id="7943" name="Control 775" hidden="1">
              <a:extLst>
                <a:ext uri="{63B3BB69-23CF-44E3-9099-C40C66FF867C}">
                  <a14:compatExt spid="_x0000_s7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141</xdr:row>
      <xdr:rowOff>0</xdr:rowOff>
    </xdr:from>
    <xdr:to>
      <xdr:col>33</xdr:col>
      <xdr:colOff>152400</xdr:colOff>
      <xdr:row>141</xdr:row>
      <xdr:rowOff>152400</xdr:rowOff>
    </xdr:to>
    <xdr:pic>
      <xdr:nvPicPr>
        <xdr:cNvPr id="777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36800" y="2671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156</xdr:row>
          <xdr:rowOff>121708</xdr:rowOff>
        </xdr:from>
        <xdr:to>
          <xdr:col>31</xdr:col>
          <xdr:colOff>458258</xdr:colOff>
          <xdr:row>157</xdr:row>
          <xdr:rowOff>170391</xdr:rowOff>
        </xdr:to>
        <xdr:sp macro="" textlink="">
          <xdr:nvSpPr>
            <xdr:cNvPr id="7945" name="Control 777" hidden="1">
              <a:extLst>
                <a:ext uri="{63B3BB69-23CF-44E3-9099-C40C66FF867C}">
                  <a14:compatExt spid="_x0000_s7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157</xdr:row>
          <xdr:rowOff>132292</xdr:rowOff>
        </xdr:from>
        <xdr:to>
          <xdr:col>31</xdr:col>
          <xdr:colOff>458258</xdr:colOff>
          <xdr:row>159</xdr:row>
          <xdr:rowOff>1059</xdr:rowOff>
        </xdr:to>
        <xdr:sp macro="" textlink="">
          <xdr:nvSpPr>
            <xdr:cNvPr id="7946" name="Control 778" hidden="1">
              <a:extLst>
                <a:ext uri="{63B3BB69-23CF-44E3-9099-C40C66FF867C}">
                  <a14:compatExt spid="_x0000_s7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141</xdr:row>
      <xdr:rowOff>0</xdr:rowOff>
    </xdr:from>
    <xdr:to>
      <xdr:col>33</xdr:col>
      <xdr:colOff>152400</xdr:colOff>
      <xdr:row>141</xdr:row>
      <xdr:rowOff>152400</xdr:rowOff>
    </xdr:to>
    <xdr:pic>
      <xdr:nvPicPr>
        <xdr:cNvPr id="780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0" y="2671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156</xdr:row>
          <xdr:rowOff>121708</xdr:rowOff>
        </xdr:from>
        <xdr:to>
          <xdr:col>31</xdr:col>
          <xdr:colOff>458258</xdr:colOff>
          <xdr:row>157</xdr:row>
          <xdr:rowOff>170391</xdr:rowOff>
        </xdr:to>
        <xdr:sp macro="" textlink="">
          <xdr:nvSpPr>
            <xdr:cNvPr id="7948" name="Control 780" hidden="1">
              <a:extLst>
                <a:ext uri="{63B3BB69-23CF-44E3-9099-C40C66FF867C}">
                  <a14:compatExt spid="_x0000_s7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157</xdr:row>
          <xdr:rowOff>132292</xdr:rowOff>
        </xdr:from>
        <xdr:to>
          <xdr:col>31</xdr:col>
          <xdr:colOff>458258</xdr:colOff>
          <xdr:row>159</xdr:row>
          <xdr:rowOff>1059</xdr:rowOff>
        </xdr:to>
        <xdr:sp macro="" textlink="">
          <xdr:nvSpPr>
            <xdr:cNvPr id="7949" name="Control 781" hidden="1">
              <a:extLst>
                <a:ext uri="{63B3BB69-23CF-44E3-9099-C40C66FF867C}">
                  <a14:compatExt spid="_x0000_s7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141</xdr:row>
      <xdr:rowOff>0</xdr:rowOff>
    </xdr:from>
    <xdr:to>
      <xdr:col>33</xdr:col>
      <xdr:colOff>152400</xdr:colOff>
      <xdr:row>141</xdr:row>
      <xdr:rowOff>152400</xdr:rowOff>
    </xdr:to>
    <xdr:pic>
      <xdr:nvPicPr>
        <xdr:cNvPr id="783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0" y="2671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156</xdr:row>
          <xdr:rowOff>121708</xdr:rowOff>
        </xdr:from>
        <xdr:to>
          <xdr:col>31</xdr:col>
          <xdr:colOff>458258</xdr:colOff>
          <xdr:row>157</xdr:row>
          <xdr:rowOff>170391</xdr:rowOff>
        </xdr:to>
        <xdr:sp macro="" textlink="">
          <xdr:nvSpPr>
            <xdr:cNvPr id="7951" name="Control 783" hidden="1">
              <a:extLst>
                <a:ext uri="{63B3BB69-23CF-44E3-9099-C40C66FF867C}">
                  <a14:compatExt spid="_x0000_s7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157</xdr:row>
          <xdr:rowOff>132292</xdr:rowOff>
        </xdr:from>
        <xdr:to>
          <xdr:col>31</xdr:col>
          <xdr:colOff>458258</xdr:colOff>
          <xdr:row>159</xdr:row>
          <xdr:rowOff>1059</xdr:rowOff>
        </xdr:to>
        <xdr:sp macro="" textlink="">
          <xdr:nvSpPr>
            <xdr:cNvPr id="7952" name="Control 784" hidden="1">
              <a:extLst>
                <a:ext uri="{63B3BB69-23CF-44E3-9099-C40C66FF867C}">
                  <a14:compatExt spid="_x0000_s7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141</xdr:row>
      <xdr:rowOff>0</xdr:rowOff>
    </xdr:from>
    <xdr:to>
      <xdr:col>33</xdr:col>
      <xdr:colOff>152400</xdr:colOff>
      <xdr:row>141</xdr:row>
      <xdr:rowOff>152400</xdr:rowOff>
    </xdr:to>
    <xdr:pic>
      <xdr:nvPicPr>
        <xdr:cNvPr id="786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2671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156</xdr:row>
          <xdr:rowOff>121708</xdr:rowOff>
        </xdr:from>
        <xdr:to>
          <xdr:col>31</xdr:col>
          <xdr:colOff>458258</xdr:colOff>
          <xdr:row>157</xdr:row>
          <xdr:rowOff>170391</xdr:rowOff>
        </xdr:to>
        <xdr:sp macro="" textlink="">
          <xdr:nvSpPr>
            <xdr:cNvPr id="7954" name="Control 786" hidden="1">
              <a:extLst>
                <a:ext uri="{63B3BB69-23CF-44E3-9099-C40C66FF867C}">
                  <a14:compatExt spid="_x0000_s7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229658</xdr:colOff>
          <xdr:row>157</xdr:row>
          <xdr:rowOff>132292</xdr:rowOff>
        </xdr:from>
        <xdr:to>
          <xdr:col>31</xdr:col>
          <xdr:colOff>458258</xdr:colOff>
          <xdr:row>159</xdr:row>
          <xdr:rowOff>1059</xdr:rowOff>
        </xdr:to>
        <xdr:sp macro="" textlink="">
          <xdr:nvSpPr>
            <xdr:cNvPr id="7955" name="Control 787" hidden="1">
              <a:extLst>
                <a:ext uri="{63B3BB69-23CF-44E3-9099-C40C66FF867C}">
                  <a14:compatExt spid="_x0000_s7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33</xdr:col>
      <xdr:colOff>0</xdr:colOff>
      <xdr:row>141</xdr:row>
      <xdr:rowOff>0</xdr:rowOff>
    </xdr:from>
    <xdr:to>
      <xdr:col>33</xdr:col>
      <xdr:colOff>152400</xdr:colOff>
      <xdr:row>141</xdr:row>
      <xdr:rowOff>152400</xdr:rowOff>
    </xdr:to>
    <xdr:pic>
      <xdr:nvPicPr>
        <xdr:cNvPr id="789" name="imgModify" descr="http://172.18.1.151/TAS/media/commen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0" y="2671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4233</xdr:colOff>
          <xdr:row>38</xdr:row>
          <xdr:rowOff>183092</xdr:rowOff>
        </xdr:from>
        <xdr:to>
          <xdr:col>34</xdr:col>
          <xdr:colOff>185208</xdr:colOff>
          <xdr:row>40</xdr:row>
          <xdr:rowOff>11642</xdr:rowOff>
        </xdr:to>
        <xdr:sp macro="" textlink="">
          <xdr:nvSpPr>
            <xdr:cNvPr id="7957" name="Control 789" hidden="1">
              <a:extLst>
                <a:ext uri="{63B3BB69-23CF-44E3-9099-C40C66FF867C}">
                  <a14:compatExt spid="_x0000_s7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2117</xdr:colOff>
          <xdr:row>38</xdr:row>
          <xdr:rowOff>183092</xdr:rowOff>
        </xdr:from>
        <xdr:to>
          <xdr:col>35</xdr:col>
          <xdr:colOff>183092</xdr:colOff>
          <xdr:row>40</xdr:row>
          <xdr:rowOff>11642</xdr:rowOff>
        </xdr:to>
        <xdr:sp macro="" textlink="">
          <xdr:nvSpPr>
            <xdr:cNvPr id="7958" name="Control 790" hidden="1">
              <a:extLst>
                <a:ext uri="{63B3BB69-23CF-44E3-9099-C40C66FF867C}">
                  <a14:compatExt spid="_x0000_s7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38</xdr:row>
          <xdr:rowOff>183092</xdr:rowOff>
        </xdr:from>
        <xdr:to>
          <xdr:col>36</xdr:col>
          <xdr:colOff>180975</xdr:colOff>
          <xdr:row>40</xdr:row>
          <xdr:rowOff>11642</xdr:rowOff>
        </xdr:to>
        <xdr:sp macro="" textlink="">
          <xdr:nvSpPr>
            <xdr:cNvPr id="7959" name="Control 791" hidden="1">
              <a:extLst>
                <a:ext uri="{63B3BB69-23CF-44E3-9099-C40C66FF867C}">
                  <a14:compatExt spid="_x0000_s7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685800</xdr:colOff>
          <xdr:row>38</xdr:row>
          <xdr:rowOff>183092</xdr:rowOff>
        </xdr:from>
        <xdr:to>
          <xdr:col>37</xdr:col>
          <xdr:colOff>178858</xdr:colOff>
          <xdr:row>40</xdr:row>
          <xdr:rowOff>11642</xdr:rowOff>
        </xdr:to>
        <xdr:sp macro="" textlink="">
          <xdr:nvSpPr>
            <xdr:cNvPr id="7960" name="Control 792" hidden="1">
              <a:extLst>
                <a:ext uri="{63B3BB69-23CF-44E3-9099-C40C66FF867C}">
                  <a14:compatExt spid="_x0000_s7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588433</xdr:colOff>
          <xdr:row>38</xdr:row>
          <xdr:rowOff>183092</xdr:rowOff>
        </xdr:from>
        <xdr:to>
          <xdr:col>38</xdr:col>
          <xdr:colOff>81492</xdr:colOff>
          <xdr:row>40</xdr:row>
          <xdr:rowOff>11642</xdr:rowOff>
        </xdr:to>
        <xdr:sp macro="" textlink="">
          <xdr:nvSpPr>
            <xdr:cNvPr id="7961" name="Control 793" hidden="1">
              <a:extLst>
                <a:ext uri="{63B3BB69-23CF-44E3-9099-C40C66FF867C}">
                  <a14:compatExt spid="_x0000_s7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491067</xdr:colOff>
          <xdr:row>38</xdr:row>
          <xdr:rowOff>183092</xdr:rowOff>
        </xdr:from>
        <xdr:to>
          <xdr:col>38</xdr:col>
          <xdr:colOff>672042</xdr:colOff>
          <xdr:row>40</xdr:row>
          <xdr:rowOff>11642</xdr:rowOff>
        </xdr:to>
        <xdr:sp macro="" textlink="">
          <xdr:nvSpPr>
            <xdr:cNvPr id="7962" name="Control 794" hidden="1">
              <a:extLst>
                <a:ext uri="{63B3BB69-23CF-44E3-9099-C40C66FF867C}">
                  <a14:compatExt spid="_x0000_s7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460375</xdr:colOff>
          <xdr:row>38</xdr:row>
          <xdr:rowOff>183092</xdr:rowOff>
        </xdr:from>
        <xdr:to>
          <xdr:col>39</xdr:col>
          <xdr:colOff>641350</xdr:colOff>
          <xdr:row>40</xdr:row>
          <xdr:rowOff>11642</xdr:rowOff>
        </xdr:to>
        <xdr:sp macro="" textlink="">
          <xdr:nvSpPr>
            <xdr:cNvPr id="7963" name="Control 795" hidden="1">
              <a:extLst>
                <a:ext uri="{63B3BB69-23CF-44E3-9099-C40C66FF867C}">
                  <a14:compatExt spid="_x0000_s7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458258</xdr:colOff>
          <xdr:row>38</xdr:row>
          <xdr:rowOff>183092</xdr:rowOff>
        </xdr:from>
        <xdr:to>
          <xdr:col>40</xdr:col>
          <xdr:colOff>639233</xdr:colOff>
          <xdr:row>40</xdr:row>
          <xdr:rowOff>11642</xdr:rowOff>
        </xdr:to>
        <xdr:sp macro="" textlink="">
          <xdr:nvSpPr>
            <xdr:cNvPr id="7964" name="Control 796" hidden="1">
              <a:extLst>
                <a:ext uri="{63B3BB69-23CF-44E3-9099-C40C66FF867C}">
                  <a14:compatExt spid="_x0000_s7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370417</xdr:colOff>
          <xdr:row>38</xdr:row>
          <xdr:rowOff>183092</xdr:rowOff>
        </xdr:from>
        <xdr:to>
          <xdr:col>41</xdr:col>
          <xdr:colOff>551392</xdr:colOff>
          <xdr:row>40</xdr:row>
          <xdr:rowOff>11642</xdr:rowOff>
        </xdr:to>
        <xdr:sp macro="" textlink="">
          <xdr:nvSpPr>
            <xdr:cNvPr id="7965" name="Control 797" hidden="1">
              <a:extLst>
                <a:ext uri="{63B3BB69-23CF-44E3-9099-C40C66FF867C}">
                  <a14:compatExt spid="_x0000_s7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282575</xdr:colOff>
          <xdr:row>38</xdr:row>
          <xdr:rowOff>183092</xdr:rowOff>
        </xdr:from>
        <xdr:to>
          <xdr:col>42</xdr:col>
          <xdr:colOff>463550</xdr:colOff>
          <xdr:row>40</xdr:row>
          <xdr:rowOff>11642</xdr:rowOff>
        </xdr:to>
        <xdr:sp macro="" textlink="">
          <xdr:nvSpPr>
            <xdr:cNvPr id="7966" name="Control 798" hidden="1">
              <a:extLst>
                <a:ext uri="{63B3BB69-23CF-44E3-9099-C40C66FF867C}">
                  <a14:compatExt spid="_x0000_s7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232833</xdr:colOff>
          <xdr:row>38</xdr:row>
          <xdr:rowOff>183092</xdr:rowOff>
        </xdr:from>
        <xdr:to>
          <xdr:col>43</xdr:col>
          <xdr:colOff>413808</xdr:colOff>
          <xdr:row>40</xdr:row>
          <xdr:rowOff>11642</xdr:rowOff>
        </xdr:to>
        <xdr:sp macro="" textlink="">
          <xdr:nvSpPr>
            <xdr:cNvPr id="7967" name="Control 799" hidden="1">
              <a:extLst>
                <a:ext uri="{63B3BB69-23CF-44E3-9099-C40C66FF867C}">
                  <a14:compatExt spid="_x0000_s7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491067</xdr:colOff>
          <xdr:row>39</xdr:row>
          <xdr:rowOff>183092</xdr:rowOff>
        </xdr:from>
        <xdr:to>
          <xdr:col>38</xdr:col>
          <xdr:colOff>672042</xdr:colOff>
          <xdr:row>41</xdr:row>
          <xdr:rowOff>11642</xdr:rowOff>
        </xdr:to>
        <xdr:sp macro="" textlink="">
          <xdr:nvSpPr>
            <xdr:cNvPr id="7968" name="Control 800" hidden="1">
              <a:extLst>
                <a:ext uri="{63B3BB69-23CF-44E3-9099-C40C66FF867C}">
                  <a14:compatExt spid="_x0000_s7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460375</xdr:colOff>
          <xdr:row>39</xdr:row>
          <xdr:rowOff>183092</xdr:rowOff>
        </xdr:from>
        <xdr:to>
          <xdr:col>39</xdr:col>
          <xdr:colOff>641350</xdr:colOff>
          <xdr:row>41</xdr:row>
          <xdr:rowOff>11642</xdr:rowOff>
        </xdr:to>
        <xdr:sp macro="" textlink="">
          <xdr:nvSpPr>
            <xdr:cNvPr id="7969" name="Control 801" hidden="1">
              <a:extLst>
                <a:ext uri="{63B3BB69-23CF-44E3-9099-C40C66FF867C}">
                  <a14:compatExt spid="_x0000_s7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458258</xdr:colOff>
          <xdr:row>39</xdr:row>
          <xdr:rowOff>183092</xdr:rowOff>
        </xdr:from>
        <xdr:to>
          <xdr:col>40</xdr:col>
          <xdr:colOff>639233</xdr:colOff>
          <xdr:row>41</xdr:row>
          <xdr:rowOff>11642</xdr:rowOff>
        </xdr:to>
        <xdr:sp macro="" textlink="">
          <xdr:nvSpPr>
            <xdr:cNvPr id="7970" name="Control 802" hidden="1">
              <a:extLst>
                <a:ext uri="{63B3BB69-23CF-44E3-9099-C40C66FF867C}">
                  <a14:compatExt spid="_x0000_s7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370417</xdr:colOff>
          <xdr:row>39</xdr:row>
          <xdr:rowOff>183092</xdr:rowOff>
        </xdr:from>
        <xdr:to>
          <xdr:col>41</xdr:col>
          <xdr:colOff>551392</xdr:colOff>
          <xdr:row>41</xdr:row>
          <xdr:rowOff>11642</xdr:rowOff>
        </xdr:to>
        <xdr:sp macro="" textlink="">
          <xdr:nvSpPr>
            <xdr:cNvPr id="7971" name="Control 803" hidden="1">
              <a:extLst>
                <a:ext uri="{63B3BB69-23CF-44E3-9099-C40C66FF867C}">
                  <a14:compatExt spid="_x0000_s7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282575</xdr:colOff>
          <xdr:row>39</xdr:row>
          <xdr:rowOff>183092</xdr:rowOff>
        </xdr:from>
        <xdr:to>
          <xdr:col>42</xdr:col>
          <xdr:colOff>463550</xdr:colOff>
          <xdr:row>41</xdr:row>
          <xdr:rowOff>11642</xdr:rowOff>
        </xdr:to>
        <xdr:sp macro="" textlink="">
          <xdr:nvSpPr>
            <xdr:cNvPr id="7972" name="Control 804" hidden="1">
              <a:extLst>
                <a:ext uri="{63B3BB69-23CF-44E3-9099-C40C66FF867C}">
                  <a14:compatExt spid="_x0000_s7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232833</xdr:colOff>
          <xdr:row>39</xdr:row>
          <xdr:rowOff>183092</xdr:rowOff>
        </xdr:from>
        <xdr:to>
          <xdr:col>43</xdr:col>
          <xdr:colOff>413808</xdr:colOff>
          <xdr:row>41</xdr:row>
          <xdr:rowOff>11642</xdr:rowOff>
        </xdr:to>
        <xdr:sp macro="" textlink="">
          <xdr:nvSpPr>
            <xdr:cNvPr id="7973" name="Control 805" hidden="1">
              <a:extLst>
                <a:ext uri="{63B3BB69-23CF-44E3-9099-C40C66FF867C}">
                  <a14:compatExt spid="_x0000_s7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230717</xdr:colOff>
          <xdr:row>39</xdr:row>
          <xdr:rowOff>183092</xdr:rowOff>
        </xdr:from>
        <xdr:to>
          <xdr:col>44</xdr:col>
          <xdr:colOff>411692</xdr:colOff>
          <xdr:row>41</xdr:row>
          <xdr:rowOff>11642</xdr:rowOff>
        </xdr:to>
        <xdr:sp macro="" textlink="">
          <xdr:nvSpPr>
            <xdr:cNvPr id="7974" name="Control 806" hidden="1">
              <a:extLst>
                <a:ext uri="{63B3BB69-23CF-44E3-9099-C40C66FF867C}">
                  <a14:compatExt spid="_x0000_s7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228600</xdr:colOff>
          <xdr:row>39</xdr:row>
          <xdr:rowOff>183092</xdr:rowOff>
        </xdr:from>
        <xdr:to>
          <xdr:col>45</xdr:col>
          <xdr:colOff>409575</xdr:colOff>
          <xdr:row>41</xdr:row>
          <xdr:rowOff>11642</xdr:rowOff>
        </xdr:to>
        <xdr:sp macro="" textlink="">
          <xdr:nvSpPr>
            <xdr:cNvPr id="7975" name="Control 807" hidden="1">
              <a:extLst>
                <a:ext uri="{63B3BB69-23CF-44E3-9099-C40C66FF867C}">
                  <a14:compatExt spid="_x0000_s7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150283</xdr:colOff>
          <xdr:row>39</xdr:row>
          <xdr:rowOff>183092</xdr:rowOff>
        </xdr:from>
        <xdr:to>
          <xdr:col>46</xdr:col>
          <xdr:colOff>331258</xdr:colOff>
          <xdr:row>41</xdr:row>
          <xdr:rowOff>11642</xdr:rowOff>
        </xdr:to>
        <xdr:sp macro="" textlink="">
          <xdr:nvSpPr>
            <xdr:cNvPr id="7976" name="Control 808" hidden="1">
              <a:extLst>
                <a:ext uri="{63B3BB69-23CF-44E3-9099-C40C66FF867C}">
                  <a14:compatExt spid="_x0000_s7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71967</xdr:colOff>
          <xdr:row>39</xdr:row>
          <xdr:rowOff>183092</xdr:rowOff>
        </xdr:from>
        <xdr:to>
          <xdr:col>47</xdr:col>
          <xdr:colOff>252942</xdr:colOff>
          <xdr:row>41</xdr:row>
          <xdr:rowOff>11642</xdr:rowOff>
        </xdr:to>
        <xdr:sp macro="" textlink="">
          <xdr:nvSpPr>
            <xdr:cNvPr id="7977" name="Control 809" hidden="1">
              <a:extLst>
                <a:ext uri="{63B3BB69-23CF-44E3-9099-C40C66FF867C}">
                  <a14:compatExt spid="_x0000_s7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3175</xdr:colOff>
          <xdr:row>39</xdr:row>
          <xdr:rowOff>183092</xdr:rowOff>
        </xdr:from>
        <xdr:to>
          <xdr:col>48</xdr:col>
          <xdr:colOff>184150</xdr:colOff>
          <xdr:row>41</xdr:row>
          <xdr:rowOff>11642</xdr:rowOff>
        </xdr:to>
        <xdr:sp macro="" textlink="">
          <xdr:nvSpPr>
            <xdr:cNvPr id="7978" name="Control 810" hidden="1">
              <a:extLst>
                <a:ext uri="{63B3BB69-23CF-44E3-9099-C40C66FF867C}">
                  <a14:compatExt spid="_x0000_s7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491067</xdr:colOff>
          <xdr:row>40</xdr:row>
          <xdr:rowOff>183092</xdr:rowOff>
        </xdr:from>
        <xdr:to>
          <xdr:col>38</xdr:col>
          <xdr:colOff>672042</xdr:colOff>
          <xdr:row>42</xdr:row>
          <xdr:rowOff>11642</xdr:rowOff>
        </xdr:to>
        <xdr:sp macro="" textlink="">
          <xdr:nvSpPr>
            <xdr:cNvPr id="7979" name="Control 811" hidden="1">
              <a:extLst>
                <a:ext uri="{63B3BB69-23CF-44E3-9099-C40C66FF867C}">
                  <a14:compatExt spid="_x0000_s7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460375</xdr:colOff>
          <xdr:row>40</xdr:row>
          <xdr:rowOff>183092</xdr:rowOff>
        </xdr:from>
        <xdr:to>
          <xdr:col>39</xdr:col>
          <xdr:colOff>641350</xdr:colOff>
          <xdr:row>42</xdr:row>
          <xdr:rowOff>11642</xdr:rowOff>
        </xdr:to>
        <xdr:sp macro="" textlink="">
          <xdr:nvSpPr>
            <xdr:cNvPr id="7980" name="Control 812" hidden="1">
              <a:extLst>
                <a:ext uri="{63B3BB69-23CF-44E3-9099-C40C66FF867C}">
                  <a14:compatExt spid="_x0000_s7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458258</xdr:colOff>
          <xdr:row>40</xdr:row>
          <xdr:rowOff>183092</xdr:rowOff>
        </xdr:from>
        <xdr:to>
          <xdr:col>40</xdr:col>
          <xdr:colOff>639233</xdr:colOff>
          <xdr:row>42</xdr:row>
          <xdr:rowOff>11642</xdr:rowOff>
        </xdr:to>
        <xdr:sp macro="" textlink="">
          <xdr:nvSpPr>
            <xdr:cNvPr id="7981" name="Control 813" hidden="1">
              <a:extLst>
                <a:ext uri="{63B3BB69-23CF-44E3-9099-C40C66FF867C}">
                  <a14:compatExt spid="_x0000_s7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370417</xdr:colOff>
          <xdr:row>40</xdr:row>
          <xdr:rowOff>183092</xdr:rowOff>
        </xdr:from>
        <xdr:to>
          <xdr:col>41</xdr:col>
          <xdr:colOff>551392</xdr:colOff>
          <xdr:row>42</xdr:row>
          <xdr:rowOff>11642</xdr:rowOff>
        </xdr:to>
        <xdr:sp macro="" textlink="">
          <xdr:nvSpPr>
            <xdr:cNvPr id="7982" name="Control 814" hidden="1">
              <a:extLst>
                <a:ext uri="{63B3BB69-23CF-44E3-9099-C40C66FF867C}">
                  <a14:compatExt spid="_x0000_s7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282575</xdr:colOff>
          <xdr:row>40</xdr:row>
          <xdr:rowOff>183092</xdr:rowOff>
        </xdr:from>
        <xdr:to>
          <xdr:col>42</xdr:col>
          <xdr:colOff>463550</xdr:colOff>
          <xdr:row>42</xdr:row>
          <xdr:rowOff>11642</xdr:rowOff>
        </xdr:to>
        <xdr:sp macro="" textlink="">
          <xdr:nvSpPr>
            <xdr:cNvPr id="7983" name="Control 815" hidden="1">
              <a:extLst>
                <a:ext uri="{63B3BB69-23CF-44E3-9099-C40C66FF867C}">
                  <a14:compatExt spid="_x0000_s7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232833</xdr:colOff>
          <xdr:row>40</xdr:row>
          <xdr:rowOff>183092</xdr:rowOff>
        </xdr:from>
        <xdr:to>
          <xdr:col>43</xdr:col>
          <xdr:colOff>413808</xdr:colOff>
          <xdr:row>42</xdr:row>
          <xdr:rowOff>11642</xdr:rowOff>
        </xdr:to>
        <xdr:sp macro="" textlink="">
          <xdr:nvSpPr>
            <xdr:cNvPr id="7984" name="Control 816" hidden="1">
              <a:extLst>
                <a:ext uri="{63B3BB69-23CF-44E3-9099-C40C66FF867C}">
                  <a14:compatExt spid="_x0000_s7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230717</xdr:colOff>
          <xdr:row>40</xdr:row>
          <xdr:rowOff>183092</xdr:rowOff>
        </xdr:from>
        <xdr:to>
          <xdr:col>44</xdr:col>
          <xdr:colOff>411692</xdr:colOff>
          <xdr:row>42</xdr:row>
          <xdr:rowOff>11642</xdr:rowOff>
        </xdr:to>
        <xdr:sp macro="" textlink="">
          <xdr:nvSpPr>
            <xdr:cNvPr id="7985" name="Control 817" hidden="1">
              <a:extLst>
                <a:ext uri="{63B3BB69-23CF-44E3-9099-C40C66FF867C}">
                  <a14:compatExt spid="_x0000_s7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228600</xdr:colOff>
          <xdr:row>40</xdr:row>
          <xdr:rowOff>183092</xdr:rowOff>
        </xdr:from>
        <xdr:to>
          <xdr:col>45</xdr:col>
          <xdr:colOff>409575</xdr:colOff>
          <xdr:row>42</xdr:row>
          <xdr:rowOff>11642</xdr:rowOff>
        </xdr:to>
        <xdr:sp macro="" textlink="">
          <xdr:nvSpPr>
            <xdr:cNvPr id="7986" name="Control 818" hidden="1">
              <a:extLst>
                <a:ext uri="{63B3BB69-23CF-44E3-9099-C40C66FF867C}">
                  <a14:compatExt spid="_x0000_s7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150283</xdr:colOff>
          <xdr:row>40</xdr:row>
          <xdr:rowOff>183092</xdr:rowOff>
        </xdr:from>
        <xdr:to>
          <xdr:col>46</xdr:col>
          <xdr:colOff>331258</xdr:colOff>
          <xdr:row>42</xdr:row>
          <xdr:rowOff>11642</xdr:rowOff>
        </xdr:to>
        <xdr:sp macro="" textlink="">
          <xdr:nvSpPr>
            <xdr:cNvPr id="7987" name="Control 819" hidden="1">
              <a:extLst>
                <a:ext uri="{63B3BB69-23CF-44E3-9099-C40C66FF867C}">
                  <a14:compatExt spid="_x0000_s7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71967</xdr:colOff>
          <xdr:row>40</xdr:row>
          <xdr:rowOff>183092</xdr:rowOff>
        </xdr:from>
        <xdr:to>
          <xdr:col>47</xdr:col>
          <xdr:colOff>252942</xdr:colOff>
          <xdr:row>42</xdr:row>
          <xdr:rowOff>11642</xdr:rowOff>
        </xdr:to>
        <xdr:sp macro="" textlink="">
          <xdr:nvSpPr>
            <xdr:cNvPr id="7988" name="Control 820" hidden="1">
              <a:extLst>
                <a:ext uri="{63B3BB69-23CF-44E3-9099-C40C66FF867C}">
                  <a14:compatExt spid="_x0000_s7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3175</xdr:colOff>
          <xdr:row>40</xdr:row>
          <xdr:rowOff>183092</xdr:rowOff>
        </xdr:from>
        <xdr:to>
          <xdr:col>48</xdr:col>
          <xdr:colOff>184150</xdr:colOff>
          <xdr:row>42</xdr:row>
          <xdr:rowOff>11642</xdr:rowOff>
        </xdr:to>
        <xdr:sp macro="" textlink="">
          <xdr:nvSpPr>
            <xdr:cNvPr id="7989" name="Control 821" hidden="1">
              <a:extLst>
                <a:ext uri="{63B3BB69-23CF-44E3-9099-C40C66FF867C}">
                  <a14:compatExt spid="_x0000_s79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491067</xdr:colOff>
          <xdr:row>41</xdr:row>
          <xdr:rowOff>183092</xdr:rowOff>
        </xdr:from>
        <xdr:to>
          <xdr:col>38</xdr:col>
          <xdr:colOff>672042</xdr:colOff>
          <xdr:row>43</xdr:row>
          <xdr:rowOff>11642</xdr:rowOff>
        </xdr:to>
        <xdr:sp macro="" textlink="">
          <xdr:nvSpPr>
            <xdr:cNvPr id="7990" name="Control 822" hidden="1">
              <a:extLst>
                <a:ext uri="{63B3BB69-23CF-44E3-9099-C40C66FF867C}">
                  <a14:compatExt spid="_x0000_s79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460375</xdr:colOff>
          <xdr:row>41</xdr:row>
          <xdr:rowOff>183092</xdr:rowOff>
        </xdr:from>
        <xdr:to>
          <xdr:col>39</xdr:col>
          <xdr:colOff>641350</xdr:colOff>
          <xdr:row>43</xdr:row>
          <xdr:rowOff>11642</xdr:rowOff>
        </xdr:to>
        <xdr:sp macro="" textlink="">
          <xdr:nvSpPr>
            <xdr:cNvPr id="7991" name="Control 823" hidden="1">
              <a:extLst>
                <a:ext uri="{63B3BB69-23CF-44E3-9099-C40C66FF867C}">
                  <a14:compatExt spid="_x0000_s7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458258</xdr:colOff>
          <xdr:row>41</xdr:row>
          <xdr:rowOff>183092</xdr:rowOff>
        </xdr:from>
        <xdr:to>
          <xdr:col>40</xdr:col>
          <xdr:colOff>639233</xdr:colOff>
          <xdr:row>43</xdr:row>
          <xdr:rowOff>11642</xdr:rowOff>
        </xdr:to>
        <xdr:sp macro="" textlink="">
          <xdr:nvSpPr>
            <xdr:cNvPr id="7992" name="Control 824" hidden="1">
              <a:extLst>
                <a:ext uri="{63B3BB69-23CF-44E3-9099-C40C66FF867C}">
                  <a14:compatExt spid="_x0000_s7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370417</xdr:colOff>
          <xdr:row>41</xdr:row>
          <xdr:rowOff>183092</xdr:rowOff>
        </xdr:from>
        <xdr:to>
          <xdr:col>41</xdr:col>
          <xdr:colOff>551392</xdr:colOff>
          <xdr:row>43</xdr:row>
          <xdr:rowOff>11642</xdr:rowOff>
        </xdr:to>
        <xdr:sp macro="" textlink="">
          <xdr:nvSpPr>
            <xdr:cNvPr id="7993" name="Control 825" hidden="1">
              <a:extLst>
                <a:ext uri="{63B3BB69-23CF-44E3-9099-C40C66FF867C}">
                  <a14:compatExt spid="_x0000_s7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282575</xdr:colOff>
          <xdr:row>41</xdr:row>
          <xdr:rowOff>183092</xdr:rowOff>
        </xdr:from>
        <xdr:to>
          <xdr:col>42</xdr:col>
          <xdr:colOff>463550</xdr:colOff>
          <xdr:row>43</xdr:row>
          <xdr:rowOff>11642</xdr:rowOff>
        </xdr:to>
        <xdr:sp macro="" textlink="">
          <xdr:nvSpPr>
            <xdr:cNvPr id="7994" name="Control 826" hidden="1">
              <a:extLst>
                <a:ext uri="{63B3BB69-23CF-44E3-9099-C40C66FF867C}">
                  <a14:compatExt spid="_x0000_s7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232833</xdr:colOff>
          <xdr:row>41</xdr:row>
          <xdr:rowOff>183092</xdr:rowOff>
        </xdr:from>
        <xdr:to>
          <xdr:col>43</xdr:col>
          <xdr:colOff>413808</xdr:colOff>
          <xdr:row>43</xdr:row>
          <xdr:rowOff>11642</xdr:rowOff>
        </xdr:to>
        <xdr:sp macro="" textlink="">
          <xdr:nvSpPr>
            <xdr:cNvPr id="7995" name="Control 827" hidden="1">
              <a:extLst>
                <a:ext uri="{63B3BB69-23CF-44E3-9099-C40C66FF867C}">
                  <a14:compatExt spid="_x0000_s7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230717</xdr:colOff>
          <xdr:row>41</xdr:row>
          <xdr:rowOff>183092</xdr:rowOff>
        </xdr:from>
        <xdr:to>
          <xdr:col>44</xdr:col>
          <xdr:colOff>411692</xdr:colOff>
          <xdr:row>43</xdr:row>
          <xdr:rowOff>11642</xdr:rowOff>
        </xdr:to>
        <xdr:sp macro="" textlink="">
          <xdr:nvSpPr>
            <xdr:cNvPr id="7996" name="Control 828" hidden="1">
              <a:extLst>
                <a:ext uri="{63B3BB69-23CF-44E3-9099-C40C66FF867C}">
                  <a14:compatExt spid="_x0000_s7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228600</xdr:colOff>
          <xdr:row>41</xdr:row>
          <xdr:rowOff>183092</xdr:rowOff>
        </xdr:from>
        <xdr:to>
          <xdr:col>45</xdr:col>
          <xdr:colOff>409575</xdr:colOff>
          <xdr:row>43</xdr:row>
          <xdr:rowOff>11642</xdr:rowOff>
        </xdr:to>
        <xdr:sp macro="" textlink="">
          <xdr:nvSpPr>
            <xdr:cNvPr id="7997" name="Control 829" hidden="1">
              <a:extLst>
                <a:ext uri="{63B3BB69-23CF-44E3-9099-C40C66FF867C}">
                  <a14:compatExt spid="_x0000_s7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150283</xdr:colOff>
          <xdr:row>41</xdr:row>
          <xdr:rowOff>183092</xdr:rowOff>
        </xdr:from>
        <xdr:to>
          <xdr:col>46</xdr:col>
          <xdr:colOff>331258</xdr:colOff>
          <xdr:row>43</xdr:row>
          <xdr:rowOff>11642</xdr:rowOff>
        </xdr:to>
        <xdr:sp macro="" textlink="">
          <xdr:nvSpPr>
            <xdr:cNvPr id="7998" name="Control 830" hidden="1">
              <a:extLst>
                <a:ext uri="{63B3BB69-23CF-44E3-9099-C40C66FF867C}">
                  <a14:compatExt spid="_x0000_s7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71967</xdr:colOff>
          <xdr:row>41</xdr:row>
          <xdr:rowOff>183092</xdr:rowOff>
        </xdr:from>
        <xdr:to>
          <xdr:col>47</xdr:col>
          <xdr:colOff>252942</xdr:colOff>
          <xdr:row>43</xdr:row>
          <xdr:rowOff>11642</xdr:rowOff>
        </xdr:to>
        <xdr:sp macro="" textlink="">
          <xdr:nvSpPr>
            <xdr:cNvPr id="7999" name="Control 831" hidden="1">
              <a:extLst>
                <a:ext uri="{63B3BB69-23CF-44E3-9099-C40C66FF867C}">
                  <a14:compatExt spid="_x0000_s7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3175</xdr:colOff>
          <xdr:row>41</xdr:row>
          <xdr:rowOff>183092</xdr:rowOff>
        </xdr:from>
        <xdr:to>
          <xdr:col>48</xdr:col>
          <xdr:colOff>184150</xdr:colOff>
          <xdr:row>43</xdr:row>
          <xdr:rowOff>11642</xdr:rowOff>
        </xdr:to>
        <xdr:sp macro="" textlink="">
          <xdr:nvSpPr>
            <xdr:cNvPr id="8000" name="Control 832" hidden="1">
              <a:extLst>
                <a:ext uri="{63B3BB69-23CF-44E3-9099-C40C66FF867C}">
                  <a14:compatExt spid="_x0000_s8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491067</xdr:colOff>
          <xdr:row>42</xdr:row>
          <xdr:rowOff>183092</xdr:rowOff>
        </xdr:from>
        <xdr:to>
          <xdr:col>38</xdr:col>
          <xdr:colOff>672042</xdr:colOff>
          <xdr:row>44</xdr:row>
          <xdr:rowOff>22225</xdr:rowOff>
        </xdr:to>
        <xdr:sp macro="" textlink="">
          <xdr:nvSpPr>
            <xdr:cNvPr id="8001" name="Control 833" hidden="1">
              <a:extLst>
                <a:ext uri="{63B3BB69-23CF-44E3-9099-C40C66FF867C}">
                  <a14:compatExt spid="_x0000_s8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460375</xdr:colOff>
          <xdr:row>42</xdr:row>
          <xdr:rowOff>183092</xdr:rowOff>
        </xdr:from>
        <xdr:to>
          <xdr:col>39</xdr:col>
          <xdr:colOff>641350</xdr:colOff>
          <xdr:row>44</xdr:row>
          <xdr:rowOff>22225</xdr:rowOff>
        </xdr:to>
        <xdr:sp macro="" textlink="">
          <xdr:nvSpPr>
            <xdr:cNvPr id="8002" name="Control 834" hidden="1">
              <a:extLst>
                <a:ext uri="{63B3BB69-23CF-44E3-9099-C40C66FF867C}">
                  <a14:compatExt spid="_x0000_s8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458258</xdr:colOff>
          <xdr:row>42</xdr:row>
          <xdr:rowOff>183092</xdr:rowOff>
        </xdr:from>
        <xdr:to>
          <xdr:col>40</xdr:col>
          <xdr:colOff>639233</xdr:colOff>
          <xdr:row>44</xdr:row>
          <xdr:rowOff>22225</xdr:rowOff>
        </xdr:to>
        <xdr:sp macro="" textlink="">
          <xdr:nvSpPr>
            <xdr:cNvPr id="8003" name="Control 835" hidden="1">
              <a:extLst>
                <a:ext uri="{63B3BB69-23CF-44E3-9099-C40C66FF867C}">
                  <a14:compatExt spid="_x0000_s8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370417</xdr:colOff>
          <xdr:row>42</xdr:row>
          <xdr:rowOff>183092</xdr:rowOff>
        </xdr:from>
        <xdr:to>
          <xdr:col>41</xdr:col>
          <xdr:colOff>551392</xdr:colOff>
          <xdr:row>44</xdr:row>
          <xdr:rowOff>22225</xdr:rowOff>
        </xdr:to>
        <xdr:sp macro="" textlink="">
          <xdr:nvSpPr>
            <xdr:cNvPr id="8004" name="Control 836" hidden="1">
              <a:extLst>
                <a:ext uri="{63B3BB69-23CF-44E3-9099-C40C66FF867C}">
                  <a14:compatExt spid="_x0000_s8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282575</xdr:colOff>
          <xdr:row>42</xdr:row>
          <xdr:rowOff>183092</xdr:rowOff>
        </xdr:from>
        <xdr:to>
          <xdr:col>42</xdr:col>
          <xdr:colOff>463550</xdr:colOff>
          <xdr:row>44</xdr:row>
          <xdr:rowOff>22225</xdr:rowOff>
        </xdr:to>
        <xdr:sp macro="" textlink="">
          <xdr:nvSpPr>
            <xdr:cNvPr id="8005" name="Control 837" hidden="1">
              <a:extLst>
                <a:ext uri="{63B3BB69-23CF-44E3-9099-C40C66FF867C}">
                  <a14:compatExt spid="_x0000_s8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232833</xdr:colOff>
          <xdr:row>42</xdr:row>
          <xdr:rowOff>183092</xdr:rowOff>
        </xdr:from>
        <xdr:to>
          <xdr:col>43</xdr:col>
          <xdr:colOff>413808</xdr:colOff>
          <xdr:row>44</xdr:row>
          <xdr:rowOff>22225</xdr:rowOff>
        </xdr:to>
        <xdr:sp macro="" textlink="">
          <xdr:nvSpPr>
            <xdr:cNvPr id="8006" name="Control 838" hidden="1">
              <a:extLst>
                <a:ext uri="{63B3BB69-23CF-44E3-9099-C40C66FF867C}">
                  <a14:compatExt spid="_x0000_s8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230717</xdr:colOff>
          <xdr:row>42</xdr:row>
          <xdr:rowOff>183092</xdr:rowOff>
        </xdr:from>
        <xdr:to>
          <xdr:col>44</xdr:col>
          <xdr:colOff>411692</xdr:colOff>
          <xdr:row>44</xdr:row>
          <xdr:rowOff>22225</xdr:rowOff>
        </xdr:to>
        <xdr:sp macro="" textlink="">
          <xdr:nvSpPr>
            <xdr:cNvPr id="8007" name="Control 839" hidden="1">
              <a:extLst>
                <a:ext uri="{63B3BB69-23CF-44E3-9099-C40C66FF867C}">
                  <a14:compatExt spid="_x0000_s8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228600</xdr:colOff>
          <xdr:row>42</xdr:row>
          <xdr:rowOff>183092</xdr:rowOff>
        </xdr:from>
        <xdr:to>
          <xdr:col>45</xdr:col>
          <xdr:colOff>409575</xdr:colOff>
          <xdr:row>44</xdr:row>
          <xdr:rowOff>22225</xdr:rowOff>
        </xdr:to>
        <xdr:sp macro="" textlink="">
          <xdr:nvSpPr>
            <xdr:cNvPr id="8008" name="Control 840" hidden="1">
              <a:extLst>
                <a:ext uri="{63B3BB69-23CF-44E3-9099-C40C66FF867C}">
                  <a14:compatExt spid="_x0000_s8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150283</xdr:colOff>
          <xdr:row>42</xdr:row>
          <xdr:rowOff>183092</xdr:rowOff>
        </xdr:from>
        <xdr:to>
          <xdr:col>46</xdr:col>
          <xdr:colOff>331258</xdr:colOff>
          <xdr:row>44</xdr:row>
          <xdr:rowOff>22225</xdr:rowOff>
        </xdr:to>
        <xdr:sp macro="" textlink="">
          <xdr:nvSpPr>
            <xdr:cNvPr id="8009" name="Control 841" hidden="1">
              <a:extLst>
                <a:ext uri="{63B3BB69-23CF-44E3-9099-C40C66FF867C}">
                  <a14:compatExt spid="_x0000_s8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71967</xdr:colOff>
          <xdr:row>42</xdr:row>
          <xdr:rowOff>183092</xdr:rowOff>
        </xdr:from>
        <xdr:to>
          <xdr:col>47</xdr:col>
          <xdr:colOff>252942</xdr:colOff>
          <xdr:row>44</xdr:row>
          <xdr:rowOff>22225</xdr:rowOff>
        </xdr:to>
        <xdr:sp macro="" textlink="">
          <xdr:nvSpPr>
            <xdr:cNvPr id="8010" name="Control 842" hidden="1">
              <a:extLst>
                <a:ext uri="{63B3BB69-23CF-44E3-9099-C40C66FF867C}">
                  <a14:compatExt spid="_x0000_s8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3175</xdr:colOff>
          <xdr:row>42</xdr:row>
          <xdr:rowOff>183092</xdr:rowOff>
        </xdr:from>
        <xdr:to>
          <xdr:col>48</xdr:col>
          <xdr:colOff>184150</xdr:colOff>
          <xdr:row>44</xdr:row>
          <xdr:rowOff>22225</xdr:rowOff>
        </xdr:to>
        <xdr:sp macro="" textlink="">
          <xdr:nvSpPr>
            <xdr:cNvPr id="8011" name="Control 843" hidden="1">
              <a:extLst>
                <a:ext uri="{63B3BB69-23CF-44E3-9099-C40C66FF867C}">
                  <a14:compatExt spid="_x0000_s8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491067</xdr:colOff>
          <xdr:row>44</xdr:row>
          <xdr:rowOff>3175</xdr:rowOff>
        </xdr:from>
        <xdr:to>
          <xdr:col>38</xdr:col>
          <xdr:colOff>672042</xdr:colOff>
          <xdr:row>45</xdr:row>
          <xdr:rowOff>32809</xdr:rowOff>
        </xdr:to>
        <xdr:sp macro="" textlink="">
          <xdr:nvSpPr>
            <xdr:cNvPr id="8012" name="Control 844" hidden="1">
              <a:extLst>
                <a:ext uri="{63B3BB69-23CF-44E3-9099-C40C66FF867C}">
                  <a14:compatExt spid="_x0000_s8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460375</xdr:colOff>
          <xdr:row>44</xdr:row>
          <xdr:rowOff>3175</xdr:rowOff>
        </xdr:from>
        <xdr:to>
          <xdr:col>39</xdr:col>
          <xdr:colOff>641350</xdr:colOff>
          <xdr:row>45</xdr:row>
          <xdr:rowOff>32809</xdr:rowOff>
        </xdr:to>
        <xdr:sp macro="" textlink="">
          <xdr:nvSpPr>
            <xdr:cNvPr id="8013" name="Control 845" hidden="1">
              <a:extLst>
                <a:ext uri="{63B3BB69-23CF-44E3-9099-C40C66FF867C}">
                  <a14:compatExt spid="_x0000_s8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458258</xdr:colOff>
          <xdr:row>44</xdr:row>
          <xdr:rowOff>3175</xdr:rowOff>
        </xdr:from>
        <xdr:to>
          <xdr:col>40</xdr:col>
          <xdr:colOff>639233</xdr:colOff>
          <xdr:row>45</xdr:row>
          <xdr:rowOff>32809</xdr:rowOff>
        </xdr:to>
        <xdr:sp macro="" textlink="">
          <xdr:nvSpPr>
            <xdr:cNvPr id="8014" name="Control 846" hidden="1">
              <a:extLst>
                <a:ext uri="{63B3BB69-23CF-44E3-9099-C40C66FF867C}">
                  <a14:compatExt spid="_x0000_s8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370417</xdr:colOff>
          <xdr:row>44</xdr:row>
          <xdr:rowOff>3175</xdr:rowOff>
        </xdr:from>
        <xdr:to>
          <xdr:col>41</xdr:col>
          <xdr:colOff>570442</xdr:colOff>
          <xdr:row>45</xdr:row>
          <xdr:rowOff>32809</xdr:rowOff>
        </xdr:to>
        <xdr:sp macro="" textlink="">
          <xdr:nvSpPr>
            <xdr:cNvPr id="8015" name="Control 847" hidden="1">
              <a:extLst>
                <a:ext uri="{63B3BB69-23CF-44E3-9099-C40C66FF867C}">
                  <a14:compatExt spid="_x0000_s8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282575</xdr:colOff>
          <xdr:row>44</xdr:row>
          <xdr:rowOff>3175</xdr:rowOff>
        </xdr:from>
        <xdr:to>
          <xdr:col>42</xdr:col>
          <xdr:colOff>482600</xdr:colOff>
          <xdr:row>45</xdr:row>
          <xdr:rowOff>32809</xdr:rowOff>
        </xdr:to>
        <xdr:sp macro="" textlink="">
          <xdr:nvSpPr>
            <xdr:cNvPr id="8016" name="Control 848" hidden="1">
              <a:extLst>
                <a:ext uri="{63B3BB69-23CF-44E3-9099-C40C66FF867C}">
                  <a14:compatExt spid="_x0000_s8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232833</xdr:colOff>
          <xdr:row>44</xdr:row>
          <xdr:rowOff>3175</xdr:rowOff>
        </xdr:from>
        <xdr:to>
          <xdr:col>43</xdr:col>
          <xdr:colOff>432858</xdr:colOff>
          <xdr:row>45</xdr:row>
          <xdr:rowOff>32809</xdr:rowOff>
        </xdr:to>
        <xdr:sp macro="" textlink="">
          <xdr:nvSpPr>
            <xdr:cNvPr id="8017" name="Control 849" hidden="1">
              <a:extLst>
                <a:ext uri="{63B3BB69-23CF-44E3-9099-C40C66FF867C}">
                  <a14:compatExt spid="_x0000_s8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230717</xdr:colOff>
          <xdr:row>44</xdr:row>
          <xdr:rowOff>3175</xdr:rowOff>
        </xdr:from>
        <xdr:to>
          <xdr:col>44</xdr:col>
          <xdr:colOff>430742</xdr:colOff>
          <xdr:row>45</xdr:row>
          <xdr:rowOff>32809</xdr:rowOff>
        </xdr:to>
        <xdr:sp macro="" textlink="">
          <xdr:nvSpPr>
            <xdr:cNvPr id="8018" name="Control 850" hidden="1">
              <a:extLst>
                <a:ext uri="{63B3BB69-23CF-44E3-9099-C40C66FF867C}">
                  <a14:compatExt spid="_x0000_s8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228600</xdr:colOff>
          <xdr:row>44</xdr:row>
          <xdr:rowOff>3175</xdr:rowOff>
        </xdr:from>
        <xdr:to>
          <xdr:col>45</xdr:col>
          <xdr:colOff>428625</xdr:colOff>
          <xdr:row>45</xdr:row>
          <xdr:rowOff>32809</xdr:rowOff>
        </xdr:to>
        <xdr:sp macro="" textlink="">
          <xdr:nvSpPr>
            <xdr:cNvPr id="8019" name="Control 851" hidden="1">
              <a:extLst>
                <a:ext uri="{63B3BB69-23CF-44E3-9099-C40C66FF867C}">
                  <a14:compatExt spid="_x0000_s8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150283</xdr:colOff>
          <xdr:row>44</xdr:row>
          <xdr:rowOff>3175</xdr:rowOff>
        </xdr:from>
        <xdr:to>
          <xdr:col>46</xdr:col>
          <xdr:colOff>350308</xdr:colOff>
          <xdr:row>45</xdr:row>
          <xdr:rowOff>32809</xdr:rowOff>
        </xdr:to>
        <xdr:sp macro="" textlink="">
          <xdr:nvSpPr>
            <xdr:cNvPr id="8020" name="Control 852" hidden="1">
              <a:extLst>
                <a:ext uri="{63B3BB69-23CF-44E3-9099-C40C66FF867C}">
                  <a14:compatExt spid="_x0000_s8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71967</xdr:colOff>
          <xdr:row>44</xdr:row>
          <xdr:rowOff>3175</xdr:rowOff>
        </xdr:from>
        <xdr:to>
          <xdr:col>47</xdr:col>
          <xdr:colOff>271992</xdr:colOff>
          <xdr:row>45</xdr:row>
          <xdr:rowOff>32809</xdr:rowOff>
        </xdr:to>
        <xdr:sp macro="" textlink="">
          <xdr:nvSpPr>
            <xdr:cNvPr id="8021" name="Control 853" hidden="1">
              <a:extLst>
                <a:ext uri="{63B3BB69-23CF-44E3-9099-C40C66FF867C}">
                  <a14:compatExt spid="_x0000_s8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3175</xdr:colOff>
          <xdr:row>44</xdr:row>
          <xdr:rowOff>3175</xdr:rowOff>
        </xdr:from>
        <xdr:to>
          <xdr:col>48</xdr:col>
          <xdr:colOff>203200</xdr:colOff>
          <xdr:row>45</xdr:row>
          <xdr:rowOff>32809</xdr:rowOff>
        </xdr:to>
        <xdr:sp macro="" textlink="">
          <xdr:nvSpPr>
            <xdr:cNvPr id="8022" name="Control 854" hidden="1">
              <a:extLst>
                <a:ext uri="{63B3BB69-23CF-44E3-9099-C40C66FF867C}">
                  <a14:compatExt spid="_x0000_s8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491067</xdr:colOff>
          <xdr:row>45</xdr:row>
          <xdr:rowOff>13758</xdr:rowOff>
        </xdr:from>
        <xdr:to>
          <xdr:col>39</xdr:col>
          <xdr:colOff>3175</xdr:colOff>
          <xdr:row>46</xdr:row>
          <xdr:rowOff>43391</xdr:rowOff>
        </xdr:to>
        <xdr:sp macro="" textlink="">
          <xdr:nvSpPr>
            <xdr:cNvPr id="8023" name="Control 855" hidden="1">
              <a:extLst>
                <a:ext uri="{63B3BB69-23CF-44E3-9099-C40C66FF867C}">
                  <a14:compatExt spid="_x0000_s8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460375</xdr:colOff>
          <xdr:row>45</xdr:row>
          <xdr:rowOff>13758</xdr:rowOff>
        </xdr:from>
        <xdr:to>
          <xdr:col>39</xdr:col>
          <xdr:colOff>660400</xdr:colOff>
          <xdr:row>46</xdr:row>
          <xdr:rowOff>43391</xdr:rowOff>
        </xdr:to>
        <xdr:sp macro="" textlink="">
          <xdr:nvSpPr>
            <xdr:cNvPr id="8024" name="Control 856" hidden="1">
              <a:extLst>
                <a:ext uri="{63B3BB69-23CF-44E3-9099-C40C66FF867C}">
                  <a14:compatExt spid="_x0000_s8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458258</xdr:colOff>
          <xdr:row>45</xdr:row>
          <xdr:rowOff>13758</xdr:rowOff>
        </xdr:from>
        <xdr:to>
          <xdr:col>40</xdr:col>
          <xdr:colOff>658283</xdr:colOff>
          <xdr:row>46</xdr:row>
          <xdr:rowOff>43391</xdr:rowOff>
        </xdr:to>
        <xdr:sp macro="" textlink="">
          <xdr:nvSpPr>
            <xdr:cNvPr id="8025" name="Control 857" hidden="1">
              <a:extLst>
                <a:ext uri="{63B3BB69-23CF-44E3-9099-C40C66FF867C}">
                  <a14:compatExt spid="_x0000_s8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370417</xdr:colOff>
          <xdr:row>45</xdr:row>
          <xdr:rowOff>13758</xdr:rowOff>
        </xdr:from>
        <xdr:to>
          <xdr:col>41</xdr:col>
          <xdr:colOff>570442</xdr:colOff>
          <xdr:row>46</xdr:row>
          <xdr:rowOff>43391</xdr:rowOff>
        </xdr:to>
        <xdr:sp macro="" textlink="">
          <xdr:nvSpPr>
            <xdr:cNvPr id="8026" name="Control 858" hidden="1">
              <a:extLst>
                <a:ext uri="{63B3BB69-23CF-44E3-9099-C40C66FF867C}">
                  <a14:compatExt spid="_x0000_s8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282575</xdr:colOff>
          <xdr:row>45</xdr:row>
          <xdr:rowOff>13758</xdr:rowOff>
        </xdr:from>
        <xdr:to>
          <xdr:col>42</xdr:col>
          <xdr:colOff>482600</xdr:colOff>
          <xdr:row>46</xdr:row>
          <xdr:rowOff>43391</xdr:rowOff>
        </xdr:to>
        <xdr:sp macro="" textlink="">
          <xdr:nvSpPr>
            <xdr:cNvPr id="8027" name="Control 859" hidden="1">
              <a:extLst>
                <a:ext uri="{63B3BB69-23CF-44E3-9099-C40C66FF867C}">
                  <a14:compatExt spid="_x0000_s8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232833</xdr:colOff>
          <xdr:row>45</xdr:row>
          <xdr:rowOff>13758</xdr:rowOff>
        </xdr:from>
        <xdr:to>
          <xdr:col>43</xdr:col>
          <xdr:colOff>432858</xdr:colOff>
          <xdr:row>46</xdr:row>
          <xdr:rowOff>43391</xdr:rowOff>
        </xdr:to>
        <xdr:sp macro="" textlink="">
          <xdr:nvSpPr>
            <xdr:cNvPr id="8028" name="Control 860" hidden="1">
              <a:extLst>
                <a:ext uri="{63B3BB69-23CF-44E3-9099-C40C66FF867C}">
                  <a14:compatExt spid="_x0000_s8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230717</xdr:colOff>
          <xdr:row>45</xdr:row>
          <xdr:rowOff>13758</xdr:rowOff>
        </xdr:from>
        <xdr:to>
          <xdr:col>44</xdr:col>
          <xdr:colOff>430742</xdr:colOff>
          <xdr:row>46</xdr:row>
          <xdr:rowOff>43391</xdr:rowOff>
        </xdr:to>
        <xdr:sp macro="" textlink="">
          <xdr:nvSpPr>
            <xdr:cNvPr id="8029" name="Control 861" hidden="1">
              <a:extLst>
                <a:ext uri="{63B3BB69-23CF-44E3-9099-C40C66FF867C}">
                  <a14:compatExt spid="_x0000_s8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228600</xdr:colOff>
          <xdr:row>45</xdr:row>
          <xdr:rowOff>13758</xdr:rowOff>
        </xdr:from>
        <xdr:to>
          <xdr:col>45</xdr:col>
          <xdr:colOff>428625</xdr:colOff>
          <xdr:row>46</xdr:row>
          <xdr:rowOff>43391</xdr:rowOff>
        </xdr:to>
        <xdr:sp macro="" textlink="">
          <xdr:nvSpPr>
            <xdr:cNvPr id="8030" name="Control 862" hidden="1">
              <a:extLst>
                <a:ext uri="{63B3BB69-23CF-44E3-9099-C40C66FF867C}">
                  <a14:compatExt spid="_x0000_s8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150283</xdr:colOff>
          <xdr:row>45</xdr:row>
          <xdr:rowOff>13758</xdr:rowOff>
        </xdr:from>
        <xdr:to>
          <xdr:col>46</xdr:col>
          <xdr:colOff>350308</xdr:colOff>
          <xdr:row>46</xdr:row>
          <xdr:rowOff>43391</xdr:rowOff>
        </xdr:to>
        <xdr:sp macro="" textlink="">
          <xdr:nvSpPr>
            <xdr:cNvPr id="8031" name="Control 863" hidden="1">
              <a:extLst>
                <a:ext uri="{63B3BB69-23CF-44E3-9099-C40C66FF867C}">
                  <a14:compatExt spid="_x0000_s8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71967</xdr:colOff>
          <xdr:row>45</xdr:row>
          <xdr:rowOff>13758</xdr:rowOff>
        </xdr:from>
        <xdr:to>
          <xdr:col>47</xdr:col>
          <xdr:colOff>271992</xdr:colOff>
          <xdr:row>46</xdr:row>
          <xdr:rowOff>43391</xdr:rowOff>
        </xdr:to>
        <xdr:sp macro="" textlink="">
          <xdr:nvSpPr>
            <xdr:cNvPr id="8032" name="Control 864" hidden="1">
              <a:extLst>
                <a:ext uri="{63B3BB69-23CF-44E3-9099-C40C66FF867C}">
                  <a14:compatExt spid="_x0000_s8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3175</xdr:colOff>
          <xdr:row>45</xdr:row>
          <xdr:rowOff>13758</xdr:rowOff>
        </xdr:from>
        <xdr:to>
          <xdr:col>48</xdr:col>
          <xdr:colOff>203200</xdr:colOff>
          <xdr:row>46</xdr:row>
          <xdr:rowOff>43391</xdr:rowOff>
        </xdr:to>
        <xdr:sp macro="" textlink="">
          <xdr:nvSpPr>
            <xdr:cNvPr id="8033" name="Control 865" hidden="1">
              <a:extLst>
                <a:ext uri="{63B3BB69-23CF-44E3-9099-C40C66FF867C}">
                  <a14:compatExt spid="_x0000_s8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21167</xdr:colOff>
      <xdr:row>21</xdr:row>
      <xdr:rowOff>84667</xdr:rowOff>
    </xdr:from>
    <xdr:to>
      <xdr:col>5</xdr:col>
      <xdr:colOff>470418</xdr:colOff>
      <xdr:row>43</xdr:row>
      <xdr:rowOff>75691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167" y="3958167"/>
          <a:ext cx="4333334" cy="4076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308162</xdr:colOff>
          <xdr:row>40</xdr:row>
          <xdr:rowOff>149038</xdr:rowOff>
        </xdr:from>
        <xdr:to>
          <xdr:col>7</xdr:col>
          <xdr:colOff>479612</xdr:colOff>
          <xdr:row>41</xdr:row>
          <xdr:rowOff>149038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605678</xdr:colOff>
          <xdr:row>40</xdr:row>
          <xdr:rowOff>149038</xdr:rowOff>
        </xdr:from>
        <xdr:to>
          <xdr:col>9</xdr:col>
          <xdr:colOff>93569</xdr:colOff>
          <xdr:row>41</xdr:row>
          <xdr:rowOff>149038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607919</xdr:colOff>
          <xdr:row>40</xdr:row>
          <xdr:rowOff>149038</xdr:rowOff>
        </xdr:from>
        <xdr:to>
          <xdr:col>10</xdr:col>
          <xdr:colOff>95810</xdr:colOff>
          <xdr:row>41</xdr:row>
          <xdr:rowOff>149038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610160</xdr:colOff>
          <xdr:row>40</xdr:row>
          <xdr:rowOff>149038</xdr:rowOff>
        </xdr:from>
        <xdr:to>
          <xdr:col>11</xdr:col>
          <xdr:colOff>98051</xdr:colOff>
          <xdr:row>41</xdr:row>
          <xdr:rowOff>149038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612401</xdr:colOff>
          <xdr:row>40</xdr:row>
          <xdr:rowOff>149038</xdr:rowOff>
        </xdr:from>
        <xdr:to>
          <xdr:col>12</xdr:col>
          <xdr:colOff>100293</xdr:colOff>
          <xdr:row>41</xdr:row>
          <xdr:rowOff>149038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226359</xdr:colOff>
          <xdr:row>40</xdr:row>
          <xdr:rowOff>149038</xdr:rowOff>
        </xdr:from>
        <xdr:to>
          <xdr:col>13</xdr:col>
          <xdr:colOff>397809</xdr:colOff>
          <xdr:row>41</xdr:row>
          <xdr:rowOff>149038</xdr:rowOff>
        </xdr:to>
        <xdr:sp macro="" textlink="">
          <xdr:nvSpPr>
            <xdr:cNvPr id="6150" name="Control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40</xdr:row>
          <xdr:rowOff>149038</xdr:rowOff>
        </xdr:from>
        <xdr:to>
          <xdr:col>14</xdr:col>
          <xdr:colOff>400050</xdr:colOff>
          <xdr:row>41</xdr:row>
          <xdr:rowOff>149038</xdr:rowOff>
        </xdr:to>
        <xdr:sp macro="" textlink="">
          <xdr:nvSpPr>
            <xdr:cNvPr id="6151" name="Control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230841</xdr:colOff>
          <xdr:row>40</xdr:row>
          <xdr:rowOff>149038</xdr:rowOff>
        </xdr:from>
        <xdr:to>
          <xdr:col>15</xdr:col>
          <xdr:colOff>402291</xdr:colOff>
          <xdr:row>41</xdr:row>
          <xdr:rowOff>149038</xdr:rowOff>
        </xdr:to>
        <xdr:sp macro="" textlink="">
          <xdr:nvSpPr>
            <xdr:cNvPr id="6152" name="Control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233082</xdr:colOff>
          <xdr:row>40</xdr:row>
          <xdr:rowOff>149038</xdr:rowOff>
        </xdr:from>
        <xdr:to>
          <xdr:col>16</xdr:col>
          <xdr:colOff>404532</xdr:colOff>
          <xdr:row>41</xdr:row>
          <xdr:rowOff>149038</xdr:rowOff>
        </xdr:to>
        <xdr:sp macro="" textlink="">
          <xdr:nvSpPr>
            <xdr:cNvPr id="6153" name="Control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311524</xdr:colOff>
          <xdr:row>40</xdr:row>
          <xdr:rowOff>149038</xdr:rowOff>
        </xdr:from>
        <xdr:to>
          <xdr:col>17</xdr:col>
          <xdr:colOff>482974</xdr:colOff>
          <xdr:row>41</xdr:row>
          <xdr:rowOff>149038</xdr:rowOff>
        </xdr:to>
        <xdr:sp macro="" textlink="">
          <xdr:nvSpPr>
            <xdr:cNvPr id="6154" name="Control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533400</xdr:colOff>
          <xdr:row>40</xdr:row>
          <xdr:rowOff>152400</xdr:rowOff>
        </xdr:from>
        <xdr:to>
          <xdr:col>19</xdr:col>
          <xdr:colOff>66675</xdr:colOff>
          <xdr:row>42</xdr:row>
          <xdr:rowOff>0</xdr:rowOff>
        </xdr:to>
        <xdr:sp macro="" textlink="">
          <xdr:nvSpPr>
            <xdr:cNvPr id="6155" name="Control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308162</xdr:colOff>
          <xdr:row>41</xdr:row>
          <xdr:rowOff>149038</xdr:rowOff>
        </xdr:from>
        <xdr:to>
          <xdr:col>7</xdr:col>
          <xdr:colOff>479612</xdr:colOff>
          <xdr:row>42</xdr:row>
          <xdr:rowOff>149038</xdr:rowOff>
        </xdr:to>
        <xdr:sp macro="" textlink="">
          <xdr:nvSpPr>
            <xdr:cNvPr id="6156" name="Control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605678</xdr:colOff>
          <xdr:row>41</xdr:row>
          <xdr:rowOff>149038</xdr:rowOff>
        </xdr:from>
        <xdr:to>
          <xdr:col>9</xdr:col>
          <xdr:colOff>93569</xdr:colOff>
          <xdr:row>42</xdr:row>
          <xdr:rowOff>149038</xdr:rowOff>
        </xdr:to>
        <xdr:sp macro="" textlink="">
          <xdr:nvSpPr>
            <xdr:cNvPr id="6157" name="Control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607919</xdr:colOff>
          <xdr:row>41</xdr:row>
          <xdr:rowOff>149038</xdr:rowOff>
        </xdr:from>
        <xdr:to>
          <xdr:col>10</xdr:col>
          <xdr:colOff>95810</xdr:colOff>
          <xdr:row>42</xdr:row>
          <xdr:rowOff>149038</xdr:rowOff>
        </xdr:to>
        <xdr:sp macro="" textlink="">
          <xdr:nvSpPr>
            <xdr:cNvPr id="6158" name="Control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610160</xdr:colOff>
          <xdr:row>41</xdr:row>
          <xdr:rowOff>149038</xdr:rowOff>
        </xdr:from>
        <xdr:to>
          <xdr:col>11</xdr:col>
          <xdr:colOff>98051</xdr:colOff>
          <xdr:row>42</xdr:row>
          <xdr:rowOff>149038</xdr:rowOff>
        </xdr:to>
        <xdr:sp macro="" textlink="">
          <xdr:nvSpPr>
            <xdr:cNvPr id="6159" name="Control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612401</xdr:colOff>
          <xdr:row>41</xdr:row>
          <xdr:rowOff>149038</xdr:rowOff>
        </xdr:from>
        <xdr:to>
          <xdr:col>12</xdr:col>
          <xdr:colOff>100293</xdr:colOff>
          <xdr:row>42</xdr:row>
          <xdr:rowOff>149038</xdr:rowOff>
        </xdr:to>
        <xdr:sp macro="" textlink="">
          <xdr:nvSpPr>
            <xdr:cNvPr id="6160" name="Control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226359</xdr:colOff>
          <xdr:row>41</xdr:row>
          <xdr:rowOff>149038</xdr:rowOff>
        </xdr:from>
        <xdr:to>
          <xdr:col>13</xdr:col>
          <xdr:colOff>397809</xdr:colOff>
          <xdr:row>42</xdr:row>
          <xdr:rowOff>149038</xdr:rowOff>
        </xdr:to>
        <xdr:sp macro="" textlink="">
          <xdr:nvSpPr>
            <xdr:cNvPr id="6161" name="Control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41</xdr:row>
          <xdr:rowOff>149038</xdr:rowOff>
        </xdr:from>
        <xdr:to>
          <xdr:col>14</xdr:col>
          <xdr:colOff>400050</xdr:colOff>
          <xdr:row>42</xdr:row>
          <xdr:rowOff>149038</xdr:rowOff>
        </xdr:to>
        <xdr:sp macro="" textlink="">
          <xdr:nvSpPr>
            <xdr:cNvPr id="6162" name="Control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230841</xdr:colOff>
          <xdr:row>41</xdr:row>
          <xdr:rowOff>149038</xdr:rowOff>
        </xdr:from>
        <xdr:to>
          <xdr:col>15</xdr:col>
          <xdr:colOff>402291</xdr:colOff>
          <xdr:row>42</xdr:row>
          <xdr:rowOff>149038</xdr:rowOff>
        </xdr:to>
        <xdr:sp macro="" textlink="">
          <xdr:nvSpPr>
            <xdr:cNvPr id="6163" name="Control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233082</xdr:colOff>
          <xdr:row>41</xdr:row>
          <xdr:rowOff>149038</xdr:rowOff>
        </xdr:from>
        <xdr:to>
          <xdr:col>16</xdr:col>
          <xdr:colOff>404532</xdr:colOff>
          <xdr:row>42</xdr:row>
          <xdr:rowOff>149038</xdr:rowOff>
        </xdr:to>
        <xdr:sp macro="" textlink="">
          <xdr:nvSpPr>
            <xdr:cNvPr id="6164" name="Control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311524</xdr:colOff>
          <xdr:row>41</xdr:row>
          <xdr:rowOff>149038</xdr:rowOff>
        </xdr:from>
        <xdr:to>
          <xdr:col>17</xdr:col>
          <xdr:colOff>482974</xdr:colOff>
          <xdr:row>42</xdr:row>
          <xdr:rowOff>149038</xdr:rowOff>
        </xdr:to>
        <xdr:sp macro="" textlink="">
          <xdr:nvSpPr>
            <xdr:cNvPr id="6165" name="Control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533400</xdr:colOff>
          <xdr:row>41</xdr:row>
          <xdr:rowOff>152400</xdr:rowOff>
        </xdr:from>
        <xdr:to>
          <xdr:col>19</xdr:col>
          <xdr:colOff>66675</xdr:colOff>
          <xdr:row>43</xdr:row>
          <xdr:rowOff>0</xdr:rowOff>
        </xdr:to>
        <xdr:sp macro="" textlink="">
          <xdr:nvSpPr>
            <xdr:cNvPr id="6166" name="Control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308162</xdr:colOff>
          <xdr:row>42</xdr:row>
          <xdr:rowOff>149038</xdr:rowOff>
        </xdr:from>
        <xdr:to>
          <xdr:col>7</xdr:col>
          <xdr:colOff>479612</xdr:colOff>
          <xdr:row>43</xdr:row>
          <xdr:rowOff>149038</xdr:rowOff>
        </xdr:to>
        <xdr:sp macro="" textlink="">
          <xdr:nvSpPr>
            <xdr:cNvPr id="6167" name="Control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605678</xdr:colOff>
          <xdr:row>42</xdr:row>
          <xdr:rowOff>149038</xdr:rowOff>
        </xdr:from>
        <xdr:to>
          <xdr:col>9</xdr:col>
          <xdr:colOff>93569</xdr:colOff>
          <xdr:row>43</xdr:row>
          <xdr:rowOff>149038</xdr:rowOff>
        </xdr:to>
        <xdr:sp macro="" textlink="">
          <xdr:nvSpPr>
            <xdr:cNvPr id="6168" name="Control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607919</xdr:colOff>
          <xdr:row>42</xdr:row>
          <xdr:rowOff>149038</xdr:rowOff>
        </xdr:from>
        <xdr:to>
          <xdr:col>10</xdr:col>
          <xdr:colOff>95810</xdr:colOff>
          <xdr:row>43</xdr:row>
          <xdr:rowOff>149038</xdr:rowOff>
        </xdr:to>
        <xdr:sp macro="" textlink="">
          <xdr:nvSpPr>
            <xdr:cNvPr id="6169" name="Control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610160</xdr:colOff>
          <xdr:row>42</xdr:row>
          <xdr:rowOff>149038</xdr:rowOff>
        </xdr:from>
        <xdr:to>
          <xdr:col>11</xdr:col>
          <xdr:colOff>98051</xdr:colOff>
          <xdr:row>43</xdr:row>
          <xdr:rowOff>149038</xdr:rowOff>
        </xdr:to>
        <xdr:sp macro="" textlink="">
          <xdr:nvSpPr>
            <xdr:cNvPr id="6170" name="Control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612401</xdr:colOff>
          <xdr:row>42</xdr:row>
          <xdr:rowOff>149038</xdr:rowOff>
        </xdr:from>
        <xdr:to>
          <xdr:col>12</xdr:col>
          <xdr:colOff>100293</xdr:colOff>
          <xdr:row>43</xdr:row>
          <xdr:rowOff>149038</xdr:rowOff>
        </xdr:to>
        <xdr:sp macro="" textlink="">
          <xdr:nvSpPr>
            <xdr:cNvPr id="6171" name="Control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226359</xdr:colOff>
          <xdr:row>42</xdr:row>
          <xdr:rowOff>149038</xdr:rowOff>
        </xdr:from>
        <xdr:to>
          <xdr:col>13</xdr:col>
          <xdr:colOff>397809</xdr:colOff>
          <xdr:row>43</xdr:row>
          <xdr:rowOff>149038</xdr:rowOff>
        </xdr:to>
        <xdr:sp macro="" textlink="">
          <xdr:nvSpPr>
            <xdr:cNvPr id="6172" name="Control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42</xdr:row>
          <xdr:rowOff>149038</xdr:rowOff>
        </xdr:from>
        <xdr:to>
          <xdr:col>14</xdr:col>
          <xdr:colOff>400050</xdr:colOff>
          <xdr:row>43</xdr:row>
          <xdr:rowOff>149038</xdr:rowOff>
        </xdr:to>
        <xdr:sp macro="" textlink="">
          <xdr:nvSpPr>
            <xdr:cNvPr id="6173" name="Control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230841</xdr:colOff>
          <xdr:row>42</xdr:row>
          <xdr:rowOff>149038</xdr:rowOff>
        </xdr:from>
        <xdr:to>
          <xdr:col>15</xdr:col>
          <xdr:colOff>402291</xdr:colOff>
          <xdr:row>43</xdr:row>
          <xdr:rowOff>149038</xdr:rowOff>
        </xdr:to>
        <xdr:sp macro="" textlink="">
          <xdr:nvSpPr>
            <xdr:cNvPr id="6174" name="Control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233082</xdr:colOff>
          <xdr:row>42</xdr:row>
          <xdr:rowOff>149038</xdr:rowOff>
        </xdr:from>
        <xdr:to>
          <xdr:col>16</xdr:col>
          <xdr:colOff>404532</xdr:colOff>
          <xdr:row>43</xdr:row>
          <xdr:rowOff>149038</xdr:rowOff>
        </xdr:to>
        <xdr:sp macro="" textlink="">
          <xdr:nvSpPr>
            <xdr:cNvPr id="6175" name="Control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311524</xdr:colOff>
          <xdr:row>42</xdr:row>
          <xdr:rowOff>149038</xdr:rowOff>
        </xdr:from>
        <xdr:to>
          <xdr:col>17</xdr:col>
          <xdr:colOff>482974</xdr:colOff>
          <xdr:row>43</xdr:row>
          <xdr:rowOff>149038</xdr:rowOff>
        </xdr:to>
        <xdr:sp macro="" textlink="">
          <xdr:nvSpPr>
            <xdr:cNvPr id="6176" name="Control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533400</xdr:colOff>
          <xdr:row>42</xdr:row>
          <xdr:rowOff>152400</xdr:rowOff>
        </xdr:from>
        <xdr:to>
          <xdr:col>19</xdr:col>
          <xdr:colOff>66675</xdr:colOff>
          <xdr:row>44</xdr:row>
          <xdr:rowOff>0</xdr:rowOff>
        </xdr:to>
        <xdr:sp macro="" textlink="">
          <xdr:nvSpPr>
            <xdr:cNvPr id="6177" name="Control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308162</xdr:colOff>
          <xdr:row>43</xdr:row>
          <xdr:rowOff>149038</xdr:rowOff>
        </xdr:from>
        <xdr:to>
          <xdr:col>7</xdr:col>
          <xdr:colOff>479612</xdr:colOff>
          <xdr:row>44</xdr:row>
          <xdr:rowOff>149038</xdr:rowOff>
        </xdr:to>
        <xdr:sp macro="" textlink="">
          <xdr:nvSpPr>
            <xdr:cNvPr id="6178" name="Control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605678</xdr:colOff>
          <xdr:row>43</xdr:row>
          <xdr:rowOff>149038</xdr:rowOff>
        </xdr:from>
        <xdr:to>
          <xdr:col>9</xdr:col>
          <xdr:colOff>93569</xdr:colOff>
          <xdr:row>44</xdr:row>
          <xdr:rowOff>149038</xdr:rowOff>
        </xdr:to>
        <xdr:sp macro="" textlink="">
          <xdr:nvSpPr>
            <xdr:cNvPr id="6179" name="Control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607919</xdr:colOff>
          <xdr:row>43</xdr:row>
          <xdr:rowOff>149038</xdr:rowOff>
        </xdr:from>
        <xdr:to>
          <xdr:col>10</xdr:col>
          <xdr:colOff>95810</xdr:colOff>
          <xdr:row>44</xdr:row>
          <xdr:rowOff>149038</xdr:rowOff>
        </xdr:to>
        <xdr:sp macro="" textlink="">
          <xdr:nvSpPr>
            <xdr:cNvPr id="6180" name="Control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610160</xdr:colOff>
          <xdr:row>43</xdr:row>
          <xdr:rowOff>149038</xdr:rowOff>
        </xdr:from>
        <xdr:to>
          <xdr:col>11</xdr:col>
          <xdr:colOff>98051</xdr:colOff>
          <xdr:row>44</xdr:row>
          <xdr:rowOff>149038</xdr:rowOff>
        </xdr:to>
        <xdr:sp macro="" textlink="">
          <xdr:nvSpPr>
            <xdr:cNvPr id="6181" name="Control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612401</xdr:colOff>
          <xdr:row>43</xdr:row>
          <xdr:rowOff>149038</xdr:rowOff>
        </xdr:from>
        <xdr:to>
          <xdr:col>12</xdr:col>
          <xdr:colOff>100293</xdr:colOff>
          <xdr:row>44</xdr:row>
          <xdr:rowOff>149038</xdr:rowOff>
        </xdr:to>
        <xdr:sp macro="" textlink="">
          <xdr:nvSpPr>
            <xdr:cNvPr id="6182" name="Control 38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226359</xdr:colOff>
          <xdr:row>43</xdr:row>
          <xdr:rowOff>149038</xdr:rowOff>
        </xdr:from>
        <xdr:to>
          <xdr:col>13</xdr:col>
          <xdr:colOff>397809</xdr:colOff>
          <xdr:row>44</xdr:row>
          <xdr:rowOff>149038</xdr:rowOff>
        </xdr:to>
        <xdr:sp macro="" textlink="">
          <xdr:nvSpPr>
            <xdr:cNvPr id="6183" name="Control 39" hidden="1">
              <a:extLst>
                <a:ext uri="{63B3BB69-23CF-44E3-9099-C40C66FF867C}">
                  <a14:compatExt spid="_x0000_s6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43</xdr:row>
          <xdr:rowOff>149038</xdr:rowOff>
        </xdr:from>
        <xdr:to>
          <xdr:col>14</xdr:col>
          <xdr:colOff>400050</xdr:colOff>
          <xdr:row>44</xdr:row>
          <xdr:rowOff>149038</xdr:rowOff>
        </xdr:to>
        <xdr:sp macro="" textlink="">
          <xdr:nvSpPr>
            <xdr:cNvPr id="6184" name="Control 40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230841</xdr:colOff>
          <xdr:row>43</xdr:row>
          <xdr:rowOff>149038</xdr:rowOff>
        </xdr:from>
        <xdr:to>
          <xdr:col>15</xdr:col>
          <xdr:colOff>402291</xdr:colOff>
          <xdr:row>44</xdr:row>
          <xdr:rowOff>149038</xdr:rowOff>
        </xdr:to>
        <xdr:sp macro="" textlink="">
          <xdr:nvSpPr>
            <xdr:cNvPr id="6185" name="Control 41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233082</xdr:colOff>
          <xdr:row>43</xdr:row>
          <xdr:rowOff>149038</xdr:rowOff>
        </xdr:from>
        <xdr:to>
          <xdr:col>16</xdr:col>
          <xdr:colOff>404532</xdr:colOff>
          <xdr:row>44</xdr:row>
          <xdr:rowOff>149038</xdr:rowOff>
        </xdr:to>
        <xdr:sp macro="" textlink="">
          <xdr:nvSpPr>
            <xdr:cNvPr id="6186" name="Control 42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311524</xdr:colOff>
          <xdr:row>43</xdr:row>
          <xdr:rowOff>149038</xdr:rowOff>
        </xdr:from>
        <xdr:to>
          <xdr:col>17</xdr:col>
          <xdr:colOff>482974</xdr:colOff>
          <xdr:row>44</xdr:row>
          <xdr:rowOff>149038</xdr:rowOff>
        </xdr:to>
        <xdr:sp macro="" textlink="">
          <xdr:nvSpPr>
            <xdr:cNvPr id="6187" name="Control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533400</xdr:colOff>
          <xdr:row>43</xdr:row>
          <xdr:rowOff>152400</xdr:rowOff>
        </xdr:from>
        <xdr:to>
          <xdr:col>19</xdr:col>
          <xdr:colOff>66675</xdr:colOff>
          <xdr:row>45</xdr:row>
          <xdr:rowOff>9525</xdr:rowOff>
        </xdr:to>
        <xdr:sp macro="" textlink="">
          <xdr:nvSpPr>
            <xdr:cNvPr id="6188" name="Control 44" hidden="1">
              <a:extLst>
                <a:ext uri="{63B3BB69-23CF-44E3-9099-C40C66FF867C}">
                  <a14:compatExt spid="_x0000_s6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308162</xdr:colOff>
          <xdr:row>44</xdr:row>
          <xdr:rowOff>149038</xdr:rowOff>
        </xdr:from>
        <xdr:to>
          <xdr:col>7</xdr:col>
          <xdr:colOff>479612</xdr:colOff>
          <xdr:row>45</xdr:row>
          <xdr:rowOff>160244</xdr:rowOff>
        </xdr:to>
        <xdr:sp macro="" textlink="">
          <xdr:nvSpPr>
            <xdr:cNvPr id="6189" name="Control 45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605678</xdr:colOff>
          <xdr:row>44</xdr:row>
          <xdr:rowOff>149038</xdr:rowOff>
        </xdr:from>
        <xdr:to>
          <xdr:col>9</xdr:col>
          <xdr:colOff>93569</xdr:colOff>
          <xdr:row>45</xdr:row>
          <xdr:rowOff>160244</xdr:rowOff>
        </xdr:to>
        <xdr:sp macro="" textlink="">
          <xdr:nvSpPr>
            <xdr:cNvPr id="6190" name="Control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607919</xdr:colOff>
          <xdr:row>44</xdr:row>
          <xdr:rowOff>149038</xdr:rowOff>
        </xdr:from>
        <xdr:to>
          <xdr:col>10</xdr:col>
          <xdr:colOff>95810</xdr:colOff>
          <xdr:row>45</xdr:row>
          <xdr:rowOff>160244</xdr:rowOff>
        </xdr:to>
        <xdr:sp macro="" textlink="">
          <xdr:nvSpPr>
            <xdr:cNvPr id="6191" name="Control 47" hidden="1">
              <a:extLst>
                <a:ext uri="{63B3BB69-23CF-44E3-9099-C40C66FF867C}">
                  <a14:compatExt spid="_x0000_s6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610160</xdr:colOff>
          <xdr:row>44</xdr:row>
          <xdr:rowOff>149038</xdr:rowOff>
        </xdr:from>
        <xdr:to>
          <xdr:col>11</xdr:col>
          <xdr:colOff>98051</xdr:colOff>
          <xdr:row>45</xdr:row>
          <xdr:rowOff>160244</xdr:rowOff>
        </xdr:to>
        <xdr:sp macro="" textlink="">
          <xdr:nvSpPr>
            <xdr:cNvPr id="6192" name="Control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612401</xdr:colOff>
          <xdr:row>44</xdr:row>
          <xdr:rowOff>149038</xdr:rowOff>
        </xdr:from>
        <xdr:to>
          <xdr:col>12</xdr:col>
          <xdr:colOff>100293</xdr:colOff>
          <xdr:row>45</xdr:row>
          <xdr:rowOff>160244</xdr:rowOff>
        </xdr:to>
        <xdr:sp macro="" textlink="">
          <xdr:nvSpPr>
            <xdr:cNvPr id="6193" name="Control 49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226359</xdr:colOff>
          <xdr:row>44</xdr:row>
          <xdr:rowOff>149038</xdr:rowOff>
        </xdr:from>
        <xdr:to>
          <xdr:col>13</xdr:col>
          <xdr:colOff>397809</xdr:colOff>
          <xdr:row>45</xdr:row>
          <xdr:rowOff>160244</xdr:rowOff>
        </xdr:to>
        <xdr:sp macro="" textlink="">
          <xdr:nvSpPr>
            <xdr:cNvPr id="6194" name="Control 50" hidden="1">
              <a:extLst>
                <a:ext uri="{63B3BB69-23CF-44E3-9099-C40C66FF867C}">
                  <a14:compatExt spid="_x0000_s6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44</xdr:row>
          <xdr:rowOff>149038</xdr:rowOff>
        </xdr:from>
        <xdr:to>
          <xdr:col>14</xdr:col>
          <xdr:colOff>400050</xdr:colOff>
          <xdr:row>45</xdr:row>
          <xdr:rowOff>160244</xdr:rowOff>
        </xdr:to>
        <xdr:sp macro="" textlink="">
          <xdr:nvSpPr>
            <xdr:cNvPr id="6195" name="Control 51" hidden="1">
              <a:extLst>
                <a:ext uri="{63B3BB69-23CF-44E3-9099-C40C66FF867C}">
                  <a14:compatExt spid="_x0000_s6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230841</xdr:colOff>
          <xdr:row>44</xdr:row>
          <xdr:rowOff>149038</xdr:rowOff>
        </xdr:from>
        <xdr:to>
          <xdr:col>15</xdr:col>
          <xdr:colOff>402291</xdr:colOff>
          <xdr:row>45</xdr:row>
          <xdr:rowOff>160244</xdr:rowOff>
        </xdr:to>
        <xdr:sp macro="" textlink="">
          <xdr:nvSpPr>
            <xdr:cNvPr id="6196" name="Control 52" hidden="1">
              <a:extLst>
                <a:ext uri="{63B3BB69-23CF-44E3-9099-C40C66FF867C}">
                  <a14:compatExt spid="_x0000_s6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233082</xdr:colOff>
          <xdr:row>44</xdr:row>
          <xdr:rowOff>149038</xdr:rowOff>
        </xdr:from>
        <xdr:to>
          <xdr:col>16</xdr:col>
          <xdr:colOff>404532</xdr:colOff>
          <xdr:row>45</xdr:row>
          <xdr:rowOff>160244</xdr:rowOff>
        </xdr:to>
        <xdr:sp macro="" textlink="">
          <xdr:nvSpPr>
            <xdr:cNvPr id="6197" name="Control 53" hidden="1">
              <a:extLst>
                <a:ext uri="{63B3BB69-23CF-44E3-9099-C40C66FF867C}">
                  <a14:compatExt spid="_x0000_s6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311524</xdr:colOff>
          <xdr:row>44</xdr:row>
          <xdr:rowOff>149038</xdr:rowOff>
        </xdr:from>
        <xdr:to>
          <xdr:col>17</xdr:col>
          <xdr:colOff>482974</xdr:colOff>
          <xdr:row>45</xdr:row>
          <xdr:rowOff>160244</xdr:rowOff>
        </xdr:to>
        <xdr:sp macro="" textlink="">
          <xdr:nvSpPr>
            <xdr:cNvPr id="6198" name="Control 54" hidden="1">
              <a:extLst>
                <a:ext uri="{63B3BB69-23CF-44E3-9099-C40C66FF867C}">
                  <a14:compatExt spid="_x0000_s6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533400</xdr:colOff>
          <xdr:row>44</xdr:row>
          <xdr:rowOff>152400</xdr:rowOff>
        </xdr:from>
        <xdr:to>
          <xdr:col>19</xdr:col>
          <xdr:colOff>66675</xdr:colOff>
          <xdr:row>46</xdr:row>
          <xdr:rowOff>19050</xdr:rowOff>
        </xdr:to>
        <xdr:sp macro="" textlink="">
          <xdr:nvSpPr>
            <xdr:cNvPr id="6199" name="Control 55" hidden="1">
              <a:extLst>
                <a:ext uri="{63B3BB69-23CF-44E3-9099-C40C66FF867C}">
                  <a14:compatExt spid="_x0000_s6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308162</xdr:colOff>
          <xdr:row>45</xdr:row>
          <xdr:rowOff>160244</xdr:rowOff>
        </xdr:from>
        <xdr:to>
          <xdr:col>7</xdr:col>
          <xdr:colOff>498662</xdr:colOff>
          <xdr:row>46</xdr:row>
          <xdr:rowOff>171450</xdr:rowOff>
        </xdr:to>
        <xdr:sp macro="" textlink="">
          <xdr:nvSpPr>
            <xdr:cNvPr id="6200" name="Control 56" hidden="1">
              <a:extLst>
                <a:ext uri="{63B3BB69-23CF-44E3-9099-C40C66FF867C}">
                  <a14:compatExt spid="_x0000_s6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605678</xdr:colOff>
          <xdr:row>45</xdr:row>
          <xdr:rowOff>160244</xdr:rowOff>
        </xdr:from>
        <xdr:to>
          <xdr:col>9</xdr:col>
          <xdr:colOff>112619</xdr:colOff>
          <xdr:row>46</xdr:row>
          <xdr:rowOff>171450</xdr:rowOff>
        </xdr:to>
        <xdr:sp macro="" textlink="">
          <xdr:nvSpPr>
            <xdr:cNvPr id="6201" name="Control 57" hidden="1">
              <a:extLst>
                <a:ext uri="{63B3BB69-23CF-44E3-9099-C40C66FF867C}">
                  <a14:compatExt spid="_x0000_s6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607919</xdr:colOff>
          <xdr:row>45</xdr:row>
          <xdr:rowOff>160244</xdr:rowOff>
        </xdr:from>
        <xdr:to>
          <xdr:col>10</xdr:col>
          <xdr:colOff>114860</xdr:colOff>
          <xdr:row>46</xdr:row>
          <xdr:rowOff>171450</xdr:rowOff>
        </xdr:to>
        <xdr:sp macro="" textlink="">
          <xdr:nvSpPr>
            <xdr:cNvPr id="6202" name="Control 58" hidden="1">
              <a:extLst>
                <a:ext uri="{63B3BB69-23CF-44E3-9099-C40C66FF867C}">
                  <a14:compatExt spid="_x0000_s6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610160</xdr:colOff>
          <xdr:row>45</xdr:row>
          <xdr:rowOff>160244</xdr:rowOff>
        </xdr:from>
        <xdr:to>
          <xdr:col>11</xdr:col>
          <xdr:colOff>117101</xdr:colOff>
          <xdr:row>46</xdr:row>
          <xdr:rowOff>171450</xdr:rowOff>
        </xdr:to>
        <xdr:sp macro="" textlink="">
          <xdr:nvSpPr>
            <xdr:cNvPr id="6203" name="Control 59" hidden="1">
              <a:extLst>
                <a:ext uri="{63B3BB69-23CF-44E3-9099-C40C66FF867C}">
                  <a14:compatExt spid="_x0000_s6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612401</xdr:colOff>
          <xdr:row>45</xdr:row>
          <xdr:rowOff>160244</xdr:rowOff>
        </xdr:from>
        <xdr:to>
          <xdr:col>12</xdr:col>
          <xdr:colOff>119343</xdr:colOff>
          <xdr:row>46</xdr:row>
          <xdr:rowOff>171450</xdr:rowOff>
        </xdr:to>
        <xdr:sp macro="" textlink="">
          <xdr:nvSpPr>
            <xdr:cNvPr id="6204" name="Control 60" hidden="1">
              <a:extLst>
                <a:ext uri="{63B3BB69-23CF-44E3-9099-C40C66FF867C}">
                  <a14:compatExt spid="_x0000_s6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226359</xdr:colOff>
          <xdr:row>45</xdr:row>
          <xdr:rowOff>160244</xdr:rowOff>
        </xdr:from>
        <xdr:to>
          <xdr:col>13</xdr:col>
          <xdr:colOff>416859</xdr:colOff>
          <xdr:row>46</xdr:row>
          <xdr:rowOff>171450</xdr:rowOff>
        </xdr:to>
        <xdr:sp macro="" textlink="">
          <xdr:nvSpPr>
            <xdr:cNvPr id="6205" name="Control 61" hidden="1">
              <a:extLst>
                <a:ext uri="{63B3BB69-23CF-44E3-9099-C40C66FF867C}">
                  <a14:compatExt spid="_x0000_s6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45</xdr:row>
          <xdr:rowOff>160244</xdr:rowOff>
        </xdr:from>
        <xdr:to>
          <xdr:col>14</xdr:col>
          <xdr:colOff>419100</xdr:colOff>
          <xdr:row>46</xdr:row>
          <xdr:rowOff>171450</xdr:rowOff>
        </xdr:to>
        <xdr:sp macro="" textlink="">
          <xdr:nvSpPr>
            <xdr:cNvPr id="6206" name="Control 62" hidden="1">
              <a:extLst>
                <a:ext uri="{63B3BB69-23CF-44E3-9099-C40C66FF867C}">
                  <a14:compatExt spid="_x0000_s6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230841</xdr:colOff>
          <xdr:row>45</xdr:row>
          <xdr:rowOff>160244</xdr:rowOff>
        </xdr:from>
        <xdr:to>
          <xdr:col>15</xdr:col>
          <xdr:colOff>421341</xdr:colOff>
          <xdr:row>46</xdr:row>
          <xdr:rowOff>171450</xdr:rowOff>
        </xdr:to>
        <xdr:sp macro="" textlink="">
          <xdr:nvSpPr>
            <xdr:cNvPr id="6207" name="Control 63" hidden="1">
              <a:extLst>
                <a:ext uri="{63B3BB69-23CF-44E3-9099-C40C66FF867C}">
                  <a14:compatExt spid="_x0000_s6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233082</xdr:colOff>
          <xdr:row>45</xdr:row>
          <xdr:rowOff>160244</xdr:rowOff>
        </xdr:from>
        <xdr:to>
          <xdr:col>16</xdr:col>
          <xdr:colOff>423582</xdr:colOff>
          <xdr:row>46</xdr:row>
          <xdr:rowOff>171450</xdr:rowOff>
        </xdr:to>
        <xdr:sp macro="" textlink="">
          <xdr:nvSpPr>
            <xdr:cNvPr id="6208" name="Control 64" hidden="1">
              <a:extLst>
                <a:ext uri="{63B3BB69-23CF-44E3-9099-C40C66FF867C}">
                  <a14:compatExt spid="_x0000_s6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311524</xdr:colOff>
          <xdr:row>45</xdr:row>
          <xdr:rowOff>160244</xdr:rowOff>
        </xdr:from>
        <xdr:to>
          <xdr:col>17</xdr:col>
          <xdr:colOff>502024</xdr:colOff>
          <xdr:row>46</xdr:row>
          <xdr:rowOff>171450</xdr:rowOff>
        </xdr:to>
        <xdr:sp macro="" textlink="">
          <xdr:nvSpPr>
            <xdr:cNvPr id="6209" name="Control 65" hidden="1">
              <a:extLst>
                <a:ext uri="{63B3BB69-23CF-44E3-9099-C40C66FF867C}">
                  <a14:compatExt spid="_x0000_s6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533400</xdr:colOff>
          <xdr:row>45</xdr:row>
          <xdr:rowOff>161925</xdr:rowOff>
        </xdr:from>
        <xdr:to>
          <xdr:col>19</xdr:col>
          <xdr:colOff>66675</xdr:colOff>
          <xdr:row>47</xdr:row>
          <xdr:rowOff>19050</xdr:rowOff>
        </xdr:to>
        <xdr:sp macro="" textlink="">
          <xdr:nvSpPr>
            <xdr:cNvPr id="6210" name="Control 66" hidden="1">
              <a:extLst>
                <a:ext uri="{63B3BB69-23CF-44E3-9099-C40C66FF867C}">
                  <a14:compatExt spid="_x0000_s6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304800</xdr:colOff>
          <xdr:row>46</xdr:row>
          <xdr:rowOff>171450</xdr:rowOff>
        </xdr:from>
        <xdr:to>
          <xdr:col>7</xdr:col>
          <xdr:colOff>523875</xdr:colOff>
          <xdr:row>48</xdr:row>
          <xdr:rowOff>19050</xdr:rowOff>
        </xdr:to>
        <xdr:sp macro="" textlink="">
          <xdr:nvSpPr>
            <xdr:cNvPr id="6211" name="Control 67" hidden="1">
              <a:extLst>
                <a:ext uri="{63B3BB69-23CF-44E3-9099-C40C66FF867C}">
                  <a14:compatExt spid="_x0000_s6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609600</xdr:colOff>
          <xdr:row>46</xdr:row>
          <xdr:rowOff>171450</xdr:rowOff>
        </xdr:from>
        <xdr:to>
          <xdr:col>9</xdr:col>
          <xdr:colOff>142875</xdr:colOff>
          <xdr:row>48</xdr:row>
          <xdr:rowOff>19050</xdr:rowOff>
        </xdr:to>
        <xdr:sp macro="" textlink="">
          <xdr:nvSpPr>
            <xdr:cNvPr id="6212" name="Control 68" hidden="1">
              <a:extLst>
                <a:ext uri="{63B3BB69-23CF-44E3-9099-C40C66FF867C}">
                  <a14:compatExt spid="_x0000_s6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609600</xdr:colOff>
          <xdr:row>46</xdr:row>
          <xdr:rowOff>171450</xdr:rowOff>
        </xdr:from>
        <xdr:to>
          <xdr:col>10</xdr:col>
          <xdr:colOff>142875</xdr:colOff>
          <xdr:row>48</xdr:row>
          <xdr:rowOff>19050</xdr:rowOff>
        </xdr:to>
        <xdr:sp macro="" textlink="">
          <xdr:nvSpPr>
            <xdr:cNvPr id="6213" name="Control 69" hidden="1">
              <a:extLst>
                <a:ext uri="{63B3BB69-23CF-44E3-9099-C40C66FF867C}">
                  <a14:compatExt spid="_x0000_s6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609600</xdr:colOff>
          <xdr:row>46</xdr:row>
          <xdr:rowOff>171450</xdr:rowOff>
        </xdr:from>
        <xdr:to>
          <xdr:col>11</xdr:col>
          <xdr:colOff>142875</xdr:colOff>
          <xdr:row>48</xdr:row>
          <xdr:rowOff>19050</xdr:rowOff>
        </xdr:to>
        <xdr:sp macro="" textlink="">
          <xdr:nvSpPr>
            <xdr:cNvPr id="6214" name="Control 70" hidden="1">
              <a:extLst>
                <a:ext uri="{63B3BB69-23CF-44E3-9099-C40C66FF867C}">
                  <a14:compatExt spid="_x0000_s6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612401</xdr:colOff>
          <xdr:row>46</xdr:row>
          <xdr:rowOff>171450</xdr:rowOff>
        </xdr:from>
        <xdr:to>
          <xdr:col>12</xdr:col>
          <xdr:colOff>119343</xdr:colOff>
          <xdr:row>47</xdr:row>
          <xdr:rowOff>171450</xdr:rowOff>
        </xdr:to>
        <xdr:sp macro="" textlink="">
          <xdr:nvSpPr>
            <xdr:cNvPr id="6215" name="Control 71" hidden="1">
              <a:extLst>
                <a:ext uri="{63B3BB69-23CF-44E3-9099-C40C66FF867C}">
                  <a14:compatExt spid="_x0000_s6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228600</xdr:colOff>
          <xdr:row>46</xdr:row>
          <xdr:rowOff>171450</xdr:rowOff>
        </xdr:from>
        <xdr:to>
          <xdr:col>13</xdr:col>
          <xdr:colOff>447675</xdr:colOff>
          <xdr:row>48</xdr:row>
          <xdr:rowOff>19050</xdr:rowOff>
        </xdr:to>
        <xdr:sp macro="" textlink="">
          <xdr:nvSpPr>
            <xdr:cNvPr id="6216" name="Control 72" hidden="1">
              <a:extLst>
                <a:ext uri="{63B3BB69-23CF-44E3-9099-C40C66FF867C}">
                  <a14:compatExt spid="_x0000_s6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46</xdr:row>
          <xdr:rowOff>171450</xdr:rowOff>
        </xdr:from>
        <xdr:to>
          <xdr:col>14</xdr:col>
          <xdr:colOff>447675</xdr:colOff>
          <xdr:row>48</xdr:row>
          <xdr:rowOff>19050</xdr:rowOff>
        </xdr:to>
        <xdr:sp macro="" textlink="">
          <xdr:nvSpPr>
            <xdr:cNvPr id="6217" name="Control 73" hidden="1">
              <a:extLst>
                <a:ext uri="{63B3BB69-23CF-44E3-9099-C40C66FF867C}">
                  <a14:compatExt spid="_x0000_s6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228600</xdr:colOff>
          <xdr:row>46</xdr:row>
          <xdr:rowOff>171450</xdr:rowOff>
        </xdr:from>
        <xdr:to>
          <xdr:col>15</xdr:col>
          <xdr:colOff>447675</xdr:colOff>
          <xdr:row>48</xdr:row>
          <xdr:rowOff>19050</xdr:rowOff>
        </xdr:to>
        <xdr:sp macro="" textlink="">
          <xdr:nvSpPr>
            <xdr:cNvPr id="6218" name="Control 74" hidden="1">
              <a:extLst>
                <a:ext uri="{63B3BB69-23CF-44E3-9099-C40C66FF867C}">
                  <a14:compatExt spid="_x0000_s6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228600</xdr:colOff>
          <xdr:row>46</xdr:row>
          <xdr:rowOff>171450</xdr:rowOff>
        </xdr:from>
        <xdr:to>
          <xdr:col>16</xdr:col>
          <xdr:colOff>447675</xdr:colOff>
          <xdr:row>48</xdr:row>
          <xdr:rowOff>19050</xdr:rowOff>
        </xdr:to>
        <xdr:sp macro="" textlink="">
          <xdr:nvSpPr>
            <xdr:cNvPr id="6219" name="Control 75" hidden="1">
              <a:extLst>
                <a:ext uri="{63B3BB69-23CF-44E3-9099-C40C66FF867C}">
                  <a14:compatExt spid="_x0000_s6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311524</xdr:colOff>
          <xdr:row>46</xdr:row>
          <xdr:rowOff>171450</xdr:rowOff>
        </xdr:from>
        <xdr:to>
          <xdr:col>17</xdr:col>
          <xdr:colOff>502024</xdr:colOff>
          <xdr:row>47</xdr:row>
          <xdr:rowOff>171450</xdr:rowOff>
        </xdr:to>
        <xdr:sp macro="" textlink="">
          <xdr:nvSpPr>
            <xdr:cNvPr id="6220" name="Control 76" hidden="1">
              <a:extLst>
                <a:ext uri="{63B3BB69-23CF-44E3-9099-C40C66FF867C}">
                  <a14:compatExt spid="_x0000_s6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533400</xdr:colOff>
          <xdr:row>46</xdr:row>
          <xdr:rowOff>171450</xdr:rowOff>
        </xdr:from>
        <xdr:to>
          <xdr:col>19</xdr:col>
          <xdr:colOff>66675</xdr:colOff>
          <xdr:row>48</xdr:row>
          <xdr:rowOff>19050</xdr:rowOff>
        </xdr:to>
        <xdr:sp macro="" textlink="">
          <xdr:nvSpPr>
            <xdr:cNvPr id="6221" name="Control 77" hidden="1">
              <a:extLst>
                <a:ext uri="{63B3BB69-23CF-44E3-9099-C40C66FF867C}">
                  <a14:compatExt spid="_x0000_s6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304800</xdr:colOff>
          <xdr:row>47</xdr:row>
          <xdr:rowOff>171450</xdr:rowOff>
        </xdr:from>
        <xdr:to>
          <xdr:col>7</xdr:col>
          <xdr:colOff>504825</xdr:colOff>
          <xdr:row>49</xdr:row>
          <xdr:rowOff>19050</xdr:rowOff>
        </xdr:to>
        <xdr:sp macro="" textlink="">
          <xdr:nvSpPr>
            <xdr:cNvPr id="6222" name="Control 78" hidden="1">
              <a:extLst>
                <a:ext uri="{63B3BB69-23CF-44E3-9099-C40C66FF867C}">
                  <a14:compatExt spid="_x0000_s6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609600</xdr:colOff>
          <xdr:row>47</xdr:row>
          <xdr:rowOff>171450</xdr:rowOff>
        </xdr:from>
        <xdr:to>
          <xdr:col>9</xdr:col>
          <xdr:colOff>123825</xdr:colOff>
          <xdr:row>49</xdr:row>
          <xdr:rowOff>19050</xdr:rowOff>
        </xdr:to>
        <xdr:sp macro="" textlink="">
          <xdr:nvSpPr>
            <xdr:cNvPr id="6223" name="Control 79" hidden="1">
              <a:extLst>
                <a:ext uri="{63B3BB69-23CF-44E3-9099-C40C66FF867C}">
                  <a14:compatExt spid="_x0000_s6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607919</xdr:colOff>
          <xdr:row>47</xdr:row>
          <xdr:rowOff>171450</xdr:rowOff>
        </xdr:from>
        <xdr:to>
          <xdr:col>10</xdr:col>
          <xdr:colOff>114860</xdr:colOff>
          <xdr:row>48</xdr:row>
          <xdr:rowOff>171450</xdr:rowOff>
        </xdr:to>
        <xdr:sp macro="" textlink="">
          <xdr:nvSpPr>
            <xdr:cNvPr id="6224" name="Control 80" hidden="1">
              <a:extLst>
                <a:ext uri="{63B3BB69-23CF-44E3-9099-C40C66FF867C}">
                  <a14:compatExt spid="_x0000_s6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610160</xdr:colOff>
          <xdr:row>47</xdr:row>
          <xdr:rowOff>171450</xdr:rowOff>
        </xdr:from>
        <xdr:to>
          <xdr:col>11</xdr:col>
          <xdr:colOff>117101</xdr:colOff>
          <xdr:row>48</xdr:row>
          <xdr:rowOff>171450</xdr:rowOff>
        </xdr:to>
        <xdr:sp macro="" textlink="">
          <xdr:nvSpPr>
            <xdr:cNvPr id="6225" name="Control 81" hidden="1">
              <a:extLst>
                <a:ext uri="{63B3BB69-23CF-44E3-9099-C40C66FF867C}">
                  <a14:compatExt spid="_x0000_s6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612401</xdr:colOff>
          <xdr:row>47</xdr:row>
          <xdr:rowOff>171450</xdr:rowOff>
        </xdr:from>
        <xdr:to>
          <xdr:col>12</xdr:col>
          <xdr:colOff>119343</xdr:colOff>
          <xdr:row>48</xdr:row>
          <xdr:rowOff>171450</xdr:rowOff>
        </xdr:to>
        <xdr:sp macro="" textlink="">
          <xdr:nvSpPr>
            <xdr:cNvPr id="6226" name="Control 82" hidden="1">
              <a:extLst>
                <a:ext uri="{63B3BB69-23CF-44E3-9099-C40C66FF867C}">
                  <a14:compatExt spid="_x0000_s6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226359</xdr:colOff>
          <xdr:row>47</xdr:row>
          <xdr:rowOff>171450</xdr:rowOff>
        </xdr:from>
        <xdr:to>
          <xdr:col>13</xdr:col>
          <xdr:colOff>416859</xdr:colOff>
          <xdr:row>48</xdr:row>
          <xdr:rowOff>171450</xdr:rowOff>
        </xdr:to>
        <xdr:sp macro="" textlink="">
          <xdr:nvSpPr>
            <xdr:cNvPr id="6227" name="Control 83" hidden="1">
              <a:extLst>
                <a:ext uri="{63B3BB69-23CF-44E3-9099-C40C66FF867C}">
                  <a14:compatExt spid="_x0000_s6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47</xdr:row>
          <xdr:rowOff>171450</xdr:rowOff>
        </xdr:from>
        <xdr:to>
          <xdr:col>14</xdr:col>
          <xdr:colOff>419100</xdr:colOff>
          <xdr:row>48</xdr:row>
          <xdr:rowOff>171450</xdr:rowOff>
        </xdr:to>
        <xdr:sp macro="" textlink="">
          <xdr:nvSpPr>
            <xdr:cNvPr id="6228" name="Control 84" hidden="1">
              <a:extLst>
                <a:ext uri="{63B3BB69-23CF-44E3-9099-C40C66FF867C}">
                  <a14:compatExt spid="_x0000_s6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230841</xdr:colOff>
          <xdr:row>47</xdr:row>
          <xdr:rowOff>171450</xdr:rowOff>
        </xdr:from>
        <xdr:to>
          <xdr:col>15</xdr:col>
          <xdr:colOff>421341</xdr:colOff>
          <xdr:row>48</xdr:row>
          <xdr:rowOff>171450</xdr:rowOff>
        </xdr:to>
        <xdr:sp macro="" textlink="">
          <xdr:nvSpPr>
            <xdr:cNvPr id="6229" name="Control 85" hidden="1">
              <a:extLst>
                <a:ext uri="{63B3BB69-23CF-44E3-9099-C40C66FF867C}">
                  <a14:compatExt spid="_x0000_s6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233082</xdr:colOff>
          <xdr:row>47</xdr:row>
          <xdr:rowOff>171450</xdr:rowOff>
        </xdr:from>
        <xdr:to>
          <xdr:col>16</xdr:col>
          <xdr:colOff>423582</xdr:colOff>
          <xdr:row>48</xdr:row>
          <xdr:rowOff>171450</xdr:rowOff>
        </xdr:to>
        <xdr:sp macro="" textlink="">
          <xdr:nvSpPr>
            <xdr:cNvPr id="6230" name="Control 86" hidden="1">
              <a:extLst>
                <a:ext uri="{63B3BB69-23CF-44E3-9099-C40C66FF867C}">
                  <a14:compatExt spid="_x0000_s6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311524</xdr:colOff>
          <xdr:row>47</xdr:row>
          <xdr:rowOff>171450</xdr:rowOff>
        </xdr:from>
        <xdr:to>
          <xdr:col>17</xdr:col>
          <xdr:colOff>502024</xdr:colOff>
          <xdr:row>48</xdr:row>
          <xdr:rowOff>171450</xdr:rowOff>
        </xdr:to>
        <xdr:sp macro="" textlink="">
          <xdr:nvSpPr>
            <xdr:cNvPr id="6231" name="Control 87" hidden="1">
              <a:extLst>
                <a:ext uri="{63B3BB69-23CF-44E3-9099-C40C66FF867C}">
                  <a14:compatExt spid="_x0000_s6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533400</xdr:colOff>
          <xdr:row>47</xdr:row>
          <xdr:rowOff>171450</xdr:rowOff>
        </xdr:from>
        <xdr:to>
          <xdr:col>19</xdr:col>
          <xdr:colOff>66675</xdr:colOff>
          <xdr:row>49</xdr:row>
          <xdr:rowOff>19050</xdr:rowOff>
        </xdr:to>
        <xdr:sp macro="" textlink="">
          <xdr:nvSpPr>
            <xdr:cNvPr id="6232" name="Control 88" hidden="1">
              <a:extLst>
                <a:ext uri="{63B3BB69-23CF-44E3-9099-C40C66FF867C}">
                  <a14:compatExt spid="_x0000_s6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304800</xdr:colOff>
          <xdr:row>48</xdr:row>
          <xdr:rowOff>171450</xdr:rowOff>
        </xdr:from>
        <xdr:to>
          <xdr:col>7</xdr:col>
          <xdr:colOff>504825</xdr:colOff>
          <xdr:row>50</xdr:row>
          <xdr:rowOff>19050</xdr:rowOff>
        </xdr:to>
        <xdr:sp macro="" textlink="">
          <xdr:nvSpPr>
            <xdr:cNvPr id="6233" name="Control 89" hidden="1">
              <a:extLst>
                <a:ext uri="{63B3BB69-23CF-44E3-9099-C40C66FF867C}">
                  <a14:compatExt spid="_x0000_s6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609600</xdr:colOff>
          <xdr:row>48</xdr:row>
          <xdr:rowOff>171450</xdr:rowOff>
        </xdr:from>
        <xdr:to>
          <xdr:col>9</xdr:col>
          <xdr:colOff>123825</xdr:colOff>
          <xdr:row>50</xdr:row>
          <xdr:rowOff>19050</xdr:rowOff>
        </xdr:to>
        <xdr:sp macro="" textlink="">
          <xdr:nvSpPr>
            <xdr:cNvPr id="6234" name="Control 90" hidden="1">
              <a:extLst>
                <a:ext uri="{63B3BB69-23CF-44E3-9099-C40C66FF867C}">
                  <a14:compatExt spid="_x0000_s6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607919</xdr:colOff>
          <xdr:row>48</xdr:row>
          <xdr:rowOff>171450</xdr:rowOff>
        </xdr:from>
        <xdr:to>
          <xdr:col>10</xdr:col>
          <xdr:colOff>114860</xdr:colOff>
          <xdr:row>49</xdr:row>
          <xdr:rowOff>171450</xdr:rowOff>
        </xdr:to>
        <xdr:sp macro="" textlink="">
          <xdr:nvSpPr>
            <xdr:cNvPr id="6235" name="Control 91" hidden="1">
              <a:extLst>
                <a:ext uri="{63B3BB69-23CF-44E3-9099-C40C66FF867C}">
                  <a14:compatExt spid="_x0000_s6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610160</xdr:colOff>
          <xdr:row>48</xdr:row>
          <xdr:rowOff>171450</xdr:rowOff>
        </xdr:from>
        <xdr:to>
          <xdr:col>11</xdr:col>
          <xdr:colOff>117101</xdr:colOff>
          <xdr:row>49</xdr:row>
          <xdr:rowOff>171450</xdr:rowOff>
        </xdr:to>
        <xdr:sp macro="" textlink="">
          <xdr:nvSpPr>
            <xdr:cNvPr id="6236" name="Control 92" hidden="1">
              <a:extLst>
                <a:ext uri="{63B3BB69-23CF-44E3-9099-C40C66FF867C}">
                  <a14:compatExt spid="_x0000_s6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612401</xdr:colOff>
          <xdr:row>48</xdr:row>
          <xdr:rowOff>171450</xdr:rowOff>
        </xdr:from>
        <xdr:to>
          <xdr:col>12</xdr:col>
          <xdr:colOff>119343</xdr:colOff>
          <xdr:row>49</xdr:row>
          <xdr:rowOff>171450</xdr:rowOff>
        </xdr:to>
        <xdr:sp macro="" textlink="">
          <xdr:nvSpPr>
            <xdr:cNvPr id="6237" name="Control 93" hidden="1">
              <a:extLst>
                <a:ext uri="{63B3BB69-23CF-44E3-9099-C40C66FF867C}">
                  <a14:compatExt spid="_x0000_s6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226359</xdr:colOff>
          <xdr:row>48</xdr:row>
          <xdr:rowOff>171450</xdr:rowOff>
        </xdr:from>
        <xdr:to>
          <xdr:col>13</xdr:col>
          <xdr:colOff>416859</xdr:colOff>
          <xdr:row>49</xdr:row>
          <xdr:rowOff>171450</xdr:rowOff>
        </xdr:to>
        <xdr:sp macro="" textlink="">
          <xdr:nvSpPr>
            <xdr:cNvPr id="6238" name="Control 94" hidden="1">
              <a:extLst>
                <a:ext uri="{63B3BB69-23CF-44E3-9099-C40C66FF867C}">
                  <a14:compatExt spid="_x0000_s6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48</xdr:row>
          <xdr:rowOff>171450</xdr:rowOff>
        </xdr:from>
        <xdr:to>
          <xdr:col>14</xdr:col>
          <xdr:colOff>419100</xdr:colOff>
          <xdr:row>49</xdr:row>
          <xdr:rowOff>171450</xdr:rowOff>
        </xdr:to>
        <xdr:sp macro="" textlink="">
          <xdr:nvSpPr>
            <xdr:cNvPr id="6239" name="Control 95" hidden="1">
              <a:extLst>
                <a:ext uri="{63B3BB69-23CF-44E3-9099-C40C66FF867C}">
                  <a14:compatExt spid="_x0000_s6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230841</xdr:colOff>
          <xdr:row>48</xdr:row>
          <xdr:rowOff>171450</xdr:rowOff>
        </xdr:from>
        <xdr:to>
          <xdr:col>15</xdr:col>
          <xdr:colOff>421341</xdr:colOff>
          <xdr:row>49</xdr:row>
          <xdr:rowOff>171450</xdr:rowOff>
        </xdr:to>
        <xdr:sp macro="" textlink="">
          <xdr:nvSpPr>
            <xdr:cNvPr id="6240" name="Control 96" hidden="1">
              <a:extLst>
                <a:ext uri="{63B3BB69-23CF-44E3-9099-C40C66FF867C}">
                  <a14:compatExt spid="_x0000_s6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233082</xdr:colOff>
          <xdr:row>48</xdr:row>
          <xdr:rowOff>171450</xdr:rowOff>
        </xdr:from>
        <xdr:to>
          <xdr:col>16</xdr:col>
          <xdr:colOff>423582</xdr:colOff>
          <xdr:row>49</xdr:row>
          <xdr:rowOff>171450</xdr:rowOff>
        </xdr:to>
        <xdr:sp macro="" textlink="">
          <xdr:nvSpPr>
            <xdr:cNvPr id="6241" name="Control 97" hidden="1">
              <a:extLst>
                <a:ext uri="{63B3BB69-23CF-44E3-9099-C40C66FF867C}">
                  <a14:compatExt spid="_x0000_s6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311524</xdr:colOff>
          <xdr:row>48</xdr:row>
          <xdr:rowOff>171450</xdr:rowOff>
        </xdr:from>
        <xdr:to>
          <xdr:col>17</xdr:col>
          <xdr:colOff>502024</xdr:colOff>
          <xdr:row>49</xdr:row>
          <xdr:rowOff>171450</xdr:rowOff>
        </xdr:to>
        <xdr:sp macro="" textlink="">
          <xdr:nvSpPr>
            <xdr:cNvPr id="6242" name="Control 98" hidden="1">
              <a:extLst>
                <a:ext uri="{63B3BB69-23CF-44E3-9099-C40C66FF867C}">
                  <a14:compatExt spid="_x0000_s6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533400</xdr:colOff>
          <xdr:row>48</xdr:row>
          <xdr:rowOff>171450</xdr:rowOff>
        </xdr:from>
        <xdr:to>
          <xdr:col>19</xdr:col>
          <xdr:colOff>66675</xdr:colOff>
          <xdr:row>50</xdr:row>
          <xdr:rowOff>19050</xdr:rowOff>
        </xdr:to>
        <xdr:sp macro="" textlink="">
          <xdr:nvSpPr>
            <xdr:cNvPr id="6243" name="Control 99" hidden="1">
              <a:extLst>
                <a:ext uri="{63B3BB69-23CF-44E3-9099-C40C66FF867C}">
                  <a14:compatExt spid="_x0000_s6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0.emf"/><Relationship Id="rId299" Type="http://schemas.openxmlformats.org/officeDocument/2006/relationships/control" Target="../activeX/activeX238.xml"/><Relationship Id="rId21" Type="http://schemas.openxmlformats.org/officeDocument/2006/relationships/image" Target="../media/image8.emf"/><Relationship Id="rId63" Type="http://schemas.openxmlformats.org/officeDocument/2006/relationships/control" Target="../activeX/activeX34.xml"/><Relationship Id="rId159" Type="http://schemas.openxmlformats.org/officeDocument/2006/relationships/control" Target="../activeX/activeX99.xml"/><Relationship Id="rId324" Type="http://schemas.openxmlformats.org/officeDocument/2006/relationships/control" Target="../activeX/activeX263.xml"/><Relationship Id="rId366" Type="http://schemas.openxmlformats.org/officeDocument/2006/relationships/control" Target="../activeX/activeX301.xml"/><Relationship Id="rId170" Type="http://schemas.openxmlformats.org/officeDocument/2006/relationships/control" Target="../activeX/activeX110.xml"/><Relationship Id="rId226" Type="http://schemas.openxmlformats.org/officeDocument/2006/relationships/control" Target="../activeX/activeX165.xml"/><Relationship Id="rId268" Type="http://schemas.openxmlformats.org/officeDocument/2006/relationships/control" Target="../activeX/activeX207.xml"/><Relationship Id="rId32" Type="http://schemas.openxmlformats.org/officeDocument/2006/relationships/image" Target="../media/image13.emf"/><Relationship Id="rId74" Type="http://schemas.openxmlformats.org/officeDocument/2006/relationships/control" Target="../activeX/activeX40.xml"/><Relationship Id="rId128" Type="http://schemas.openxmlformats.org/officeDocument/2006/relationships/control" Target="../activeX/activeX71.xml"/><Relationship Id="rId335" Type="http://schemas.openxmlformats.org/officeDocument/2006/relationships/control" Target="../activeX/activeX273.xml"/><Relationship Id="rId377" Type="http://schemas.openxmlformats.org/officeDocument/2006/relationships/control" Target="../activeX/activeX311.xml"/><Relationship Id="rId5" Type="http://schemas.openxmlformats.org/officeDocument/2006/relationships/image" Target="../media/image1.emf"/><Relationship Id="rId181" Type="http://schemas.openxmlformats.org/officeDocument/2006/relationships/control" Target="../activeX/activeX121.xml"/><Relationship Id="rId237" Type="http://schemas.openxmlformats.org/officeDocument/2006/relationships/control" Target="../activeX/activeX176.xml"/><Relationship Id="rId402" Type="http://schemas.openxmlformats.org/officeDocument/2006/relationships/control" Target="../activeX/activeX333.xml"/><Relationship Id="rId258" Type="http://schemas.openxmlformats.org/officeDocument/2006/relationships/control" Target="../activeX/activeX197.xml"/><Relationship Id="rId279" Type="http://schemas.openxmlformats.org/officeDocument/2006/relationships/control" Target="../activeX/activeX218.xml"/><Relationship Id="rId22" Type="http://schemas.openxmlformats.org/officeDocument/2006/relationships/control" Target="../activeX/activeX11.xml"/><Relationship Id="rId43" Type="http://schemas.openxmlformats.org/officeDocument/2006/relationships/image" Target="../media/image18.emf"/><Relationship Id="rId64" Type="http://schemas.openxmlformats.org/officeDocument/2006/relationships/image" Target="../media/image27.emf"/><Relationship Id="rId118" Type="http://schemas.openxmlformats.org/officeDocument/2006/relationships/control" Target="../activeX/activeX65.xml"/><Relationship Id="rId139" Type="http://schemas.openxmlformats.org/officeDocument/2006/relationships/control" Target="../activeX/activeX79.xml"/><Relationship Id="rId290" Type="http://schemas.openxmlformats.org/officeDocument/2006/relationships/control" Target="../activeX/activeX229.xml"/><Relationship Id="rId304" Type="http://schemas.openxmlformats.org/officeDocument/2006/relationships/control" Target="../activeX/activeX243.xml"/><Relationship Id="rId325" Type="http://schemas.openxmlformats.org/officeDocument/2006/relationships/control" Target="../activeX/activeX264.xml"/><Relationship Id="rId346" Type="http://schemas.openxmlformats.org/officeDocument/2006/relationships/control" Target="../activeX/activeX283.xml"/><Relationship Id="rId367" Type="http://schemas.openxmlformats.org/officeDocument/2006/relationships/control" Target="../activeX/activeX302.xml"/><Relationship Id="rId388" Type="http://schemas.openxmlformats.org/officeDocument/2006/relationships/image" Target="../media/image64.emf"/><Relationship Id="rId85" Type="http://schemas.openxmlformats.org/officeDocument/2006/relationships/image" Target="../media/image36.emf"/><Relationship Id="rId150" Type="http://schemas.openxmlformats.org/officeDocument/2006/relationships/control" Target="../activeX/activeX90.xml"/><Relationship Id="rId171" Type="http://schemas.openxmlformats.org/officeDocument/2006/relationships/control" Target="../activeX/activeX111.xml"/><Relationship Id="rId192" Type="http://schemas.openxmlformats.org/officeDocument/2006/relationships/control" Target="../activeX/activeX132.xml"/><Relationship Id="rId206" Type="http://schemas.openxmlformats.org/officeDocument/2006/relationships/control" Target="../activeX/activeX145.xml"/><Relationship Id="rId227" Type="http://schemas.openxmlformats.org/officeDocument/2006/relationships/control" Target="../activeX/activeX166.xml"/><Relationship Id="rId413" Type="http://schemas.openxmlformats.org/officeDocument/2006/relationships/control" Target="../activeX/activeX342.xml"/><Relationship Id="rId248" Type="http://schemas.openxmlformats.org/officeDocument/2006/relationships/control" Target="../activeX/activeX187.xml"/><Relationship Id="rId269" Type="http://schemas.openxmlformats.org/officeDocument/2006/relationships/control" Target="../activeX/activeX208.xml"/><Relationship Id="rId12" Type="http://schemas.openxmlformats.org/officeDocument/2006/relationships/control" Target="../activeX/activeX5.xml"/><Relationship Id="rId33" Type="http://schemas.openxmlformats.org/officeDocument/2006/relationships/control" Target="../activeX/activeX17.xml"/><Relationship Id="rId108" Type="http://schemas.openxmlformats.org/officeDocument/2006/relationships/image" Target="../media/image46.emf"/><Relationship Id="rId129" Type="http://schemas.openxmlformats.org/officeDocument/2006/relationships/image" Target="../media/image55.emf"/><Relationship Id="rId280" Type="http://schemas.openxmlformats.org/officeDocument/2006/relationships/control" Target="../activeX/activeX219.xml"/><Relationship Id="rId315" Type="http://schemas.openxmlformats.org/officeDocument/2006/relationships/control" Target="../activeX/activeX254.xml"/><Relationship Id="rId336" Type="http://schemas.openxmlformats.org/officeDocument/2006/relationships/control" Target="../activeX/activeX274.xml"/><Relationship Id="rId357" Type="http://schemas.openxmlformats.org/officeDocument/2006/relationships/control" Target="../activeX/activeX293.xml"/><Relationship Id="rId54" Type="http://schemas.openxmlformats.org/officeDocument/2006/relationships/image" Target="../media/image23.emf"/><Relationship Id="rId75" Type="http://schemas.openxmlformats.org/officeDocument/2006/relationships/image" Target="../media/image32.emf"/><Relationship Id="rId96" Type="http://schemas.openxmlformats.org/officeDocument/2006/relationships/image" Target="../media/image41.emf"/><Relationship Id="rId140" Type="http://schemas.openxmlformats.org/officeDocument/2006/relationships/control" Target="../activeX/activeX80.xml"/><Relationship Id="rId161" Type="http://schemas.openxmlformats.org/officeDocument/2006/relationships/control" Target="../activeX/activeX101.xml"/><Relationship Id="rId182" Type="http://schemas.openxmlformats.org/officeDocument/2006/relationships/control" Target="../activeX/activeX122.xml"/><Relationship Id="rId217" Type="http://schemas.openxmlformats.org/officeDocument/2006/relationships/control" Target="../activeX/activeX156.xml"/><Relationship Id="rId378" Type="http://schemas.openxmlformats.org/officeDocument/2006/relationships/control" Target="../activeX/activeX312.xml"/><Relationship Id="rId399" Type="http://schemas.openxmlformats.org/officeDocument/2006/relationships/control" Target="../activeX/activeX331.xml"/><Relationship Id="rId403" Type="http://schemas.openxmlformats.org/officeDocument/2006/relationships/control" Target="../activeX/activeX334.xml"/><Relationship Id="rId6" Type="http://schemas.openxmlformats.org/officeDocument/2006/relationships/control" Target="../activeX/activeX2.xml"/><Relationship Id="rId238" Type="http://schemas.openxmlformats.org/officeDocument/2006/relationships/control" Target="../activeX/activeX177.xml"/><Relationship Id="rId259" Type="http://schemas.openxmlformats.org/officeDocument/2006/relationships/control" Target="../activeX/activeX198.xml"/><Relationship Id="rId23" Type="http://schemas.openxmlformats.org/officeDocument/2006/relationships/image" Target="../media/image9.emf"/><Relationship Id="rId119" Type="http://schemas.openxmlformats.org/officeDocument/2006/relationships/control" Target="../activeX/activeX66.xml"/><Relationship Id="rId270" Type="http://schemas.openxmlformats.org/officeDocument/2006/relationships/control" Target="../activeX/activeX209.xml"/><Relationship Id="rId291" Type="http://schemas.openxmlformats.org/officeDocument/2006/relationships/control" Target="../activeX/activeX230.xml"/><Relationship Id="rId305" Type="http://schemas.openxmlformats.org/officeDocument/2006/relationships/control" Target="../activeX/activeX244.xml"/><Relationship Id="rId326" Type="http://schemas.openxmlformats.org/officeDocument/2006/relationships/control" Target="../activeX/activeX265.xml"/><Relationship Id="rId347" Type="http://schemas.openxmlformats.org/officeDocument/2006/relationships/control" Target="../activeX/activeX284.xml"/><Relationship Id="rId44" Type="http://schemas.openxmlformats.org/officeDocument/2006/relationships/control" Target="../activeX/activeX23.xml"/><Relationship Id="rId65" Type="http://schemas.openxmlformats.org/officeDocument/2006/relationships/control" Target="../activeX/activeX35.xml"/><Relationship Id="rId86" Type="http://schemas.openxmlformats.org/officeDocument/2006/relationships/control" Target="../activeX/activeX47.xml"/><Relationship Id="rId130" Type="http://schemas.openxmlformats.org/officeDocument/2006/relationships/control" Target="../activeX/activeX72.xml"/><Relationship Id="rId151" Type="http://schemas.openxmlformats.org/officeDocument/2006/relationships/control" Target="../activeX/activeX91.xml"/><Relationship Id="rId368" Type="http://schemas.openxmlformats.org/officeDocument/2006/relationships/control" Target="../activeX/activeX303.xml"/><Relationship Id="rId389" Type="http://schemas.openxmlformats.org/officeDocument/2006/relationships/control" Target="../activeX/activeX322.xml"/><Relationship Id="rId172" Type="http://schemas.openxmlformats.org/officeDocument/2006/relationships/control" Target="../activeX/activeX112.xml"/><Relationship Id="rId193" Type="http://schemas.openxmlformats.org/officeDocument/2006/relationships/control" Target="../activeX/activeX133.xml"/><Relationship Id="rId207" Type="http://schemas.openxmlformats.org/officeDocument/2006/relationships/control" Target="../activeX/activeX146.xml"/><Relationship Id="rId228" Type="http://schemas.openxmlformats.org/officeDocument/2006/relationships/control" Target="../activeX/activeX167.xml"/><Relationship Id="rId249" Type="http://schemas.openxmlformats.org/officeDocument/2006/relationships/control" Target="../activeX/activeX188.xml"/><Relationship Id="rId414" Type="http://schemas.openxmlformats.org/officeDocument/2006/relationships/control" Target="../activeX/activeX343.xml"/><Relationship Id="rId13" Type="http://schemas.openxmlformats.org/officeDocument/2006/relationships/control" Target="../activeX/activeX6.xml"/><Relationship Id="rId109" Type="http://schemas.openxmlformats.org/officeDocument/2006/relationships/control" Target="../activeX/activeX60.xml"/><Relationship Id="rId260" Type="http://schemas.openxmlformats.org/officeDocument/2006/relationships/control" Target="../activeX/activeX199.xml"/><Relationship Id="rId281" Type="http://schemas.openxmlformats.org/officeDocument/2006/relationships/control" Target="../activeX/activeX220.xml"/><Relationship Id="rId316" Type="http://schemas.openxmlformats.org/officeDocument/2006/relationships/control" Target="../activeX/activeX255.xml"/><Relationship Id="rId337" Type="http://schemas.openxmlformats.org/officeDocument/2006/relationships/control" Target="../activeX/activeX275.xml"/><Relationship Id="rId34" Type="http://schemas.openxmlformats.org/officeDocument/2006/relationships/image" Target="../media/image14.emf"/><Relationship Id="rId55" Type="http://schemas.openxmlformats.org/officeDocument/2006/relationships/control" Target="../activeX/activeX29.xml"/><Relationship Id="rId76" Type="http://schemas.openxmlformats.org/officeDocument/2006/relationships/control" Target="../activeX/activeX41.xml"/><Relationship Id="rId97" Type="http://schemas.openxmlformats.org/officeDocument/2006/relationships/control" Target="../activeX/activeX53.xml"/><Relationship Id="rId120" Type="http://schemas.openxmlformats.org/officeDocument/2006/relationships/image" Target="../media/image51.emf"/><Relationship Id="rId141" Type="http://schemas.openxmlformats.org/officeDocument/2006/relationships/control" Target="../activeX/activeX81.xml"/><Relationship Id="rId358" Type="http://schemas.openxmlformats.org/officeDocument/2006/relationships/control" Target="../activeX/activeX294.xml"/><Relationship Id="rId379" Type="http://schemas.openxmlformats.org/officeDocument/2006/relationships/control" Target="../activeX/activeX313.xml"/><Relationship Id="rId7" Type="http://schemas.openxmlformats.org/officeDocument/2006/relationships/image" Target="../media/image2.emf"/><Relationship Id="rId162" Type="http://schemas.openxmlformats.org/officeDocument/2006/relationships/control" Target="../activeX/activeX102.xml"/><Relationship Id="rId183" Type="http://schemas.openxmlformats.org/officeDocument/2006/relationships/control" Target="../activeX/activeX123.xml"/><Relationship Id="rId218" Type="http://schemas.openxmlformats.org/officeDocument/2006/relationships/control" Target="../activeX/activeX157.xml"/><Relationship Id="rId239" Type="http://schemas.openxmlformats.org/officeDocument/2006/relationships/control" Target="../activeX/activeX178.xml"/><Relationship Id="rId390" Type="http://schemas.openxmlformats.org/officeDocument/2006/relationships/control" Target="../activeX/activeX323.xml"/><Relationship Id="rId404" Type="http://schemas.openxmlformats.org/officeDocument/2006/relationships/control" Target="../activeX/activeX335.xml"/><Relationship Id="rId250" Type="http://schemas.openxmlformats.org/officeDocument/2006/relationships/control" Target="../activeX/activeX189.xml"/><Relationship Id="rId271" Type="http://schemas.openxmlformats.org/officeDocument/2006/relationships/control" Target="../activeX/activeX210.xml"/><Relationship Id="rId292" Type="http://schemas.openxmlformats.org/officeDocument/2006/relationships/control" Target="../activeX/activeX231.xml"/><Relationship Id="rId306" Type="http://schemas.openxmlformats.org/officeDocument/2006/relationships/control" Target="../activeX/activeX245.xml"/><Relationship Id="rId24" Type="http://schemas.openxmlformats.org/officeDocument/2006/relationships/control" Target="../activeX/activeX12.xml"/><Relationship Id="rId45" Type="http://schemas.openxmlformats.org/officeDocument/2006/relationships/image" Target="../media/image19.emf"/><Relationship Id="rId66" Type="http://schemas.openxmlformats.org/officeDocument/2006/relationships/image" Target="../media/image28.emf"/><Relationship Id="rId87" Type="http://schemas.openxmlformats.org/officeDocument/2006/relationships/image" Target="../media/image37.emf"/><Relationship Id="rId110" Type="http://schemas.openxmlformats.org/officeDocument/2006/relationships/image" Target="../media/image47.emf"/><Relationship Id="rId131" Type="http://schemas.openxmlformats.org/officeDocument/2006/relationships/image" Target="../media/image56.emf"/><Relationship Id="rId327" Type="http://schemas.openxmlformats.org/officeDocument/2006/relationships/control" Target="../activeX/activeX266.xml"/><Relationship Id="rId348" Type="http://schemas.openxmlformats.org/officeDocument/2006/relationships/control" Target="../activeX/activeX285.xml"/><Relationship Id="rId369" Type="http://schemas.openxmlformats.org/officeDocument/2006/relationships/control" Target="../activeX/activeX304.xml"/><Relationship Id="rId152" Type="http://schemas.openxmlformats.org/officeDocument/2006/relationships/control" Target="../activeX/activeX92.xml"/><Relationship Id="rId173" Type="http://schemas.openxmlformats.org/officeDocument/2006/relationships/control" Target="../activeX/activeX113.xml"/><Relationship Id="rId194" Type="http://schemas.openxmlformats.org/officeDocument/2006/relationships/control" Target="../activeX/activeX134.xml"/><Relationship Id="rId208" Type="http://schemas.openxmlformats.org/officeDocument/2006/relationships/control" Target="../activeX/activeX147.xml"/><Relationship Id="rId229" Type="http://schemas.openxmlformats.org/officeDocument/2006/relationships/control" Target="../activeX/activeX168.xml"/><Relationship Id="rId380" Type="http://schemas.openxmlformats.org/officeDocument/2006/relationships/control" Target="../activeX/activeX314.xml"/><Relationship Id="rId415" Type="http://schemas.openxmlformats.org/officeDocument/2006/relationships/image" Target="../media/image69.emf"/><Relationship Id="rId240" Type="http://schemas.openxmlformats.org/officeDocument/2006/relationships/control" Target="../activeX/activeX179.xml"/><Relationship Id="rId261" Type="http://schemas.openxmlformats.org/officeDocument/2006/relationships/control" Target="../activeX/activeX200.xml"/><Relationship Id="rId14" Type="http://schemas.openxmlformats.org/officeDocument/2006/relationships/image" Target="../media/image5.emf"/><Relationship Id="rId35" Type="http://schemas.openxmlformats.org/officeDocument/2006/relationships/control" Target="../activeX/activeX18.xml"/><Relationship Id="rId56" Type="http://schemas.openxmlformats.org/officeDocument/2006/relationships/control" Target="../activeX/activeX30.xml"/><Relationship Id="rId77" Type="http://schemas.openxmlformats.org/officeDocument/2006/relationships/control" Target="../activeX/activeX42.xml"/><Relationship Id="rId100" Type="http://schemas.openxmlformats.org/officeDocument/2006/relationships/control" Target="../activeX/activeX55.xml"/><Relationship Id="rId282" Type="http://schemas.openxmlformats.org/officeDocument/2006/relationships/control" Target="../activeX/activeX221.xml"/><Relationship Id="rId317" Type="http://schemas.openxmlformats.org/officeDocument/2006/relationships/control" Target="../activeX/activeX256.xml"/><Relationship Id="rId338" Type="http://schemas.openxmlformats.org/officeDocument/2006/relationships/control" Target="../activeX/activeX276.xml"/><Relationship Id="rId359" Type="http://schemas.openxmlformats.org/officeDocument/2006/relationships/control" Target="../activeX/activeX295.xml"/><Relationship Id="rId8" Type="http://schemas.openxmlformats.org/officeDocument/2006/relationships/control" Target="../activeX/activeX3.xml"/><Relationship Id="rId98" Type="http://schemas.openxmlformats.org/officeDocument/2006/relationships/control" Target="../activeX/activeX54.xml"/><Relationship Id="rId121" Type="http://schemas.openxmlformats.org/officeDocument/2006/relationships/control" Target="../activeX/activeX67.xml"/><Relationship Id="rId142" Type="http://schemas.openxmlformats.org/officeDocument/2006/relationships/control" Target="../activeX/activeX82.xml"/><Relationship Id="rId163" Type="http://schemas.openxmlformats.org/officeDocument/2006/relationships/control" Target="../activeX/activeX103.xml"/><Relationship Id="rId184" Type="http://schemas.openxmlformats.org/officeDocument/2006/relationships/control" Target="../activeX/activeX124.xml"/><Relationship Id="rId219" Type="http://schemas.openxmlformats.org/officeDocument/2006/relationships/control" Target="../activeX/activeX158.xml"/><Relationship Id="rId370" Type="http://schemas.openxmlformats.org/officeDocument/2006/relationships/control" Target="../activeX/activeX305.xml"/><Relationship Id="rId391" Type="http://schemas.openxmlformats.org/officeDocument/2006/relationships/control" Target="../activeX/activeX324.xml"/><Relationship Id="rId405" Type="http://schemas.openxmlformats.org/officeDocument/2006/relationships/control" Target="../activeX/activeX336.xml"/><Relationship Id="rId230" Type="http://schemas.openxmlformats.org/officeDocument/2006/relationships/control" Target="../activeX/activeX169.xml"/><Relationship Id="rId251" Type="http://schemas.openxmlformats.org/officeDocument/2006/relationships/control" Target="../activeX/activeX190.xml"/><Relationship Id="rId25" Type="http://schemas.openxmlformats.org/officeDocument/2006/relationships/image" Target="../media/image10.emf"/><Relationship Id="rId46" Type="http://schemas.openxmlformats.org/officeDocument/2006/relationships/control" Target="../activeX/activeX24.xml"/><Relationship Id="rId67" Type="http://schemas.openxmlformats.org/officeDocument/2006/relationships/control" Target="../activeX/activeX36.xml"/><Relationship Id="rId272" Type="http://schemas.openxmlformats.org/officeDocument/2006/relationships/control" Target="../activeX/activeX211.xml"/><Relationship Id="rId293" Type="http://schemas.openxmlformats.org/officeDocument/2006/relationships/control" Target="../activeX/activeX232.xml"/><Relationship Id="rId307" Type="http://schemas.openxmlformats.org/officeDocument/2006/relationships/control" Target="../activeX/activeX246.xml"/><Relationship Id="rId328" Type="http://schemas.openxmlformats.org/officeDocument/2006/relationships/control" Target="../activeX/activeX267.xml"/><Relationship Id="rId349" Type="http://schemas.openxmlformats.org/officeDocument/2006/relationships/control" Target="../activeX/activeX286.xml"/><Relationship Id="rId88" Type="http://schemas.openxmlformats.org/officeDocument/2006/relationships/control" Target="../activeX/activeX48.xml"/><Relationship Id="rId111" Type="http://schemas.openxmlformats.org/officeDocument/2006/relationships/control" Target="../activeX/activeX61.xml"/><Relationship Id="rId132" Type="http://schemas.openxmlformats.org/officeDocument/2006/relationships/control" Target="../activeX/activeX73.xml"/><Relationship Id="rId153" Type="http://schemas.openxmlformats.org/officeDocument/2006/relationships/control" Target="../activeX/activeX93.xml"/><Relationship Id="rId174" Type="http://schemas.openxmlformats.org/officeDocument/2006/relationships/control" Target="../activeX/activeX114.xml"/><Relationship Id="rId195" Type="http://schemas.openxmlformats.org/officeDocument/2006/relationships/control" Target="../activeX/activeX135.xml"/><Relationship Id="rId209" Type="http://schemas.openxmlformats.org/officeDocument/2006/relationships/control" Target="../activeX/activeX148.xml"/><Relationship Id="rId360" Type="http://schemas.openxmlformats.org/officeDocument/2006/relationships/control" Target="../activeX/activeX296.xml"/><Relationship Id="rId381" Type="http://schemas.openxmlformats.org/officeDocument/2006/relationships/control" Target="../activeX/activeX315.xml"/><Relationship Id="rId416" Type="http://schemas.openxmlformats.org/officeDocument/2006/relationships/control" Target="../activeX/activeX344.xml"/><Relationship Id="rId220" Type="http://schemas.openxmlformats.org/officeDocument/2006/relationships/control" Target="../activeX/activeX159.xml"/><Relationship Id="rId241" Type="http://schemas.openxmlformats.org/officeDocument/2006/relationships/control" Target="../activeX/activeX180.xml"/><Relationship Id="rId15" Type="http://schemas.openxmlformats.org/officeDocument/2006/relationships/control" Target="../activeX/activeX7.xml"/><Relationship Id="rId36" Type="http://schemas.openxmlformats.org/officeDocument/2006/relationships/image" Target="../media/image15.emf"/><Relationship Id="rId57" Type="http://schemas.openxmlformats.org/officeDocument/2006/relationships/image" Target="../media/image24.emf"/><Relationship Id="rId262" Type="http://schemas.openxmlformats.org/officeDocument/2006/relationships/control" Target="../activeX/activeX201.xml"/><Relationship Id="rId283" Type="http://schemas.openxmlformats.org/officeDocument/2006/relationships/control" Target="../activeX/activeX222.xml"/><Relationship Id="rId318" Type="http://schemas.openxmlformats.org/officeDocument/2006/relationships/control" Target="../activeX/activeX257.xml"/><Relationship Id="rId339" Type="http://schemas.openxmlformats.org/officeDocument/2006/relationships/control" Target="../activeX/activeX277.xml"/><Relationship Id="rId78" Type="http://schemas.openxmlformats.org/officeDocument/2006/relationships/image" Target="../media/image33.emf"/><Relationship Id="rId99" Type="http://schemas.openxmlformats.org/officeDocument/2006/relationships/image" Target="../media/image42.emf"/><Relationship Id="rId101" Type="http://schemas.openxmlformats.org/officeDocument/2006/relationships/image" Target="../media/image43.emf"/><Relationship Id="rId122" Type="http://schemas.openxmlformats.org/officeDocument/2006/relationships/image" Target="../media/image52.emf"/><Relationship Id="rId143" Type="http://schemas.openxmlformats.org/officeDocument/2006/relationships/control" Target="../activeX/activeX83.xml"/><Relationship Id="rId164" Type="http://schemas.openxmlformats.org/officeDocument/2006/relationships/control" Target="../activeX/activeX104.xml"/><Relationship Id="rId185" Type="http://schemas.openxmlformats.org/officeDocument/2006/relationships/control" Target="../activeX/activeX125.xml"/><Relationship Id="rId350" Type="http://schemas.openxmlformats.org/officeDocument/2006/relationships/control" Target="../activeX/activeX287.xml"/><Relationship Id="rId371" Type="http://schemas.openxmlformats.org/officeDocument/2006/relationships/control" Target="../activeX/activeX306.xml"/><Relationship Id="rId406" Type="http://schemas.openxmlformats.org/officeDocument/2006/relationships/control" Target="../activeX/activeX337.xml"/><Relationship Id="rId9" Type="http://schemas.openxmlformats.org/officeDocument/2006/relationships/image" Target="../media/image3.emf"/><Relationship Id="rId210" Type="http://schemas.openxmlformats.org/officeDocument/2006/relationships/control" Target="../activeX/activeX149.xml"/><Relationship Id="rId392" Type="http://schemas.openxmlformats.org/officeDocument/2006/relationships/control" Target="../activeX/activeX325.xml"/><Relationship Id="rId26" Type="http://schemas.openxmlformats.org/officeDocument/2006/relationships/control" Target="../activeX/activeX13.xml"/><Relationship Id="rId231" Type="http://schemas.openxmlformats.org/officeDocument/2006/relationships/control" Target="../activeX/activeX170.xml"/><Relationship Id="rId252" Type="http://schemas.openxmlformats.org/officeDocument/2006/relationships/control" Target="../activeX/activeX191.xml"/><Relationship Id="rId273" Type="http://schemas.openxmlformats.org/officeDocument/2006/relationships/control" Target="../activeX/activeX212.xml"/><Relationship Id="rId294" Type="http://schemas.openxmlformats.org/officeDocument/2006/relationships/control" Target="../activeX/activeX233.xml"/><Relationship Id="rId308" Type="http://schemas.openxmlformats.org/officeDocument/2006/relationships/control" Target="../activeX/activeX247.xml"/><Relationship Id="rId329" Type="http://schemas.openxmlformats.org/officeDocument/2006/relationships/control" Target="../activeX/activeX268.xml"/><Relationship Id="rId47" Type="http://schemas.openxmlformats.org/officeDocument/2006/relationships/image" Target="../media/image20.emf"/><Relationship Id="rId68" Type="http://schemas.openxmlformats.org/officeDocument/2006/relationships/image" Target="../media/image29.emf"/><Relationship Id="rId89" Type="http://schemas.openxmlformats.org/officeDocument/2006/relationships/image" Target="../media/image38.emf"/><Relationship Id="rId112" Type="http://schemas.openxmlformats.org/officeDocument/2006/relationships/control" Target="../activeX/activeX62.xml"/><Relationship Id="rId133" Type="http://schemas.openxmlformats.org/officeDocument/2006/relationships/image" Target="../media/image57.emf"/><Relationship Id="rId154" Type="http://schemas.openxmlformats.org/officeDocument/2006/relationships/control" Target="../activeX/activeX94.xml"/><Relationship Id="rId175" Type="http://schemas.openxmlformats.org/officeDocument/2006/relationships/control" Target="../activeX/activeX115.xml"/><Relationship Id="rId340" Type="http://schemas.openxmlformats.org/officeDocument/2006/relationships/image" Target="../media/image60.emf"/><Relationship Id="rId361" Type="http://schemas.openxmlformats.org/officeDocument/2006/relationships/control" Target="../activeX/activeX297.xml"/><Relationship Id="rId196" Type="http://schemas.openxmlformats.org/officeDocument/2006/relationships/control" Target="../activeX/activeX136.xml"/><Relationship Id="rId200" Type="http://schemas.openxmlformats.org/officeDocument/2006/relationships/control" Target="../activeX/activeX140.xml"/><Relationship Id="rId382" Type="http://schemas.openxmlformats.org/officeDocument/2006/relationships/control" Target="../activeX/activeX316.xml"/><Relationship Id="rId417" Type="http://schemas.openxmlformats.org/officeDocument/2006/relationships/control" Target="../activeX/activeX345.xml"/><Relationship Id="rId16" Type="http://schemas.openxmlformats.org/officeDocument/2006/relationships/image" Target="../media/image6.emf"/><Relationship Id="rId221" Type="http://schemas.openxmlformats.org/officeDocument/2006/relationships/control" Target="../activeX/activeX160.xml"/><Relationship Id="rId242" Type="http://schemas.openxmlformats.org/officeDocument/2006/relationships/control" Target="../activeX/activeX181.xml"/><Relationship Id="rId263" Type="http://schemas.openxmlformats.org/officeDocument/2006/relationships/control" Target="../activeX/activeX202.xml"/><Relationship Id="rId284" Type="http://schemas.openxmlformats.org/officeDocument/2006/relationships/control" Target="../activeX/activeX223.xml"/><Relationship Id="rId319" Type="http://schemas.openxmlformats.org/officeDocument/2006/relationships/control" Target="../activeX/activeX258.xml"/><Relationship Id="rId37" Type="http://schemas.openxmlformats.org/officeDocument/2006/relationships/control" Target="../activeX/activeX19.xml"/><Relationship Id="rId58" Type="http://schemas.openxmlformats.org/officeDocument/2006/relationships/control" Target="../activeX/activeX31.xml"/><Relationship Id="rId79" Type="http://schemas.openxmlformats.org/officeDocument/2006/relationships/control" Target="../activeX/activeX43.xml"/><Relationship Id="rId102" Type="http://schemas.openxmlformats.org/officeDocument/2006/relationships/control" Target="../activeX/activeX56.xml"/><Relationship Id="rId123" Type="http://schemas.openxmlformats.org/officeDocument/2006/relationships/control" Target="../activeX/activeX68.xml"/><Relationship Id="rId144" Type="http://schemas.openxmlformats.org/officeDocument/2006/relationships/control" Target="../activeX/activeX84.xml"/><Relationship Id="rId330" Type="http://schemas.openxmlformats.org/officeDocument/2006/relationships/control" Target="../activeX/activeX269.xml"/><Relationship Id="rId90" Type="http://schemas.openxmlformats.org/officeDocument/2006/relationships/control" Target="../activeX/activeX49.xml"/><Relationship Id="rId165" Type="http://schemas.openxmlformats.org/officeDocument/2006/relationships/control" Target="../activeX/activeX105.xml"/><Relationship Id="rId186" Type="http://schemas.openxmlformats.org/officeDocument/2006/relationships/control" Target="../activeX/activeX126.xml"/><Relationship Id="rId351" Type="http://schemas.openxmlformats.org/officeDocument/2006/relationships/control" Target="../activeX/activeX288.xml"/><Relationship Id="rId372" Type="http://schemas.openxmlformats.org/officeDocument/2006/relationships/control" Target="../activeX/activeX307.xml"/><Relationship Id="rId393" Type="http://schemas.openxmlformats.org/officeDocument/2006/relationships/control" Target="../activeX/activeX326.xml"/><Relationship Id="rId407" Type="http://schemas.openxmlformats.org/officeDocument/2006/relationships/image" Target="../media/image67.emf"/><Relationship Id="rId211" Type="http://schemas.openxmlformats.org/officeDocument/2006/relationships/control" Target="../activeX/activeX150.xml"/><Relationship Id="rId232" Type="http://schemas.openxmlformats.org/officeDocument/2006/relationships/control" Target="../activeX/activeX171.xml"/><Relationship Id="rId253" Type="http://schemas.openxmlformats.org/officeDocument/2006/relationships/control" Target="../activeX/activeX192.xml"/><Relationship Id="rId274" Type="http://schemas.openxmlformats.org/officeDocument/2006/relationships/control" Target="../activeX/activeX213.xml"/><Relationship Id="rId295" Type="http://schemas.openxmlformats.org/officeDocument/2006/relationships/control" Target="../activeX/activeX234.xml"/><Relationship Id="rId309" Type="http://schemas.openxmlformats.org/officeDocument/2006/relationships/control" Target="../activeX/activeX248.xml"/><Relationship Id="rId27" Type="http://schemas.openxmlformats.org/officeDocument/2006/relationships/control" Target="../activeX/activeX14.xml"/><Relationship Id="rId48" Type="http://schemas.openxmlformats.org/officeDocument/2006/relationships/control" Target="../activeX/activeX25.xml"/><Relationship Id="rId69" Type="http://schemas.openxmlformats.org/officeDocument/2006/relationships/control" Target="../activeX/activeX37.xml"/><Relationship Id="rId113" Type="http://schemas.openxmlformats.org/officeDocument/2006/relationships/image" Target="../media/image48.emf"/><Relationship Id="rId134" Type="http://schemas.openxmlformats.org/officeDocument/2006/relationships/control" Target="../activeX/activeX74.xml"/><Relationship Id="rId320" Type="http://schemas.openxmlformats.org/officeDocument/2006/relationships/control" Target="../activeX/activeX259.xml"/><Relationship Id="rId80" Type="http://schemas.openxmlformats.org/officeDocument/2006/relationships/image" Target="../media/image34.emf"/><Relationship Id="rId155" Type="http://schemas.openxmlformats.org/officeDocument/2006/relationships/control" Target="../activeX/activeX95.xml"/><Relationship Id="rId176" Type="http://schemas.openxmlformats.org/officeDocument/2006/relationships/control" Target="../activeX/activeX116.xml"/><Relationship Id="rId197" Type="http://schemas.openxmlformats.org/officeDocument/2006/relationships/control" Target="../activeX/activeX137.xml"/><Relationship Id="rId341" Type="http://schemas.openxmlformats.org/officeDocument/2006/relationships/control" Target="../activeX/activeX278.xml"/><Relationship Id="rId362" Type="http://schemas.openxmlformats.org/officeDocument/2006/relationships/control" Target="../activeX/activeX298.xml"/><Relationship Id="rId383" Type="http://schemas.openxmlformats.org/officeDocument/2006/relationships/control" Target="../activeX/activeX317.xml"/><Relationship Id="rId418" Type="http://schemas.openxmlformats.org/officeDocument/2006/relationships/control" Target="../activeX/activeX346.xml"/><Relationship Id="rId201" Type="http://schemas.openxmlformats.org/officeDocument/2006/relationships/image" Target="../media/image58.emf"/><Relationship Id="rId222" Type="http://schemas.openxmlformats.org/officeDocument/2006/relationships/control" Target="../activeX/activeX161.xml"/><Relationship Id="rId243" Type="http://schemas.openxmlformats.org/officeDocument/2006/relationships/control" Target="../activeX/activeX182.xml"/><Relationship Id="rId264" Type="http://schemas.openxmlformats.org/officeDocument/2006/relationships/control" Target="../activeX/activeX203.xml"/><Relationship Id="rId285" Type="http://schemas.openxmlformats.org/officeDocument/2006/relationships/control" Target="../activeX/activeX224.xml"/><Relationship Id="rId17" Type="http://schemas.openxmlformats.org/officeDocument/2006/relationships/control" Target="../activeX/activeX8.xml"/><Relationship Id="rId38" Type="http://schemas.openxmlformats.org/officeDocument/2006/relationships/image" Target="../media/image16.emf"/><Relationship Id="rId59" Type="http://schemas.openxmlformats.org/officeDocument/2006/relationships/image" Target="../media/image25.emf"/><Relationship Id="rId103" Type="http://schemas.openxmlformats.org/officeDocument/2006/relationships/image" Target="../media/image44.emf"/><Relationship Id="rId124" Type="http://schemas.openxmlformats.org/officeDocument/2006/relationships/image" Target="../media/image53.emf"/><Relationship Id="rId310" Type="http://schemas.openxmlformats.org/officeDocument/2006/relationships/control" Target="../activeX/activeX249.xml"/><Relationship Id="rId70" Type="http://schemas.openxmlformats.org/officeDocument/2006/relationships/control" Target="../activeX/activeX38.xml"/><Relationship Id="rId91" Type="http://schemas.openxmlformats.org/officeDocument/2006/relationships/control" Target="../activeX/activeX50.xml"/><Relationship Id="rId145" Type="http://schemas.openxmlformats.org/officeDocument/2006/relationships/control" Target="../activeX/activeX85.xml"/><Relationship Id="rId166" Type="http://schemas.openxmlformats.org/officeDocument/2006/relationships/control" Target="../activeX/activeX106.xml"/><Relationship Id="rId187" Type="http://schemas.openxmlformats.org/officeDocument/2006/relationships/control" Target="../activeX/activeX127.xml"/><Relationship Id="rId331" Type="http://schemas.openxmlformats.org/officeDocument/2006/relationships/control" Target="../activeX/activeX270.xml"/><Relationship Id="rId352" Type="http://schemas.openxmlformats.org/officeDocument/2006/relationships/image" Target="../media/image61.emf"/><Relationship Id="rId373" Type="http://schemas.openxmlformats.org/officeDocument/2006/relationships/control" Target="../activeX/activeX308.xml"/><Relationship Id="rId394" Type="http://schemas.openxmlformats.org/officeDocument/2006/relationships/control" Target="../activeX/activeX327.xml"/><Relationship Id="rId408" Type="http://schemas.openxmlformats.org/officeDocument/2006/relationships/control" Target="../activeX/activeX338.xml"/><Relationship Id="rId1" Type="http://schemas.openxmlformats.org/officeDocument/2006/relationships/printerSettings" Target="../printerSettings/printerSettings1.bin"/><Relationship Id="rId212" Type="http://schemas.openxmlformats.org/officeDocument/2006/relationships/control" Target="../activeX/activeX151.xml"/><Relationship Id="rId233" Type="http://schemas.openxmlformats.org/officeDocument/2006/relationships/control" Target="../activeX/activeX172.xml"/><Relationship Id="rId254" Type="http://schemas.openxmlformats.org/officeDocument/2006/relationships/control" Target="../activeX/activeX193.xml"/><Relationship Id="rId28" Type="http://schemas.openxmlformats.org/officeDocument/2006/relationships/image" Target="../media/image11.emf"/><Relationship Id="rId49" Type="http://schemas.openxmlformats.org/officeDocument/2006/relationships/control" Target="../activeX/activeX26.xml"/><Relationship Id="rId114" Type="http://schemas.openxmlformats.org/officeDocument/2006/relationships/control" Target="../activeX/activeX63.xml"/><Relationship Id="rId275" Type="http://schemas.openxmlformats.org/officeDocument/2006/relationships/control" Target="../activeX/activeX214.xml"/><Relationship Id="rId296" Type="http://schemas.openxmlformats.org/officeDocument/2006/relationships/control" Target="../activeX/activeX235.xml"/><Relationship Id="rId300" Type="http://schemas.openxmlformats.org/officeDocument/2006/relationships/control" Target="../activeX/activeX239.xml"/><Relationship Id="rId60" Type="http://schemas.openxmlformats.org/officeDocument/2006/relationships/control" Target="../activeX/activeX32.xml"/><Relationship Id="rId81" Type="http://schemas.openxmlformats.org/officeDocument/2006/relationships/control" Target="../activeX/activeX44.xml"/><Relationship Id="rId135" Type="http://schemas.openxmlformats.org/officeDocument/2006/relationships/control" Target="../activeX/activeX75.xml"/><Relationship Id="rId156" Type="http://schemas.openxmlformats.org/officeDocument/2006/relationships/control" Target="../activeX/activeX96.xml"/><Relationship Id="rId177" Type="http://schemas.openxmlformats.org/officeDocument/2006/relationships/control" Target="../activeX/activeX117.xml"/><Relationship Id="rId198" Type="http://schemas.openxmlformats.org/officeDocument/2006/relationships/control" Target="../activeX/activeX138.xml"/><Relationship Id="rId321" Type="http://schemas.openxmlformats.org/officeDocument/2006/relationships/control" Target="../activeX/activeX260.xml"/><Relationship Id="rId342" Type="http://schemas.openxmlformats.org/officeDocument/2006/relationships/control" Target="../activeX/activeX279.xml"/><Relationship Id="rId363" Type="http://schemas.openxmlformats.org/officeDocument/2006/relationships/control" Target="../activeX/activeX299.xml"/><Relationship Id="rId384" Type="http://schemas.openxmlformats.org/officeDocument/2006/relationships/control" Target="../activeX/activeX318.xml"/><Relationship Id="rId419" Type="http://schemas.openxmlformats.org/officeDocument/2006/relationships/control" Target="../activeX/activeX347.xml"/><Relationship Id="rId202" Type="http://schemas.openxmlformats.org/officeDocument/2006/relationships/control" Target="../activeX/activeX141.xml"/><Relationship Id="rId223" Type="http://schemas.openxmlformats.org/officeDocument/2006/relationships/control" Target="../activeX/activeX162.xml"/><Relationship Id="rId244" Type="http://schemas.openxmlformats.org/officeDocument/2006/relationships/control" Target="../activeX/activeX183.xml"/><Relationship Id="rId18" Type="http://schemas.openxmlformats.org/officeDocument/2006/relationships/image" Target="../media/image7.emf"/><Relationship Id="rId39" Type="http://schemas.openxmlformats.org/officeDocument/2006/relationships/control" Target="../activeX/activeX20.xml"/><Relationship Id="rId265" Type="http://schemas.openxmlformats.org/officeDocument/2006/relationships/control" Target="../activeX/activeX204.xml"/><Relationship Id="rId286" Type="http://schemas.openxmlformats.org/officeDocument/2006/relationships/control" Target="../activeX/activeX225.xml"/><Relationship Id="rId50" Type="http://schemas.openxmlformats.org/officeDocument/2006/relationships/image" Target="../media/image21.emf"/><Relationship Id="rId104" Type="http://schemas.openxmlformats.org/officeDocument/2006/relationships/control" Target="../activeX/activeX57.xml"/><Relationship Id="rId125" Type="http://schemas.openxmlformats.org/officeDocument/2006/relationships/control" Target="../activeX/activeX69.xml"/><Relationship Id="rId146" Type="http://schemas.openxmlformats.org/officeDocument/2006/relationships/control" Target="../activeX/activeX86.xml"/><Relationship Id="rId167" Type="http://schemas.openxmlformats.org/officeDocument/2006/relationships/control" Target="../activeX/activeX107.xml"/><Relationship Id="rId188" Type="http://schemas.openxmlformats.org/officeDocument/2006/relationships/control" Target="../activeX/activeX128.xml"/><Relationship Id="rId311" Type="http://schemas.openxmlformats.org/officeDocument/2006/relationships/control" Target="../activeX/activeX250.xml"/><Relationship Id="rId332" Type="http://schemas.openxmlformats.org/officeDocument/2006/relationships/control" Target="../activeX/activeX271.xml"/><Relationship Id="rId353" Type="http://schemas.openxmlformats.org/officeDocument/2006/relationships/control" Target="../activeX/activeX289.xml"/><Relationship Id="rId374" Type="http://schemas.openxmlformats.org/officeDocument/2006/relationships/control" Target="../activeX/activeX309.xml"/><Relationship Id="rId395" Type="http://schemas.openxmlformats.org/officeDocument/2006/relationships/control" Target="../activeX/activeX328.xml"/><Relationship Id="rId409" Type="http://schemas.openxmlformats.org/officeDocument/2006/relationships/image" Target="../media/image68.emf"/><Relationship Id="rId71" Type="http://schemas.openxmlformats.org/officeDocument/2006/relationships/image" Target="../media/image30.emf"/><Relationship Id="rId92" Type="http://schemas.openxmlformats.org/officeDocument/2006/relationships/image" Target="../media/image39.emf"/><Relationship Id="rId213" Type="http://schemas.openxmlformats.org/officeDocument/2006/relationships/control" Target="../activeX/activeX152.xml"/><Relationship Id="rId234" Type="http://schemas.openxmlformats.org/officeDocument/2006/relationships/control" Target="../activeX/activeX173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15.xml"/><Relationship Id="rId255" Type="http://schemas.openxmlformats.org/officeDocument/2006/relationships/control" Target="../activeX/activeX194.xml"/><Relationship Id="rId276" Type="http://schemas.openxmlformats.org/officeDocument/2006/relationships/control" Target="../activeX/activeX215.xml"/><Relationship Id="rId297" Type="http://schemas.openxmlformats.org/officeDocument/2006/relationships/control" Target="../activeX/activeX236.xml"/><Relationship Id="rId40" Type="http://schemas.openxmlformats.org/officeDocument/2006/relationships/image" Target="../media/image17.emf"/><Relationship Id="rId115" Type="http://schemas.openxmlformats.org/officeDocument/2006/relationships/image" Target="../media/image49.emf"/><Relationship Id="rId136" Type="http://schemas.openxmlformats.org/officeDocument/2006/relationships/control" Target="../activeX/activeX76.xml"/><Relationship Id="rId157" Type="http://schemas.openxmlformats.org/officeDocument/2006/relationships/control" Target="../activeX/activeX97.xml"/><Relationship Id="rId178" Type="http://schemas.openxmlformats.org/officeDocument/2006/relationships/control" Target="../activeX/activeX118.xml"/><Relationship Id="rId301" Type="http://schemas.openxmlformats.org/officeDocument/2006/relationships/control" Target="../activeX/activeX240.xml"/><Relationship Id="rId322" Type="http://schemas.openxmlformats.org/officeDocument/2006/relationships/control" Target="../activeX/activeX261.xml"/><Relationship Id="rId343" Type="http://schemas.openxmlformats.org/officeDocument/2006/relationships/control" Target="../activeX/activeX280.xml"/><Relationship Id="rId364" Type="http://schemas.openxmlformats.org/officeDocument/2006/relationships/image" Target="../media/image62.emf"/><Relationship Id="rId61" Type="http://schemas.openxmlformats.org/officeDocument/2006/relationships/image" Target="../media/image26.emf"/><Relationship Id="rId82" Type="http://schemas.openxmlformats.org/officeDocument/2006/relationships/image" Target="../media/image35.emf"/><Relationship Id="rId199" Type="http://schemas.openxmlformats.org/officeDocument/2006/relationships/control" Target="../activeX/activeX139.xml"/><Relationship Id="rId203" Type="http://schemas.openxmlformats.org/officeDocument/2006/relationships/control" Target="../activeX/activeX142.xml"/><Relationship Id="rId385" Type="http://schemas.openxmlformats.org/officeDocument/2006/relationships/control" Target="../activeX/activeX319.xml"/><Relationship Id="rId19" Type="http://schemas.openxmlformats.org/officeDocument/2006/relationships/control" Target="../activeX/activeX9.xml"/><Relationship Id="rId224" Type="http://schemas.openxmlformats.org/officeDocument/2006/relationships/control" Target="../activeX/activeX163.xml"/><Relationship Id="rId245" Type="http://schemas.openxmlformats.org/officeDocument/2006/relationships/control" Target="../activeX/activeX184.xml"/><Relationship Id="rId266" Type="http://schemas.openxmlformats.org/officeDocument/2006/relationships/control" Target="../activeX/activeX205.xml"/><Relationship Id="rId287" Type="http://schemas.openxmlformats.org/officeDocument/2006/relationships/control" Target="../activeX/activeX226.xml"/><Relationship Id="rId410" Type="http://schemas.openxmlformats.org/officeDocument/2006/relationships/control" Target="../activeX/activeX339.xml"/><Relationship Id="rId30" Type="http://schemas.openxmlformats.org/officeDocument/2006/relationships/image" Target="../media/image12.emf"/><Relationship Id="rId105" Type="http://schemas.openxmlformats.org/officeDocument/2006/relationships/control" Target="../activeX/activeX58.xml"/><Relationship Id="rId126" Type="http://schemas.openxmlformats.org/officeDocument/2006/relationships/control" Target="../activeX/activeX70.xml"/><Relationship Id="rId147" Type="http://schemas.openxmlformats.org/officeDocument/2006/relationships/control" Target="../activeX/activeX87.xml"/><Relationship Id="rId168" Type="http://schemas.openxmlformats.org/officeDocument/2006/relationships/control" Target="../activeX/activeX108.xml"/><Relationship Id="rId312" Type="http://schemas.openxmlformats.org/officeDocument/2006/relationships/control" Target="../activeX/activeX251.xml"/><Relationship Id="rId333" Type="http://schemas.openxmlformats.org/officeDocument/2006/relationships/image" Target="../media/image59.emf"/><Relationship Id="rId354" Type="http://schemas.openxmlformats.org/officeDocument/2006/relationships/control" Target="../activeX/activeX290.xml"/><Relationship Id="rId51" Type="http://schemas.openxmlformats.org/officeDocument/2006/relationships/control" Target="../activeX/activeX27.xml"/><Relationship Id="rId72" Type="http://schemas.openxmlformats.org/officeDocument/2006/relationships/control" Target="../activeX/activeX39.xml"/><Relationship Id="rId93" Type="http://schemas.openxmlformats.org/officeDocument/2006/relationships/control" Target="../activeX/activeX51.xml"/><Relationship Id="rId189" Type="http://schemas.openxmlformats.org/officeDocument/2006/relationships/control" Target="../activeX/activeX129.xml"/><Relationship Id="rId375" Type="http://schemas.openxmlformats.org/officeDocument/2006/relationships/control" Target="../activeX/activeX310.xml"/><Relationship Id="rId396" Type="http://schemas.openxmlformats.org/officeDocument/2006/relationships/control" Target="../activeX/activeX329.xml"/><Relationship Id="rId3" Type="http://schemas.openxmlformats.org/officeDocument/2006/relationships/vmlDrawing" Target="../drawings/vmlDrawing1.vml"/><Relationship Id="rId214" Type="http://schemas.openxmlformats.org/officeDocument/2006/relationships/control" Target="../activeX/activeX153.xml"/><Relationship Id="rId235" Type="http://schemas.openxmlformats.org/officeDocument/2006/relationships/control" Target="../activeX/activeX174.xml"/><Relationship Id="rId256" Type="http://schemas.openxmlformats.org/officeDocument/2006/relationships/control" Target="../activeX/activeX195.xml"/><Relationship Id="rId277" Type="http://schemas.openxmlformats.org/officeDocument/2006/relationships/control" Target="../activeX/activeX216.xml"/><Relationship Id="rId298" Type="http://schemas.openxmlformats.org/officeDocument/2006/relationships/control" Target="../activeX/activeX237.xml"/><Relationship Id="rId400" Type="http://schemas.openxmlformats.org/officeDocument/2006/relationships/control" Target="../activeX/activeX332.xml"/><Relationship Id="rId116" Type="http://schemas.openxmlformats.org/officeDocument/2006/relationships/control" Target="../activeX/activeX64.xml"/><Relationship Id="rId137" Type="http://schemas.openxmlformats.org/officeDocument/2006/relationships/control" Target="../activeX/activeX77.xml"/><Relationship Id="rId158" Type="http://schemas.openxmlformats.org/officeDocument/2006/relationships/control" Target="../activeX/activeX98.xml"/><Relationship Id="rId302" Type="http://schemas.openxmlformats.org/officeDocument/2006/relationships/control" Target="../activeX/activeX241.xml"/><Relationship Id="rId323" Type="http://schemas.openxmlformats.org/officeDocument/2006/relationships/control" Target="../activeX/activeX262.xml"/><Relationship Id="rId344" Type="http://schemas.openxmlformats.org/officeDocument/2006/relationships/control" Target="../activeX/activeX281.xml"/><Relationship Id="rId20" Type="http://schemas.openxmlformats.org/officeDocument/2006/relationships/control" Target="../activeX/activeX10.xml"/><Relationship Id="rId41" Type="http://schemas.openxmlformats.org/officeDocument/2006/relationships/control" Target="../activeX/activeX21.xml"/><Relationship Id="rId62" Type="http://schemas.openxmlformats.org/officeDocument/2006/relationships/control" Target="../activeX/activeX33.xml"/><Relationship Id="rId83" Type="http://schemas.openxmlformats.org/officeDocument/2006/relationships/control" Target="../activeX/activeX45.xml"/><Relationship Id="rId179" Type="http://schemas.openxmlformats.org/officeDocument/2006/relationships/control" Target="../activeX/activeX119.xml"/><Relationship Id="rId365" Type="http://schemas.openxmlformats.org/officeDocument/2006/relationships/control" Target="../activeX/activeX300.xml"/><Relationship Id="rId386" Type="http://schemas.openxmlformats.org/officeDocument/2006/relationships/control" Target="../activeX/activeX320.xml"/><Relationship Id="rId190" Type="http://schemas.openxmlformats.org/officeDocument/2006/relationships/control" Target="../activeX/activeX130.xml"/><Relationship Id="rId204" Type="http://schemas.openxmlformats.org/officeDocument/2006/relationships/control" Target="../activeX/activeX143.xml"/><Relationship Id="rId225" Type="http://schemas.openxmlformats.org/officeDocument/2006/relationships/control" Target="../activeX/activeX164.xml"/><Relationship Id="rId246" Type="http://schemas.openxmlformats.org/officeDocument/2006/relationships/control" Target="../activeX/activeX185.xml"/><Relationship Id="rId267" Type="http://schemas.openxmlformats.org/officeDocument/2006/relationships/control" Target="../activeX/activeX206.xml"/><Relationship Id="rId288" Type="http://schemas.openxmlformats.org/officeDocument/2006/relationships/control" Target="../activeX/activeX227.xml"/><Relationship Id="rId411" Type="http://schemas.openxmlformats.org/officeDocument/2006/relationships/control" Target="../activeX/activeX340.xml"/><Relationship Id="rId106" Type="http://schemas.openxmlformats.org/officeDocument/2006/relationships/image" Target="../media/image45.emf"/><Relationship Id="rId127" Type="http://schemas.openxmlformats.org/officeDocument/2006/relationships/image" Target="../media/image54.emf"/><Relationship Id="rId313" Type="http://schemas.openxmlformats.org/officeDocument/2006/relationships/control" Target="../activeX/activeX252.xml"/><Relationship Id="rId10" Type="http://schemas.openxmlformats.org/officeDocument/2006/relationships/control" Target="../activeX/activeX4.xml"/><Relationship Id="rId31" Type="http://schemas.openxmlformats.org/officeDocument/2006/relationships/control" Target="../activeX/activeX16.xml"/><Relationship Id="rId52" Type="http://schemas.openxmlformats.org/officeDocument/2006/relationships/image" Target="../media/image22.emf"/><Relationship Id="rId73" Type="http://schemas.openxmlformats.org/officeDocument/2006/relationships/image" Target="../media/image31.emf"/><Relationship Id="rId94" Type="http://schemas.openxmlformats.org/officeDocument/2006/relationships/image" Target="../media/image40.emf"/><Relationship Id="rId148" Type="http://schemas.openxmlformats.org/officeDocument/2006/relationships/control" Target="../activeX/activeX88.xml"/><Relationship Id="rId169" Type="http://schemas.openxmlformats.org/officeDocument/2006/relationships/control" Target="../activeX/activeX109.xml"/><Relationship Id="rId334" Type="http://schemas.openxmlformats.org/officeDocument/2006/relationships/control" Target="../activeX/activeX272.xml"/><Relationship Id="rId355" Type="http://schemas.openxmlformats.org/officeDocument/2006/relationships/control" Target="../activeX/activeX291.xml"/><Relationship Id="rId376" Type="http://schemas.openxmlformats.org/officeDocument/2006/relationships/image" Target="../media/image63.emf"/><Relationship Id="rId397" Type="http://schemas.openxmlformats.org/officeDocument/2006/relationships/image" Target="../media/image65.emf"/><Relationship Id="rId4" Type="http://schemas.openxmlformats.org/officeDocument/2006/relationships/control" Target="../activeX/activeX1.xml"/><Relationship Id="rId180" Type="http://schemas.openxmlformats.org/officeDocument/2006/relationships/control" Target="../activeX/activeX120.xml"/><Relationship Id="rId215" Type="http://schemas.openxmlformats.org/officeDocument/2006/relationships/control" Target="../activeX/activeX154.xml"/><Relationship Id="rId236" Type="http://schemas.openxmlformats.org/officeDocument/2006/relationships/control" Target="../activeX/activeX175.xml"/><Relationship Id="rId257" Type="http://schemas.openxmlformats.org/officeDocument/2006/relationships/control" Target="../activeX/activeX196.xml"/><Relationship Id="rId278" Type="http://schemas.openxmlformats.org/officeDocument/2006/relationships/control" Target="../activeX/activeX217.xml"/><Relationship Id="rId401" Type="http://schemas.openxmlformats.org/officeDocument/2006/relationships/image" Target="../media/image66.emf"/><Relationship Id="rId303" Type="http://schemas.openxmlformats.org/officeDocument/2006/relationships/control" Target="../activeX/activeX242.xml"/><Relationship Id="rId42" Type="http://schemas.openxmlformats.org/officeDocument/2006/relationships/control" Target="../activeX/activeX22.xml"/><Relationship Id="rId84" Type="http://schemas.openxmlformats.org/officeDocument/2006/relationships/control" Target="../activeX/activeX46.xml"/><Relationship Id="rId138" Type="http://schemas.openxmlformats.org/officeDocument/2006/relationships/control" Target="../activeX/activeX78.xml"/><Relationship Id="rId345" Type="http://schemas.openxmlformats.org/officeDocument/2006/relationships/control" Target="../activeX/activeX282.xml"/><Relationship Id="rId387" Type="http://schemas.openxmlformats.org/officeDocument/2006/relationships/control" Target="../activeX/activeX321.xml"/><Relationship Id="rId191" Type="http://schemas.openxmlformats.org/officeDocument/2006/relationships/control" Target="../activeX/activeX131.xml"/><Relationship Id="rId205" Type="http://schemas.openxmlformats.org/officeDocument/2006/relationships/control" Target="../activeX/activeX144.xml"/><Relationship Id="rId247" Type="http://schemas.openxmlformats.org/officeDocument/2006/relationships/control" Target="../activeX/activeX186.xml"/><Relationship Id="rId412" Type="http://schemas.openxmlformats.org/officeDocument/2006/relationships/control" Target="../activeX/activeX341.xml"/><Relationship Id="rId107" Type="http://schemas.openxmlformats.org/officeDocument/2006/relationships/control" Target="../activeX/activeX59.xml"/><Relationship Id="rId289" Type="http://schemas.openxmlformats.org/officeDocument/2006/relationships/control" Target="../activeX/activeX228.xml"/><Relationship Id="rId11" Type="http://schemas.openxmlformats.org/officeDocument/2006/relationships/image" Target="../media/image4.emf"/><Relationship Id="rId53" Type="http://schemas.openxmlformats.org/officeDocument/2006/relationships/control" Target="../activeX/activeX28.xml"/><Relationship Id="rId149" Type="http://schemas.openxmlformats.org/officeDocument/2006/relationships/control" Target="../activeX/activeX89.xml"/><Relationship Id="rId314" Type="http://schemas.openxmlformats.org/officeDocument/2006/relationships/control" Target="../activeX/activeX253.xml"/><Relationship Id="rId356" Type="http://schemas.openxmlformats.org/officeDocument/2006/relationships/control" Target="../activeX/activeX292.xml"/><Relationship Id="rId398" Type="http://schemas.openxmlformats.org/officeDocument/2006/relationships/control" Target="../activeX/activeX330.xml"/><Relationship Id="rId95" Type="http://schemas.openxmlformats.org/officeDocument/2006/relationships/control" Target="../activeX/activeX52.xml"/><Relationship Id="rId160" Type="http://schemas.openxmlformats.org/officeDocument/2006/relationships/control" Target="../activeX/activeX100.xml"/><Relationship Id="rId216" Type="http://schemas.openxmlformats.org/officeDocument/2006/relationships/control" Target="../activeX/activeX155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79.emf"/><Relationship Id="rId21" Type="http://schemas.openxmlformats.org/officeDocument/2006/relationships/control" Target="../activeX/activeX361.xml"/><Relationship Id="rId42" Type="http://schemas.openxmlformats.org/officeDocument/2006/relationships/control" Target="../activeX/activeX380.xml"/><Relationship Id="rId47" Type="http://schemas.openxmlformats.org/officeDocument/2006/relationships/control" Target="../activeX/activeX385.xml"/><Relationship Id="rId63" Type="http://schemas.openxmlformats.org/officeDocument/2006/relationships/control" Target="../activeX/activeX399.xml"/><Relationship Id="rId68" Type="http://schemas.openxmlformats.org/officeDocument/2006/relationships/control" Target="../activeX/activeX404.xml"/><Relationship Id="rId84" Type="http://schemas.openxmlformats.org/officeDocument/2006/relationships/control" Target="../activeX/activeX418.xml"/><Relationship Id="rId89" Type="http://schemas.openxmlformats.org/officeDocument/2006/relationships/control" Target="../activeX/activeX422.xml"/><Relationship Id="rId112" Type="http://schemas.openxmlformats.org/officeDocument/2006/relationships/image" Target="../media/image88.emf"/><Relationship Id="rId16" Type="http://schemas.openxmlformats.org/officeDocument/2006/relationships/control" Target="../activeX/activeX357.xml"/><Relationship Id="rId107" Type="http://schemas.openxmlformats.org/officeDocument/2006/relationships/control" Target="../activeX/activeX438.xml"/><Relationship Id="rId11" Type="http://schemas.openxmlformats.org/officeDocument/2006/relationships/control" Target="../activeX/activeX353.xml"/><Relationship Id="rId24" Type="http://schemas.openxmlformats.org/officeDocument/2006/relationships/control" Target="../activeX/activeX364.xml"/><Relationship Id="rId32" Type="http://schemas.openxmlformats.org/officeDocument/2006/relationships/control" Target="../activeX/activeX371.xml"/><Relationship Id="rId37" Type="http://schemas.openxmlformats.org/officeDocument/2006/relationships/control" Target="../activeX/activeX376.xml"/><Relationship Id="rId40" Type="http://schemas.openxmlformats.org/officeDocument/2006/relationships/control" Target="../activeX/activeX378.xml"/><Relationship Id="rId45" Type="http://schemas.openxmlformats.org/officeDocument/2006/relationships/control" Target="../activeX/activeX383.xml"/><Relationship Id="rId53" Type="http://schemas.openxmlformats.org/officeDocument/2006/relationships/control" Target="../activeX/activeX390.xml"/><Relationship Id="rId58" Type="http://schemas.openxmlformats.org/officeDocument/2006/relationships/control" Target="../activeX/activeX395.xml"/><Relationship Id="rId66" Type="http://schemas.openxmlformats.org/officeDocument/2006/relationships/control" Target="../activeX/activeX402.xml"/><Relationship Id="rId74" Type="http://schemas.openxmlformats.org/officeDocument/2006/relationships/control" Target="../activeX/activeX409.xml"/><Relationship Id="rId79" Type="http://schemas.openxmlformats.org/officeDocument/2006/relationships/control" Target="../activeX/activeX413.xml"/><Relationship Id="rId87" Type="http://schemas.openxmlformats.org/officeDocument/2006/relationships/image" Target="../media/image85.emf"/><Relationship Id="rId102" Type="http://schemas.openxmlformats.org/officeDocument/2006/relationships/control" Target="../activeX/activeX434.xml"/><Relationship Id="rId110" Type="http://schemas.openxmlformats.org/officeDocument/2006/relationships/control" Target="../activeX/activeX441.xml"/><Relationship Id="rId115" Type="http://schemas.openxmlformats.org/officeDocument/2006/relationships/control" Target="../activeX/activeX445.xml"/><Relationship Id="rId5" Type="http://schemas.openxmlformats.org/officeDocument/2006/relationships/image" Target="../media/image75.emf"/><Relationship Id="rId61" Type="http://schemas.openxmlformats.org/officeDocument/2006/relationships/control" Target="../activeX/activeX398.xml"/><Relationship Id="rId82" Type="http://schemas.openxmlformats.org/officeDocument/2006/relationships/control" Target="../activeX/activeX416.xml"/><Relationship Id="rId90" Type="http://schemas.openxmlformats.org/officeDocument/2006/relationships/control" Target="../activeX/activeX423.xml"/><Relationship Id="rId95" Type="http://schemas.openxmlformats.org/officeDocument/2006/relationships/control" Target="../activeX/activeX428.xml"/><Relationship Id="rId19" Type="http://schemas.openxmlformats.org/officeDocument/2006/relationships/control" Target="../activeX/activeX359.xml"/><Relationship Id="rId14" Type="http://schemas.openxmlformats.org/officeDocument/2006/relationships/control" Target="../activeX/activeX355.xml"/><Relationship Id="rId22" Type="http://schemas.openxmlformats.org/officeDocument/2006/relationships/control" Target="../activeX/activeX362.xml"/><Relationship Id="rId27" Type="http://schemas.openxmlformats.org/officeDocument/2006/relationships/control" Target="../activeX/activeX366.xml"/><Relationship Id="rId30" Type="http://schemas.openxmlformats.org/officeDocument/2006/relationships/control" Target="../activeX/activeX369.xml"/><Relationship Id="rId35" Type="http://schemas.openxmlformats.org/officeDocument/2006/relationships/control" Target="../activeX/activeX374.xml"/><Relationship Id="rId43" Type="http://schemas.openxmlformats.org/officeDocument/2006/relationships/control" Target="../activeX/activeX381.xml"/><Relationship Id="rId48" Type="http://schemas.openxmlformats.org/officeDocument/2006/relationships/control" Target="../activeX/activeX386.xml"/><Relationship Id="rId56" Type="http://schemas.openxmlformats.org/officeDocument/2006/relationships/control" Target="../activeX/activeX393.xml"/><Relationship Id="rId64" Type="http://schemas.openxmlformats.org/officeDocument/2006/relationships/control" Target="../activeX/activeX400.xml"/><Relationship Id="rId69" Type="http://schemas.openxmlformats.org/officeDocument/2006/relationships/control" Target="../activeX/activeX405.xml"/><Relationship Id="rId77" Type="http://schemas.openxmlformats.org/officeDocument/2006/relationships/control" Target="../activeX/activeX411.xml"/><Relationship Id="rId100" Type="http://schemas.openxmlformats.org/officeDocument/2006/relationships/control" Target="../activeX/activeX432.xml"/><Relationship Id="rId105" Type="http://schemas.openxmlformats.org/officeDocument/2006/relationships/control" Target="../activeX/activeX437.xml"/><Relationship Id="rId113" Type="http://schemas.openxmlformats.org/officeDocument/2006/relationships/control" Target="../activeX/activeX443.xml"/><Relationship Id="rId8" Type="http://schemas.openxmlformats.org/officeDocument/2006/relationships/control" Target="../activeX/activeX351.xml"/><Relationship Id="rId51" Type="http://schemas.openxmlformats.org/officeDocument/2006/relationships/control" Target="../activeX/activeX388.xml"/><Relationship Id="rId72" Type="http://schemas.openxmlformats.org/officeDocument/2006/relationships/image" Target="../media/image83.emf"/><Relationship Id="rId80" Type="http://schemas.openxmlformats.org/officeDocument/2006/relationships/control" Target="../activeX/activeX414.xml"/><Relationship Id="rId85" Type="http://schemas.openxmlformats.org/officeDocument/2006/relationships/control" Target="../activeX/activeX419.xml"/><Relationship Id="rId93" Type="http://schemas.openxmlformats.org/officeDocument/2006/relationships/control" Target="../activeX/activeX426.xml"/><Relationship Id="rId98" Type="http://schemas.openxmlformats.org/officeDocument/2006/relationships/control" Target="../activeX/activeX431.xml"/><Relationship Id="rId3" Type="http://schemas.openxmlformats.org/officeDocument/2006/relationships/vmlDrawing" Target="../drawings/vmlDrawing2.vml"/><Relationship Id="rId12" Type="http://schemas.openxmlformats.org/officeDocument/2006/relationships/control" Target="../activeX/activeX354.xml"/><Relationship Id="rId17" Type="http://schemas.openxmlformats.org/officeDocument/2006/relationships/control" Target="../activeX/activeX358.xml"/><Relationship Id="rId25" Type="http://schemas.openxmlformats.org/officeDocument/2006/relationships/control" Target="../activeX/activeX365.xml"/><Relationship Id="rId33" Type="http://schemas.openxmlformats.org/officeDocument/2006/relationships/control" Target="../activeX/activeX372.xml"/><Relationship Id="rId38" Type="http://schemas.openxmlformats.org/officeDocument/2006/relationships/image" Target="../media/image80.emf"/><Relationship Id="rId46" Type="http://schemas.openxmlformats.org/officeDocument/2006/relationships/control" Target="../activeX/activeX384.xml"/><Relationship Id="rId59" Type="http://schemas.openxmlformats.org/officeDocument/2006/relationships/control" Target="../activeX/activeX396.xml"/><Relationship Id="rId67" Type="http://schemas.openxmlformats.org/officeDocument/2006/relationships/control" Target="../activeX/activeX403.xml"/><Relationship Id="rId103" Type="http://schemas.openxmlformats.org/officeDocument/2006/relationships/control" Target="../activeX/activeX435.xml"/><Relationship Id="rId108" Type="http://schemas.openxmlformats.org/officeDocument/2006/relationships/control" Target="../activeX/activeX439.xml"/><Relationship Id="rId116" Type="http://schemas.openxmlformats.org/officeDocument/2006/relationships/control" Target="../activeX/activeX446.xml"/><Relationship Id="rId20" Type="http://schemas.openxmlformats.org/officeDocument/2006/relationships/control" Target="../activeX/activeX360.xml"/><Relationship Id="rId41" Type="http://schemas.openxmlformats.org/officeDocument/2006/relationships/control" Target="../activeX/activeX379.xml"/><Relationship Id="rId54" Type="http://schemas.openxmlformats.org/officeDocument/2006/relationships/control" Target="../activeX/activeX391.xml"/><Relationship Id="rId62" Type="http://schemas.openxmlformats.org/officeDocument/2006/relationships/image" Target="../media/image82.emf"/><Relationship Id="rId70" Type="http://schemas.openxmlformats.org/officeDocument/2006/relationships/control" Target="../activeX/activeX406.xml"/><Relationship Id="rId75" Type="http://schemas.openxmlformats.org/officeDocument/2006/relationships/image" Target="../media/image84.emf"/><Relationship Id="rId83" Type="http://schemas.openxmlformats.org/officeDocument/2006/relationships/control" Target="../activeX/activeX417.xml"/><Relationship Id="rId88" Type="http://schemas.openxmlformats.org/officeDocument/2006/relationships/control" Target="../activeX/activeX421.xml"/><Relationship Id="rId91" Type="http://schemas.openxmlformats.org/officeDocument/2006/relationships/control" Target="../activeX/activeX424.xml"/><Relationship Id="rId96" Type="http://schemas.openxmlformats.org/officeDocument/2006/relationships/control" Target="../activeX/activeX429.xml"/><Relationship Id="rId111" Type="http://schemas.openxmlformats.org/officeDocument/2006/relationships/control" Target="../activeX/activeX44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349.xml"/><Relationship Id="rId15" Type="http://schemas.openxmlformats.org/officeDocument/2006/relationships/control" Target="../activeX/activeX356.xml"/><Relationship Id="rId23" Type="http://schemas.openxmlformats.org/officeDocument/2006/relationships/control" Target="../activeX/activeX363.xml"/><Relationship Id="rId28" Type="http://schemas.openxmlformats.org/officeDocument/2006/relationships/control" Target="../activeX/activeX367.xml"/><Relationship Id="rId36" Type="http://schemas.openxmlformats.org/officeDocument/2006/relationships/control" Target="../activeX/activeX375.xml"/><Relationship Id="rId49" Type="http://schemas.openxmlformats.org/officeDocument/2006/relationships/control" Target="../activeX/activeX387.xml"/><Relationship Id="rId57" Type="http://schemas.openxmlformats.org/officeDocument/2006/relationships/control" Target="../activeX/activeX394.xml"/><Relationship Id="rId106" Type="http://schemas.openxmlformats.org/officeDocument/2006/relationships/image" Target="../media/image87.emf"/><Relationship Id="rId114" Type="http://schemas.openxmlformats.org/officeDocument/2006/relationships/control" Target="../activeX/activeX444.xml"/><Relationship Id="rId10" Type="http://schemas.openxmlformats.org/officeDocument/2006/relationships/image" Target="../media/image76.emf"/><Relationship Id="rId31" Type="http://schemas.openxmlformats.org/officeDocument/2006/relationships/control" Target="../activeX/activeX370.xml"/><Relationship Id="rId44" Type="http://schemas.openxmlformats.org/officeDocument/2006/relationships/control" Target="../activeX/activeX382.xml"/><Relationship Id="rId52" Type="http://schemas.openxmlformats.org/officeDocument/2006/relationships/control" Target="../activeX/activeX389.xml"/><Relationship Id="rId60" Type="http://schemas.openxmlformats.org/officeDocument/2006/relationships/control" Target="../activeX/activeX397.xml"/><Relationship Id="rId65" Type="http://schemas.openxmlformats.org/officeDocument/2006/relationships/control" Target="../activeX/activeX401.xml"/><Relationship Id="rId73" Type="http://schemas.openxmlformats.org/officeDocument/2006/relationships/control" Target="../activeX/activeX408.xml"/><Relationship Id="rId78" Type="http://schemas.openxmlformats.org/officeDocument/2006/relationships/control" Target="../activeX/activeX412.xml"/><Relationship Id="rId81" Type="http://schemas.openxmlformats.org/officeDocument/2006/relationships/control" Target="../activeX/activeX415.xml"/><Relationship Id="rId86" Type="http://schemas.openxmlformats.org/officeDocument/2006/relationships/control" Target="../activeX/activeX420.xml"/><Relationship Id="rId94" Type="http://schemas.openxmlformats.org/officeDocument/2006/relationships/control" Target="../activeX/activeX427.xml"/><Relationship Id="rId99" Type="http://schemas.openxmlformats.org/officeDocument/2006/relationships/image" Target="../media/image86.emf"/><Relationship Id="rId101" Type="http://schemas.openxmlformats.org/officeDocument/2006/relationships/control" Target="../activeX/activeX433.xml"/><Relationship Id="rId4" Type="http://schemas.openxmlformats.org/officeDocument/2006/relationships/control" Target="../activeX/activeX348.xml"/><Relationship Id="rId9" Type="http://schemas.openxmlformats.org/officeDocument/2006/relationships/control" Target="../activeX/activeX352.xml"/><Relationship Id="rId13" Type="http://schemas.openxmlformats.org/officeDocument/2006/relationships/image" Target="../media/image77.emf"/><Relationship Id="rId18" Type="http://schemas.openxmlformats.org/officeDocument/2006/relationships/image" Target="../media/image78.emf"/><Relationship Id="rId39" Type="http://schemas.openxmlformats.org/officeDocument/2006/relationships/control" Target="../activeX/activeX377.xml"/><Relationship Id="rId109" Type="http://schemas.openxmlformats.org/officeDocument/2006/relationships/control" Target="../activeX/activeX440.xml"/><Relationship Id="rId34" Type="http://schemas.openxmlformats.org/officeDocument/2006/relationships/control" Target="../activeX/activeX373.xml"/><Relationship Id="rId50" Type="http://schemas.openxmlformats.org/officeDocument/2006/relationships/image" Target="../media/image81.emf"/><Relationship Id="rId55" Type="http://schemas.openxmlformats.org/officeDocument/2006/relationships/control" Target="../activeX/activeX392.xml"/><Relationship Id="rId76" Type="http://schemas.openxmlformats.org/officeDocument/2006/relationships/control" Target="../activeX/activeX410.xml"/><Relationship Id="rId97" Type="http://schemas.openxmlformats.org/officeDocument/2006/relationships/control" Target="../activeX/activeX430.xml"/><Relationship Id="rId104" Type="http://schemas.openxmlformats.org/officeDocument/2006/relationships/control" Target="../activeX/activeX436.xml"/><Relationship Id="rId7" Type="http://schemas.openxmlformats.org/officeDocument/2006/relationships/control" Target="../activeX/activeX350.xml"/><Relationship Id="rId71" Type="http://schemas.openxmlformats.org/officeDocument/2006/relationships/control" Target="../activeX/activeX407.xml"/><Relationship Id="rId92" Type="http://schemas.openxmlformats.org/officeDocument/2006/relationships/control" Target="../activeX/activeX425.xml"/><Relationship Id="rId2" Type="http://schemas.openxmlformats.org/officeDocument/2006/relationships/drawing" Target="../drawings/drawing2.xml"/><Relationship Id="rId29" Type="http://schemas.openxmlformats.org/officeDocument/2006/relationships/control" Target="../activeX/activeX36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O56"/>
  <sheetViews>
    <sheetView tabSelected="1" zoomScale="90" zoomScaleNormal="90" workbookViewId="0">
      <pane xSplit="6" ySplit="19" topLeftCell="KU20" activePane="bottomRight" state="frozen"/>
      <selection pane="topRight" activeCell="G1" sqref="G1"/>
      <selection pane="bottomLeft" activeCell="A20" sqref="A20"/>
      <selection pane="bottomRight" activeCell="LG16" sqref="LG16"/>
    </sheetView>
  </sheetViews>
  <sheetFormatPr defaultRowHeight="14.25"/>
  <cols>
    <col min="2" max="2" width="21.125" customWidth="1"/>
    <col min="3" max="3" width="7" bestFit="1" customWidth="1"/>
    <col min="4" max="4" width="6.875" bestFit="1" customWidth="1"/>
    <col min="5" max="6" width="7" bestFit="1" customWidth="1"/>
    <col min="55" max="55" width="13.375" customWidth="1"/>
    <col min="57" max="57" width="12.75" bestFit="1" customWidth="1"/>
    <col min="67" max="67" width="10.625" customWidth="1"/>
    <col min="69" max="69" width="9.125" customWidth="1"/>
    <col min="70" max="70" width="10.25" customWidth="1"/>
    <col min="85" max="85" width="12.875" bestFit="1" customWidth="1"/>
    <col min="170" max="170" width="14" customWidth="1"/>
    <col min="171" max="171" width="15.25" customWidth="1"/>
    <col min="193" max="193" width="13.625" customWidth="1"/>
    <col min="231" max="231" width="14" bestFit="1" customWidth="1"/>
    <col min="249" max="249" width="7.875" customWidth="1"/>
    <col min="317" max="317" width="21.375" style="156" customWidth="1"/>
    <col min="318" max="318" width="10.125" bestFit="1" customWidth="1"/>
    <col min="319" max="319" width="9.625" bestFit="1" customWidth="1"/>
  </cols>
  <sheetData>
    <row r="1" spans="1:327" ht="15" thickBot="1">
      <c r="A1" s="19" t="s">
        <v>280</v>
      </c>
      <c r="B1" s="135" t="s">
        <v>0</v>
      </c>
      <c r="C1" s="124" t="s">
        <v>321</v>
      </c>
      <c r="D1" s="136" t="s">
        <v>322</v>
      </c>
      <c r="E1" s="137" t="s">
        <v>323</v>
      </c>
      <c r="F1" s="19" t="s">
        <v>325</v>
      </c>
      <c r="T1" t="s">
        <v>159</v>
      </c>
      <c r="AA1" t="s">
        <v>136</v>
      </c>
      <c r="AB1" t="s">
        <v>132</v>
      </c>
      <c r="AC1" t="s">
        <v>0</v>
      </c>
      <c r="AD1" t="s">
        <v>29</v>
      </c>
      <c r="AE1" t="s">
        <v>30</v>
      </c>
      <c r="AF1" t="s">
        <v>31</v>
      </c>
      <c r="AG1" t="s">
        <v>32</v>
      </c>
      <c r="AQ1" t="s">
        <v>175</v>
      </c>
      <c r="AR1" t="s">
        <v>176</v>
      </c>
      <c r="AT1" s="43" t="s">
        <v>0</v>
      </c>
      <c r="AU1" s="43" t="s">
        <v>29</v>
      </c>
      <c r="AV1" s="43" t="s">
        <v>30</v>
      </c>
      <c r="AW1" s="43" t="s">
        <v>31</v>
      </c>
      <c r="AX1" s="43" t="s">
        <v>32</v>
      </c>
      <c r="AY1" s="56" t="s">
        <v>180</v>
      </c>
      <c r="BN1" t="s">
        <v>189</v>
      </c>
      <c r="CB1" t="s">
        <v>195</v>
      </c>
      <c r="CG1" s="35"/>
      <c r="CP1" t="s">
        <v>95</v>
      </c>
      <c r="CQ1">
        <v>-0.12</v>
      </c>
      <c r="CR1">
        <v>1.3</v>
      </c>
      <c r="CS1" t="s">
        <v>44</v>
      </c>
      <c r="CT1">
        <v>-0.35</v>
      </c>
      <c r="CU1">
        <v>1.6</v>
      </c>
      <c r="CV1" s="51">
        <v>0.1</v>
      </c>
      <c r="CW1" s="51"/>
      <c r="CX1" s="51">
        <f>CQ1-CT1+CV1</f>
        <v>0.32999999999999996</v>
      </c>
      <c r="CY1" s="51">
        <f>CR1+CU1+CW1</f>
        <v>2.9000000000000004</v>
      </c>
      <c r="CZ1" t="s">
        <v>197</v>
      </c>
      <c r="DF1" t="s">
        <v>104</v>
      </c>
      <c r="DG1">
        <v>0</v>
      </c>
      <c r="DI1" t="s">
        <v>108</v>
      </c>
      <c r="DN1" t="s">
        <v>221</v>
      </c>
      <c r="DP1" t="s">
        <v>55</v>
      </c>
      <c r="DQ1">
        <v>0.53</v>
      </c>
      <c r="DR1">
        <v>1.36</v>
      </c>
      <c r="DS1" t="s">
        <v>103</v>
      </c>
      <c r="DT1">
        <v>-0.37</v>
      </c>
      <c r="DU1">
        <v>1.31</v>
      </c>
      <c r="DV1" s="51"/>
      <c r="DW1" s="61"/>
      <c r="DX1" s="62">
        <f>DQ1-DT1+DV1</f>
        <v>0.9</v>
      </c>
      <c r="DY1" s="63">
        <f>DR1+DU1+DW1</f>
        <v>2.67</v>
      </c>
      <c r="DZ1" t="s">
        <v>214</v>
      </c>
      <c r="EC1" t="s">
        <v>224</v>
      </c>
      <c r="ET1" t="s">
        <v>232</v>
      </c>
      <c r="FN1" t="s">
        <v>247</v>
      </c>
      <c r="GK1" t="s">
        <v>262</v>
      </c>
      <c r="HA1" t="s">
        <v>266</v>
      </c>
      <c r="HR1" t="s">
        <v>278</v>
      </c>
      <c r="IF1" t="s">
        <v>286</v>
      </c>
      <c r="IW1" t="s">
        <v>300</v>
      </c>
      <c r="JM1" s="97">
        <v>43292.75</v>
      </c>
      <c r="JN1" s="39" t="s">
        <v>311</v>
      </c>
      <c r="JO1" s="38" t="s">
        <v>310</v>
      </c>
      <c r="JP1">
        <v>-0.3</v>
      </c>
      <c r="JQ1">
        <v>1.3</v>
      </c>
      <c r="JR1" s="39" t="s">
        <v>52</v>
      </c>
      <c r="JS1">
        <v>-0.38</v>
      </c>
      <c r="JT1">
        <v>1.25</v>
      </c>
      <c r="JU1" s="51"/>
      <c r="JV1" s="61"/>
      <c r="JW1" s="62">
        <f>JP1-JS1+JU1</f>
        <v>8.0000000000000016E-2</v>
      </c>
      <c r="JX1" s="81">
        <f>JQ1*JT1*4/2.75 +JV1</f>
        <v>2.3636363636363638</v>
      </c>
      <c r="JZ1">
        <v>16</v>
      </c>
      <c r="KV1" s="150" t="s">
        <v>331</v>
      </c>
      <c r="KW1" s="148" t="s">
        <v>321</v>
      </c>
      <c r="KX1" s="148"/>
      <c r="KY1" s="148"/>
      <c r="KZ1" s="148"/>
      <c r="LA1" s="148"/>
      <c r="LB1" s="148"/>
      <c r="LC1" s="148"/>
      <c r="LD1" s="148"/>
      <c r="LE1" s="150"/>
      <c r="LF1" s="149"/>
      <c r="LG1" s="148"/>
      <c r="LH1" s="151" t="s">
        <v>327</v>
      </c>
      <c r="LI1" s="152"/>
      <c r="LJ1" s="151" t="s">
        <v>329</v>
      </c>
      <c r="LK1" s="152"/>
      <c r="LL1" s="151" t="s">
        <v>330</v>
      </c>
      <c r="LM1" s="152"/>
      <c r="LN1" s="151" t="s">
        <v>328</v>
      </c>
      <c r="LO1" s="152"/>
    </row>
    <row r="2" spans="1:327" ht="15" thickBot="1">
      <c r="A2" s="19"/>
      <c r="B2" s="138" t="s">
        <v>55</v>
      </c>
      <c r="C2" s="132">
        <v>0.13400000000000001</v>
      </c>
      <c r="D2" s="130">
        <v>0.35</v>
      </c>
      <c r="E2" s="139">
        <v>1.41</v>
      </c>
      <c r="F2" s="37">
        <v>2.75</v>
      </c>
      <c r="T2" s="38" t="s">
        <v>100</v>
      </c>
      <c r="U2">
        <v>0.03</v>
      </c>
      <c r="V2">
        <v>1.1399999999999999</v>
      </c>
      <c r="W2" s="39" t="s">
        <v>107</v>
      </c>
      <c r="X2">
        <f>-0.25</f>
        <v>-0.25</v>
      </c>
      <c r="Y2">
        <v>1.25</v>
      </c>
      <c r="AA2">
        <f>U2-X2</f>
        <v>0.28000000000000003</v>
      </c>
      <c r="AB2">
        <f>V2+Y2</f>
        <v>2.3899999999999997</v>
      </c>
      <c r="AC2" t="s">
        <v>8</v>
      </c>
      <c r="AD2">
        <v>0.92847732843137254</v>
      </c>
      <c r="AE2">
        <v>0.68985600490196086</v>
      </c>
      <c r="AF2">
        <v>1.56</v>
      </c>
      <c r="AG2">
        <v>1.51</v>
      </c>
      <c r="AK2" t="s">
        <v>95</v>
      </c>
      <c r="AL2">
        <v>-0.12</v>
      </c>
      <c r="AM2">
        <v>1.3</v>
      </c>
      <c r="AN2" t="s">
        <v>101</v>
      </c>
      <c r="AO2">
        <v>-0.15</v>
      </c>
      <c r="AP2">
        <v>1.38</v>
      </c>
      <c r="AQ2">
        <f>AL2-AO2</f>
        <v>0.03</v>
      </c>
      <c r="AR2">
        <f>AM2+AP2</f>
        <v>2.6799999999999997</v>
      </c>
      <c r="AT2" s="43" t="s">
        <v>10</v>
      </c>
      <c r="AU2" s="37">
        <v>0.95</v>
      </c>
      <c r="AV2" s="37">
        <v>0.81</v>
      </c>
      <c r="AW2" s="37">
        <v>1.7150612745098044</v>
      </c>
      <c r="AX2" s="37">
        <v>1.5383946078431372</v>
      </c>
      <c r="AY2" s="51"/>
      <c r="AZ2" t="s">
        <v>58</v>
      </c>
      <c r="BA2" s="37">
        <v>-0.22</v>
      </c>
      <c r="BB2" s="37">
        <v>1.22</v>
      </c>
      <c r="BC2" t="s">
        <v>103</v>
      </c>
      <c r="BD2">
        <v>-0.37</v>
      </c>
      <c r="BE2" s="37">
        <v>1.31</v>
      </c>
      <c r="BF2" s="37"/>
      <c r="BG2" s="37">
        <v>-0.05</v>
      </c>
      <c r="BH2" t="s">
        <v>181</v>
      </c>
      <c r="BI2" s="57">
        <f>BA2-BD2+BF2-BG2</f>
        <v>0.2</v>
      </c>
      <c r="BJ2" s="57">
        <f>BB2+BE2+BF2+BG2</f>
        <v>2.4800000000000004</v>
      </c>
      <c r="BO2" t="s">
        <v>99</v>
      </c>
      <c r="BP2">
        <v>0.55000000000000004</v>
      </c>
      <c r="BQ2">
        <v>1.35</v>
      </c>
      <c r="BR2" t="s">
        <v>104</v>
      </c>
      <c r="BS2">
        <v>-0.22</v>
      </c>
      <c r="BT2">
        <v>1.35</v>
      </c>
      <c r="BW2" t="s">
        <v>190</v>
      </c>
      <c r="BX2">
        <f>BP2-BS2+BU2</f>
        <v>0.77</v>
      </c>
      <c r="BY2">
        <f>BQ2+BT2+BV2</f>
        <v>2.7</v>
      </c>
      <c r="CB2" t="s">
        <v>149</v>
      </c>
      <c r="CC2">
        <v>-0.35</v>
      </c>
      <c r="CD2">
        <v>1.03</v>
      </c>
      <c r="CE2" t="s">
        <v>100</v>
      </c>
      <c r="CF2">
        <v>-0.1</v>
      </c>
      <c r="CG2">
        <v>1.22</v>
      </c>
      <c r="CK2">
        <f>CC2-CF2+CH2</f>
        <v>-0.24999999999999997</v>
      </c>
      <c r="CL2">
        <f>CD2+CG2+CI2</f>
        <v>2.25</v>
      </c>
      <c r="CP2" t="s">
        <v>101</v>
      </c>
      <c r="CQ2" s="60">
        <v>-0.1</v>
      </c>
      <c r="CR2">
        <v>1.28</v>
      </c>
      <c r="CS2" t="s">
        <v>58</v>
      </c>
      <c r="CT2">
        <v>-0.12</v>
      </c>
      <c r="CU2">
        <v>1.22</v>
      </c>
      <c r="CV2" s="51"/>
      <c r="CW2" s="51"/>
      <c r="CX2" s="51">
        <f t="shared" ref="CX2:CX9" si="0">CQ2-CT2+CV2</f>
        <v>1.999999999999999E-2</v>
      </c>
      <c r="CY2" s="51">
        <f t="shared" ref="CY2:CY9" si="1">CR2+CU2+CW2</f>
        <v>2.5</v>
      </c>
      <c r="CZ2" t="s">
        <v>198</v>
      </c>
      <c r="DF2" t="s">
        <v>58</v>
      </c>
      <c r="DI2" t="s">
        <v>52</v>
      </c>
      <c r="DP2" t="s">
        <v>95</v>
      </c>
      <c r="DQ2">
        <v>-0.05</v>
      </c>
      <c r="DR2">
        <v>1.3</v>
      </c>
      <c r="DS2" t="s">
        <v>100</v>
      </c>
      <c r="DT2">
        <v>-0.1</v>
      </c>
      <c r="DU2">
        <v>1.22</v>
      </c>
      <c r="DV2" s="51"/>
      <c r="DW2" s="61"/>
      <c r="DX2" s="64">
        <f t="shared" ref="DX2:DX9" si="2">DQ2-DT2+DV2</f>
        <v>0.05</v>
      </c>
      <c r="DY2" s="65">
        <f t="shared" ref="DY2:DY9" si="3">DR2+DU2+DW2</f>
        <v>2.52</v>
      </c>
      <c r="DZ2" t="s">
        <v>214</v>
      </c>
      <c r="EC2" t="s">
        <v>52</v>
      </c>
      <c r="ED2">
        <v>-0.4</v>
      </c>
      <c r="EE2">
        <v>1.1000000000000001</v>
      </c>
      <c r="EF2" t="s">
        <v>109</v>
      </c>
      <c r="EG2">
        <v>0.14000000000000001</v>
      </c>
      <c r="EH2">
        <v>1.1000000000000001</v>
      </c>
      <c r="EI2" s="51"/>
      <c r="EJ2" s="61"/>
      <c r="EK2" s="62">
        <f>ED2-EG2+EI2</f>
        <v>-0.54</v>
      </c>
      <c r="EL2" s="63">
        <f>EE2+EH2+EJ2</f>
        <v>2.2000000000000002</v>
      </c>
      <c r="EM2" t="s">
        <v>225</v>
      </c>
      <c r="FN2" t="s">
        <v>97</v>
      </c>
      <c r="FO2">
        <v>0.7</v>
      </c>
      <c r="FP2">
        <v>1.55</v>
      </c>
      <c r="FQ2" t="s">
        <v>102</v>
      </c>
      <c r="FR2">
        <v>0.2</v>
      </c>
      <c r="FS2">
        <v>1.27</v>
      </c>
      <c r="FT2" s="51"/>
      <c r="FU2" s="61"/>
      <c r="FV2" s="62">
        <f>FO2-FR2+FT2</f>
        <v>0.49999999999999994</v>
      </c>
      <c r="FW2" s="63">
        <f>FP2+FS2+FU2</f>
        <v>2.8200000000000003</v>
      </c>
      <c r="FX2" t="s">
        <v>252</v>
      </c>
      <c r="GK2" t="s">
        <v>149</v>
      </c>
      <c r="GL2">
        <v>-0.35</v>
      </c>
      <c r="GM2">
        <v>1.03</v>
      </c>
      <c r="GN2" t="s">
        <v>102</v>
      </c>
      <c r="GO2">
        <v>0.3</v>
      </c>
      <c r="GP2">
        <v>1.27</v>
      </c>
      <c r="GQ2" s="51">
        <v>0.2</v>
      </c>
      <c r="GR2" s="61"/>
      <c r="GS2" s="62">
        <f>GL2-GO2+GQ2</f>
        <v>-0.4499999999999999</v>
      </c>
      <c r="GT2" s="63">
        <f>GM2+GP2+GR2</f>
        <v>2.2999999999999998</v>
      </c>
      <c r="GU2" t="s">
        <v>263</v>
      </c>
      <c r="HA2" t="s">
        <v>52</v>
      </c>
      <c r="HB2">
        <v>-0.2</v>
      </c>
      <c r="HC2">
        <v>1.25</v>
      </c>
      <c r="HD2" t="s">
        <v>44</v>
      </c>
      <c r="HE2">
        <v>-0.6</v>
      </c>
      <c r="HF2">
        <v>1.6</v>
      </c>
      <c r="HG2" s="51"/>
      <c r="HH2" s="61"/>
      <c r="HI2" s="62">
        <f>HB2-HE2+HG2</f>
        <v>0.39999999999999997</v>
      </c>
      <c r="HJ2" s="63">
        <f>HC2+HF2+HH2</f>
        <v>2.85</v>
      </c>
      <c r="HK2" t="s">
        <v>267</v>
      </c>
      <c r="HR2" t="s">
        <v>102</v>
      </c>
      <c r="HS2">
        <v>0.45</v>
      </c>
      <c r="HT2">
        <v>1.27</v>
      </c>
      <c r="HU2" t="s">
        <v>103</v>
      </c>
      <c r="HV2">
        <v>-0.15</v>
      </c>
      <c r="HW2">
        <v>1.25</v>
      </c>
      <c r="HX2" s="51">
        <v>0.05</v>
      </c>
      <c r="HY2" s="61"/>
      <c r="HZ2" s="62">
        <f>HS2-HV2+HX2</f>
        <v>0.65</v>
      </c>
      <c r="IA2" s="63">
        <f>HT2+HW2+HY2</f>
        <v>2.52</v>
      </c>
      <c r="IB2" t="s">
        <v>281</v>
      </c>
      <c r="IF2" t="s">
        <v>100</v>
      </c>
      <c r="IG2">
        <v>0.05</v>
      </c>
      <c r="IH2">
        <v>1.5</v>
      </c>
      <c r="II2" t="s">
        <v>52</v>
      </c>
      <c r="IJ2">
        <v>-0.35</v>
      </c>
      <c r="IK2">
        <v>1.25</v>
      </c>
      <c r="IL2" s="51">
        <v>-0.1</v>
      </c>
      <c r="IM2" s="61"/>
      <c r="IN2" s="62">
        <f>IG2-IJ2+IL2</f>
        <v>0.29999999999999993</v>
      </c>
      <c r="IO2" s="81">
        <f>IH2*IK2*4/2.75 +IM2</f>
        <v>2.7272727272727271</v>
      </c>
      <c r="IP2" t="s">
        <v>287</v>
      </c>
      <c r="IW2" t="s">
        <v>100</v>
      </c>
      <c r="IX2">
        <v>7.0000000000000007E-2</v>
      </c>
      <c r="IY2">
        <v>1.5</v>
      </c>
      <c r="IZ2" t="s">
        <v>104</v>
      </c>
      <c r="JA2">
        <v>-0.15</v>
      </c>
      <c r="JB2">
        <v>1.35</v>
      </c>
      <c r="JC2" s="51"/>
      <c r="JD2" s="61"/>
      <c r="JE2" s="62">
        <f>IX2-JA2+JC2</f>
        <v>0.22</v>
      </c>
      <c r="JF2" s="81">
        <f>IY2*JB2*4/2.75 +JD2</f>
        <v>2.9454545454545458</v>
      </c>
      <c r="JG2" t="s">
        <v>303</v>
      </c>
      <c r="JO2" t="s">
        <v>109</v>
      </c>
      <c r="JP2">
        <v>0.45</v>
      </c>
      <c r="JQ2">
        <v>1.25</v>
      </c>
      <c r="JR2" t="s">
        <v>44</v>
      </c>
      <c r="JS2">
        <v>-0.55000000000000004</v>
      </c>
      <c r="JT2">
        <v>1.6</v>
      </c>
      <c r="JU2" s="51"/>
      <c r="JV2" s="61"/>
      <c r="JW2" s="64">
        <f t="shared" ref="JW2:JW4" si="4">JP2-JS2+JU2</f>
        <v>1</v>
      </c>
      <c r="JX2" s="81">
        <f t="shared" ref="JX2:JX4" si="5">JQ2*JT2*4/2.75 +JV2</f>
        <v>2.9090909090909092</v>
      </c>
      <c r="JZ2" t="s">
        <v>95</v>
      </c>
      <c r="KA2">
        <v>0.25</v>
      </c>
      <c r="KB2">
        <v>1.4</v>
      </c>
      <c r="KC2" t="s">
        <v>97</v>
      </c>
      <c r="KD2">
        <v>0.42</v>
      </c>
      <c r="KE2">
        <v>1.4</v>
      </c>
      <c r="KF2" s="51">
        <v>-0.03</v>
      </c>
      <c r="KG2" s="61"/>
      <c r="KH2" s="62">
        <f>KA2-KD2+KF2</f>
        <v>-0.19999999999999998</v>
      </c>
      <c r="KI2" s="81">
        <f>KB2*KE2*4/2.75 +KG2</f>
        <v>2.8509090909090906</v>
      </c>
      <c r="KJ2" t="s">
        <v>319</v>
      </c>
      <c r="KV2" s="144" t="s">
        <v>104</v>
      </c>
      <c r="KW2" s="145">
        <f>VLOOKUP(KV2,$B$2:$E$19,2, FALSE)</f>
        <v>0.17199999999999999</v>
      </c>
      <c r="KX2" s="146">
        <f>VLOOKUP(KV2,$B$2:$E$19,3,FALSE)</f>
        <v>-0.05</v>
      </c>
      <c r="KY2" s="147">
        <f>VLOOKUP(KV2,$B$2:$E$19,4, FALSE)</f>
        <v>1.33</v>
      </c>
      <c r="KZ2" s="144" t="s">
        <v>48</v>
      </c>
      <c r="LA2" s="145">
        <f>VLOOKUP(KZ2,$B$2:$E$19,3, FALSE)</f>
        <v>-0.49</v>
      </c>
      <c r="LB2" s="147">
        <f>VLOOKUP(KZ2,$B$2:$E$19,4, FALSE)</f>
        <v>1.3</v>
      </c>
      <c r="LC2" s="27">
        <v>0.03</v>
      </c>
      <c r="LD2" s="122"/>
      <c r="LE2" s="156" t="s">
        <v>333</v>
      </c>
      <c r="LF2" s="158">
        <f>KW2+KX2-LA2+LC2</f>
        <v>0.64200000000000002</v>
      </c>
      <c r="LG2" s="158">
        <f>KY2*LB2/$F$2*4 +LD2</f>
        <v>2.5149090909090912</v>
      </c>
      <c r="LH2" s="27"/>
      <c r="LI2" s="122"/>
      <c r="LJ2" s="27"/>
      <c r="LK2" s="28"/>
      <c r="LL2" s="27"/>
      <c r="LM2" s="28"/>
      <c r="LN2" s="27"/>
      <c r="LO2" s="28"/>
    </row>
    <row r="3" spans="1:327" ht="16.5" thickBot="1">
      <c r="A3" s="19"/>
      <c r="B3" s="138" t="s">
        <v>95</v>
      </c>
      <c r="C3" s="132">
        <v>0.24299999999999999</v>
      </c>
      <c r="D3" s="130">
        <v>-0.05</v>
      </c>
      <c r="E3" s="139">
        <v>1.4</v>
      </c>
      <c r="F3" s="37"/>
      <c r="W3" s="40" t="s">
        <v>160</v>
      </c>
      <c r="AA3">
        <f t="shared" ref="AA3:AA17" si="6">U3-X3</f>
        <v>0</v>
      </c>
      <c r="AB3">
        <f t="shared" ref="AB3:AB17" si="7">V3+Y3</f>
        <v>0</v>
      </c>
      <c r="AC3" t="s">
        <v>10</v>
      </c>
      <c r="AD3">
        <v>0.80024816176470592</v>
      </c>
      <c r="AE3">
        <v>0.65975183823529415</v>
      </c>
      <c r="AF3">
        <v>1.7150612745098044</v>
      </c>
      <c r="AG3">
        <v>1.5383946078431372</v>
      </c>
      <c r="AK3" t="s">
        <v>152</v>
      </c>
      <c r="AL3">
        <v>-0.45</v>
      </c>
      <c r="AM3">
        <v>0.91</v>
      </c>
      <c r="AN3" t="s">
        <v>58</v>
      </c>
      <c r="AO3">
        <v>-0.35</v>
      </c>
      <c r="AP3">
        <v>1.25</v>
      </c>
      <c r="AQ3">
        <f t="shared" ref="AQ3:AQ9" si="8">AL3-AO3</f>
        <v>-0.10000000000000003</v>
      </c>
      <c r="AR3">
        <f t="shared" ref="AR3:AR9" si="9">AM3+AP3</f>
        <v>2.16</v>
      </c>
      <c r="AT3" s="43" t="s">
        <v>16</v>
      </c>
      <c r="AU3" s="37">
        <v>0.79</v>
      </c>
      <c r="AV3" s="37">
        <v>0.56999999999999995</v>
      </c>
      <c r="AW3" s="37">
        <v>1.63</v>
      </c>
      <c r="AX3" s="37">
        <v>1.52</v>
      </c>
      <c r="AY3" s="51"/>
      <c r="AZ3" t="s">
        <v>95</v>
      </c>
      <c r="BA3" s="37">
        <v>-0.12</v>
      </c>
      <c r="BB3" s="37">
        <v>1.3</v>
      </c>
      <c r="BC3" t="s">
        <v>52</v>
      </c>
      <c r="BD3">
        <v>-0.6</v>
      </c>
      <c r="BE3" s="37">
        <v>1.06</v>
      </c>
      <c r="BF3" s="37"/>
      <c r="BG3" s="37"/>
      <c r="BH3" t="s">
        <v>182</v>
      </c>
      <c r="BI3" s="57">
        <f t="shared" ref="BI3:BI10" si="10">BA3-BD3+BF3-BG3</f>
        <v>0.48</v>
      </c>
      <c r="BJ3" s="57">
        <f t="shared" ref="BJ3:BJ10" si="11">BB3+BE3+BF3+BG3</f>
        <v>2.3600000000000003</v>
      </c>
      <c r="BO3" t="s">
        <v>103</v>
      </c>
      <c r="BP3">
        <v>-0.18</v>
      </c>
      <c r="BQ3">
        <v>1.24</v>
      </c>
      <c r="BR3" t="s">
        <v>52</v>
      </c>
      <c r="BS3">
        <v>-0.6</v>
      </c>
      <c r="BT3">
        <v>1.06</v>
      </c>
      <c r="BW3" t="s">
        <v>190</v>
      </c>
      <c r="BX3">
        <f t="shared" ref="BX3:BX10" si="12">BP3-BS3+BU3</f>
        <v>0.42</v>
      </c>
      <c r="BY3">
        <f t="shared" ref="BY3:BY10" si="13">BQ3+BT3+BV3</f>
        <v>2.2999999999999998</v>
      </c>
      <c r="CB3" t="s">
        <v>103</v>
      </c>
      <c r="CC3">
        <v>-0.15</v>
      </c>
      <c r="CD3">
        <v>1.24</v>
      </c>
      <c r="CE3" t="s">
        <v>102</v>
      </c>
      <c r="CF3">
        <v>-0.23</v>
      </c>
      <c r="CG3">
        <v>1.1000000000000001</v>
      </c>
      <c r="CK3">
        <f t="shared" ref="CK3:CK9" si="14">CC3-CF3+CH3</f>
        <v>8.0000000000000016E-2</v>
      </c>
      <c r="CL3">
        <f t="shared" ref="CL3:CL9" si="15">CD3+CG3+CI3</f>
        <v>2.34</v>
      </c>
      <c r="CP3" t="s">
        <v>55</v>
      </c>
      <c r="CQ3">
        <v>0.53</v>
      </c>
      <c r="CR3">
        <v>1.36</v>
      </c>
      <c r="CS3" t="s">
        <v>107</v>
      </c>
      <c r="CT3">
        <v>-0.42</v>
      </c>
      <c r="CU3">
        <v>1.08</v>
      </c>
      <c r="CV3" s="51">
        <v>-0.08</v>
      </c>
      <c r="CW3" s="51"/>
      <c r="CX3" s="51">
        <f t="shared" si="0"/>
        <v>0.87</v>
      </c>
      <c r="CY3" s="51">
        <f t="shared" si="1"/>
        <v>2.4400000000000004</v>
      </c>
      <c r="CZ3" t="s">
        <v>199</v>
      </c>
      <c r="DF3" t="s">
        <v>109</v>
      </c>
      <c r="DI3" t="s">
        <v>100</v>
      </c>
      <c r="DP3" t="s">
        <v>102</v>
      </c>
      <c r="DQ3">
        <v>-0.05</v>
      </c>
      <c r="DR3">
        <v>1.2</v>
      </c>
      <c r="DS3" t="s">
        <v>109</v>
      </c>
      <c r="DT3">
        <v>0.14000000000000001</v>
      </c>
      <c r="DU3">
        <v>1.05</v>
      </c>
      <c r="DV3" s="51"/>
      <c r="DW3" s="61"/>
      <c r="DX3" s="64">
        <f t="shared" si="2"/>
        <v>-0.19</v>
      </c>
      <c r="DY3" s="65">
        <f t="shared" si="3"/>
        <v>2.25</v>
      </c>
      <c r="DZ3" t="s">
        <v>213</v>
      </c>
      <c r="EC3" t="s">
        <v>103</v>
      </c>
      <c r="ED3">
        <v>0.05</v>
      </c>
      <c r="EE3">
        <v>1.24</v>
      </c>
      <c r="EF3" t="s">
        <v>95</v>
      </c>
      <c r="EG3">
        <v>0</v>
      </c>
      <c r="EH3">
        <v>1.4</v>
      </c>
      <c r="EI3" s="51"/>
      <c r="EJ3" s="61"/>
      <c r="EK3" s="64">
        <f t="shared" ref="EK3:EK9" si="16">ED3-EG3+EI3</f>
        <v>0.05</v>
      </c>
      <c r="EL3" s="65">
        <f t="shared" ref="EL3:EL10" si="17">EE3+EH3+EJ3</f>
        <v>2.6399999999999997</v>
      </c>
      <c r="EM3" t="s">
        <v>226</v>
      </c>
      <c r="ET3" t="s">
        <v>100</v>
      </c>
      <c r="EU3">
        <v>0.11</v>
      </c>
      <c r="EV3">
        <v>1.3</v>
      </c>
      <c r="EW3" t="s">
        <v>101</v>
      </c>
      <c r="EX3">
        <v>-0.1</v>
      </c>
      <c r="EY3">
        <v>1.28</v>
      </c>
      <c r="EZ3" s="51"/>
      <c r="FA3" s="61"/>
      <c r="FB3" s="62">
        <f>EU3-EX3+EZ3</f>
        <v>0.21000000000000002</v>
      </c>
      <c r="FC3" s="63">
        <f>EV3+EY3+FA3</f>
        <v>2.58</v>
      </c>
      <c r="FD3" t="s">
        <v>190</v>
      </c>
      <c r="FN3" t="s">
        <v>99</v>
      </c>
      <c r="FO3">
        <v>0.55000000000000004</v>
      </c>
      <c r="FP3">
        <v>1.35</v>
      </c>
      <c r="FQ3" t="s">
        <v>101</v>
      </c>
      <c r="FR3">
        <v>-0.1</v>
      </c>
      <c r="FS3">
        <v>1.3</v>
      </c>
      <c r="FT3" s="51">
        <v>7.0000000000000007E-2</v>
      </c>
      <c r="FU3" s="61"/>
      <c r="FV3" s="64">
        <f t="shared" ref="FV3:FV9" si="18">FO3-FR3+FT3</f>
        <v>0.72</v>
      </c>
      <c r="FW3" s="65">
        <f t="shared" ref="FW3:FW10" si="19">FP3+FS3+FU3</f>
        <v>2.6500000000000004</v>
      </c>
      <c r="FX3" t="s">
        <v>250</v>
      </c>
      <c r="GK3" t="s">
        <v>103</v>
      </c>
      <c r="GL3">
        <v>0</v>
      </c>
      <c r="GM3">
        <v>1.25</v>
      </c>
      <c r="GN3" t="s">
        <v>100</v>
      </c>
      <c r="GO3">
        <v>-0.2</v>
      </c>
      <c r="GP3">
        <v>1.3</v>
      </c>
      <c r="GQ3" s="51"/>
      <c r="GR3" s="61"/>
      <c r="GS3" s="64">
        <f t="shared" ref="GS3:GS9" si="20">GL3-GO3+GQ3</f>
        <v>0.2</v>
      </c>
      <c r="GT3" s="65">
        <f t="shared" ref="GT3:GT10" si="21">GM3+GP3+GR3</f>
        <v>2.5499999999999998</v>
      </c>
      <c r="GU3" t="s">
        <v>264</v>
      </c>
      <c r="HA3" t="s">
        <v>58</v>
      </c>
      <c r="HB3">
        <v>-0.1</v>
      </c>
      <c r="HC3">
        <v>1.2</v>
      </c>
      <c r="HD3" t="s">
        <v>48</v>
      </c>
      <c r="HE3">
        <v>-0.5</v>
      </c>
      <c r="HF3">
        <v>1.25</v>
      </c>
      <c r="HG3" s="51">
        <v>-0.1</v>
      </c>
      <c r="HH3" s="61"/>
      <c r="HI3" s="64">
        <f t="shared" ref="HI3:HI9" si="22">HB3-HE3+HG3</f>
        <v>0.30000000000000004</v>
      </c>
      <c r="HJ3" s="65">
        <f t="shared" ref="HJ3:HJ9" si="23">HC3+HF3+HH3</f>
        <v>2.4500000000000002</v>
      </c>
      <c r="HK3" t="s">
        <v>268</v>
      </c>
      <c r="HR3" t="s">
        <v>100</v>
      </c>
      <c r="HS3">
        <v>0.05</v>
      </c>
      <c r="HT3">
        <v>1.5</v>
      </c>
      <c r="HU3" t="s">
        <v>149</v>
      </c>
      <c r="HV3">
        <v>-0.62</v>
      </c>
      <c r="HW3">
        <v>1.34</v>
      </c>
      <c r="HX3" s="51"/>
      <c r="HY3" s="61"/>
      <c r="HZ3" s="64">
        <f t="shared" ref="HZ3:HZ9" si="24">HS3-HV3+HX3</f>
        <v>0.67</v>
      </c>
      <c r="IA3" s="65">
        <f t="shared" ref="IA3:IA9" si="25">HT3+HW3+HY3</f>
        <v>2.84</v>
      </c>
      <c r="IB3" t="s">
        <v>282</v>
      </c>
      <c r="IF3" t="s">
        <v>106</v>
      </c>
      <c r="IG3">
        <v>-0.05</v>
      </c>
      <c r="IH3">
        <v>1.38</v>
      </c>
      <c r="II3" t="s">
        <v>108</v>
      </c>
      <c r="IJ3">
        <v>0.27</v>
      </c>
      <c r="IK3">
        <v>1.3</v>
      </c>
      <c r="IL3" s="51"/>
      <c r="IM3" s="61"/>
      <c r="IN3" s="64">
        <f t="shared" ref="IN3:IN9" si="26">IG3-IJ3+IL3</f>
        <v>-0.32</v>
      </c>
      <c r="IO3" s="81">
        <f t="shared" ref="IO3:IO10" si="27">IH3*IK3*4/2.75 +IM3</f>
        <v>2.609454545454545</v>
      </c>
      <c r="IP3" t="s">
        <v>288</v>
      </c>
      <c r="IW3" t="s">
        <v>152</v>
      </c>
      <c r="IX3">
        <v>-0.45</v>
      </c>
      <c r="IY3">
        <v>1.25</v>
      </c>
      <c r="IZ3" t="s">
        <v>108</v>
      </c>
      <c r="JA3">
        <v>0.27</v>
      </c>
      <c r="JB3">
        <v>1.3</v>
      </c>
      <c r="JC3" s="51">
        <v>0.05</v>
      </c>
      <c r="JD3" s="61">
        <v>0.15</v>
      </c>
      <c r="JE3" s="64">
        <f t="shared" ref="JE3:JE5" si="28">IX3-JA3+JC3</f>
        <v>-0.66999999999999993</v>
      </c>
      <c r="JF3" s="81">
        <f t="shared" ref="JF3:JF5" si="29">IY3*JB3*4/2.75 +JD3</f>
        <v>2.5136363636363637</v>
      </c>
      <c r="JG3" t="s">
        <v>307</v>
      </c>
      <c r="JU3" s="51"/>
      <c r="JV3" s="61"/>
      <c r="JW3" s="64">
        <f t="shared" si="4"/>
        <v>0</v>
      </c>
      <c r="JX3" s="81">
        <f t="shared" si="5"/>
        <v>0</v>
      </c>
      <c r="JZ3" t="s">
        <v>103</v>
      </c>
      <c r="KA3">
        <v>0</v>
      </c>
      <c r="KB3">
        <v>1.25</v>
      </c>
      <c r="KC3" t="s">
        <v>312</v>
      </c>
      <c r="KD3">
        <v>-0.2</v>
      </c>
      <c r="KE3">
        <v>1.5</v>
      </c>
      <c r="KF3" s="51"/>
      <c r="KG3" s="61"/>
      <c r="KH3" s="64">
        <f t="shared" ref="KH3:KH9" si="30">KA3-KD3+KF3</f>
        <v>0.2</v>
      </c>
      <c r="KI3" s="81">
        <f t="shared" ref="KI3:KI10" si="31">KB3*KE3*4/2.75 +KG3</f>
        <v>2.7272727272727271</v>
      </c>
      <c r="KJ3" t="s">
        <v>318</v>
      </c>
      <c r="KV3" s="113" t="s">
        <v>44</v>
      </c>
      <c r="KW3" s="115">
        <f t="shared" ref="KW3:KW10" si="32">VLOOKUP(KV3,$B$2:$E$19,2, FALSE)</f>
        <v>0.16</v>
      </c>
      <c r="KX3" s="116">
        <f t="shared" ref="KX3:KX10" si="33">VLOOKUP(KV3,$B$2:$E$19,3,FALSE)</f>
        <v>-0.6</v>
      </c>
      <c r="KY3" s="81">
        <f t="shared" ref="KY3:KY10" si="34">VLOOKUP(KV3,$B$2:$E$19,4, FALSE)</f>
        <v>1.6</v>
      </c>
      <c r="KZ3" s="113" t="s">
        <v>109</v>
      </c>
      <c r="LA3" s="115">
        <f t="shared" ref="LA3:LA10" si="35">VLOOKUP(KZ3,$B$2:$E$19,3, FALSE)</f>
        <v>0.24</v>
      </c>
      <c r="LB3" s="81">
        <f t="shared" ref="LB3:LB10" si="36">VLOOKUP(KZ3,$B$2:$E$19,4, FALSE)</f>
        <v>1.27</v>
      </c>
      <c r="LC3" s="27"/>
      <c r="LD3" s="122"/>
      <c r="LE3" s="156" t="s">
        <v>332</v>
      </c>
      <c r="LF3" s="159">
        <f t="shared" ref="LF3:LF10" si="37">KW3+KX3-LA3+LC3</f>
        <v>-0.67999999999999994</v>
      </c>
      <c r="LG3" s="159">
        <f t="shared" ref="LG3:LG10" si="38">KY3*LB3/$F$2*4 +LD3</f>
        <v>2.9556363636363638</v>
      </c>
      <c r="LH3" s="27"/>
      <c r="LI3" s="122"/>
      <c r="LJ3" s="27"/>
      <c r="LK3" s="28"/>
      <c r="LL3" s="27"/>
      <c r="LM3" s="28"/>
      <c r="LN3" s="27"/>
      <c r="LO3" s="28"/>
    </row>
    <row r="4" spans="1:327" ht="15" thickBot="1">
      <c r="A4" s="19"/>
      <c r="B4" s="138" t="s">
        <v>106</v>
      </c>
      <c r="C4" s="132">
        <v>0.152</v>
      </c>
      <c r="D4" s="130">
        <v>-0.22599999999999998</v>
      </c>
      <c r="E4" s="139">
        <v>1.39</v>
      </c>
      <c r="F4" s="37"/>
      <c r="T4" s="38" t="s">
        <v>97</v>
      </c>
      <c r="U4" s="39">
        <v>0.8</v>
      </c>
      <c r="V4">
        <v>1.72</v>
      </c>
      <c r="W4" s="39" t="s">
        <v>106</v>
      </c>
      <c r="X4">
        <v>0</v>
      </c>
      <c r="Y4" s="18">
        <v>1.39</v>
      </c>
      <c r="AA4">
        <f>U4-X4</f>
        <v>0.8</v>
      </c>
      <c r="AB4">
        <f t="shared" si="7"/>
        <v>3.11</v>
      </c>
      <c r="AC4" t="s">
        <v>16</v>
      </c>
      <c r="AD4">
        <v>0.66</v>
      </c>
      <c r="AE4">
        <v>0.44</v>
      </c>
      <c r="AF4">
        <v>1.5</v>
      </c>
      <c r="AG4">
        <v>1.33</v>
      </c>
      <c r="AK4" t="s">
        <v>52</v>
      </c>
      <c r="AL4">
        <v>-0.4</v>
      </c>
      <c r="AM4">
        <v>1.06</v>
      </c>
      <c r="AN4" t="s">
        <v>48</v>
      </c>
      <c r="AO4">
        <v>-0.45</v>
      </c>
      <c r="AP4">
        <v>1.1499999999999999</v>
      </c>
      <c r="AQ4">
        <f t="shared" si="8"/>
        <v>4.9999999999999989E-2</v>
      </c>
      <c r="AR4">
        <f t="shared" si="9"/>
        <v>2.21</v>
      </c>
      <c r="AT4" s="43" t="s">
        <v>8</v>
      </c>
      <c r="AU4" s="37">
        <v>0.8</v>
      </c>
      <c r="AV4" s="37">
        <v>0.66</v>
      </c>
      <c r="AW4" s="37">
        <v>1.65</v>
      </c>
      <c r="AX4" s="37">
        <v>1.65</v>
      </c>
      <c r="AY4" s="51"/>
      <c r="AZ4" t="s">
        <v>106</v>
      </c>
      <c r="BA4" s="37">
        <v>0</v>
      </c>
      <c r="BB4" s="37">
        <v>1.27</v>
      </c>
      <c r="BC4" t="s">
        <v>99</v>
      </c>
      <c r="BD4">
        <v>0.31</v>
      </c>
      <c r="BE4" s="37">
        <v>1.18</v>
      </c>
      <c r="BF4" s="37"/>
      <c r="BG4" s="37">
        <v>-7.0000000000000007E-2</v>
      </c>
      <c r="BH4" t="s">
        <v>183</v>
      </c>
      <c r="BI4" s="57">
        <f t="shared" si="10"/>
        <v>-0.24</v>
      </c>
      <c r="BJ4" s="57">
        <f t="shared" si="11"/>
        <v>2.3800000000000003</v>
      </c>
      <c r="BO4" t="s">
        <v>58</v>
      </c>
      <c r="BP4">
        <v>-0.22</v>
      </c>
      <c r="BQ4">
        <v>1.22</v>
      </c>
      <c r="BR4" t="s">
        <v>100</v>
      </c>
      <c r="BS4">
        <v>-0.03</v>
      </c>
      <c r="BT4">
        <v>1.22</v>
      </c>
      <c r="BW4" t="s">
        <v>190</v>
      </c>
      <c r="BX4">
        <f t="shared" si="12"/>
        <v>-0.19</v>
      </c>
      <c r="BY4">
        <f t="shared" si="13"/>
        <v>2.44</v>
      </c>
      <c r="CB4" t="s">
        <v>101</v>
      </c>
      <c r="CC4">
        <v>0.05</v>
      </c>
      <c r="CD4">
        <v>1.25</v>
      </c>
      <c r="CE4" t="s">
        <v>152</v>
      </c>
      <c r="CF4">
        <v>-0.63</v>
      </c>
      <c r="CG4">
        <v>1.05</v>
      </c>
      <c r="CK4">
        <f t="shared" si="14"/>
        <v>0.68</v>
      </c>
      <c r="CL4">
        <f t="shared" si="15"/>
        <v>2.2999999999999998</v>
      </c>
      <c r="CP4" t="s">
        <v>108</v>
      </c>
      <c r="CQ4">
        <v>0.7</v>
      </c>
      <c r="CR4">
        <v>1.5</v>
      </c>
      <c r="CS4" t="s">
        <v>103</v>
      </c>
      <c r="CT4">
        <v>-0.37</v>
      </c>
      <c r="CU4">
        <v>1.31</v>
      </c>
      <c r="CV4" s="51">
        <v>-0.1</v>
      </c>
      <c r="CW4" s="51"/>
      <c r="CX4" s="51">
        <f t="shared" si="0"/>
        <v>0.96999999999999986</v>
      </c>
      <c r="CY4" s="51">
        <f t="shared" si="1"/>
        <v>2.81</v>
      </c>
      <c r="CZ4" t="s">
        <v>200</v>
      </c>
      <c r="DF4" t="s">
        <v>44</v>
      </c>
      <c r="DI4" t="s">
        <v>103</v>
      </c>
      <c r="DP4" t="s">
        <v>101</v>
      </c>
      <c r="DQ4">
        <v>0.05</v>
      </c>
      <c r="DR4">
        <v>1.25</v>
      </c>
      <c r="DS4" t="s">
        <v>52</v>
      </c>
      <c r="DT4">
        <v>-0.6</v>
      </c>
      <c r="DU4">
        <v>1.1000000000000001</v>
      </c>
      <c r="DV4" s="51"/>
      <c r="DW4" s="61"/>
      <c r="DX4" s="64">
        <f t="shared" si="2"/>
        <v>0.65</v>
      </c>
      <c r="DY4" s="65">
        <f t="shared" si="3"/>
        <v>2.35</v>
      </c>
      <c r="DZ4" t="s">
        <v>213</v>
      </c>
      <c r="EC4" t="s">
        <v>58</v>
      </c>
      <c r="ED4">
        <v>-0.25</v>
      </c>
      <c r="EE4">
        <v>1.22</v>
      </c>
      <c r="EF4" t="s">
        <v>99</v>
      </c>
      <c r="EG4">
        <v>0.37</v>
      </c>
      <c r="EH4">
        <v>1.3</v>
      </c>
      <c r="EI4" s="51"/>
      <c r="EJ4" s="61"/>
      <c r="EK4" s="64">
        <f t="shared" si="16"/>
        <v>-0.62</v>
      </c>
      <c r="EL4" s="65">
        <f t="shared" si="17"/>
        <v>2.52</v>
      </c>
      <c r="EM4" t="s">
        <v>226</v>
      </c>
      <c r="ET4" t="s">
        <v>104</v>
      </c>
      <c r="EU4">
        <v>0.1</v>
      </c>
      <c r="EV4">
        <v>1.36</v>
      </c>
      <c r="EW4" t="s">
        <v>102</v>
      </c>
      <c r="EX4">
        <v>0.2</v>
      </c>
      <c r="EY4">
        <v>1.22</v>
      </c>
      <c r="EZ4" s="51">
        <v>0.05</v>
      </c>
      <c r="FA4" s="61"/>
      <c r="FB4" s="64">
        <f t="shared" ref="FB4:FB10" si="39">EU4-EX4+EZ4</f>
        <v>-0.05</v>
      </c>
      <c r="FC4" s="65">
        <f t="shared" ref="FC4:FC11" si="40">EV4+EY4+FA4</f>
        <v>2.58</v>
      </c>
      <c r="FD4" t="s">
        <v>233</v>
      </c>
      <c r="FN4" t="s">
        <v>95</v>
      </c>
      <c r="FO4">
        <v>0.3</v>
      </c>
      <c r="FP4">
        <v>1.35</v>
      </c>
      <c r="FQ4" t="s">
        <v>106</v>
      </c>
      <c r="FR4">
        <v>-0.25</v>
      </c>
      <c r="FS4">
        <v>1.27</v>
      </c>
      <c r="FT4" s="51"/>
      <c r="FU4" s="61"/>
      <c r="FV4" s="64">
        <f t="shared" si="18"/>
        <v>0.55000000000000004</v>
      </c>
      <c r="FW4" s="65">
        <f t="shared" si="19"/>
        <v>2.62</v>
      </c>
      <c r="FX4" t="s">
        <v>258</v>
      </c>
      <c r="GK4" t="s">
        <v>95</v>
      </c>
      <c r="GL4">
        <v>0.3</v>
      </c>
      <c r="GM4">
        <v>1.4</v>
      </c>
      <c r="GN4" t="s">
        <v>152</v>
      </c>
      <c r="GO4">
        <v>-0.63</v>
      </c>
      <c r="GP4">
        <v>1.05</v>
      </c>
      <c r="GQ4" s="51">
        <v>-0.2</v>
      </c>
      <c r="GR4" s="61"/>
      <c r="GS4" s="64">
        <f t="shared" si="20"/>
        <v>0.73</v>
      </c>
      <c r="GT4" s="65">
        <f t="shared" si="21"/>
        <v>2.4500000000000002</v>
      </c>
      <c r="GU4" t="s">
        <v>265</v>
      </c>
      <c r="HA4" t="s">
        <v>101</v>
      </c>
      <c r="HB4">
        <v>0.1</v>
      </c>
      <c r="HC4">
        <v>1.2</v>
      </c>
      <c r="HD4" t="s">
        <v>104</v>
      </c>
      <c r="HE4">
        <v>-0.1</v>
      </c>
      <c r="HF4">
        <v>1.3</v>
      </c>
      <c r="HG4" s="51">
        <v>0.05</v>
      </c>
      <c r="HH4" s="61"/>
      <c r="HI4" s="64">
        <f t="shared" si="22"/>
        <v>0.25</v>
      </c>
      <c r="HJ4" s="65">
        <f t="shared" si="23"/>
        <v>2.5</v>
      </c>
      <c r="HK4" t="s">
        <v>269</v>
      </c>
      <c r="HR4" t="s">
        <v>95</v>
      </c>
      <c r="HS4">
        <v>0.25</v>
      </c>
      <c r="HT4">
        <v>1.35</v>
      </c>
      <c r="HU4" t="s">
        <v>58</v>
      </c>
      <c r="HV4">
        <v>-0.3</v>
      </c>
      <c r="HW4">
        <v>1.28</v>
      </c>
      <c r="HX4" s="51"/>
      <c r="HY4" s="61"/>
      <c r="HZ4" s="64">
        <f t="shared" si="24"/>
        <v>0.55000000000000004</v>
      </c>
      <c r="IA4" s="65">
        <f t="shared" si="25"/>
        <v>2.63</v>
      </c>
      <c r="IB4" t="s">
        <v>282</v>
      </c>
      <c r="IF4" t="s">
        <v>48</v>
      </c>
      <c r="IG4">
        <v>-0.3</v>
      </c>
      <c r="IH4">
        <v>1.25</v>
      </c>
      <c r="II4" t="s">
        <v>101</v>
      </c>
      <c r="IJ4">
        <v>-0.15</v>
      </c>
      <c r="IK4">
        <v>1.2</v>
      </c>
      <c r="IL4" s="51">
        <v>-0.03</v>
      </c>
      <c r="IM4" s="61"/>
      <c r="IN4" s="64">
        <f t="shared" si="26"/>
        <v>-0.18</v>
      </c>
      <c r="IO4" s="81">
        <f t="shared" si="27"/>
        <v>2.1818181818181817</v>
      </c>
      <c r="IP4" t="s">
        <v>289</v>
      </c>
      <c r="IW4" t="s">
        <v>106</v>
      </c>
      <c r="IX4">
        <v>-0.05</v>
      </c>
      <c r="IY4">
        <v>1.38</v>
      </c>
      <c r="IZ4" t="s">
        <v>101</v>
      </c>
      <c r="JA4">
        <v>-0.15</v>
      </c>
      <c r="JB4">
        <v>1.3</v>
      </c>
      <c r="JC4" s="51"/>
      <c r="JD4" s="61"/>
      <c r="JE4" s="64">
        <f t="shared" si="28"/>
        <v>9.9999999999999992E-2</v>
      </c>
      <c r="JF4" s="81">
        <f t="shared" si="29"/>
        <v>2.609454545454545</v>
      </c>
      <c r="JG4" t="s">
        <v>304</v>
      </c>
      <c r="JU4" s="51"/>
      <c r="JV4" s="61"/>
      <c r="JW4" s="64">
        <f t="shared" si="4"/>
        <v>0</v>
      </c>
      <c r="JX4" s="81">
        <f t="shared" si="5"/>
        <v>0</v>
      </c>
      <c r="JZ4" t="s">
        <v>99</v>
      </c>
      <c r="KA4">
        <v>0.48</v>
      </c>
      <c r="KB4">
        <v>1.3</v>
      </c>
      <c r="KC4" t="s">
        <v>102</v>
      </c>
      <c r="KD4">
        <v>0.15</v>
      </c>
      <c r="KE4">
        <v>1.27</v>
      </c>
      <c r="KF4" s="51">
        <v>0.03</v>
      </c>
      <c r="KG4" s="61"/>
      <c r="KH4" s="64">
        <f t="shared" si="30"/>
        <v>0.36</v>
      </c>
      <c r="KI4" s="81">
        <f t="shared" si="31"/>
        <v>2.4014545454545453</v>
      </c>
      <c r="KJ4" t="s">
        <v>316</v>
      </c>
      <c r="KV4" s="113" t="s">
        <v>105</v>
      </c>
      <c r="KW4" s="115">
        <v>0.1</v>
      </c>
      <c r="KX4" s="116">
        <f t="shared" si="33"/>
        <v>0.28000000000000003</v>
      </c>
      <c r="KY4" s="81">
        <f t="shared" si="34"/>
        <v>1.3</v>
      </c>
      <c r="KZ4" s="113" t="s">
        <v>99</v>
      </c>
      <c r="LA4" s="115">
        <f t="shared" si="35"/>
        <v>0.2</v>
      </c>
      <c r="LB4" s="81">
        <f t="shared" si="36"/>
        <v>1.3</v>
      </c>
      <c r="LC4" s="27">
        <v>-0.05</v>
      </c>
      <c r="LD4" s="122"/>
      <c r="LE4" s="156" t="s">
        <v>350</v>
      </c>
      <c r="LF4" s="159">
        <f t="shared" si="37"/>
        <v>0.13</v>
      </c>
      <c r="LG4" s="159">
        <f t="shared" si="38"/>
        <v>2.4581818181818185</v>
      </c>
      <c r="LH4" s="27"/>
      <c r="LI4" s="122"/>
      <c r="LJ4" s="27"/>
      <c r="LK4" s="28"/>
      <c r="LL4" s="27"/>
      <c r="LM4" s="28"/>
      <c r="LN4" s="27"/>
      <c r="LO4" s="28"/>
    </row>
    <row r="5" spans="1:327" ht="16.5" thickBot="1">
      <c r="A5" s="19"/>
      <c r="B5" s="138" t="s">
        <v>101</v>
      </c>
      <c r="C5" s="132">
        <v>0.184</v>
      </c>
      <c r="D5" s="130">
        <v>-0.1</v>
      </c>
      <c r="E5" s="139">
        <v>1.3</v>
      </c>
      <c r="F5" s="37"/>
      <c r="T5" s="41"/>
      <c r="W5" s="100" t="s">
        <v>161</v>
      </c>
      <c r="AA5">
        <f t="shared" si="6"/>
        <v>0</v>
      </c>
      <c r="AB5">
        <f t="shared" si="7"/>
        <v>0</v>
      </c>
      <c r="AC5" t="s">
        <v>4</v>
      </c>
      <c r="AD5">
        <v>0.45604677287581696</v>
      </c>
      <c r="AE5">
        <v>0.32117544934640518</v>
      </c>
      <c r="AF5">
        <v>1.5056862745098043</v>
      </c>
      <c r="AG5">
        <v>1.4790196078431375</v>
      </c>
      <c r="AK5" t="s">
        <v>100</v>
      </c>
      <c r="AL5">
        <v>0.11</v>
      </c>
      <c r="AM5">
        <v>1.22</v>
      </c>
      <c r="AN5" t="s">
        <v>103</v>
      </c>
      <c r="AO5">
        <v>-0.37</v>
      </c>
      <c r="AP5">
        <v>1.31</v>
      </c>
      <c r="AQ5">
        <f t="shared" si="8"/>
        <v>0.48</v>
      </c>
      <c r="AR5">
        <f t="shared" si="9"/>
        <v>2.5300000000000002</v>
      </c>
      <c r="AT5" s="43" t="s">
        <v>4</v>
      </c>
      <c r="AU5" s="37">
        <v>0.65</v>
      </c>
      <c r="AV5" s="37">
        <v>0.41</v>
      </c>
      <c r="AW5" s="37">
        <v>1.36</v>
      </c>
      <c r="AX5" s="37">
        <v>1.33</v>
      </c>
      <c r="AY5" s="51"/>
      <c r="AZ5" t="s">
        <v>102</v>
      </c>
      <c r="BA5" s="37">
        <v>-0.1</v>
      </c>
      <c r="BB5" s="37">
        <v>1</v>
      </c>
      <c r="BC5" t="s">
        <v>48</v>
      </c>
      <c r="BD5">
        <v>-0.45</v>
      </c>
      <c r="BE5" s="37">
        <v>1.1499999999999999</v>
      </c>
      <c r="BF5" s="37">
        <v>-0.05</v>
      </c>
      <c r="BG5" s="37">
        <v>0</v>
      </c>
      <c r="BH5" t="s">
        <v>184</v>
      </c>
      <c r="BI5" s="57">
        <f t="shared" si="10"/>
        <v>0.3</v>
      </c>
      <c r="BJ5" s="57">
        <f t="shared" si="11"/>
        <v>2.1</v>
      </c>
      <c r="BO5" t="s">
        <v>105</v>
      </c>
      <c r="BP5">
        <v>0.6</v>
      </c>
      <c r="BQ5">
        <v>1.4</v>
      </c>
      <c r="BR5" t="s">
        <v>95</v>
      </c>
      <c r="BS5">
        <v>-0.36</v>
      </c>
      <c r="BT5">
        <v>1.38</v>
      </c>
      <c r="BW5" t="s">
        <v>191</v>
      </c>
      <c r="BX5">
        <f t="shared" si="12"/>
        <v>0.96</v>
      </c>
      <c r="BY5">
        <f t="shared" si="13"/>
        <v>2.78</v>
      </c>
      <c r="CB5" t="s">
        <v>58</v>
      </c>
      <c r="CC5">
        <v>-0.1</v>
      </c>
      <c r="CD5">
        <v>1.22</v>
      </c>
      <c r="CE5" t="s">
        <v>95</v>
      </c>
      <c r="CF5">
        <v>-0.36</v>
      </c>
      <c r="CG5">
        <v>1.38</v>
      </c>
      <c r="CK5">
        <f t="shared" si="14"/>
        <v>0.26</v>
      </c>
      <c r="CL5">
        <f t="shared" si="15"/>
        <v>2.5999999999999996</v>
      </c>
      <c r="CP5" t="s">
        <v>48</v>
      </c>
      <c r="CQ5">
        <v>-0.25</v>
      </c>
      <c r="CR5">
        <v>1.1499999999999999</v>
      </c>
      <c r="CS5" t="s">
        <v>105</v>
      </c>
      <c r="CT5">
        <v>0.46</v>
      </c>
      <c r="CU5">
        <v>1.4</v>
      </c>
      <c r="CV5" s="51">
        <v>0.1</v>
      </c>
      <c r="CW5" s="51"/>
      <c r="CX5" s="51">
        <f t="shared" si="0"/>
        <v>-0.61</v>
      </c>
      <c r="CY5" s="51">
        <f t="shared" si="1"/>
        <v>2.5499999999999998</v>
      </c>
      <c r="CZ5" t="s">
        <v>201</v>
      </c>
      <c r="DF5" t="s">
        <v>97</v>
      </c>
      <c r="DI5" t="s">
        <v>55</v>
      </c>
      <c r="DP5" t="s">
        <v>105</v>
      </c>
      <c r="DQ5">
        <v>0.6</v>
      </c>
      <c r="DR5">
        <v>1.4</v>
      </c>
      <c r="DS5" t="s">
        <v>104</v>
      </c>
      <c r="DT5">
        <v>-0.12</v>
      </c>
      <c r="DU5">
        <v>1.35</v>
      </c>
      <c r="DV5" s="51">
        <v>-0.15</v>
      </c>
      <c r="DW5" s="61"/>
      <c r="DX5" s="64">
        <f t="shared" si="2"/>
        <v>0.56999999999999995</v>
      </c>
      <c r="DY5" s="65">
        <f t="shared" si="3"/>
        <v>2.75</v>
      </c>
      <c r="DZ5" t="s">
        <v>212</v>
      </c>
      <c r="EC5" t="s">
        <v>101</v>
      </c>
      <c r="ED5">
        <v>0.05</v>
      </c>
      <c r="EE5">
        <v>1.25</v>
      </c>
      <c r="EF5" t="s">
        <v>55</v>
      </c>
      <c r="EG5">
        <v>0.36</v>
      </c>
      <c r="EH5">
        <v>1.33</v>
      </c>
      <c r="EI5" s="51">
        <v>-0.05</v>
      </c>
      <c r="EJ5" s="61"/>
      <c r="EK5" s="64">
        <f t="shared" si="16"/>
        <v>-0.36</v>
      </c>
      <c r="EL5" s="65">
        <f t="shared" si="17"/>
        <v>2.58</v>
      </c>
      <c r="EM5" t="s">
        <v>227</v>
      </c>
      <c r="ET5" t="s">
        <v>48</v>
      </c>
      <c r="EU5">
        <v>-0.5</v>
      </c>
      <c r="EV5">
        <v>1.3</v>
      </c>
      <c r="EW5" t="s">
        <v>99</v>
      </c>
      <c r="EX5">
        <v>0.37</v>
      </c>
      <c r="EY5">
        <v>1.3</v>
      </c>
      <c r="EZ5" s="51">
        <v>0.05</v>
      </c>
      <c r="FA5" s="61"/>
      <c r="FB5" s="64">
        <f t="shared" si="39"/>
        <v>-0.82</v>
      </c>
      <c r="FC5" s="65">
        <f t="shared" si="40"/>
        <v>2.6</v>
      </c>
      <c r="FD5" t="s">
        <v>234</v>
      </c>
      <c r="FN5" t="s">
        <v>55</v>
      </c>
      <c r="FO5">
        <v>0.53</v>
      </c>
      <c r="FP5">
        <v>1.4</v>
      </c>
      <c r="FQ5" t="s">
        <v>52</v>
      </c>
      <c r="FR5">
        <v>-0.5</v>
      </c>
      <c r="FS5">
        <v>1.2</v>
      </c>
      <c r="FT5" s="51">
        <v>-0.05</v>
      </c>
      <c r="FU5" s="61"/>
      <c r="FV5" s="64">
        <f t="shared" si="18"/>
        <v>0.98</v>
      </c>
      <c r="FW5" s="65">
        <f t="shared" si="19"/>
        <v>2.5999999999999996</v>
      </c>
      <c r="FX5" t="s">
        <v>254</v>
      </c>
      <c r="GK5" t="s">
        <v>101</v>
      </c>
      <c r="GL5">
        <v>0.1</v>
      </c>
      <c r="GM5">
        <v>1.2</v>
      </c>
      <c r="GN5" t="s">
        <v>58</v>
      </c>
      <c r="GO5">
        <v>-0.3</v>
      </c>
      <c r="GP5">
        <v>1.2</v>
      </c>
      <c r="GQ5" s="51"/>
      <c r="GR5" s="61"/>
      <c r="GS5" s="64">
        <f t="shared" si="20"/>
        <v>0.4</v>
      </c>
      <c r="GT5" s="65">
        <f t="shared" si="21"/>
        <v>2.4</v>
      </c>
      <c r="GU5" t="s">
        <v>264</v>
      </c>
      <c r="HA5" t="s">
        <v>99</v>
      </c>
      <c r="HB5">
        <v>0.48</v>
      </c>
      <c r="HC5">
        <v>1.3</v>
      </c>
      <c r="HD5" t="s">
        <v>97</v>
      </c>
      <c r="HE5">
        <v>0.45</v>
      </c>
      <c r="HF5">
        <v>1.4</v>
      </c>
      <c r="HG5" s="51">
        <v>-0.1</v>
      </c>
      <c r="HH5" s="61"/>
      <c r="HI5" s="64">
        <f t="shared" si="22"/>
        <v>-7.0000000000000034E-2</v>
      </c>
      <c r="HJ5" s="65">
        <f t="shared" si="23"/>
        <v>2.7</v>
      </c>
      <c r="HK5" s="76" t="s">
        <v>270</v>
      </c>
      <c r="HR5" t="s">
        <v>152</v>
      </c>
      <c r="HS5">
        <v>-0.45</v>
      </c>
      <c r="HT5">
        <v>0.91</v>
      </c>
      <c r="HU5" t="s">
        <v>101</v>
      </c>
      <c r="HV5">
        <v>-0.15</v>
      </c>
      <c r="HW5">
        <v>1.2</v>
      </c>
      <c r="HX5" s="51"/>
      <c r="HY5" s="61"/>
      <c r="HZ5" s="64">
        <f t="shared" si="24"/>
        <v>-0.30000000000000004</v>
      </c>
      <c r="IA5" s="65">
        <f t="shared" si="25"/>
        <v>2.11</v>
      </c>
      <c r="IB5" s="76" t="s">
        <v>282</v>
      </c>
      <c r="IF5" t="s">
        <v>44</v>
      </c>
      <c r="IG5">
        <v>-0.35</v>
      </c>
      <c r="IH5">
        <v>1.6</v>
      </c>
      <c r="II5" t="s">
        <v>99</v>
      </c>
      <c r="IJ5">
        <v>0.3</v>
      </c>
      <c r="IK5">
        <v>1.3</v>
      </c>
      <c r="IL5" s="51">
        <v>-0.1</v>
      </c>
      <c r="IM5" s="61">
        <v>0.1</v>
      </c>
      <c r="IN5" s="64">
        <f t="shared" si="26"/>
        <v>-0.74999999999999989</v>
      </c>
      <c r="IO5" s="81">
        <f t="shared" si="27"/>
        <v>3.1254545454545455</v>
      </c>
      <c r="IP5" s="76" t="s">
        <v>293</v>
      </c>
      <c r="IW5" t="s">
        <v>48</v>
      </c>
      <c r="IX5">
        <v>-0.3</v>
      </c>
      <c r="IY5">
        <v>1.3</v>
      </c>
      <c r="IZ5" t="s">
        <v>301</v>
      </c>
      <c r="JA5">
        <v>-0.15</v>
      </c>
      <c r="JB5">
        <v>1.35</v>
      </c>
      <c r="JC5" s="51"/>
      <c r="JD5" s="61"/>
      <c r="JE5" s="64">
        <f t="shared" si="28"/>
        <v>-0.15</v>
      </c>
      <c r="JF5" s="81">
        <f t="shared" si="29"/>
        <v>2.5527272727272727</v>
      </c>
      <c r="JG5" t="s">
        <v>302</v>
      </c>
      <c r="JZ5" t="s">
        <v>48</v>
      </c>
      <c r="KA5">
        <v>-0.3</v>
      </c>
      <c r="KB5">
        <v>1.3</v>
      </c>
      <c r="KC5" t="s">
        <v>107</v>
      </c>
      <c r="KD5">
        <v>-0.35</v>
      </c>
      <c r="KE5">
        <v>1.25</v>
      </c>
      <c r="KF5" s="51"/>
      <c r="KG5" s="61"/>
      <c r="KH5" s="64">
        <f t="shared" si="30"/>
        <v>4.9999999999999989E-2</v>
      </c>
      <c r="KI5" s="81">
        <f t="shared" si="31"/>
        <v>2.3636363636363638</v>
      </c>
      <c r="KJ5" t="s">
        <v>314</v>
      </c>
      <c r="KV5" s="113" t="s">
        <v>107</v>
      </c>
      <c r="KW5" s="115">
        <f t="shared" si="32"/>
        <v>0.18</v>
      </c>
      <c r="KX5" s="116">
        <f t="shared" si="33"/>
        <v>-0.33</v>
      </c>
      <c r="KY5" s="81">
        <f t="shared" si="34"/>
        <v>1.28</v>
      </c>
      <c r="KZ5" s="113" t="s">
        <v>103</v>
      </c>
      <c r="LA5" s="115">
        <f t="shared" si="35"/>
        <v>-0.16799999999999998</v>
      </c>
      <c r="LB5" s="81">
        <f t="shared" si="36"/>
        <v>1.27</v>
      </c>
      <c r="LC5" s="27"/>
      <c r="LD5" s="122"/>
      <c r="LE5" s="156" t="s">
        <v>351</v>
      </c>
      <c r="LF5" s="159">
        <f t="shared" si="37"/>
        <v>1.799999999999996E-2</v>
      </c>
      <c r="LG5" s="159">
        <f t="shared" si="38"/>
        <v>2.3645090909090913</v>
      </c>
      <c r="LH5" s="27"/>
      <c r="LI5" s="128"/>
      <c r="LJ5" s="27"/>
      <c r="LK5" s="28"/>
      <c r="LL5" s="27"/>
      <c r="LM5" s="28"/>
      <c r="LN5" s="27"/>
      <c r="LO5" s="28"/>
    </row>
    <row r="6" spans="1:327" ht="15" thickBot="1">
      <c r="A6" s="19"/>
      <c r="B6" s="140" t="s">
        <v>105</v>
      </c>
      <c r="C6" s="132">
        <v>0.24</v>
      </c>
      <c r="D6" s="130">
        <v>0.28000000000000003</v>
      </c>
      <c r="E6" s="139">
        <v>1.3</v>
      </c>
      <c r="F6" s="37"/>
      <c r="T6" s="41" t="s">
        <v>103</v>
      </c>
      <c r="U6">
        <v>-0.11</v>
      </c>
      <c r="V6">
        <v>1.31</v>
      </c>
      <c r="W6" s="100" t="s">
        <v>19</v>
      </c>
      <c r="X6">
        <v>-0.15</v>
      </c>
      <c r="Y6">
        <v>1.42</v>
      </c>
      <c r="AA6">
        <f t="shared" si="6"/>
        <v>3.9999999999999994E-2</v>
      </c>
      <c r="AB6">
        <f t="shared" si="7"/>
        <v>2.73</v>
      </c>
      <c r="AC6" t="s">
        <v>9</v>
      </c>
      <c r="AD6">
        <v>0.41615093954248361</v>
      </c>
      <c r="AE6">
        <v>0.19940461601307191</v>
      </c>
      <c r="AF6">
        <v>1.4141237745098041</v>
      </c>
      <c r="AG6">
        <v>1.3324571078431371</v>
      </c>
      <c r="AK6" t="s">
        <v>109</v>
      </c>
      <c r="AL6">
        <v>0.2</v>
      </c>
      <c r="AM6">
        <v>1.25</v>
      </c>
      <c r="AN6" t="s">
        <v>44</v>
      </c>
      <c r="AO6">
        <v>-0.2</v>
      </c>
      <c r="AP6">
        <v>1.6</v>
      </c>
      <c r="AQ6">
        <f t="shared" si="8"/>
        <v>0.4</v>
      </c>
      <c r="AR6">
        <f t="shared" si="9"/>
        <v>2.85</v>
      </c>
      <c r="AT6" s="43" t="s">
        <v>9</v>
      </c>
      <c r="AU6" s="37">
        <v>0.51</v>
      </c>
      <c r="AV6" s="37">
        <v>0.31</v>
      </c>
      <c r="AW6" s="37">
        <v>1.26</v>
      </c>
      <c r="AX6" s="37">
        <v>1.18</v>
      </c>
      <c r="AY6" s="51"/>
      <c r="AZ6" t="s">
        <v>104</v>
      </c>
      <c r="BA6" s="37">
        <v>-0.05</v>
      </c>
      <c r="BB6" s="37">
        <v>1.36</v>
      </c>
      <c r="BC6" t="s">
        <v>55</v>
      </c>
      <c r="BD6">
        <v>0.41</v>
      </c>
      <c r="BE6" s="37">
        <v>1.33</v>
      </c>
      <c r="BF6" s="37"/>
      <c r="BG6" s="37">
        <v>-0.15</v>
      </c>
      <c r="BH6" t="s">
        <v>185</v>
      </c>
      <c r="BI6" s="57">
        <f t="shared" si="10"/>
        <v>-0.30999999999999994</v>
      </c>
      <c r="BJ6" s="57">
        <f t="shared" si="11"/>
        <v>2.5400000000000005</v>
      </c>
      <c r="BO6" t="s">
        <v>102</v>
      </c>
      <c r="BP6">
        <v>-0.1</v>
      </c>
      <c r="BQ6">
        <v>1.1000000000000001</v>
      </c>
      <c r="BR6" t="s">
        <v>106</v>
      </c>
      <c r="BS6">
        <v>-0.2</v>
      </c>
      <c r="BT6">
        <v>1.27</v>
      </c>
      <c r="BW6" t="s">
        <v>190</v>
      </c>
      <c r="BX6">
        <f t="shared" si="12"/>
        <v>0.1</v>
      </c>
      <c r="BY6">
        <f t="shared" si="13"/>
        <v>2.37</v>
      </c>
      <c r="CB6" t="s">
        <v>44</v>
      </c>
      <c r="CC6">
        <v>-0.1</v>
      </c>
      <c r="CD6">
        <v>1.6</v>
      </c>
      <c r="CE6" t="s">
        <v>106</v>
      </c>
      <c r="CF6">
        <v>-0.25</v>
      </c>
      <c r="CG6">
        <v>1.27</v>
      </c>
      <c r="CK6">
        <f t="shared" si="14"/>
        <v>0.15</v>
      </c>
      <c r="CL6">
        <f t="shared" si="15"/>
        <v>2.87</v>
      </c>
      <c r="CP6" t="s">
        <v>52</v>
      </c>
      <c r="CQ6">
        <v>-0.4</v>
      </c>
      <c r="CR6">
        <v>1.1000000000000001</v>
      </c>
      <c r="CS6" t="s">
        <v>102</v>
      </c>
      <c r="CT6">
        <v>-0.23</v>
      </c>
      <c r="CU6">
        <v>1.1000000000000001</v>
      </c>
      <c r="CV6" s="51"/>
      <c r="CW6" s="51"/>
      <c r="CX6" s="51">
        <f t="shared" si="0"/>
        <v>-0.17</v>
      </c>
      <c r="CY6" s="51">
        <f t="shared" si="1"/>
        <v>2.2000000000000002</v>
      </c>
      <c r="CZ6" t="s">
        <v>202</v>
      </c>
      <c r="DF6" t="s">
        <v>106</v>
      </c>
      <c r="DI6" t="s">
        <v>101</v>
      </c>
      <c r="DP6" t="s">
        <v>99</v>
      </c>
      <c r="DQ6">
        <v>0.55000000000000004</v>
      </c>
      <c r="DR6">
        <v>1.35</v>
      </c>
      <c r="DS6" t="s">
        <v>108</v>
      </c>
      <c r="DT6">
        <v>0.33</v>
      </c>
      <c r="DU6">
        <v>1.3</v>
      </c>
      <c r="DV6" s="51">
        <v>-0.1</v>
      </c>
      <c r="DW6" s="61"/>
      <c r="DX6" s="64">
        <f t="shared" si="2"/>
        <v>0.12000000000000002</v>
      </c>
      <c r="DY6" s="65">
        <f t="shared" si="3"/>
        <v>2.6500000000000004</v>
      </c>
      <c r="DZ6" t="s">
        <v>211</v>
      </c>
      <c r="EC6" t="s">
        <v>102</v>
      </c>
      <c r="ED6">
        <v>0.2</v>
      </c>
      <c r="EE6">
        <v>1.2</v>
      </c>
      <c r="EF6" t="s">
        <v>44</v>
      </c>
      <c r="EG6">
        <v>-0.5</v>
      </c>
      <c r="EH6">
        <v>1.5</v>
      </c>
      <c r="EI6" s="51"/>
      <c r="EJ6" s="61"/>
      <c r="EK6" s="64">
        <f t="shared" si="16"/>
        <v>0.7</v>
      </c>
      <c r="EL6" s="65">
        <f t="shared" si="17"/>
        <v>2.7</v>
      </c>
      <c r="EM6" t="s">
        <v>226</v>
      </c>
      <c r="ET6" t="s">
        <v>44</v>
      </c>
      <c r="EU6">
        <v>-0.3</v>
      </c>
      <c r="EV6">
        <v>1.5</v>
      </c>
      <c r="EW6" t="s">
        <v>55</v>
      </c>
      <c r="EX6">
        <v>0.36</v>
      </c>
      <c r="EY6">
        <v>1.33</v>
      </c>
      <c r="EZ6" s="51">
        <v>0.05</v>
      </c>
      <c r="FA6" s="61"/>
      <c r="FB6" s="64">
        <f t="shared" si="39"/>
        <v>-0.60999999999999988</v>
      </c>
      <c r="FC6" s="65">
        <f t="shared" si="40"/>
        <v>2.83</v>
      </c>
      <c r="FD6" t="s">
        <v>235</v>
      </c>
      <c r="FN6" t="s">
        <v>105</v>
      </c>
      <c r="FO6">
        <v>0.55000000000000004</v>
      </c>
      <c r="FP6">
        <v>1.4</v>
      </c>
      <c r="FQ6" t="s">
        <v>108</v>
      </c>
      <c r="FR6">
        <v>0.3</v>
      </c>
      <c r="FS6">
        <v>1.3</v>
      </c>
      <c r="FT6" s="51">
        <v>0.03</v>
      </c>
      <c r="FU6" s="61"/>
      <c r="FV6" s="64">
        <f t="shared" si="18"/>
        <v>0.28000000000000003</v>
      </c>
      <c r="FW6" s="65">
        <f t="shared" si="19"/>
        <v>2.7</v>
      </c>
      <c r="FX6" t="s">
        <v>253</v>
      </c>
      <c r="GK6" t="s">
        <v>109</v>
      </c>
      <c r="GL6">
        <v>0.45</v>
      </c>
      <c r="GM6">
        <v>1.25</v>
      </c>
      <c r="GN6" t="s">
        <v>106</v>
      </c>
      <c r="GO6">
        <v>-0.25</v>
      </c>
      <c r="GP6">
        <v>1.35</v>
      </c>
      <c r="GQ6" s="51"/>
      <c r="GR6" s="61"/>
      <c r="GS6" s="64">
        <f t="shared" si="20"/>
        <v>0.7</v>
      </c>
      <c r="GT6" s="65">
        <f t="shared" si="21"/>
        <v>2.6</v>
      </c>
      <c r="GU6" t="s">
        <v>264</v>
      </c>
      <c r="HA6" t="s">
        <v>103</v>
      </c>
      <c r="HB6">
        <v>0</v>
      </c>
      <c r="HC6">
        <v>1.25</v>
      </c>
      <c r="HD6" t="s">
        <v>109</v>
      </c>
      <c r="HE6">
        <v>0.25</v>
      </c>
      <c r="HF6">
        <v>1.25</v>
      </c>
      <c r="HG6" s="51">
        <v>-0.03</v>
      </c>
      <c r="HH6" s="61"/>
      <c r="HI6" s="64">
        <f t="shared" si="22"/>
        <v>-0.28000000000000003</v>
      </c>
      <c r="HJ6" s="65">
        <f t="shared" si="23"/>
        <v>2.5</v>
      </c>
      <c r="HK6" t="s">
        <v>271</v>
      </c>
      <c r="HR6" t="s">
        <v>106</v>
      </c>
      <c r="HS6">
        <v>-0.05</v>
      </c>
      <c r="HT6">
        <v>1.38</v>
      </c>
      <c r="HU6" t="s">
        <v>44</v>
      </c>
      <c r="HV6">
        <v>-0.55000000000000004</v>
      </c>
      <c r="HW6">
        <v>1.6</v>
      </c>
      <c r="HX6" s="51">
        <v>0.1</v>
      </c>
      <c r="HY6" s="61"/>
      <c r="HZ6" s="64">
        <f t="shared" si="24"/>
        <v>0.6</v>
      </c>
      <c r="IA6" s="65">
        <f t="shared" si="25"/>
        <v>2.98</v>
      </c>
      <c r="IB6" t="s">
        <v>283</v>
      </c>
      <c r="IF6" t="s">
        <v>105</v>
      </c>
      <c r="IG6">
        <v>0.55000000000000004</v>
      </c>
      <c r="IH6">
        <v>1.3</v>
      </c>
      <c r="II6" t="s">
        <v>103</v>
      </c>
      <c r="IJ6">
        <v>-0.15</v>
      </c>
      <c r="IK6">
        <v>1.25</v>
      </c>
      <c r="IL6" s="51">
        <v>-0.05</v>
      </c>
      <c r="IM6" s="61">
        <v>0.1</v>
      </c>
      <c r="IN6" s="64">
        <f t="shared" si="26"/>
        <v>0.65</v>
      </c>
      <c r="IO6" s="81">
        <f t="shared" si="27"/>
        <v>2.4636363636363638</v>
      </c>
      <c r="IP6" t="s">
        <v>290</v>
      </c>
      <c r="JC6" s="35"/>
      <c r="JZ6" t="s">
        <v>58</v>
      </c>
      <c r="KA6">
        <v>-0.1</v>
      </c>
      <c r="KB6">
        <v>1.28</v>
      </c>
      <c r="KC6" t="s">
        <v>55</v>
      </c>
      <c r="KD6">
        <v>0.36</v>
      </c>
      <c r="KE6">
        <v>1.37</v>
      </c>
      <c r="KF6" s="51">
        <v>0.03</v>
      </c>
      <c r="KG6" s="61"/>
      <c r="KH6" s="64">
        <f t="shared" si="30"/>
        <v>-0.42999999999999994</v>
      </c>
      <c r="KI6" s="81">
        <f t="shared" si="31"/>
        <v>2.5506909090909096</v>
      </c>
      <c r="KJ6" t="s">
        <v>315</v>
      </c>
      <c r="KV6" s="113" t="s">
        <v>97</v>
      </c>
      <c r="KW6" s="115">
        <f t="shared" si="32"/>
        <v>0.14000000000000001</v>
      </c>
      <c r="KX6" s="116">
        <f t="shared" si="33"/>
        <v>0.55000000000000004</v>
      </c>
      <c r="KY6" s="81">
        <f t="shared" si="34"/>
        <v>1.4</v>
      </c>
      <c r="KZ6" s="113" t="s">
        <v>52</v>
      </c>
      <c r="LA6" s="115">
        <f t="shared" si="35"/>
        <v>-0.35</v>
      </c>
      <c r="LB6" s="81">
        <f t="shared" si="36"/>
        <v>1.34</v>
      </c>
      <c r="LC6" s="27"/>
      <c r="LD6" s="122"/>
      <c r="LE6" s="156" t="s">
        <v>352</v>
      </c>
      <c r="LF6" s="159">
        <f t="shared" si="37"/>
        <v>1.04</v>
      </c>
      <c r="LG6" s="159">
        <f t="shared" si="38"/>
        <v>2.7287272727272724</v>
      </c>
      <c r="LH6" s="27"/>
      <c r="LI6" s="128"/>
      <c r="LJ6" s="27"/>
      <c r="LK6" s="28"/>
      <c r="LL6" s="27"/>
      <c r="LM6" s="28"/>
      <c r="LN6" s="27"/>
      <c r="LO6" s="28"/>
    </row>
    <row r="7" spans="1:327" ht="15" thickBot="1">
      <c r="A7" s="19"/>
      <c r="B7" s="138" t="s">
        <v>99</v>
      </c>
      <c r="C7" s="132">
        <v>0.216</v>
      </c>
      <c r="D7" s="130">
        <v>0.2</v>
      </c>
      <c r="E7" s="139">
        <v>1.3</v>
      </c>
      <c r="F7" s="37"/>
      <c r="W7" t="s">
        <v>162</v>
      </c>
      <c r="AA7">
        <f t="shared" si="6"/>
        <v>0</v>
      </c>
      <c r="AB7">
        <f t="shared" si="7"/>
        <v>0</v>
      </c>
      <c r="AC7" t="s">
        <v>6</v>
      </c>
      <c r="AD7">
        <v>0.13090788398692813</v>
      </c>
      <c r="AE7">
        <v>-2.1463439542483663E-2</v>
      </c>
      <c r="AF7">
        <v>1.37</v>
      </c>
      <c r="AG7">
        <v>1.37</v>
      </c>
      <c r="AK7" t="s">
        <v>108</v>
      </c>
      <c r="AL7">
        <v>0.79</v>
      </c>
      <c r="AM7">
        <v>1.63</v>
      </c>
      <c r="AN7" t="s">
        <v>106</v>
      </c>
      <c r="AO7">
        <v>-0.15</v>
      </c>
      <c r="AP7">
        <v>1.27</v>
      </c>
      <c r="AQ7">
        <f t="shared" si="8"/>
        <v>0.94000000000000006</v>
      </c>
      <c r="AR7">
        <f t="shared" si="9"/>
        <v>2.9</v>
      </c>
      <c r="AT7" s="43" t="s">
        <v>13</v>
      </c>
      <c r="AU7" s="37">
        <v>0.2</v>
      </c>
      <c r="AV7" s="37">
        <v>0.04</v>
      </c>
      <c r="AW7" s="37">
        <v>1.25</v>
      </c>
      <c r="AX7" s="37">
        <v>1.05</v>
      </c>
      <c r="AY7" s="51"/>
      <c r="AZ7" t="s">
        <v>108</v>
      </c>
      <c r="BA7" s="37">
        <v>0.79</v>
      </c>
      <c r="BB7" s="37">
        <v>1.63</v>
      </c>
      <c r="BC7" t="s">
        <v>100</v>
      </c>
      <c r="BD7">
        <v>-0.03</v>
      </c>
      <c r="BE7" s="37">
        <v>1.22</v>
      </c>
      <c r="BF7" s="37">
        <v>-0.05</v>
      </c>
      <c r="BG7" s="37">
        <v>-0.02</v>
      </c>
      <c r="BH7" t="s">
        <v>188</v>
      </c>
      <c r="BI7" s="57">
        <f t="shared" si="10"/>
        <v>0.79</v>
      </c>
      <c r="BJ7" s="57">
        <f t="shared" si="11"/>
        <v>2.78</v>
      </c>
      <c r="BO7" t="s">
        <v>97</v>
      </c>
      <c r="BP7">
        <v>0.9</v>
      </c>
      <c r="BQ7">
        <v>1.72</v>
      </c>
      <c r="BR7" t="s">
        <v>109</v>
      </c>
      <c r="BS7">
        <v>0.14000000000000001</v>
      </c>
      <c r="BT7">
        <v>1.05</v>
      </c>
      <c r="BW7" t="s">
        <v>190</v>
      </c>
      <c r="BX7">
        <f t="shared" si="12"/>
        <v>0.76</v>
      </c>
      <c r="BY7">
        <f t="shared" si="13"/>
        <v>2.77</v>
      </c>
      <c r="CB7" t="s">
        <v>109</v>
      </c>
      <c r="CC7">
        <v>0.3</v>
      </c>
      <c r="CD7">
        <v>1.25</v>
      </c>
      <c r="CE7" t="s">
        <v>108</v>
      </c>
      <c r="CF7">
        <v>0.43</v>
      </c>
      <c r="CG7">
        <v>1.4</v>
      </c>
      <c r="CK7">
        <f t="shared" si="14"/>
        <v>-0.13</v>
      </c>
      <c r="CL7">
        <f t="shared" si="15"/>
        <v>2.65</v>
      </c>
      <c r="CP7" t="s">
        <v>99</v>
      </c>
      <c r="CQ7">
        <v>0.55000000000000004</v>
      </c>
      <c r="CR7">
        <v>1.35</v>
      </c>
      <c r="CS7" t="s">
        <v>109</v>
      </c>
      <c r="CT7">
        <v>0.14000000000000001</v>
      </c>
      <c r="CU7">
        <v>1.05</v>
      </c>
      <c r="CV7" s="51">
        <v>-0.08</v>
      </c>
      <c r="CW7" s="51"/>
      <c r="CX7" s="51">
        <f t="shared" si="0"/>
        <v>0.33</v>
      </c>
      <c r="CY7" s="51">
        <f t="shared" si="1"/>
        <v>2.4000000000000004</v>
      </c>
      <c r="CZ7" t="s">
        <v>203</v>
      </c>
      <c r="DF7" t="s">
        <v>102</v>
      </c>
      <c r="DI7" t="s">
        <v>105</v>
      </c>
      <c r="DP7" t="s">
        <v>209</v>
      </c>
      <c r="DQ7">
        <v>-0.2</v>
      </c>
      <c r="DR7">
        <v>1.5</v>
      </c>
      <c r="DS7" t="s">
        <v>58</v>
      </c>
      <c r="DT7">
        <v>-0.25</v>
      </c>
      <c r="DU7">
        <v>1.25</v>
      </c>
      <c r="DV7" s="51">
        <v>0.05</v>
      </c>
      <c r="DW7" s="61"/>
      <c r="DX7" s="64">
        <f t="shared" si="2"/>
        <v>9.9999999999999992E-2</v>
      </c>
      <c r="DY7" s="65">
        <f t="shared" si="3"/>
        <v>2.75</v>
      </c>
      <c r="DZ7" t="s">
        <v>210</v>
      </c>
      <c r="EC7" t="s">
        <v>104</v>
      </c>
      <c r="ED7">
        <v>0.1</v>
      </c>
      <c r="EE7">
        <v>1.36</v>
      </c>
      <c r="EF7" t="s">
        <v>97</v>
      </c>
      <c r="EG7">
        <v>0.66</v>
      </c>
      <c r="EH7">
        <v>1.48</v>
      </c>
      <c r="EI7" s="51"/>
      <c r="EJ7" s="61"/>
      <c r="EK7" s="64">
        <f t="shared" si="16"/>
        <v>-0.56000000000000005</v>
      </c>
      <c r="EL7" s="65">
        <f t="shared" si="17"/>
        <v>2.84</v>
      </c>
      <c r="EM7" t="s">
        <v>226</v>
      </c>
      <c r="ET7" t="s">
        <v>97</v>
      </c>
      <c r="EU7">
        <v>0.7</v>
      </c>
      <c r="EV7">
        <v>1.7</v>
      </c>
      <c r="EW7" t="s">
        <v>108</v>
      </c>
      <c r="EX7">
        <v>0.3</v>
      </c>
      <c r="EY7">
        <v>1.4</v>
      </c>
      <c r="EZ7" s="51"/>
      <c r="FA7" s="61"/>
      <c r="FB7" s="64">
        <f t="shared" si="39"/>
        <v>0.39999999999999997</v>
      </c>
      <c r="FC7" s="65">
        <f t="shared" si="40"/>
        <v>3.0999999999999996</v>
      </c>
      <c r="FD7" t="s">
        <v>190</v>
      </c>
      <c r="FN7" t="s">
        <v>44</v>
      </c>
      <c r="FO7">
        <v>-0.4</v>
      </c>
      <c r="FP7">
        <v>1.5</v>
      </c>
      <c r="FQ7" t="s">
        <v>100</v>
      </c>
      <c r="FR7">
        <v>-0.1</v>
      </c>
      <c r="FS7">
        <v>1.3</v>
      </c>
      <c r="FT7" s="51"/>
      <c r="FU7" s="61"/>
      <c r="FV7" s="64">
        <f t="shared" si="18"/>
        <v>-0.30000000000000004</v>
      </c>
      <c r="FW7" s="65">
        <f t="shared" si="19"/>
        <v>2.8</v>
      </c>
      <c r="FX7" t="s">
        <v>255</v>
      </c>
      <c r="GK7" t="s">
        <v>104</v>
      </c>
      <c r="GL7">
        <v>0.1</v>
      </c>
      <c r="GM7">
        <v>1.3</v>
      </c>
      <c r="GN7" t="s">
        <v>48</v>
      </c>
      <c r="GO7">
        <v>-0.5</v>
      </c>
      <c r="GP7">
        <v>1.25</v>
      </c>
      <c r="GQ7" s="51"/>
      <c r="GR7" s="61"/>
      <c r="GS7" s="64">
        <f t="shared" si="20"/>
        <v>0.6</v>
      </c>
      <c r="GT7" s="65">
        <f t="shared" si="21"/>
        <v>2.5499999999999998</v>
      </c>
      <c r="GU7" t="s">
        <v>264</v>
      </c>
      <c r="HA7" t="s">
        <v>100</v>
      </c>
      <c r="HB7">
        <v>0.05</v>
      </c>
      <c r="HC7">
        <v>1.35</v>
      </c>
      <c r="HD7" t="s">
        <v>106</v>
      </c>
      <c r="HE7">
        <v>-0.25</v>
      </c>
      <c r="HF7">
        <v>1.35</v>
      </c>
      <c r="HG7" s="51"/>
      <c r="HH7" s="61"/>
      <c r="HI7" s="64">
        <f t="shared" si="22"/>
        <v>0.3</v>
      </c>
      <c r="HJ7" s="65">
        <f t="shared" si="23"/>
        <v>2.7</v>
      </c>
      <c r="HK7" t="s">
        <v>272</v>
      </c>
      <c r="HR7" t="s">
        <v>108</v>
      </c>
      <c r="HS7">
        <v>0.47</v>
      </c>
      <c r="HT7">
        <v>1.3</v>
      </c>
      <c r="HU7" t="s">
        <v>284</v>
      </c>
      <c r="HV7">
        <v>0.25</v>
      </c>
      <c r="HW7">
        <v>1.25</v>
      </c>
      <c r="HX7" s="51"/>
      <c r="HY7" s="61"/>
      <c r="HZ7" s="64">
        <f t="shared" si="24"/>
        <v>0.21999999999999997</v>
      </c>
      <c r="IA7" s="65">
        <f t="shared" si="25"/>
        <v>2.5499999999999998</v>
      </c>
      <c r="IB7" t="s">
        <v>282</v>
      </c>
      <c r="IF7" t="s">
        <v>107</v>
      </c>
      <c r="IG7">
        <v>-0.18</v>
      </c>
      <c r="IH7">
        <v>1.25</v>
      </c>
      <c r="II7" t="s">
        <v>102</v>
      </c>
      <c r="IJ7">
        <v>0.25</v>
      </c>
      <c r="IK7">
        <v>1.27</v>
      </c>
      <c r="IL7" s="51"/>
      <c r="IM7" s="61"/>
      <c r="IN7" s="64">
        <f t="shared" si="26"/>
        <v>-0.43</v>
      </c>
      <c r="IO7" s="81">
        <f t="shared" si="27"/>
        <v>2.3090909090909091</v>
      </c>
      <c r="IP7" t="s">
        <v>291</v>
      </c>
      <c r="IZ7" s="87"/>
      <c r="JA7" s="88"/>
      <c r="JB7" s="89"/>
      <c r="JC7" s="89"/>
      <c r="JD7" s="90"/>
      <c r="JZ7" t="s">
        <v>101</v>
      </c>
      <c r="KA7">
        <v>0.05</v>
      </c>
      <c r="KB7">
        <v>1.3</v>
      </c>
      <c r="KC7" t="s">
        <v>105</v>
      </c>
      <c r="KD7">
        <v>0.35</v>
      </c>
      <c r="KE7">
        <v>1.3</v>
      </c>
      <c r="KF7" s="51">
        <v>-0.03</v>
      </c>
      <c r="KG7" s="61"/>
      <c r="KH7" s="64">
        <f t="shared" si="30"/>
        <v>-0.32999999999999996</v>
      </c>
      <c r="KI7" s="81">
        <f t="shared" si="31"/>
        <v>2.4581818181818185</v>
      </c>
      <c r="KJ7" t="s">
        <v>317</v>
      </c>
      <c r="KV7" s="113" t="s">
        <v>95</v>
      </c>
      <c r="KW7" s="115">
        <f t="shared" si="32"/>
        <v>0.24299999999999999</v>
      </c>
      <c r="KX7" s="116">
        <f t="shared" si="33"/>
        <v>-0.05</v>
      </c>
      <c r="KY7" s="81">
        <f t="shared" si="34"/>
        <v>1.4</v>
      </c>
      <c r="KZ7" s="113" t="s">
        <v>101</v>
      </c>
      <c r="LA7" s="115">
        <f t="shared" si="35"/>
        <v>-0.1</v>
      </c>
      <c r="LB7" s="81">
        <f t="shared" si="36"/>
        <v>1.3</v>
      </c>
      <c r="LC7" s="27"/>
      <c r="LD7" s="122"/>
      <c r="LE7" s="156" t="s">
        <v>353</v>
      </c>
      <c r="LF7" s="159">
        <f t="shared" si="37"/>
        <v>0.29300000000000004</v>
      </c>
      <c r="LG7" s="159">
        <f t="shared" si="38"/>
        <v>2.647272727272727</v>
      </c>
      <c r="LH7" s="27"/>
      <c r="LI7" s="128"/>
      <c r="LJ7" s="27"/>
      <c r="LK7" s="28"/>
      <c r="LL7" s="27"/>
      <c r="LM7" s="28"/>
      <c r="LN7" s="27"/>
      <c r="LO7" s="28"/>
    </row>
    <row r="8" spans="1:327" ht="16.5" thickBot="1">
      <c r="A8" s="78">
        <v>0.05</v>
      </c>
      <c r="B8" s="140" t="s">
        <v>97</v>
      </c>
      <c r="C8" s="133">
        <v>0.14000000000000001</v>
      </c>
      <c r="D8" s="131">
        <v>0.55000000000000004</v>
      </c>
      <c r="E8" s="139">
        <v>1.4</v>
      </c>
      <c r="F8" s="37"/>
      <c r="T8" s="41" t="s">
        <v>163</v>
      </c>
      <c r="U8">
        <v>-0.38</v>
      </c>
      <c r="V8">
        <v>0.98</v>
      </c>
      <c r="W8" s="41" t="s">
        <v>108</v>
      </c>
      <c r="X8">
        <v>0.44</v>
      </c>
      <c r="Y8">
        <v>1.33</v>
      </c>
      <c r="AA8">
        <f t="shared" si="6"/>
        <v>-0.82000000000000006</v>
      </c>
      <c r="AB8">
        <f t="shared" si="7"/>
        <v>2.31</v>
      </c>
      <c r="AC8" t="s">
        <v>15</v>
      </c>
      <c r="AD8">
        <v>0.12503982843137254</v>
      </c>
      <c r="AE8">
        <v>-7.1706495098039225E-2</v>
      </c>
      <c r="AF8">
        <v>1.0831862745098044</v>
      </c>
      <c r="AG8">
        <v>1.0765196078431372</v>
      </c>
      <c r="AK8" t="s">
        <v>107</v>
      </c>
      <c r="AL8">
        <v>-0.24</v>
      </c>
      <c r="AM8">
        <v>1.08</v>
      </c>
      <c r="AN8" t="s">
        <v>104</v>
      </c>
      <c r="AO8">
        <v>-0.22</v>
      </c>
      <c r="AP8">
        <v>1.35</v>
      </c>
      <c r="AQ8">
        <f t="shared" si="8"/>
        <v>-1.999999999999999E-2</v>
      </c>
      <c r="AR8">
        <f t="shared" si="9"/>
        <v>2.4300000000000002</v>
      </c>
      <c r="AT8" s="43" t="s">
        <v>15</v>
      </c>
      <c r="AU8" s="37">
        <v>-0.1</v>
      </c>
      <c r="AV8" s="37">
        <v>-0.23</v>
      </c>
      <c r="AW8" s="37">
        <v>1</v>
      </c>
      <c r="AX8" s="37">
        <v>1</v>
      </c>
      <c r="AY8" s="51"/>
      <c r="AZ8" t="s">
        <v>109</v>
      </c>
      <c r="BA8" s="37">
        <v>0.3</v>
      </c>
      <c r="BB8" s="37">
        <v>1.25</v>
      </c>
      <c r="BC8" t="s">
        <v>101</v>
      </c>
      <c r="BD8">
        <v>-0.15</v>
      </c>
      <c r="BE8" s="37">
        <v>1.38</v>
      </c>
      <c r="BH8" t="s">
        <v>182</v>
      </c>
      <c r="BI8" s="57">
        <f t="shared" si="10"/>
        <v>0.44999999999999996</v>
      </c>
      <c r="BJ8" s="57">
        <f t="shared" si="11"/>
        <v>2.63</v>
      </c>
      <c r="BO8" t="s">
        <v>107</v>
      </c>
      <c r="BP8">
        <v>-0.24</v>
      </c>
      <c r="BQ8">
        <v>1.08</v>
      </c>
      <c r="BR8" t="s">
        <v>44</v>
      </c>
      <c r="BS8">
        <v>-0.3</v>
      </c>
      <c r="BT8">
        <v>1.6</v>
      </c>
      <c r="BW8" t="s">
        <v>190</v>
      </c>
      <c r="BX8">
        <f t="shared" si="12"/>
        <v>0.06</v>
      </c>
      <c r="BY8">
        <f t="shared" si="13"/>
        <v>2.68</v>
      </c>
      <c r="CB8" t="s">
        <v>48</v>
      </c>
      <c r="CC8">
        <v>-0.25</v>
      </c>
      <c r="CD8">
        <v>1.1499999999999999</v>
      </c>
      <c r="CE8" t="s">
        <v>104</v>
      </c>
      <c r="CF8">
        <v>-0.12</v>
      </c>
      <c r="CG8">
        <v>1.35</v>
      </c>
      <c r="CK8">
        <f t="shared" si="14"/>
        <v>-0.13</v>
      </c>
      <c r="CL8">
        <f t="shared" si="15"/>
        <v>2.5</v>
      </c>
      <c r="CP8" t="s">
        <v>106</v>
      </c>
      <c r="CQ8">
        <v>-0.05</v>
      </c>
      <c r="CR8">
        <v>1.3</v>
      </c>
      <c r="CS8" t="s">
        <v>104</v>
      </c>
      <c r="CT8">
        <v>-0.12</v>
      </c>
      <c r="CU8">
        <v>1.36</v>
      </c>
      <c r="CV8" s="51">
        <v>-7.0000000000000007E-2</v>
      </c>
      <c r="CW8" s="51"/>
      <c r="CX8" s="51">
        <f t="shared" si="0"/>
        <v>0</v>
      </c>
      <c r="CY8" s="51">
        <f t="shared" si="1"/>
        <v>2.66</v>
      </c>
      <c r="CZ8" t="s">
        <v>204</v>
      </c>
      <c r="DF8" t="s">
        <v>95</v>
      </c>
      <c r="DI8" t="s">
        <v>48</v>
      </c>
      <c r="DP8" t="s">
        <v>107</v>
      </c>
      <c r="DQ8">
        <v>0</v>
      </c>
      <c r="DR8">
        <v>1.2</v>
      </c>
      <c r="DS8" t="s">
        <v>207</v>
      </c>
      <c r="DT8">
        <v>0.66</v>
      </c>
      <c r="DU8">
        <v>1.48</v>
      </c>
      <c r="DV8" s="51">
        <v>0.05</v>
      </c>
      <c r="DW8" s="61"/>
      <c r="DX8" s="64">
        <f t="shared" si="2"/>
        <v>-0.61</v>
      </c>
      <c r="DY8" s="65">
        <f t="shared" si="3"/>
        <v>2.6799999999999997</v>
      </c>
      <c r="DZ8" s="68" t="s">
        <v>208</v>
      </c>
      <c r="EC8" t="s">
        <v>108</v>
      </c>
      <c r="ED8">
        <v>0.55000000000000004</v>
      </c>
      <c r="EE8">
        <v>1.4</v>
      </c>
      <c r="EF8" t="s">
        <v>48</v>
      </c>
      <c r="EG8">
        <v>-0.7</v>
      </c>
      <c r="EH8">
        <v>1.3</v>
      </c>
      <c r="EI8" s="51"/>
      <c r="EJ8" s="61"/>
      <c r="EK8" s="64">
        <f t="shared" si="16"/>
        <v>1.25</v>
      </c>
      <c r="EL8" s="65">
        <f t="shared" si="17"/>
        <v>2.7</v>
      </c>
      <c r="EM8" t="s">
        <v>226</v>
      </c>
      <c r="ET8" t="s">
        <v>105</v>
      </c>
      <c r="EU8">
        <v>0.6</v>
      </c>
      <c r="EV8">
        <v>1.4</v>
      </c>
      <c r="EW8" t="s">
        <v>52</v>
      </c>
      <c r="EX8">
        <v>-0.6</v>
      </c>
      <c r="EY8">
        <v>1.1000000000000001</v>
      </c>
      <c r="EZ8" s="51"/>
      <c r="FA8" s="61"/>
      <c r="FB8" s="64">
        <f t="shared" si="39"/>
        <v>1.2</v>
      </c>
      <c r="FC8" s="65">
        <f t="shared" si="40"/>
        <v>2.5</v>
      </c>
      <c r="FD8" t="s">
        <v>190</v>
      </c>
      <c r="FN8" t="s">
        <v>107</v>
      </c>
      <c r="FO8">
        <v>0</v>
      </c>
      <c r="FP8">
        <v>1.2</v>
      </c>
      <c r="FQ8" t="s">
        <v>58</v>
      </c>
      <c r="FR8">
        <v>-0.3</v>
      </c>
      <c r="FS8">
        <v>1.2</v>
      </c>
      <c r="FT8" s="51"/>
      <c r="FU8" s="61"/>
      <c r="FV8" s="64">
        <f t="shared" si="18"/>
        <v>0.3</v>
      </c>
      <c r="FW8" s="65">
        <f t="shared" si="19"/>
        <v>2.4</v>
      </c>
      <c r="FX8" t="s">
        <v>251</v>
      </c>
      <c r="GK8" t="s">
        <v>108</v>
      </c>
      <c r="GL8">
        <v>0.5</v>
      </c>
      <c r="GM8">
        <v>1.25</v>
      </c>
      <c r="GN8" t="s">
        <v>44</v>
      </c>
      <c r="GO8">
        <v>-0.6</v>
      </c>
      <c r="GP8">
        <v>1.6</v>
      </c>
      <c r="GQ8" s="51"/>
      <c r="GR8" s="61"/>
      <c r="GS8" s="64">
        <f t="shared" si="20"/>
        <v>1.1000000000000001</v>
      </c>
      <c r="GT8" s="65">
        <f t="shared" si="21"/>
        <v>2.85</v>
      </c>
      <c r="GU8" t="s">
        <v>264</v>
      </c>
      <c r="HA8" t="s">
        <v>108</v>
      </c>
      <c r="HB8">
        <v>0.5</v>
      </c>
      <c r="HC8">
        <v>1.25</v>
      </c>
      <c r="HD8" t="s">
        <v>107</v>
      </c>
      <c r="HE8">
        <v>-0.4</v>
      </c>
      <c r="HF8">
        <v>1.2</v>
      </c>
      <c r="HG8" s="51">
        <v>0.05</v>
      </c>
      <c r="HH8" s="61"/>
      <c r="HI8" s="64">
        <f t="shared" si="22"/>
        <v>0.95000000000000007</v>
      </c>
      <c r="HJ8" s="65">
        <f t="shared" si="23"/>
        <v>2.4500000000000002</v>
      </c>
      <c r="HK8" t="s">
        <v>273</v>
      </c>
      <c r="HR8" t="s">
        <v>48</v>
      </c>
      <c r="HS8">
        <v>-0.3</v>
      </c>
      <c r="HT8">
        <v>1.25</v>
      </c>
      <c r="HU8" t="s">
        <v>52</v>
      </c>
      <c r="HV8">
        <v>-0.35</v>
      </c>
      <c r="HW8">
        <v>1.25</v>
      </c>
      <c r="HX8" s="51"/>
      <c r="HY8" s="61"/>
      <c r="HZ8" s="64">
        <f t="shared" si="24"/>
        <v>4.9999999999999989E-2</v>
      </c>
      <c r="IA8" s="65">
        <f t="shared" si="25"/>
        <v>2.5</v>
      </c>
      <c r="IB8" t="s">
        <v>282</v>
      </c>
      <c r="IF8" t="s">
        <v>97</v>
      </c>
      <c r="IG8">
        <v>0.65</v>
      </c>
      <c r="IH8">
        <v>1.4</v>
      </c>
      <c r="II8" t="s">
        <v>58</v>
      </c>
      <c r="IJ8">
        <v>-0.3</v>
      </c>
      <c r="IK8">
        <v>1.28</v>
      </c>
      <c r="IL8" s="51">
        <v>0.05</v>
      </c>
      <c r="IM8" s="61">
        <v>0.2</v>
      </c>
      <c r="IN8" s="64">
        <f t="shared" si="26"/>
        <v>1</v>
      </c>
      <c r="IO8" s="81">
        <f t="shared" si="27"/>
        <v>2.8065454545454545</v>
      </c>
      <c r="IP8" t="s">
        <v>292</v>
      </c>
      <c r="IZ8" s="91"/>
      <c r="JA8" s="85"/>
      <c r="JB8" s="86"/>
      <c r="JC8" s="86"/>
      <c r="JD8" s="92"/>
      <c r="JZ8" t="s">
        <v>52</v>
      </c>
      <c r="KA8">
        <v>-0.2</v>
      </c>
      <c r="KB8">
        <v>1.25</v>
      </c>
      <c r="KC8" t="s">
        <v>104</v>
      </c>
      <c r="KD8">
        <v>-0.1</v>
      </c>
      <c r="KE8">
        <v>1.35</v>
      </c>
      <c r="KF8" s="51"/>
      <c r="KG8" s="61"/>
      <c r="KH8" s="64">
        <f t="shared" si="30"/>
        <v>-0.1</v>
      </c>
      <c r="KI8" s="81">
        <f t="shared" si="31"/>
        <v>2.4545454545454546</v>
      </c>
      <c r="KJ8" t="s">
        <v>313</v>
      </c>
      <c r="KV8" s="113" t="s">
        <v>106</v>
      </c>
      <c r="KW8" s="115">
        <f t="shared" si="32"/>
        <v>0.152</v>
      </c>
      <c r="KX8" s="116">
        <f t="shared" si="33"/>
        <v>-0.22599999999999998</v>
      </c>
      <c r="KY8" s="81">
        <f t="shared" si="34"/>
        <v>1.39</v>
      </c>
      <c r="KZ8" s="113" t="s">
        <v>58</v>
      </c>
      <c r="LA8" s="115">
        <f t="shared" si="35"/>
        <v>-0.2</v>
      </c>
      <c r="LB8" s="81">
        <f t="shared" si="36"/>
        <v>1.31</v>
      </c>
      <c r="LC8" s="27">
        <v>-0.05</v>
      </c>
      <c r="LD8" s="122"/>
      <c r="LE8" s="156" t="s">
        <v>354</v>
      </c>
      <c r="LF8" s="159">
        <f t="shared" si="37"/>
        <v>7.6000000000000026E-2</v>
      </c>
      <c r="LG8" s="159">
        <f t="shared" si="38"/>
        <v>2.6485818181818179</v>
      </c>
      <c r="LH8" s="27"/>
      <c r="LI8" s="128"/>
      <c r="LJ8" s="27"/>
      <c r="LK8" s="28"/>
      <c r="LL8" s="27"/>
      <c r="LM8" s="28"/>
      <c r="LN8" s="27"/>
      <c r="LO8" s="28"/>
    </row>
    <row r="9" spans="1:327" ht="15" thickBot="1">
      <c r="A9" s="19"/>
      <c r="B9" s="138" t="s">
        <v>44</v>
      </c>
      <c r="C9" s="133">
        <v>0.16</v>
      </c>
      <c r="D9" s="131">
        <v>-0.6</v>
      </c>
      <c r="E9" s="139">
        <v>1.6</v>
      </c>
      <c r="F9" s="37"/>
      <c r="W9" t="s">
        <v>164</v>
      </c>
      <c r="AA9">
        <f t="shared" si="6"/>
        <v>0</v>
      </c>
      <c r="AB9">
        <f t="shared" si="7"/>
        <v>0</v>
      </c>
      <c r="AC9" t="s">
        <v>13</v>
      </c>
      <c r="AD9">
        <v>7.54912173202614E-2</v>
      </c>
      <c r="AE9">
        <v>-0.23</v>
      </c>
      <c r="AF9">
        <v>1.25</v>
      </c>
      <c r="AG9">
        <v>1.25</v>
      </c>
      <c r="AK9" s="41" t="s">
        <v>177</v>
      </c>
      <c r="AL9">
        <v>-0.1</v>
      </c>
      <c r="AM9">
        <v>1</v>
      </c>
      <c r="AN9" s="42" t="s">
        <v>149</v>
      </c>
      <c r="AO9">
        <v>-0.61</v>
      </c>
      <c r="AP9">
        <v>1.34</v>
      </c>
      <c r="AQ9">
        <f t="shared" si="8"/>
        <v>0.51</v>
      </c>
      <c r="AR9">
        <f t="shared" si="9"/>
        <v>2.34</v>
      </c>
      <c r="AT9" s="43" t="s">
        <v>20</v>
      </c>
      <c r="AU9" s="37">
        <v>0.11</v>
      </c>
      <c r="AV9" s="37">
        <v>-0.03</v>
      </c>
      <c r="AW9" s="37">
        <v>1.22</v>
      </c>
      <c r="AX9" s="37">
        <v>1.22</v>
      </c>
      <c r="AY9" s="51"/>
      <c r="AZ9" t="s">
        <v>107</v>
      </c>
      <c r="BA9" s="37">
        <v>-0.24</v>
      </c>
      <c r="BB9" s="37">
        <v>1.08</v>
      </c>
      <c r="BC9" t="s">
        <v>105</v>
      </c>
      <c r="BD9">
        <v>0.76</v>
      </c>
      <c r="BE9" s="37">
        <v>1.65</v>
      </c>
      <c r="BF9" s="37">
        <v>-0.02</v>
      </c>
      <c r="BG9" s="37">
        <v>-7.0000000000000007E-2</v>
      </c>
      <c r="BH9" t="s">
        <v>186</v>
      </c>
      <c r="BI9" s="57">
        <f t="shared" si="10"/>
        <v>-0.95</v>
      </c>
      <c r="BJ9" s="57">
        <f t="shared" si="11"/>
        <v>2.64</v>
      </c>
      <c r="BO9" t="s">
        <v>55</v>
      </c>
      <c r="BP9">
        <v>0.6</v>
      </c>
      <c r="BQ9">
        <v>1.36</v>
      </c>
      <c r="BR9" t="s">
        <v>48</v>
      </c>
      <c r="BS9">
        <v>-0.45</v>
      </c>
      <c r="BT9">
        <v>1.1499999999999999</v>
      </c>
      <c r="BU9">
        <v>-0.05</v>
      </c>
      <c r="BW9" t="s">
        <v>192</v>
      </c>
      <c r="BX9">
        <f t="shared" si="12"/>
        <v>1</v>
      </c>
      <c r="BY9">
        <f t="shared" si="13"/>
        <v>2.5099999999999998</v>
      </c>
      <c r="CB9" t="s">
        <v>52</v>
      </c>
      <c r="CC9">
        <v>-0.4</v>
      </c>
      <c r="CD9">
        <v>1.1000000000000001</v>
      </c>
      <c r="CE9" t="s">
        <v>107</v>
      </c>
      <c r="CF9">
        <v>-0.42</v>
      </c>
      <c r="CG9">
        <v>1.08</v>
      </c>
      <c r="CK9">
        <f t="shared" si="14"/>
        <v>1.9999999999999962E-2</v>
      </c>
      <c r="CL9">
        <f t="shared" si="15"/>
        <v>2.1800000000000002</v>
      </c>
      <c r="CP9" t="s">
        <v>100</v>
      </c>
      <c r="CQ9">
        <v>0.11</v>
      </c>
      <c r="CR9">
        <v>1.22</v>
      </c>
      <c r="CS9" t="s">
        <v>97</v>
      </c>
      <c r="CT9">
        <v>0.76</v>
      </c>
      <c r="CU9">
        <v>1.54</v>
      </c>
      <c r="CV9" s="51">
        <v>0.03</v>
      </c>
      <c r="CW9" s="51"/>
      <c r="CX9" s="51">
        <f t="shared" si="0"/>
        <v>-0.62</v>
      </c>
      <c r="CY9" s="51">
        <f t="shared" si="1"/>
        <v>2.76</v>
      </c>
      <c r="CZ9" t="s">
        <v>205</v>
      </c>
      <c r="DF9" t="s">
        <v>107</v>
      </c>
      <c r="DI9" t="s">
        <v>99</v>
      </c>
      <c r="DP9" t="s">
        <v>48</v>
      </c>
      <c r="DQ9">
        <v>-0.25</v>
      </c>
      <c r="DR9">
        <v>1.1499999999999999</v>
      </c>
      <c r="DS9" t="s">
        <v>106</v>
      </c>
      <c r="DT9">
        <v>-0.25</v>
      </c>
      <c r="DU9">
        <v>1.27</v>
      </c>
      <c r="DV9" s="51">
        <v>0.2</v>
      </c>
      <c r="DW9" s="61"/>
      <c r="DX9" s="66">
        <f t="shared" si="2"/>
        <v>0.2</v>
      </c>
      <c r="DY9" s="67">
        <f t="shared" si="3"/>
        <v>2.42</v>
      </c>
      <c r="DZ9" t="s">
        <v>206</v>
      </c>
      <c r="EC9" t="s">
        <v>100</v>
      </c>
      <c r="ED9">
        <v>0.11</v>
      </c>
      <c r="EE9">
        <v>1.35</v>
      </c>
      <c r="EF9" t="s">
        <v>105</v>
      </c>
      <c r="EG9">
        <v>0.46</v>
      </c>
      <c r="EH9">
        <v>1.4</v>
      </c>
      <c r="EI9" s="51"/>
      <c r="EJ9" s="61"/>
      <c r="EK9" s="64">
        <f t="shared" si="16"/>
        <v>-0.35000000000000003</v>
      </c>
      <c r="EL9" s="65">
        <f t="shared" si="17"/>
        <v>2.75</v>
      </c>
      <c r="EM9" t="s">
        <v>226</v>
      </c>
      <c r="ET9" t="s">
        <v>106</v>
      </c>
      <c r="EU9">
        <v>-0.05</v>
      </c>
      <c r="EV9">
        <v>1.3</v>
      </c>
      <c r="EW9" t="s">
        <v>103</v>
      </c>
      <c r="EX9">
        <v>-0.15</v>
      </c>
      <c r="EY9">
        <v>1.2</v>
      </c>
      <c r="EZ9" s="51">
        <v>-0.05</v>
      </c>
      <c r="FA9" s="61"/>
      <c r="FB9" s="64">
        <f t="shared" si="39"/>
        <v>4.9999999999999989E-2</v>
      </c>
      <c r="FC9" s="65">
        <f t="shared" si="40"/>
        <v>2.5</v>
      </c>
      <c r="FD9" t="s">
        <v>236</v>
      </c>
      <c r="FN9" t="s">
        <v>48</v>
      </c>
      <c r="FO9">
        <v>-0.4</v>
      </c>
      <c r="FP9">
        <v>1.25</v>
      </c>
      <c r="FQ9" t="s">
        <v>103</v>
      </c>
      <c r="FR9">
        <v>-0.15</v>
      </c>
      <c r="FS9">
        <v>1.25</v>
      </c>
      <c r="FT9" s="51">
        <v>0.03</v>
      </c>
      <c r="FU9" s="61"/>
      <c r="FV9" s="64">
        <f t="shared" si="18"/>
        <v>-0.22</v>
      </c>
      <c r="FW9" s="65">
        <f t="shared" si="19"/>
        <v>2.5</v>
      </c>
      <c r="FX9" t="s">
        <v>256</v>
      </c>
      <c r="GK9" t="s">
        <v>107</v>
      </c>
      <c r="GL9">
        <v>-0.2</v>
      </c>
      <c r="GM9">
        <v>1.2</v>
      </c>
      <c r="GN9" t="s">
        <v>52</v>
      </c>
      <c r="GO9">
        <v>-0.35</v>
      </c>
      <c r="GP9">
        <v>1.25</v>
      </c>
      <c r="GQ9" s="51"/>
      <c r="GR9" s="61"/>
      <c r="GS9" s="64">
        <f t="shared" si="20"/>
        <v>0.14999999999999997</v>
      </c>
      <c r="GT9" s="65">
        <f t="shared" si="21"/>
        <v>2.4500000000000002</v>
      </c>
      <c r="GU9" t="s">
        <v>264</v>
      </c>
      <c r="HA9" t="s">
        <v>102</v>
      </c>
      <c r="HB9">
        <v>0.5</v>
      </c>
      <c r="HC9">
        <v>1.32</v>
      </c>
      <c r="HD9" t="s">
        <v>95</v>
      </c>
      <c r="HE9">
        <v>0.1</v>
      </c>
      <c r="HF9">
        <v>1.4</v>
      </c>
      <c r="HG9" s="51">
        <v>0.05</v>
      </c>
      <c r="HH9" s="61"/>
      <c r="HI9" s="64">
        <f t="shared" si="22"/>
        <v>0.45</v>
      </c>
      <c r="HJ9" s="65">
        <f t="shared" si="23"/>
        <v>2.7199999999999998</v>
      </c>
      <c r="HK9" t="s">
        <v>274</v>
      </c>
      <c r="HR9" t="s">
        <v>104</v>
      </c>
      <c r="HS9">
        <v>0.05</v>
      </c>
      <c r="HT9">
        <v>1.3</v>
      </c>
      <c r="HU9" t="s">
        <v>285</v>
      </c>
      <c r="HV9">
        <v>-0.38</v>
      </c>
      <c r="HW9">
        <v>1.25</v>
      </c>
      <c r="HX9" s="51"/>
      <c r="HY9" s="61"/>
      <c r="HZ9" s="64">
        <f t="shared" si="24"/>
        <v>0.43</v>
      </c>
      <c r="IA9" s="65">
        <f t="shared" si="25"/>
        <v>2.5499999999999998</v>
      </c>
      <c r="IB9" t="s">
        <v>282</v>
      </c>
      <c r="IF9" t="s">
        <v>109</v>
      </c>
      <c r="IG9">
        <v>0.45</v>
      </c>
      <c r="IH9">
        <v>1.25</v>
      </c>
      <c r="II9" t="s">
        <v>55</v>
      </c>
      <c r="IJ9">
        <v>0.36</v>
      </c>
      <c r="IK9">
        <v>1.37</v>
      </c>
      <c r="IL9" s="51">
        <v>-0.05</v>
      </c>
      <c r="IM9" s="61"/>
      <c r="IN9" s="64">
        <f t="shared" si="26"/>
        <v>4.0000000000000022E-2</v>
      </c>
      <c r="IO9" s="81">
        <f t="shared" si="27"/>
        <v>2.4909090909090912</v>
      </c>
      <c r="IP9" t="s">
        <v>294</v>
      </c>
      <c r="IZ9" s="91"/>
      <c r="JA9" s="85"/>
      <c r="JB9" s="86"/>
      <c r="JC9" s="86"/>
      <c r="JD9" s="92"/>
      <c r="JZ9" t="s">
        <v>109</v>
      </c>
      <c r="KA9">
        <v>0.45</v>
      </c>
      <c r="KB9">
        <v>1.25</v>
      </c>
      <c r="KC9" t="s">
        <v>106</v>
      </c>
      <c r="KD9">
        <v>-0.25</v>
      </c>
      <c r="KE9">
        <v>1.38</v>
      </c>
      <c r="KF9" s="51"/>
      <c r="KG9" s="61"/>
      <c r="KH9" s="64">
        <f t="shared" si="30"/>
        <v>0.7</v>
      </c>
      <c r="KI9" s="81">
        <f t="shared" si="31"/>
        <v>2.5090909090909088</v>
      </c>
      <c r="KJ9" t="s">
        <v>314</v>
      </c>
      <c r="KV9" s="113" t="s">
        <v>102</v>
      </c>
      <c r="KW9" s="115">
        <v>0.05</v>
      </c>
      <c r="KX9" s="116">
        <f t="shared" si="33"/>
        <v>0.25</v>
      </c>
      <c r="KY9" s="81">
        <f t="shared" si="34"/>
        <v>1.27</v>
      </c>
      <c r="KZ9" s="113" t="s">
        <v>100</v>
      </c>
      <c r="LA9" s="115">
        <f t="shared" si="35"/>
        <v>-0.14500000000000002</v>
      </c>
      <c r="LB9" s="81">
        <f t="shared" si="36"/>
        <v>1.5</v>
      </c>
      <c r="LC9" s="27">
        <v>-0.02</v>
      </c>
      <c r="LD9" s="122"/>
      <c r="LE9" s="156" t="s">
        <v>355</v>
      </c>
      <c r="LF9" s="159">
        <f t="shared" si="37"/>
        <v>0.42499999999999999</v>
      </c>
      <c r="LG9" s="159">
        <f t="shared" si="38"/>
        <v>2.770909090909091</v>
      </c>
      <c r="LH9" s="27"/>
      <c r="LI9" s="128"/>
      <c r="LJ9" s="27"/>
      <c r="LK9" s="28"/>
      <c r="LL9" s="27"/>
      <c r="LM9" s="28"/>
      <c r="LN9" s="27"/>
      <c r="LO9" s="28"/>
    </row>
    <row r="10" spans="1:327" ht="15" thickBot="1">
      <c r="A10" s="19"/>
      <c r="B10" s="138" t="s">
        <v>107</v>
      </c>
      <c r="C10" s="133">
        <v>0.18</v>
      </c>
      <c r="D10" s="131">
        <v>-0.33</v>
      </c>
      <c r="E10" s="139">
        <v>1.28</v>
      </c>
      <c r="F10" s="37"/>
      <c r="T10" s="41" t="s">
        <v>99</v>
      </c>
      <c r="U10">
        <v>0.42</v>
      </c>
      <c r="V10">
        <v>1.41</v>
      </c>
      <c r="W10" s="41" t="s">
        <v>55</v>
      </c>
      <c r="X10">
        <v>0.32</v>
      </c>
      <c r="Y10">
        <v>1.48</v>
      </c>
      <c r="AA10">
        <f t="shared" si="6"/>
        <v>9.9999999999999978E-2</v>
      </c>
      <c r="AB10">
        <f t="shared" si="7"/>
        <v>2.8899999999999997</v>
      </c>
      <c r="AC10" t="s">
        <v>20</v>
      </c>
      <c r="AD10">
        <v>3.4171772875816991E-2</v>
      </c>
      <c r="AE10">
        <v>-0.10694955065359477</v>
      </c>
      <c r="AF10">
        <v>1.1378043300653595</v>
      </c>
      <c r="AG10">
        <v>1.1350265522875818</v>
      </c>
      <c r="AT10" s="43" t="s">
        <v>6</v>
      </c>
      <c r="AU10" s="37">
        <v>0</v>
      </c>
      <c r="AV10" s="37">
        <v>-0.15</v>
      </c>
      <c r="AW10" s="37">
        <v>1.27</v>
      </c>
      <c r="AX10" s="37">
        <v>1.27</v>
      </c>
      <c r="AY10" s="51"/>
      <c r="AZ10" t="s">
        <v>44</v>
      </c>
      <c r="BA10" s="37">
        <v>-0.1</v>
      </c>
      <c r="BB10" s="37">
        <v>1.6</v>
      </c>
      <c r="BC10" t="s">
        <v>97</v>
      </c>
      <c r="BD10">
        <v>0.81</v>
      </c>
      <c r="BE10" s="37">
        <v>1.54</v>
      </c>
      <c r="BF10" s="37">
        <v>-0.02</v>
      </c>
      <c r="BG10" s="37">
        <v>-0.1</v>
      </c>
      <c r="BH10" t="s">
        <v>187</v>
      </c>
      <c r="BI10" s="57">
        <f t="shared" si="10"/>
        <v>-0.83000000000000007</v>
      </c>
      <c r="BJ10" s="57">
        <f t="shared" si="11"/>
        <v>3.02</v>
      </c>
      <c r="BO10" t="s">
        <v>101</v>
      </c>
      <c r="BP10">
        <v>0.05</v>
      </c>
      <c r="BQ10">
        <v>1.25</v>
      </c>
      <c r="BR10" t="s">
        <v>108</v>
      </c>
      <c r="BS10">
        <v>0.56999999999999995</v>
      </c>
      <c r="BT10">
        <v>1.49</v>
      </c>
      <c r="BU10">
        <v>-0.05</v>
      </c>
      <c r="BW10" t="s">
        <v>193</v>
      </c>
      <c r="BX10">
        <f t="shared" si="12"/>
        <v>-0.56999999999999995</v>
      </c>
      <c r="BY10">
        <f t="shared" si="13"/>
        <v>2.74</v>
      </c>
      <c r="DQ10" s="35"/>
      <c r="EC10" t="s">
        <v>106</v>
      </c>
      <c r="ED10">
        <v>-0.05</v>
      </c>
      <c r="EE10">
        <v>1.3</v>
      </c>
      <c r="EF10" t="s">
        <v>107</v>
      </c>
      <c r="EG10">
        <v>-0.2</v>
      </c>
      <c r="EH10">
        <v>1.2</v>
      </c>
      <c r="EI10" s="51">
        <v>-0.2</v>
      </c>
      <c r="EJ10" s="61"/>
      <c r="EK10" s="66">
        <f>ED10-EG10+EI10</f>
        <v>-4.9999999999999989E-2</v>
      </c>
      <c r="EL10" s="67">
        <f t="shared" si="17"/>
        <v>2.5</v>
      </c>
      <c r="EM10" t="s">
        <v>206</v>
      </c>
      <c r="ET10" t="s">
        <v>109</v>
      </c>
      <c r="EU10">
        <v>0.3</v>
      </c>
      <c r="EV10">
        <v>1.25</v>
      </c>
      <c r="EW10" t="s">
        <v>58</v>
      </c>
      <c r="EX10">
        <v>-0.2</v>
      </c>
      <c r="EY10">
        <v>1.2</v>
      </c>
      <c r="EZ10" s="51">
        <v>-0.03</v>
      </c>
      <c r="FA10" s="61"/>
      <c r="FB10" s="64">
        <f t="shared" si="39"/>
        <v>0.47</v>
      </c>
      <c r="FC10" s="65">
        <f t="shared" si="40"/>
        <v>2.4500000000000002</v>
      </c>
      <c r="FD10" t="s">
        <v>237</v>
      </c>
      <c r="FN10" t="s">
        <v>109</v>
      </c>
      <c r="FO10">
        <v>0.3</v>
      </c>
      <c r="FP10">
        <v>1.25</v>
      </c>
      <c r="FQ10" t="s">
        <v>104</v>
      </c>
      <c r="FR10">
        <v>-0.1</v>
      </c>
      <c r="FS10">
        <v>1.35</v>
      </c>
      <c r="FT10" s="51">
        <v>0.05</v>
      </c>
      <c r="FU10" s="61"/>
      <c r="FV10" s="66">
        <f>FO10-FR10+FT10</f>
        <v>0.45</v>
      </c>
      <c r="FW10" s="67">
        <f t="shared" si="19"/>
        <v>2.6</v>
      </c>
      <c r="FX10" t="s">
        <v>257</v>
      </c>
      <c r="GQ10" s="51"/>
      <c r="GR10" s="61"/>
      <c r="GS10" s="66">
        <f>GL10-GO10+GQ10</f>
        <v>0</v>
      </c>
      <c r="GT10" s="67">
        <f t="shared" si="21"/>
        <v>0</v>
      </c>
      <c r="HD10" s="35"/>
      <c r="HW10" s="35"/>
      <c r="IF10" t="s">
        <v>104</v>
      </c>
      <c r="IG10">
        <v>0.05</v>
      </c>
      <c r="IH10">
        <v>1.3</v>
      </c>
      <c r="II10" t="s">
        <v>95</v>
      </c>
      <c r="IJ10">
        <v>0.05</v>
      </c>
      <c r="IK10">
        <v>1.35</v>
      </c>
      <c r="IL10" s="51">
        <v>-0.02</v>
      </c>
      <c r="IM10" s="61"/>
      <c r="IN10" s="62">
        <f>IG10-IJ10+IL10</f>
        <v>-0.02</v>
      </c>
      <c r="IO10" s="81">
        <f t="shared" si="27"/>
        <v>2.5527272727272727</v>
      </c>
      <c r="IP10" t="s">
        <v>295</v>
      </c>
      <c r="IZ10" s="93"/>
      <c r="JA10" s="94"/>
      <c r="JB10" s="95"/>
      <c r="JC10" s="95"/>
      <c r="JD10" s="96"/>
      <c r="JZ10" t="s">
        <v>108</v>
      </c>
      <c r="KA10">
        <v>0.47</v>
      </c>
      <c r="KB10">
        <v>1.3</v>
      </c>
      <c r="KC10" t="s">
        <v>44</v>
      </c>
      <c r="KD10">
        <v>-0.55000000000000004</v>
      </c>
      <c r="KE10">
        <v>1.6</v>
      </c>
      <c r="KF10" s="111"/>
      <c r="KG10" s="117"/>
      <c r="KH10" s="118">
        <f>KA10-KD10+KF10</f>
        <v>1.02</v>
      </c>
      <c r="KI10" s="119">
        <f t="shared" si="31"/>
        <v>3.0254545454545454</v>
      </c>
      <c r="KJ10" t="s">
        <v>314</v>
      </c>
      <c r="KK10" s="25" t="s">
        <v>327</v>
      </c>
      <c r="KL10" s="121"/>
      <c r="KM10" s="25" t="s">
        <v>329</v>
      </c>
      <c r="KN10" s="26"/>
      <c r="KO10" s="25" t="s">
        <v>330</v>
      </c>
      <c r="KP10" s="26"/>
      <c r="KQ10" s="25" t="s">
        <v>328</v>
      </c>
      <c r="KR10" s="26"/>
      <c r="KV10" s="114" t="s">
        <v>55</v>
      </c>
      <c r="KW10" s="153">
        <f t="shared" si="32"/>
        <v>0.13400000000000001</v>
      </c>
      <c r="KX10" s="154">
        <f t="shared" si="33"/>
        <v>0.35</v>
      </c>
      <c r="KY10" s="155">
        <f t="shared" si="34"/>
        <v>1.41</v>
      </c>
      <c r="KZ10" s="114" t="s">
        <v>108</v>
      </c>
      <c r="LA10" s="153">
        <f t="shared" si="35"/>
        <v>0.3</v>
      </c>
      <c r="LB10" s="155">
        <f t="shared" si="36"/>
        <v>1.28</v>
      </c>
      <c r="LC10" s="29">
        <v>-0.03</v>
      </c>
      <c r="LD10" s="123"/>
      <c r="LE10" s="157" t="s">
        <v>356</v>
      </c>
      <c r="LF10" s="160">
        <f t="shared" si="37"/>
        <v>0.154</v>
      </c>
      <c r="LG10" s="160">
        <f t="shared" si="38"/>
        <v>2.6251636363636361</v>
      </c>
      <c r="LH10" s="29"/>
      <c r="LI10" s="123"/>
      <c r="LJ10" s="29"/>
      <c r="LK10" s="30"/>
      <c r="LL10" s="29"/>
      <c r="LM10" s="30"/>
      <c r="LN10" s="29"/>
      <c r="LO10" s="30"/>
    </row>
    <row r="11" spans="1:327" ht="15" thickBot="1">
      <c r="A11" s="19"/>
      <c r="B11" s="138" t="s">
        <v>109</v>
      </c>
      <c r="C11" s="133">
        <v>0.3</v>
      </c>
      <c r="D11" s="131">
        <v>0.24</v>
      </c>
      <c r="E11" s="139">
        <v>1.27</v>
      </c>
      <c r="F11" s="37"/>
      <c r="W11" t="s">
        <v>165</v>
      </c>
      <c r="AA11">
        <f t="shared" si="6"/>
        <v>0</v>
      </c>
      <c r="AB11">
        <f t="shared" si="7"/>
        <v>0</v>
      </c>
      <c r="AC11" t="s">
        <v>19</v>
      </c>
      <c r="AD11">
        <v>2.3685661764705879E-2</v>
      </c>
      <c r="AE11">
        <v>-0.14868566176470585</v>
      </c>
      <c r="AF11">
        <v>1.4290890522875817</v>
      </c>
      <c r="AG11">
        <v>1.4168668300653597</v>
      </c>
      <c r="AT11" s="43" t="s">
        <v>19</v>
      </c>
      <c r="AU11" s="37">
        <v>-0.05</v>
      </c>
      <c r="AV11" s="37">
        <v>-0.22</v>
      </c>
      <c r="AW11" s="37">
        <v>1.36</v>
      </c>
      <c r="AX11" s="37">
        <v>1.35</v>
      </c>
      <c r="AY11" s="51"/>
      <c r="ET11" t="s">
        <v>107</v>
      </c>
      <c r="EU11">
        <v>0</v>
      </c>
      <c r="EV11">
        <v>1.2</v>
      </c>
      <c r="EW11" t="s">
        <v>95</v>
      </c>
      <c r="EX11">
        <v>0.1</v>
      </c>
      <c r="EY11">
        <v>1.35</v>
      </c>
      <c r="EZ11" s="51">
        <v>0.05</v>
      </c>
      <c r="FA11" s="61"/>
      <c r="FB11" s="66">
        <f>EU11-EX11+EZ11</f>
        <v>-0.05</v>
      </c>
      <c r="FC11" s="67">
        <f t="shared" si="40"/>
        <v>2.5499999999999998</v>
      </c>
      <c r="FD11" t="s">
        <v>238</v>
      </c>
      <c r="JZ11" s="112" t="s">
        <v>326</v>
      </c>
      <c r="KA11" s="115">
        <f>VLOOKUP($JZ11,$B$2:$E$19,2, FALSE)</f>
        <v>0.24299999999999999</v>
      </c>
      <c r="KB11" s="116">
        <f>VLOOKUP($JZ11,$B$2:$E$19,3,FALSE)</f>
        <v>-0.05</v>
      </c>
      <c r="KC11" s="81">
        <f>VLOOKUP($JZ11,$B$2:$E$19,4, FALSE)</f>
        <v>1.4</v>
      </c>
      <c r="KD11" s="112" t="s">
        <v>97</v>
      </c>
      <c r="KE11" s="115">
        <f>VLOOKUP($KD11,$B$2:$E$19,3, FALSE)</f>
        <v>0.55000000000000004</v>
      </c>
      <c r="KF11" s="81">
        <f>VLOOKUP($KD11,$B$2:$E$19,4, FALSE)</f>
        <v>1.4</v>
      </c>
      <c r="KG11" s="25"/>
      <c r="KH11" s="26"/>
      <c r="KI11" s="120">
        <f>KA11+KB11-KE11+KG11</f>
        <v>-0.35700000000000004</v>
      </c>
      <c r="KJ11" s="121">
        <f>KC11*KF11/$F$2*4 +KH11</f>
        <v>2.8509090909090906</v>
      </c>
      <c r="KK11" s="27">
        <v>-1</v>
      </c>
      <c r="KL11" s="122">
        <v>3</v>
      </c>
      <c r="KM11" s="27">
        <v>-0.54</v>
      </c>
      <c r="KN11" s="28">
        <v>2.59</v>
      </c>
      <c r="KO11" s="27">
        <v>-0.42</v>
      </c>
      <c r="KP11" s="28">
        <v>2.8</v>
      </c>
      <c r="KQ11" s="27">
        <v>-0.36</v>
      </c>
      <c r="KR11" s="28">
        <v>2.77</v>
      </c>
    </row>
    <row r="12" spans="1:327" ht="15" thickBot="1">
      <c r="A12" s="19"/>
      <c r="B12" s="138" t="s">
        <v>58</v>
      </c>
      <c r="C12" s="133">
        <v>0.124</v>
      </c>
      <c r="D12" s="131">
        <v>-0.2</v>
      </c>
      <c r="E12" s="139">
        <v>1.31</v>
      </c>
      <c r="F12" s="37"/>
      <c r="T12" s="41" t="s">
        <v>166</v>
      </c>
      <c r="U12">
        <v>0.91</v>
      </c>
      <c r="V12">
        <v>1.54</v>
      </c>
      <c r="W12" s="42" t="s">
        <v>109</v>
      </c>
      <c r="X12">
        <v>-0.25</v>
      </c>
      <c r="Y12">
        <v>1.23</v>
      </c>
      <c r="AA12">
        <f t="shared" si="6"/>
        <v>1.1600000000000001</v>
      </c>
      <c r="AB12">
        <f t="shared" si="7"/>
        <v>2.77</v>
      </c>
      <c r="AC12" t="s">
        <v>119</v>
      </c>
      <c r="AD12">
        <v>-0.1</v>
      </c>
      <c r="AE12">
        <v>-0.3</v>
      </c>
      <c r="AF12">
        <v>1.5</v>
      </c>
      <c r="AG12">
        <v>1.5</v>
      </c>
      <c r="AT12" s="43" t="s">
        <v>119</v>
      </c>
      <c r="AU12" s="37">
        <v>0</v>
      </c>
      <c r="AV12" s="37">
        <v>-0.2</v>
      </c>
      <c r="AW12" s="37">
        <v>1.6</v>
      </c>
      <c r="AX12" s="37">
        <v>1.6</v>
      </c>
      <c r="AY12" s="51"/>
      <c r="CK12" t="s">
        <v>196</v>
      </c>
      <c r="II12" s="35"/>
      <c r="IW12" t="s">
        <v>300</v>
      </c>
      <c r="JZ12" s="113" t="s">
        <v>103</v>
      </c>
      <c r="KA12" s="115">
        <f t="shared" ref="KA12:KA19" si="41">VLOOKUP($JZ12,$B$2:$E$19,2, FALSE)</f>
        <v>0.186</v>
      </c>
      <c r="KB12" s="116">
        <f t="shared" ref="KB12:KB19" si="42">VLOOKUP($JZ12,$B$2:$E$19,3,FALSE)</f>
        <v>-0.16799999999999998</v>
      </c>
      <c r="KC12" s="81">
        <f t="shared" ref="KC12:KC19" si="43">VLOOKUP($JZ12,$B$2:$E$19,4, FALSE)</f>
        <v>1.27</v>
      </c>
      <c r="KD12" s="113" t="s">
        <v>312</v>
      </c>
      <c r="KE12" s="115">
        <f t="shared" ref="KE12:KE19" si="44">VLOOKUP($KD12,$B$2:$E$19,3, FALSE)</f>
        <v>-0.14500000000000002</v>
      </c>
      <c r="KF12" s="81">
        <f t="shared" ref="KF12:KF19" si="45">VLOOKUP($KD12,$B$2:$E$19,4, FALSE)</f>
        <v>1.5</v>
      </c>
      <c r="KG12" s="27"/>
      <c r="KH12" s="28"/>
      <c r="KI12" s="120">
        <f t="shared" ref="KI12:KI19" si="46">KA12+KB12-KE12+KG12</f>
        <v>0.16300000000000003</v>
      </c>
      <c r="KJ12" s="121">
        <f t="shared" ref="KJ12:KJ19" si="47">KC12*KF12/$F$2*4 +KH12</f>
        <v>2.770909090909091</v>
      </c>
      <c r="KK12" s="27">
        <v>-6</v>
      </c>
      <c r="KL12" s="122">
        <v>10</v>
      </c>
      <c r="KM12" s="27">
        <v>0.16</v>
      </c>
      <c r="KN12" s="28">
        <v>2.7599999999999842</v>
      </c>
      <c r="KO12" s="27">
        <v>0.13</v>
      </c>
      <c r="KP12" s="28">
        <v>2.8799999999999817</v>
      </c>
      <c r="KQ12" s="27">
        <v>0.17</v>
      </c>
      <c r="KR12" s="28">
        <v>2.76</v>
      </c>
    </row>
    <row r="13" spans="1:327" ht="15" thickBot="1">
      <c r="A13" s="19"/>
      <c r="B13" s="138" t="s">
        <v>48</v>
      </c>
      <c r="C13" s="133">
        <v>0.16</v>
      </c>
      <c r="D13" s="131">
        <v>-0.49</v>
      </c>
      <c r="E13" s="139">
        <v>1.3</v>
      </c>
      <c r="F13" s="37"/>
      <c r="W13" t="s">
        <v>167</v>
      </c>
      <c r="AA13">
        <f t="shared" si="6"/>
        <v>0</v>
      </c>
      <c r="AB13">
        <f t="shared" si="7"/>
        <v>0</v>
      </c>
      <c r="AC13" t="s">
        <v>126</v>
      </c>
      <c r="AD13">
        <v>-0.1</v>
      </c>
      <c r="AE13">
        <v>-0.25</v>
      </c>
      <c r="AF13">
        <v>1.39165849673203</v>
      </c>
      <c r="AG13">
        <v>1.42</v>
      </c>
      <c r="AT13" s="43" t="s">
        <v>126</v>
      </c>
      <c r="AU13" s="37">
        <v>0</v>
      </c>
      <c r="AV13" s="37">
        <v>-0.15</v>
      </c>
      <c r="AW13" s="37">
        <v>1.35</v>
      </c>
      <c r="AX13" s="37">
        <v>1.38</v>
      </c>
      <c r="AY13" s="51"/>
      <c r="II13" s="35"/>
      <c r="IW13" t="s">
        <v>104</v>
      </c>
      <c r="IX13">
        <v>0.1</v>
      </c>
      <c r="IY13">
        <v>1.35</v>
      </c>
      <c r="IZ13" t="s">
        <v>100</v>
      </c>
      <c r="JA13">
        <v>-0.18</v>
      </c>
      <c r="JB13">
        <v>1.5</v>
      </c>
      <c r="JC13" s="51">
        <v>-0.05</v>
      </c>
      <c r="JD13" s="61"/>
      <c r="JE13" s="62">
        <f>IX13-JA13+JC13</f>
        <v>0.23000000000000004</v>
      </c>
      <c r="JF13" s="81">
        <f>IY13*JB13*4/($E$21+$F$21) +JD13</f>
        <v>1.9769491525423732</v>
      </c>
      <c r="JG13" t="s">
        <v>305</v>
      </c>
      <c r="JZ13" s="113" t="s">
        <v>99</v>
      </c>
      <c r="KA13" s="115">
        <f t="shared" si="41"/>
        <v>0.216</v>
      </c>
      <c r="KB13" s="116">
        <f t="shared" si="42"/>
        <v>0.2</v>
      </c>
      <c r="KC13" s="81">
        <f t="shared" si="43"/>
        <v>1.3</v>
      </c>
      <c r="KD13" s="113" t="s">
        <v>102</v>
      </c>
      <c r="KE13" s="115">
        <f t="shared" si="44"/>
        <v>0.25</v>
      </c>
      <c r="KF13" s="81">
        <f t="shared" si="45"/>
        <v>1.27</v>
      </c>
      <c r="KG13" s="27">
        <v>0.03</v>
      </c>
      <c r="KH13" s="28"/>
      <c r="KI13" s="120">
        <f t="shared" si="46"/>
        <v>0.19600000000000004</v>
      </c>
      <c r="KJ13" s="121">
        <f t="shared" si="47"/>
        <v>2.4014545454545453</v>
      </c>
      <c r="KK13" s="27">
        <v>-1</v>
      </c>
      <c r="KL13" s="122">
        <v>1</v>
      </c>
      <c r="KM13" s="27">
        <v>0.12</v>
      </c>
      <c r="KN13" s="28">
        <v>2.4399999999999911</v>
      </c>
      <c r="KO13" s="27">
        <v>0.52</v>
      </c>
      <c r="KP13" s="28">
        <v>2.4499999999999909</v>
      </c>
      <c r="KQ13" s="27">
        <v>0.23</v>
      </c>
      <c r="KR13" s="28">
        <v>2.4300000000000002</v>
      </c>
    </row>
    <row r="14" spans="1:327" ht="15" thickBot="1">
      <c r="A14" s="19"/>
      <c r="B14" s="140" t="s">
        <v>102</v>
      </c>
      <c r="C14" s="133">
        <v>0.19700000000000001</v>
      </c>
      <c r="D14" s="131">
        <v>0.25</v>
      </c>
      <c r="E14" s="139">
        <v>1.27</v>
      </c>
      <c r="F14" s="37"/>
      <c r="T14" s="41" t="s">
        <v>101</v>
      </c>
      <c r="U14">
        <v>-0.1</v>
      </c>
      <c r="V14">
        <v>1.39</v>
      </c>
      <c r="W14" s="41" t="s">
        <v>102</v>
      </c>
      <c r="X14">
        <v>-7.0000000000000007E-2</v>
      </c>
      <c r="Y14">
        <v>1.08</v>
      </c>
      <c r="AA14">
        <f t="shared" si="6"/>
        <v>-0.03</v>
      </c>
      <c r="AB14">
        <f t="shared" si="7"/>
        <v>2.4699999999999998</v>
      </c>
      <c r="AC14" t="s">
        <v>17</v>
      </c>
      <c r="AD14">
        <v>-0.11388378267973856</v>
      </c>
      <c r="AE14">
        <v>-0.30000510620915033</v>
      </c>
      <c r="AF14">
        <v>1.3138459967320255</v>
      </c>
      <c r="AG14">
        <v>1.3777348856209151</v>
      </c>
      <c r="AT14" s="43" t="s">
        <v>17</v>
      </c>
      <c r="AU14" s="37">
        <v>-0.18</v>
      </c>
      <c r="AV14" s="37">
        <v>-0.37</v>
      </c>
      <c r="AW14" s="37">
        <v>1.24</v>
      </c>
      <c r="AX14" s="37">
        <v>1.31</v>
      </c>
      <c r="AY14" s="51"/>
      <c r="II14" s="35"/>
      <c r="IW14" t="s">
        <v>301</v>
      </c>
      <c r="IX14">
        <v>0</v>
      </c>
      <c r="IY14">
        <v>1.25</v>
      </c>
      <c r="IZ14" t="s">
        <v>48</v>
      </c>
      <c r="JA14">
        <v>-0.5</v>
      </c>
      <c r="JB14">
        <v>1.3</v>
      </c>
      <c r="JC14" s="51">
        <v>-0.2</v>
      </c>
      <c r="JD14" s="61"/>
      <c r="JE14" s="64">
        <f>IX14-JA14+JC14</f>
        <v>0.3</v>
      </c>
      <c r="JF14" s="81">
        <f>IY14*JB14*4/($E$21+$F$21) +JD14</f>
        <v>1.5864406779661016</v>
      </c>
      <c r="JG14" t="s">
        <v>306</v>
      </c>
      <c r="JZ14" s="113" t="s">
        <v>48</v>
      </c>
      <c r="KA14" s="115">
        <f t="shared" si="41"/>
        <v>0.16</v>
      </c>
      <c r="KB14" s="116">
        <f t="shared" si="42"/>
        <v>-0.49</v>
      </c>
      <c r="KC14" s="81">
        <f t="shared" si="43"/>
        <v>1.3</v>
      </c>
      <c r="KD14" s="113" t="s">
        <v>107</v>
      </c>
      <c r="KE14" s="115">
        <f t="shared" si="44"/>
        <v>-0.33</v>
      </c>
      <c r="KF14" s="81">
        <f t="shared" si="45"/>
        <v>1.28</v>
      </c>
      <c r="KG14" s="27"/>
      <c r="KH14" s="28"/>
      <c r="KI14" s="120">
        <f t="shared" si="46"/>
        <v>5.5511151231257827E-17</v>
      </c>
      <c r="KJ14" s="121">
        <f t="shared" si="47"/>
        <v>2.4203636363636365</v>
      </c>
      <c r="KK14" s="27">
        <v>0</v>
      </c>
      <c r="KL14" s="128">
        <v>2</v>
      </c>
      <c r="KM14" s="27">
        <v>0.31</v>
      </c>
      <c r="KN14" s="28">
        <v>2.349999999999993</v>
      </c>
      <c r="KO14" s="27">
        <v>-0.12</v>
      </c>
      <c r="KP14" s="28">
        <v>2.41</v>
      </c>
      <c r="KQ14" s="27">
        <v>-0.03</v>
      </c>
      <c r="KR14" s="28">
        <v>2.42</v>
      </c>
    </row>
    <row r="15" spans="1:327" ht="15" thickBot="1">
      <c r="A15" s="19"/>
      <c r="B15" s="140" t="s">
        <v>108</v>
      </c>
      <c r="C15" s="133">
        <v>0.24</v>
      </c>
      <c r="D15" s="131">
        <v>0.3</v>
      </c>
      <c r="E15" s="139">
        <v>1.28</v>
      </c>
      <c r="F15" s="37"/>
      <c r="W15" t="s">
        <v>168</v>
      </c>
      <c r="AA15">
        <f t="shared" si="6"/>
        <v>0</v>
      </c>
      <c r="AB15">
        <f t="shared" si="7"/>
        <v>0</v>
      </c>
      <c r="AC15" t="s">
        <v>12</v>
      </c>
      <c r="AD15">
        <v>-0.1164185049019608</v>
      </c>
      <c r="AE15">
        <v>-0.29691482843137257</v>
      </c>
      <c r="AF15">
        <v>1.2</v>
      </c>
      <c r="AG15">
        <v>1.2</v>
      </c>
      <c r="AT15" s="43" t="s">
        <v>120</v>
      </c>
      <c r="AU15" s="37">
        <v>-0.25</v>
      </c>
      <c r="AV15" s="37">
        <v>-0.45</v>
      </c>
      <c r="AW15" s="37">
        <v>1.1499999999999999</v>
      </c>
      <c r="AX15" s="37">
        <v>1.1499999999999999</v>
      </c>
      <c r="AY15" s="51"/>
      <c r="II15" s="35"/>
      <c r="IW15" t="s">
        <v>108</v>
      </c>
      <c r="IX15">
        <v>0.47</v>
      </c>
      <c r="IY15">
        <v>1.3</v>
      </c>
      <c r="IZ15" t="s">
        <v>152</v>
      </c>
      <c r="JA15">
        <v>-0.63</v>
      </c>
      <c r="JB15">
        <v>1.25</v>
      </c>
      <c r="JC15" s="51">
        <v>-0.1</v>
      </c>
      <c r="JD15" s="61">
        <v>0.15</v>
      </c>
      <c r="JE15" s="64">
        <f t="shared" ref="JE15:JE16" si="48">IX15-JA15+JC15</f>
        <v>1</v>
      </c>
      <c r="JF15" s="81">
        <f>IY15*JB15*4/($E$21+$F$21) +JD15</f>
        <v>1.7364406779661015</v>
      </c>
      <c r="JG15" t="s">
        <v>308</v>
      </c>
      <c r="JZ15" s="113" t="s">
        <v>58</v>
      </c>
      <c r="KA15" s="115">
        <f t="shared" si="41"/>
        <v>0.124</v>
      </c>
      <c r="KB15" s="116">
        <f t="shared" si="42"/>
        <v>-0.2</v>
      </c>
      <c r="KC15" s="81">
        <f t="shared" si="43"/>
        <v>1.31</v>
      </c>
      <c r="KD15" s="113" t="s">
        <v>55</v>
      </c>
      <c r="KE15" s="115">
        <f t="shared" si="44"/>
        <v>0.35</v>
      </c>
      <c r="KF15" s="81">
        <f t="shared" si="45"/>
        <v>1.41</v>
      </c>
      <c r="KG15" s="27">
        <v>0.03</v>
      </c>
      <c r="KH15" s="28"/>
      <c r="KI15" s="120">
        <f t="shared" si="46"/>
        <v>-0.39600000000000002</v>
      </c>
      <c r="KJ15" s="121">
        <f t="shared" si="47"/>
        <v>2.6866909090909092</v>
      </c>
      <c r="KK15" s="27">
        <v>3</v>
      </c>
      <c r="KL15" s="128">
        <v>3</v>
      </c>
      <c r="KM15" s="27">
        <v>-0.41</v>
      </c>
      <c r="KN15" s="28">
        <v>2.5699999999999883</v>
      </c>
      <c r="KO15" s="27">
        <v>-0.38</v>
      </c>
      <c r="KP15" s="28">
        <v>2.6499999999999866</v>
      </c>
      <c r="KQ15" s="27">
        <v>-0.4</v>
      </c>
      <c r="KR15" s="28">
        <v>2.7</v>
      </c>
    </row>
    <row r="16" spans="1:327" ht="15" thickBot="1">
      <c r="A16" s="19"/>
      <c r="B16" s="138" t="s">
        <v>103</v>
      </c>
      <c r="C16" s="133">
        <v>0.186</v>
      </c>
      <c r="D16" s="131">
        <v>-0.16799999999999998</v>
      </c>
      <c r="E16" s="139">
        <v>1.27</v>
      </c>
      <c r="F16" s="37"/>
      <c r="T16" s="41" t="s">
        <v>95</v>
      </c>
      <c r="U16">
        <v>-0.3</v>
      </c>
      <c r="V16">
        <v>1.17</v>
      </c>
      <c r="W16" s="41" t="s">
        <v>58</v>
      </c>
      <c r="X16">
        <v>-0.36</v>
      </c>
      <c r="Y16">
        <v>1.24</v>
      </c>
      <c r="AA16">
        <f t="shared" si="6"/>
        <v>0.06</v>
      </c>
      <c r="AB16">
        <f t="shared" si="7"/>
        <v>2.41</v>
      </c>
      <c r="AC16" t="s">
        <v>120</v>
      </c>
      <c r="AD16">
        <v>-0.2</v>
      </c>
      <c r="AE16">
        <v>-0.4</v>
      </c>
      <c r="AF16">
        <v>1.2</v>
      </c>
      <c r="AG16">
        <v>1.2</v>
      </c>
      <c r="AT16" s="43" t="s">
        <v>14</v>
      </c>
      <c r="AU16" s="37">
        <v>-0.22</v>
      </c>
      <c r="AV16" s="37">
        <v>-0.35</v>
      </c>
      <c r="AW16" s="37">
        <v>1.22</v>
      </c>
      <c r="AX16" s="37">
        <v>1.25</v>
      </c>
      <c r="AY16" s="51"/>
      <c r="II16" s="35"/>
      <c r="IW16" t="s">
        <v>101</v>
      </c>
      <c r="IX16">
        <v>0.05</v>
      </c>
      <c r="IY16">
        <v>1.3</v>
      </c>
      <c r="IZ16" t="s">
        <v>106</v>
      </c>
      <c r="JA16">
        <v>-0.25</v>
      </c>
      <c r="JB16">
        <v>1.38</v>
      </c>
      <c r="JC16" s="51">
        <v>0.15</v>
      </c>
      <c r="JD16" s="61"/>
      <c r="JE16" s="64">
        <f t="shared" si="48"/>
        <v>0.44999999999999996</v>
      </c>
      <c r="JF16" s="81">
        <f>IY16*JB16*4/($E$21+$F$21) +JD16</f>
        <v>1.751430508474576</v>
      </c>
      <c r="JG16" t="s">
        <v>309</v>
      </c>
      <c r="JZ16" s="113" t="s">
        <v>101</v>
      </c>
      <c r="KA16" s="115">
        <f t="shared" si="41"/>
        <v>0.184</v>
      </c>
      <c r="KB16" s="116">
        <f t="shared" si="42"/>
        <v>-0.1</v>
      </c>
      <c r="KC16" s="81">
        <v>1.31</v>
      </c>
      <c r="KD16" s="113" t="s">
        <v>105</v>
      </c>
      <c r="KE16" s="115">
        <f t="shared" si="44"/>
        <v>0.28000000000000003</v>
      </c>
      <c r="KF16" s="81">
        <v>1.33</v>
      </c>
      <c r="KG16" s="27">
        <v>-0.03</v>
      </c>
      <c r="KH16" s="28"/>
      <c r="KI16" s="120">
        <f t="shared" si="46"/>
        <v>-0.22600000000000003</v>
      </c>
      <c r="KJ16" s="121">
        <f t="shared" si="47"/>
        <v>2.5342545454545458</v>
      </c>
      <c r="KK16" s="27">
        <v>0</v>
      </c>
      <c r="KL16" s="128">
        <v>6</v>
      </c>
      <c r="KM16" s="27">
        <v>-0.26</v>
      </c>
      <c r="KN16" s="28">
        <v>2.4599999999999906</v>
      </c>
      <c r="KO16" s="27">
        <v>7.0000000000000007E-2</v>
      </c>
      <c r="KP16" s="28">
        <v>2.5299999999999891</v>
      </c>
      <c r="KQ16" s="27">
        <v>-0.23</v>
      </c>
      <c r="KR16" s="28">
        <v>2.5099999999999998</v>
      </c>
    </row>
    <row r="17" spans="1:320" ht="15" thickBot="1">
      <c r="A17" s="19"/>
      <c r="B17" s="138" t="s">
        <v>104</v>
      </c>
      <c r="C17" s="133">
        <v>0.17199999999999999</v>
      </c>
      <c r="D17" s="131">
        <v>-0.05</v>
      </c>
      <c r="E17" s="139">
        <v>1.33</v>
      </c>
      <c r="F17" s="37"/>
      <c r="W17" t="s">
        <v>169</v>
      </c>
      <c r="AA17">
        <f t="shared" si="6"/>
        <v>0</v>
      </c>
      <c r="AB17">
        <f t="shared" si="7"/>
        <v>0</v>
      </c>
      <c r="AC17" t="s">
        <v>14</v>
      </c>
      <c r="AD17">
        <v>-0.23</v>
      </c>
      <c r="AE17">
        <v>-0.36</v>
      </c>
      <c r="AF17">
        <v>1.21</v>
      </c>
      <c r="AG17">
        <v>1.24</v>
      </c>
      <c r="AT17" s="43" t="s">
        <v>12</v>
      </c>
      <c r="AU17" s="37">
        <v>-0.24</v>
      </c>
      <c r="AV17" s="37">
        <v>-0.42</v>
      </c>
      <c r="AW17" s="37">
        <v>1.08</v>
      </c>
      <c r="AX17" s="37">
        <v>1.08</v>
      </c>
      <c r="AY17" s="51"/>
      <c r="II17" s="35"/>
      <c r="JZ17" s="113" t="s">
        <v>52</v>
      </c>
      <c r="KA17" s="115">
        <f t="shared" si="41"/>
        <v>0.1</v>
      </c>
      <c r="KB17" s="116">
        <v>-0.4</v>
      </c>
      <c r="KC17" s="81">
        <f t="shared" si="43"/>
        <v>1.34</v>
      </c>
      <c r="KD17" s="113" t="s">
        <v>104</v>
      </c>
      <c r="KE17" s="115">
        <f t="shared" si="44"/>
        <v>-0.05</v>
      </c>
      <c r="KF17" s="81">
        <f t="shared" si="45"/>
        <v>1.33</v>
      </c>
      <c r="KG17" s="27"/>
      <c r="KH17" s="28"/>
      <c r="KI17" s="120">
        <f t="shared" si="46"/>
        <v>-0.25000000000000006</v>
      </c>
      <c r="KJ17" s="121">
        <f t="shared" si="47"/>
        <v>2.5922909090909094</v>
      </c>
      <c r="KK17" s="27">
        <v>-1</v>
      </c>
      <c r="KL17" s="128">
        <v>1</v>
      </c>
      <c r="KM17" s="27">
        <v>-0.26</v>
      </c>
      <c r="KN17" s="28">
        <v>2.5699999999999883</v>
      </c>
      <c r="KO17" s="27">
        <v>-0.22</v>
      </c>
      <c r="KP17" s="28">
        <v>2.6199999999999872</v>
      </c>
      <c r="KQ17" s="27">
        <v>-0.32</v>
      </c>
      <c r="KR17" s="28">
        <v>2.69</v>
      </c>
    </row>
    <row r="18" spans="1:320" ht="15" thickBot="1">
      <c r="A18" s="19"/>
      <c r="B18" s="138" t="s">
        <v>52</v>
      </c>
      <c r="C18" s="133">
        <v>0.1</v>
      </c>
      <c r="D18" s="131">
        <v>-0.35</v>
      </c>
      <c r="E18" s="139">
        <v>1.34</v>
      </c>
      <c r="F18" s="37"/>
      <c r="T18" s="41" t="s">
        <v>48</v>
      </c>
      <c r="U18">
        <v>-0.2</v>
      </c>
      <c r="V18">
        <v>1.2</v>
      </c>
      <c r="W18" s="41" t="s">
        <v>44</v>
      </c>
      <c r="X18">
        <v>-0.3</v>
      </c>
      <c r="Y18">
        <v>1.5</v>
      </c>
      <c r="AA18">
        <f t="shared" ref="AA18" si="49">U18-X18</f>
        <v>9.9999999999999978E-2</v>
      </c>
      <c r="AB18">
        <f t="shared" ref="AB18" si="50">V18+Y18</f>
        <v>2.7</v>
      </c>
      <c r="AC18" t="s">
        <v>5</v>
      </c>
      <c r="AD18">
        <v>-0.3012796160130719</v>
      </c>
      <c r="AE18">
        <v>-0.54427593954248366</v>
      </c>
      <c r="AF18">
        <v>1.1723182189542487</v>
      </c>
      <c r="AG18">
        <v>1.2517626633986927</v>
      </c>
      <c r="AT18" s="43" t="s">
        <v>5</v>
      </c>
      <c r="AU18" s="37">
        <v>-0.12</v>
      </c>
      <c r="AV18" s="37">
        <v>-0.36</v>
      </c>
      <c r="AW18" s="37">
        <v>1.3</v>
      </c>
      <c r="AX18" s="37">
        <v>1.38</v>
      </c>
      <c r="AY18" s="51"/>
      <c r="II18" s="35"/>
      <c r="JZ18" s="113" t="s">
        <v>109</v>
      </c>
      <c r="KA18" s="115">
        <f t="shared" si="41"/>
        <v>0.3</v>
      </c>
      <c r="KB18" s="116">
        <f t="shared" si="42"/>
        <v>0.24</v>
      </c>
      <c r="KC18" s="81">
        <f t="shared" si="43"/>
        <v>1.27</v>
      </c>
      <c r="KD18" s="113" t="s">
        <v>106</v>
      </c>
      <c r="KE18" s="115">
        <f t="shared" si="44"/>
        <v>-0.22599999999999998</v>
      </c>
      <c r="KF18" s="81">
        <f t="shared" si="45"/>
        <v>1.39</v>
      </c>
      <c r="KG18" s="27"/>
      <c r="KH18" s="28"/>
      <c r="KI18" s="120">
        <f t="shared" si="46"/>
        <v>0.76600000000000001</v>
      </c>
      <c r="KJ18" s="121">
        <f t="shared" si="47"/>
        <v>2.5677090909090907</v>
      </c>
      <c r="KK18" s="27">
        <v>4</v>
      </c>
      <c r="KL18" s="128">
        <v>4</v>
      </c>
      <c r="KM18" s="27">
        <v>0.73</v>
      </c>
      <c r="KN18" s="28">
        <v>2.4599999999999906</v>
      </c>
      <c r="KO18" s="27">
        <v>0.59</v>
      </c>
      <c r="KP18" s="28">
        <v>2.8299999999999828</v>
      </c>
      <c r="KQ18" s="27">
        <v>0.75</v>
      </c>
      <c r="KR18" s="28">
        <v>2.57</v>
      </c>
    </row>
    <row r="19" spans="1:320" ht="15" thickBot="1">
      <c r="A19" s="19"/>
      <c r="B19" s="141" t="s">
        <v>312</v>
      </c>
      <c r="C19" s="134">
        <v>0.14000000000000001</v>
      </c>
      <c r="D19" s="142">
        <v>-0.14500000000000002</v>
      </c>
      <c r="E19" s="143">
        <v>1.5</v>
      </c>
      <c r="F19" s="37"/>
      <c r="W19" t="s">
        <v>170</v>
      </c>
      <c r="AA19">
        <f t="shared" ref="AA19" si="51">U19-X19</f>
        <v>0</v>
      </c>
      <c r="AB19">
        <f t="shared" ref="AB19" si="52">V19+Y19</f>
        <v>0</v>
      </c>
      <c r="AC19" t="s">
        <v>121</v>
      </c>
      <c r="AD19">
        <v>-0.4</v>
      </c>
      <c r="AE19">
        <v>-0.6</v>
      </c>
      <c r="AF19">
        <v>0.96</v>
      </c>
      <c r="AG19">
        <v>0.96</v>
      </c>
      <c r="AT19" s="43" t="s">
        <v>121</v>
      </c>
      <c r="AU19" s="37">
        <v>-0.4</v>
      </c>
      <c r="AV19" s="37">
        <v>-0.6</v>
      </c>
      <c r="AW19" s="37">
        <v>1.06</v>
      </c>
      <c r="AX19" s="37">
        <v>1.06</v>
      </c>
      <c r="AY19" s="51"/>
      <c r="II19" s="35"/>
      <c r="JZ19" s="114" t="s">
        <v>108</v>
      </c>
      <c r="KA19" s="115">
        <f t="shared" si="41"/>
        <v>0.24</v>
      </c>
      <c r="KB19" s="116">
        <f t="shared" si="42"/>
        <v>0.3</v>
      </c>
      <c r="KC19" s="81">
        <f t="shared" si="43"/>
        <v>1.28</v>
      </c>
      <c r="KD19" s="114" t="s">
        <v>44</v>
      </c>
      <c r="KE19" s="115">
        <f t="shared" si="44"/>
        <v>-0.6</v>
      </c>
      <c r="KF19" s="81">
        <f t="shared" si="45"/>
        <v>1.6</v>
      </c>
      <c r="KG19" s="29"/>
      <c r="KH19" s="30"/>
      <c r="KI19" s="120">
        <f t="shared" si="46"/>
        <v>1.1400000000000001</v>
      </c>
      <c r="KJ19" s="121">
        <f t="shared" si="47"/>
        <v>2.9789090909090912</v>
      </c>
      <c r="KK19" s="29">
        <v>2</v>
      </c>
      <c r="KL19" s="123">
        <v>4</v>
      </c>
      <c r="KM19" s="29">
        <v>1.07</v>
      </c>
      <c r="KN19" s="30">
        <v>2.81</v>
      </c>
      <c r="KO19" s="29">
        <v>1.1599999999999999</v>
      </c>
      <c r="KP19" s="30">
        <v>3.1699999999999755</v>
      </c>
      <c r="KQ19" s="29">
        <v>1.1599999999999999</v>
      </c>
      <c r="KR19" s="30">
        <v>2.98</v>
      </c>
    </row>
    <row r="20" spans="1:320">
      <c r="DA20" s="58" t="s">
        <v>0</v>
      </c>
      <c r="DB20" s="58" t="s">
        <v>29</v>
      </c>
      <c r="DC20" s="58" t="s">
        <v>30</v>
      </c>
      <c r="DD20" s="58" t="s">
        <v>31</v>
      </c>
      <c r="DE20" s="58" t="s">
        <v>32</v>
      </c>
      <c r="DG20" t="s">
        <v>95</v>
      </c>
      <c r="DH20" t="s">
        <v>44</v>
      </c>
      <c r="DI20">
        <v>0.32999999999999996</v>
      </c>
      <c r="DJ20">
        <v>2.9000000000000004</v>
      </c>
      <c r="DK20">
        <v>0.38</v>
      </c>
      <c r="DL20">
        <v>2.8</v>
      </c>
      <c r="DN20" s="59" t="s">
        <v>0</v>
      </c>
      <c r="DO20" s="59" t="s">
        <v>29</v>
      </c>
      <c r="DP20" s="59" t="s">
        <v>30</v>
      </c>
      <c r="DQ20" s="59" t="s">
        <v>31</v>
      </c>
      <c r="DR20" s="59" t="s">
        <v>32</v>
      </c>
      <c r="EO20" s="70" t="s">
        <v>0</v>
      </c>
      <c r="EP20" s="70" t="s">
        <v>29</v>
      </c>
      <c r="EQ20" s="70" t="s">
        <v>30</v>
      </c>
      <c r="ER20" s="70" t="s">
        <v>31</v>
      </c>
      <c r="ES20" s="70" t="s">
        <v>32</v>
      </c>
      <c r="II20" s="35"/>
    </row>
    <row r="21" spans="1:320">
      <c r="E21" s="69">
        <f>AVERAGE(E2:E19)</f>
        <v>1.3472222222222221</v>
      </c>
      <c r="F21" s="69">
        <f>AVERAGE(F2:F19)</f>
        <v>2.75</v>
      </c>
      <c r="DA21" s="58" t="s">
        <v>10</v>
      </c>
      <c r="DB21" s="37">
        <v>0.9</v>
      </c>
      <c r="DC21" s="37">
        <v>0.66</v>
      </c>
      <c r="DD21" s="37">
        <v>1.7150612745098044</v>
      </c>
      <c r="DE21" s="37">
        <v>1.48</v>
      </c>
      <c r="DG21" t="s">
        <v>101</v>
      </c>
      <c r="DH21" t="s">
        <v>58</v>
      </c>
      <c r="DI21">
        <v>1.999999999999999E-2</v>
      </c>
      <c r="DJ21">
        <v>2.5</v>
      </c>
      <c r="DK21">
        <v>0.28000000000000003</v>
      </c>
      <c r="DL21">
        <v>2.5099999999999998</v>
      </c>
      <c r="DN21" s="59" t="s">
        <v>10</v>
      </c>
      <c r="DO21" s="37">
        <v>0.9</v>
      </c>
      <c r="DP21" s="37">
        <v>0.66</v>
      </c>
      <c r="DQ21" s="37">
        <v>1.7150612745098044</v>
      </c>
      <c r="DR21" s="37">
        <v>1.48</v>
      </c>
      <c r="EO21" s="70" t="s">
        <v>4</v>
      </c>
      <c r="EP21" s="37">
        <v>0.53</v>
      </c>
      <c r="EQ21" s="37">
        <v>0.36</v>
      </c>
      <c r="ER21" s="37">
        <v>1.36</v>
      </c>
      <c r="ES21" s="37">
        <v>1.33</v>
      </c>
      <c r="KV21" t="s">
        <v>320</v>
      </c>
      <c r="KW21" t="s">
        <v>0</v>
      </c>
      <c r="KX21" t="s">
        <v>320</v>
      </c>
      <c r="KY21" t="s">
        <v>27</v>
      </c>
      <c r="KZ21" t="s">
        <v>28</v>
      </c>
      <c r="LA21" t="s">
        <v>324</v>
      </c>
      <c r="LG21" t="s">
        <v>104</v>
      </c>
      <c r="LH21" t="s">
        <v>48</v>
      </c>
    </row>
    <row r="22" spans="1:320" ht="15" thickBot="1">
      <c r="DA22" s="58" t="s">
        <v>16</v>
      </c>
      <c r="DB22" s="37">
        <v>0.7</v>
      </c>
      <c r="DC22" s="37">
        <v>0.43</v>
      </c>
      <c r="DD22" s="37">
        <v>1.5</v>
      </c>
      <c r="DE22" s="37">
        <v>1.4</v>
      </c>
      <c r="DG22" t="s">
        <v>55</v>
      </c>
      <c r="DH22" t="s">
        <v>107</v>
      </c>
      <c r="DI22">
        <v>0.87</v>
      </c>
      <c r="DJ22">
        <v>2.4400000000000004</v>
      </c>
      <c r="DK22">
        <v>0.67</v>
      </c>
      <c r="DL22">
        <v>2.57</v>
      </c>
      <c r="DN22" s="59" t="s">
        <v>16</v>
      </c>
      <c r="DO22" s="37">
        <v>0.5</v>
      </c>
      <c r="DP22" s="37">
        <v>0.33</v>
      </c>
      <c r="DQ22" s="37">
        <v>1.4</v>
      </c>
      <c r="DR22" s="37">
        <v>1.3</v>
      </c>
      <c r="EO22" s="70" t="s">
        <v>5</v>
      </c>
      <c r="EP22" s="37">
        <v>0.3</v>
      </c>
      <c r="EQ22" s="37">
        <v>0</v>
      </c>
      <c r="ER22" s="37">
        <v>1.4</v>
      </c>
      <c r="ES22" s="37">
        <v>1.4</v>
      </c>
      <c r="KB22" s="100" t="s">
        <v>280</v>
      </c>
      <c r="KC22" s="100" t="s">
        <v>0</v>
      </c>
      <c r="KD22" s="100" t="s">
        <v>29</v>
      </c>
      <c r="KE22" s="100" t="s">
        <v>30</v>
      </c>
      <c r="KF22" s="100" t="s">
        <v>31</v>
      </c>
      <c r="KG22" s="100" t="s">
        <v>32</v>
      </c>
      <c r="KM22" t="s">
        <v>320</v>
      </c>
      <c r="KN22" t="s">
        <v>0</v>
      </c>
      <c r="KO22" t="s">
        <v>320</v>
      </c>
      <c r="KP22" t="s">
        <v>27</v>
      </c>
      <c r="KQ22" t="s">
        <v>28</v>
      </c>
      <c r="KR22" t="s">
        <v>324</v>
      </c>
      <c r="KW22" t="s">
        <v>55</v>
      </c>
      <c r="KX22">
        <v>0.13400000000000001</v>
      </c>
      <c r="KY22">
        <v>0.35</v>
      </c>
      <c r="KZ22">
        <v>1.41</v>
      </c>
      <c r="LA22">
        <v>2.75</v>
      </c>
      <c r="LG22" t="s">
        <v>44</v>
      </c>
      <c r="LH22" t="s">
        <v>109</v>
      </c>
    </row>
    <row r="23" spans="1:320">
      <c r="CX23" s="35"/>
      <c r="DA23" s="58" t="s">
        <v>8</v>
      </c>
      <c r="DB23" s="37">
        <v>0.6</v>
      </c>
      <c r="DC23" s="37">
        <v>0.46</v>
      </c>
      <c r="DD23" s="37">
        <v>1.4</v>
      </c>
      <c r="DE23" s="37">
        <v>1.4</v>
      </c>
      <c r="DG23" t="s">
        <v>108</v>
      </c>
      <c r="DH23" t="s">
        <v>103</v>
      </c>
      <c r="DI23">
        <v>0.96999999999999986</v>
      </c>
      <c r="DJ23">
        <v>2.81</v>
      </c>
      <c r="DK23">
        <v>0.81</v>
      </c>
      <c r="DL23">
        <v>2.68</v>
      </c>
      <c r="DN23" s="59" t="s">
        <v>8</v>
      </c>
      <c r="DO23" s="37">
        <v>0.6</v>
      </c>
      <c r="DP23" s="37">
        <v>0.46</v>
      </c>
      <c r="DQ23" s="37">
        <v>1.4</v>
      </c>
      <c r="DR23" s="37">
        <v>1.4</v>
      </c>
      <c r="EO23" s="70" t="s">
        <v>6</v>
      </c>
      <c r="EP23" s="37">
        <v>-0.05</v>
      </c>
      <c r="EQ23" s="37">
        <v>-0.25</v>
      </c>
      <c r="ER23" s="37">
        <v>1.3</v>
      </c>
      <c r="ES23" s="37">
        <v>1.27</v>
      </c>
      <c r="HW23" s="77" t="s">
        <v>280</v>
      </c>
      <c r="HX23" s="77" t="s">
        <v>0</v>
      </c>
      <c r="HY23" s="77" t="s">
        <v>29</v>
      </c>
      <c r="HZ23" s="77" t="s">
        <v>30</v>
      </c>
      <c r="IA23" s="77" t="s">
        <v>31</v>
      </c>
      <c r="IB23" s="77" t="s">
        <v>32</v>
      </c>
      <c r="JS23" s="98" t="s">
        <v>280</v>
      </c>
      <c r="JT23" s="98" t="s">
        <v>0</v>
      </c>
      <c r="JU23" s="98" t="s">
        <v>29</v>
      </c>
      <c r="JV23" s="98" t="s">
        <v>30</v>
      </c>
      <c r="JW23" s="98" t="s">
        <v>31</v>
      </c>
      <c r="JX23" s="98" t="s">
        <v>32</v>
      </c>
      <c r="KB23" s="100"/>
      <c r="KC23" s="100" t="s">
        <v>4</v>
      </c>
      <c r="KD23" s="37">
        <v>0.53</v>
      </c>
      <c r="KE23" s="37">
        <v>0.36</v>
      </c>
      <c r="KF23" s="37">
        <v>1.4</v>
      </c>
      <c r="KG23" s="37">
        <v>1.37</v>
      </c>
      <c r="KH23" s="129">
        <v>0.13400000000000001</v>
      </c>
      <c r="KI23">
        <f>AVERAGE(KD23:KE23)-KH23/2</f>
        <v>0.378</v>
      </c>
      <c r="KJ23" s="69">
        <f>AVERAGE(KF23:KG23)</f>
        <v>1.385</v>
      </c>
      <c r="KN23" t="s">
        <v>55</v>
      </c>
      <c r="KO23">
        <v>0.13400000000000001</v>
      </c>
      <c r="KP23">
        <v>0.378</v>
      </c>
      <c r="KQ23">
        <v>1.385</v>
      </c>
      <c r="KR23" s="37">
        <v>2.75</v>
      </c>
      <c r="KW23" t="s">
        <v>95</v>
      </c>
      <c r="KX23">
        <v>0.24299999999999999</v>
      </c>
      <c r="KY23">
        <v>-0.05</v>
      </c>
      <c r="KZ23">
        <v>1.4</v>
      </c>
      <c r="LG23" t="s">
        <v>105</v>
      </c>
      <c r="LH23" t="s">
        <v>99</v>
      </c>
    </row>
    <row r="24" spans="1:320">
      <c r="T24" t="s">
        <v>172</v>
      </c>
      <c r="CB24" t="s">
        <v>194</v>
      </c>
      <c r="CX24" s="35"/>
      <c r="DA24" s="58" t="s">
        <v>4</v>
      </c>
      <c r="DB24" s="37">
        <v>0.53</v>
      </c>
      <c r="DC24" s="37">
        <v>0.36</v>
      </c>
      <c r="DD24" s="37">
        <v>1.36</v>
      </c>
      <c r="DE24" s="37">
        <v>1.33</v>
      </c>
      <c r="DG24" t="s">
        <v>48</v>
      </c>
      <c r="DH24" t="s">
        <v>105</v>
      </c>
      <c r="DI24">
        <v>-0.61</v>
      </c>
      <c r="DJ24">
        <v>2.5499999999999998</v>
      </c>
      <c r="DK24">
        <v>-0.66</v>
      </c>
      <c r="DL24">
        <v>2.4900000000000002</v>
      </c>
      <c r="DN24" s="59" t="s">
        <v>4</v>
      </c>
      <c r="DO24" s="37">
        <v>0.53</v>
      </c>
      <c r="DP24" s="37">
        <v>0.36</v>
      </c>
      <c r="DQ24" s="37">
        <v>1.36</v>
      </c>
      <c r="DR24" s="37">
        <v>1.33</v>
      </c>
      <c r="EO24" s="70" t="s">
        <v>126</v>
      </c>
      <c r="EP24" s="37">
        <v>0.05</v>
      </c>
      <c r="EQ24" s="37">
        <v>-0.1</v>
      </c>
      <c r="ER24" s="37">
        <v>1.25</v>
      </c>
      <c r="ES24" s="37">
        <v>1.28</v>
      </c>
      <c r="FG24" s="71" t="s">
        <v>0</v>
      </c>
      <c r="FH24" s="71" t="s">
        <v>29</v>
      </c>
      <c r="FI24" s="71" t="s">
        <v>30</v>
      </c>
      <c r="FJ24" s="71" t="s">
        <v>31</v>
      </c>
      <c r="FK24" s="71" t="s">
        <v>32</v>
      </c>
      <c r="GD24" s="72" t="s">
        <v>0</v>
      </c>
      <c r="GE24" s="72" t="s">
        <v>29</v>
      </c>
      <c r="GF24" s="72" t="s">
        <v>30</v>
      </c>
      <c r="GG24" s="72" t="s">
        <v>31</v>
      </c>
      <c r="GH24" s="72" t="s">
        <v>32</v>
      </c>
      <c r="HA24" s="74" t="s">
        <v>0</v>
      </c>
      <c r="HB24" s="74" t="s">
        <v>29</v>
      </c>
      <c r="HC24" s="74" t="s">
        <v>30</v>
      </c>
      <c r="HD24" s="74" t="s">
        <v>31</v>
      </c>
      <c r="HE24" s="74" t="s">
        <v>32</v>
      </c>
      <c r="HI24" s="104" t="s">
        <v>279</v>
      </c>
      <c r="HJ24" s="104"/>
      <c r="HK24" s="104" t="s">
        <v>259</v>
      </c>
      <c r="HL24" s="104"/>
      <c r="HM24" s="104"/>
      <c r="HN24" s="104"/>
      <c r="HO24" s="104" t="s">
        <v>246</v>
      </c>
      <c r="HP24" s="104"/>
      <c r="HQ24" s="104" t="s">
        <v>261</v>
      </c>
      <c r="HR24" s="104"/>
      <c r="HW24" s="77"/>
      <c r="HX24" s="77" t="s">
        <v>4</v>
      </c>
      <c r="HY24" s="37">
        <v>0.53</v>
      </c>
      <c r="HZ24" s="37">
        <v>0.36</v>
      </c>
      <c r="IA24" s="37">
        <v>1.4</v>
      </c>
      <c r="IB24" s="37">
        <v>1.37</v>
      </c>
      <c r="IJ24" s="104" t="s">
        <v>297</v>
      </c>
      <c r="IK24" s="104"/>
      <c r="IL24" s="104" t="s">
        <v>298</v>
      </c>
      <c r="IM24" s="104"/>
      <c r="IP24" s="104" t="s">
        <v>299</v>
      </c>
      <c r="IQ24" s="104"/>
      <c r="JS24" s="98"/>
      <c r="JT24" s="98" t="s">
        <v>4</v>
      </c>
      <c r="JU24" s="37">
        <v>0.53</v>
      </c>
      <c r="JV24" s="37">
        <v>0.36</v>
      </c>
      <c r="JW24" s="37">
        <v>1.4</v>
      </c>
      <c r="JX24" s="37">
        <v>1.37</v>
      </c>
      <c r="KB24" s="100"/>
      <c r="KC24" s="100" t="s">
        <v>5</v>
      </c>
      <c r="KD24" s="37">
        <v>0.25</v>
      </c>
      <c r="KE24" s="37">
        <v>0.05</v>
      </c>
      <c r="KF24" s="37">
        <v>1.4</v>
      </c>
      <c r="KG24" s="37">
        <v>1.4</v>
      </c>
      <c r="KH24" s="125">
        <v>0.24299999999999999</v>
      </c>
      <c r="KI24">
        <f t="shared" ref="KI24:KI40" si="53">AVERAGE(KD24:KE24)-KH24/2</f>
        <v>2.8499999999999998E-2</v>
      </c>
      <c r="KJ24" s="69">
        <f t="shared" ref="KJ24:KJ40" si="54">AVERAGE(KF24:KG24)</f>
        <v>1.4</v>
      </c>
      <c r="KN24" t="s">
        <v>95</v>
      </c>
      <c r="KO24">
        <v>0.24299999999999999</v>
      </c>
      <c r="KP24">
        <v>2.8499999999999998E-2</v>
      </c>
      <c r="KQ24">
        <v>1.4</v>
      </c>
      <c r="KW24" t="s">
        <v>106</v>
      </c>
      <c r="KX24">
        <v>0.152</v>
      </c>
      <c r="KY24">
        <v>-0.22599999999999998</v>
      </c>
      <c r="KZ24">
        <v>1.39</v>
      </c>
      <c r="LG24" t="s">
        <v>107</v>
      </c>
      <c r="LH24" t="s">
        <v>103</v>
      </c>
    </row>
    <row r="25" spans="1:320" ht="15" thickBot="1">
      <c r="AI25" t="s">
        <v>173</v>
      </c>
      <c r="CX25" s="35"/>
      <c r="DA25" s="58" t="s">
        <v>9</v>
      </c>
      <c r="DB25" s="37">
        <v>0.55000000000000004</v>
      </c>
      <c r="DC25" s="37">
        <v>0.37</v>
      </c>
      <c r="DD25" s="37">
        <v>1.35</v>
      </c>
      <c r="DE25" s="37">
        <v>1.3</v>
      </c>
      <c r="DG25" t="s">
        <v>52</v>
      </c>
      <c r="DH25" t="s">
        <v>102</v>
      </c>
      <c r="DI25">
        <v>-0.17</v>
      </c>
      <c r="DJ25">
        <v>2.2000000000000002</v>
      </c>
      <c r="DK25">
        <v>-0.24</v>
      </c>
      <c r="DL25">
        <v>2.25</v>
      </c>
      <c r="DN25" s="59" t="s">
        <v>9</v>
      </c>
      <c r="DO25" s="37">
        <v>0.55000000000000004</v>
      </c>
      <c r="DP25" s="37">
        <v>0.37</v>
      </c>
      <c r="DQ25" s="37">
        <v>1.35</v>
      </c>
      <c r="DR25" s="37">
        <v>1.3</v>
      </c>
      <c r="EO25" s="70" t="s">
        <v>8</v>
      </c>
      <c r="EP25" s="37">
        <v>0.66</v>
      </c>
      <c r="EQ25" s="37">
        <v>0.46</v>
      </c>
      <c r="ER25" s="37">
        <v>1.4</v>
      </c>
      <c r="ES25" s="37">
        <v>1.4</v>
      </c>
      <c r="FG25" s="71" t="s">
        <v>4</v>
      </c>
      <c r="FH25" s="37">
        <v>0.53</v>
      </c>
      <c r="FI25" s="37">
        <v>0.36</v>
      </c>
      <c r="FJ25" s="37">
        <v>1.36</v>
      </c>
      <c r="FK25" s="37">
        <v>1.33</v>
      </c>
      <c r="GD25" s="72" t="s">
        <v>4</v>
      </c>
      <c r="GE25" s="37">
        <v>0.53</v>
      </c>
      <c r="GF25" s="37">
        <v>0.36</v>
      </c>
      <c r="GG25" s="37">
        <v>1.4</v>
      </c>
      <c r="GH25" s="37">
        <v>1.37</v>
      </c>
      <c r="GK25" t="s">
        <v>247</v>
      </c>
      <c r="GR25" s="104" t="s">
        <v>259</v>
      </c>
      <c r="GS25" s="104"/>
      <c r="GT25" s="104" t="s">
        <v>260</v>
      </c>
      <c r="GU25" s="104"/>
      <c r="GV25" s="104" t="s">
        <v>261</v>
      </c>
      <c r="GW25" s="104"/>
      <c r="HA25" s="74" t="s">
        <v>4</v>
      </c>
      <c r="HB25" s="37">
        <v>0.53</v>
      </c>
      <c r="HC25" s="37">
        <v>0.36</v>
      </c>
      <c r="HD25" s="37">
        <v>1.4</v>
      </c>
      <c r="HE25" s="37">
        <v>1.37</v>
      </c>
      <c r="HK25" s="104" t="s">
        <v>276</v>
      </c>
      <c r="HL25" s="104"/>
      <c r="HM25" s="104" t="s">
        <v>277</v>
      </c>
      <c r="HN25" s="104"/>
      <c r="HW25" s="77"/>
      <c r="HX25" s="77" t="s">
        <v>5</v>
      </c>
      <c r="HY25" s="37">
        <v>0.25</v>
      </c>
      <c r="HZ25" s="37">
        <v>0.05</v>
      </c>
      <c r="IA25" s="37">
        <v>1.35</v>
      </c>
      <c r="IB25" s="37">
        <v>1.35</v>
      </c>
      <c r="IF25" t="s">
        <v>129</v>
      </c>
      <c r="IH25" t="s">
        <v>121</v>
      </c>
      <c r="IJ25">
        <v>0.28000000000000003</v>
      </c>
      <c r="IK25">
        <v>2.769999999999984</v>
      </c>
      <c r="IL25">
        <v>0.45</v>
      </c>
      <c r="IM25">
        <v>2.909999999999981</v>
      </c>
      <c r="IN25">
        <v>0.29999999999999993</v>
      </c>
      <c r="IO25" s="69">
        <v>2.7272727272727271</v>
      </c>
      <c r="IP25">
        <v>0.4</v>
      </c>
      <c r="IQ25">
        <v>2.8</v>
      </c>
      <c r="IR25">
        <v>5</v>
      </c>
      <c r="IS25">
        <v>2</v>
      </c>
      <c r="IW25" s="79" t="s">
        <v>280</v>
      </c>
      <c r="IX25" s="79" t="s">
        <v>0</v>
      </c>
      <c r="IY25" s="79" t="s">
        <v>29</v>
      </c>
      <c r="IZ25" s="79" t="s">
        <v>30</v>
      </c>
      <c r="JA25" s="79" t="s">
        <v>31</v>
      </c>
      <c r="JB25" s="79" t="s">
        <v>32</v>
      </c>
      <c r="JD25" s="82" t="s">
        <v>280</v>
      </c>
      <c r="JE25" s="82" t="s">
        <v>0</v>
      </c>
      <c r="JF25" s="82" t="s">
        <v>29</v>
      </c>
      <c r="JG25" s="82" t="s">
        <v>30</v>
      </c>
      <c r="JH25" s="82" t="s">
        <v>31</v>
      </c>
      <c r="JI25" s="82" t="s">
        <v>32</v>
      </c>
      <c r="JS25" s="98"/>
      <c r="JT25" s="98" t="s">
        <v>5</v>
      </c>
      <c r="JU25" s="37">
        <v>0.25</v>
      </c>
      <c r="JV25" s="37">
        <v>0.05</v>
      </c>
      <c r="JW25" s="37">
        <v>1.4</v>
      </c>
      <c r="JX25" s="37">
        <v>1.4</v>
      </c>
      <c r="KB25" s="100"/>
      <c r="KC25" s="100" t="s">
        <v>6</v>
      </c>
      <c r="KD25" s="37">
        <v>-0.05</v>
      </c>
      <c r="KE25" s="37">
        <v>-0.25</v>
      </c>
      <c r="KF25" s="37">
        <v>1.38</v>
      </c>
      <c r="KG25" s="37">
        <v>1.38</v>
      </c>
      <c r="KH25" s="125">
        <v>0.152</v>
      </c>
      <c r="KI25">
        <f t="shared" si="53"/>
        <v>-0.22599999999999998</v>
      </c>
      <c r="KJ25" s="69">
        <f t="shared" si="54"/>
        <v>1.38</v>
      </c>
      <c r="KN25" t="s">
        <v>106</v>
      </c>
      <c r="KO25">
        <v>0.152</v>
      </c>
      <c r="KP25">
        <v>-0.22599999999999998</v>
      </c>
      <c r="KQ25">
        <v>1.38</v>
      </c>
      <c r="KW25" t="s">
        <v>101</v>
      </c>
      <c r="KX25">
        <v>0.184</v>
      </c>
      <c r="KY25">
        <v>-0.1</v>
      </c>
      <c r="KZ25">
        <v>1.3</v>
      </c>
      <c r="LG25" t="s">
        <v>97</v>
      </c>
      <c r="LH25" t="s">
        <v>52</v>
      </c>
    </row>
    <row r="26" spans="1:320">
      <c r="J26" s="104" t="s">
        <v>158</v>
      </c>
      <c r="K26" s="104"/>
      <c r="L26" s="104"/>
      <c r="M26" s="104"/>
      <c r="N26" s="104"/>
      <c r="O26" s="104"/>
      <c r="P26" s="104"/>
      <c r="Q26" s="104"/>
      <c r="T26" s="23"/>
      <c r="U26" s="23"/>
      <c r="V26" s="23"/>
      <c r="W26" s="23"/>
      <c r="X26" s="107" t="s">
        <v>140</v>
      </c>
      <c r="Y26" s="107"/>
      <c r="Z26" s="107" t="s">
        <v>141</v>
      </c>
      <c r="AA26" s="107"/>
      <c r="AB26" s="108" t="s">
        <v>145</v>
      </c>
      <c r="AC26" s="108"/>
      <c r="AD26" s="108" t="s">
        <v>144</v>
      </c>
      <c r="AE26" s="108"/>
      <c r="AO26" t="s">
        <v>171</v>
      </c>
      <c r="AP26" t="s">
        <v>171</v>
      </c>
      <c r="BF26" t="s">
        <v>178</v>
      </c>
      <c r="BG26" t="s">
        <v>178</v>
      </c>
      <c r="BH26" t="s">
        <v>179</v>
      </c>
      <c r="BI26" t="s">
        <v>179</v>
      </c>
      <c r="CX26" s="35"/>
      <c r="DA26" s="58" t="s">
        <v>13</v>
      </c>
      <c r="DB26" s="37">
        <v>0.3</v>
      </c>
      <c r="DC26" s="37">
        <v>0.14000000000000001</v>
      </c>
      <c r="DD26" s="37">
        <v>1.25</v>
      </c>
      <c r="DE26" s="37">
        <v>1.05</v>
      </c>
      <c r="DG26" t="s">
        <v>99</v>
      </c>
      <c r="DH26" t="s">
        <v>109</v>
      </c>
      <c r="DI26">
        <v>0.33</v>
      </c>
      <c r="DJ26">
        <v>2.4000000000000004</v>
      </c>
      <c r="DK26">
        <v>0.28000000000000003</v>
      </c>
      <c r="DL26">
        <v>2.4500000000000002</v>
      </c>
      <c r="DN26" s="59" t="s">
        <v>13</v>
      </c>
      <c r="DO26" s="37">
        <v>0.3</v>
      </c>
      <c r="DP26" s="37">
        <v>0.14000000000000001</v>
      </c>
      <c r="DQ26" s="37">
        <v>1.25</v>
      </c>
      <c r="DR26" s="37">
        <v>1.05</v>
      </c>
      <c r="EO26" s="70" t="s">
        <v>9</v>
      </c>
      <c r="EP26" s="37">
        <v>0.55000000000000004</v>
      </c>
      <c r="EQ26" s="37">
        <v>0.37</v>
      </c>
      <c r="ER26" s="37">
        <v>1.35</v>
      </c>
      <c r="ES26" s="37">
        <v>1.3</v>
      </c>
      <c r="FA26" s="104" t="s">
        <v>231</v>
      </c>
      <c r="FB26" s="104"/>
      <c r="FG26" s="71" t="s">
        <v>5</v>
      </c>
      <c r="FH26" s="37">
        <v>0.3</v>
      </c>
      <c r="FI26" s="37">
        <v>0.1</v>
      </c>
      <c r="FJ26" s="37">
        <v>1.35</v>
      </c>
      <c r="FK26" s="37">
        <v>1.35</v>
      </c>
      <c r="GD26" s="72" t="s">
        <v>5</v>
      </c>
      <c r="GE26" s="37">
        <v>0.3</v>
      </c>
      <c r="GF26" s="37">
        <v>0.1</v>
      </c>
      <c r="GG26" s="37">
        <v>1.35</v>
      </c>
      <c r="GH26" s="37">
        <v>1.35</v>
      </c>
      <c r="GK26" t="s">
        <v>97</v>
      </c>
      <c r="GL26" t="s">
        <v>102</v>
      </c>
      <c r="GM26" s="51"/>
      <c r="GN26" s="61"/>
      <c r="GO26" s="62">
        <v>0.49999999999999994</v>
      </c>
      <c r="GP26" s="63">
        <v>2.8200000000000003</v>
      </c>
      <c r="GQ26" t="s">
        <v>252</v>
      </c>
      <c r="GR26">
        <v>0.185</v>
      </c>
      <c r="GS26">
        <v>2.5099999999999896</v>
      </c>
      <c r="GT26">
        <v>0.53</v>
      </c>
      <c r="GU26">
        <v>2.66</v>
      </c>
      <c r="GV26">
        <v>-2</v>
      </c>
      <c r="GW26">
        <v>2</v>
      </c>
      <c r="HA26" s="74" t="s">
        <v>5</v>
      </c>
      <c r="HB26" s="37">
        <v>0.3</v>
      </c>
      <c r="HC26" s="37">
        <v>0.1</v>
      </c>
      <c r="HD26" s="37">
        <v>1.4</v>
      </c>
      <c r="HE26" s="37">
        <v>1.4</v>
      </c>
      <c r="HG26" t="s">
        <v>124</v>
      </c>
      <c r="HH26" t="s">
        <v>120</v>
      </c>
      <c r="HI26">
        <v>0.30000000000000004</v>
      </c>
      <c r="HJ26">
        <v>2.4500000000000002</v>
      </c>
      <c r="HK26">
        <v>0.39</v>
      </c>
      <c r="HL26">
        <v>2.4799999999999902</v>
      </c>
      <c r="HM26">
        <v>0.33</v>
      </c>
      <c r="HN26">
        <v>2.54</v>
      </c>
      <c r="HO26">
        <v>0.39</v>
      </c>
      <c r="HP26">
        <v>2.5299999999999998</v>
      </c>
      <c r="HQ26">
        <v>2</v>
      </c>
      <c r="HR26">
        <v>6</v>
      </c>
      <c r="HS26">
        <f>HM26-HI26</f>
        <v>2.9999999999999971E-2</v>
      </c>
      <c r="HT26">
        <f>HN26-HJ26</f>
        <v>8.9999999999999858E-2</v>
      </c>
      <c r="HW26" s="77"/>
      <c r="HX26" s="77" t="s">
        <v>6</v>
      </c>
      <c r="HY26" s="37">
        <v>-0.05</v>
      </c>
      <c r="HZ26" s="37">
        <v>-0.25</v>
      </c>
      <c r="IA26" s="37">
        <v>1.38</v>
      </c>
      <c r="IB26" s="37">
        <v>1.38</v>
      </c>
      <c r="IF26" t="s">
        <v>118</v>
      </c>
      <c r="IH26" t="s">
        <v>115</v>
      </c>
      <c r="IJ26">
        <v>-0.37</v>
      </c>
      <c r="IK26">
        <v>2.4999999999999898</v>
      </c>
      <c r="IL26">
        <v>-0.505</v>
      </c>
      <c r="IM26">
        <v>2.6799999999999859</v>
      </c>
      <c r="IN26">
        <v>-0.32</v>
      </c>
      <c r="IO26" s="69">
        <v>2.609454545454545</v>
      </c>
      <c r="IP26">
        <v>-0.3</v>
      </c>
      <c r="IQ26">
        <v>2.57</v>
      </c>
      <c r="IR26">
        <v>0</v>
      </c>
      <c r="IS26">
        <v>0</v>
      </c>
      <c r="IW26" s="79"/>
      <c r="IX26" s="79" t="s">
        <v>4</v>
      </c>
      <c r="IY26" s="37">
        <v>0.53</v>
      </c>
      <c r="IZ26" s="37">
        <v>0.36</v>
      </c>
      <c r="JA26" s="37">
        <v>1.4</v>
      </c>
      <c r="JB26" s="37">
        <v>1.37</v>
      </c>
      <c r="JD26" s="82"/>
      <c r="JE26" s="82" t="s">
        <v>4</v>
      </c>
      <c r="JF26" s="37">
        <v>0.53</v>
      </c>
      <c r="JG26" s="37">
        <v>0.36</v>
      </c>
      <c r="JH26" s="37">
        <v>1.4</v>
      </c>
      <c r="JI26" s="37">
        <v>1.37</v>
      </c>
      <c r="JS26" s="98"/>
      <c r="JT26" s="98" t="s">
        <v>6</v>
      </c>
      <c r="JU26" s="37">
        <v>-0.05</v>
      </c>
      <c r="JV26" s="37">
        <v>-0.25</v>
      </c>
      <c r="JW26" s="37">
        <v>1.38</v>
      </c>
      <c r="JX26" s="37">
        <v>1.38</v>
      </c>
      <c r="KB26" s="100"/>
      <c r="KC26" s="100" t="s">
        <v>126</v>
      </c>
      <c r="KD26" s="37">
        <v>0.05</v>
      </c>
      <c r="KE26" s="37">
        <v>-0.15</v>
      </c>
      <c r="KF26" s="37">
        <v>1.3</v>
      </c>
      <c r="KG26" s="37">
        <v>1.3</v>
      </c>
      <c r="KH26" s="125">
        <v>0.184</v>
      </c>
      <c r="KI26">
        <f t="shared" si="53"/>
        <v>-0.14199999999999999</v>
      </c>
      <c r="KJ26" s="69">
        <f t="shared" si="54"/>
        <v>1.3</v>
      </c>
      <c r="KN26" t="s">
        <v>101</v>
      </c>
      <c r="KO26">
        <v>0.184</v>
      </c>
      <c r="KP26">
        <v>-0.14199999999999999</v>
      </c>
      <c r="KQ26">
        <v>1.3</v>
      </c>
      <c r="KW26" t="s">
        <v>105</v>
      </c>
      <c r="KX26">
        <v>0.24</v>
      </c>
      <c r="KY26">
        <v>0.28000000000000003</v>
      </c>
      <c r="KZ26">
        <v>1.3</v>
      </c>
      <c r="LG26" t="s">
        <v>95</v>
      </c>
      <c r="LH26" t="s">
        <v>101</v>
      </c>
    </row>
    <row r="27" spans="1:320" ht="15" thickBot="1">
      <c r="J27" t="s">
        <v>112</v>
      </c>
      <c r="L27" t="s">
        <v>113</v>
      </c>
      <c r="N27">
        <v>0.17</v>
      </c>
      <c r="O27">
        <v>2.4900000000000002</v>
      </c>
      <c r="P27">
        <v>-0.06</v>
      </c>
      <c r="Q27">
        <v>2.37</v>
      </c>
      <c r="T27" s="19" t="s">
        <v>82</v>
      </c>
      <c r="U27" s="19"/>
      <c r="V27" s="19" t="s">
        <v>83</v>
      </c>
      <c r="W27" s="23"/>
      <c r="X27" s="36" t="s">
        <v>84</v>
      </c>
      <c r="Y27" s="36" t="s">
        <v>142</v>
      </c>
      <c r="Z27" s="36" t="s">
        <v>84</v>
      </c>
      <c r="AA27" s="36" t="s">
        <v>142</v>
      </c>
      <c r="AB27" s="23"/>
      <c r="AC27" s="23" t="s">
        <v>143</v>
      </c>
      <c r="AI27" t="s">
        <v>127</v>
      </c>
      <c r="AK27" t="s">
        <v>118</v>
      </c>
      <c r="AM27">
        <v>1.02</v>
      </c>
      <c r="AN27">
        <v>3.0099999999999789</v>
      </c>
      <c r="AO27">
        <v>1.1399999999999999</v>
      </c>
      <c r="AP27">
        <v>2.909999999999981</v>
      </c>
      <c r="AQ27">
        <v>0.8</v>
      </c>
      <c r="AR27">
        <v>3.11</v>
      </c>
      <c r="AX27" t="s">
        <v>95</v>
      </c>
      <c r="AY27">
        <v>-0.12</v>
      </c>
      <c r="AZ27">
        <v>1.3</v>
      </c>
      <c r="BA27" t="s">
        <v>101</v>
      </c>
      <c r="BB27">
        <v>-0.15</v>
      </c>
      <c r="BC27">
        <v>1.38</v>
      </c>
      <c r="BD27" s="51">
        <f>AY27-BB27</f>
        <v>0.03</v>
      </c>
      <c r="BE27" s="51">
        <f>AZ27+BC27</f>
        <v>2.6799999999999997</v>
      </c>
      <c r="BF27" s="51">
        <v>0.03</v>
      </c>
      <c r="BG27" s="51">
        <v>2.4</v>
      </c>
      <c r="BH27" s="51"/>
      <c r="BI27" s="51"/>
      <c r="BM27" t="s">
        <v>124</v>
      </c>
      <c r="BO27" t="s">
        <v>122</v>
      </c>
      <c r="BQ27">
        <v>0.24</v>
      </c>
      <c r="BR27">
        <v>2.4799999999999902</v>
      </c>
      <c r="BS27">
        <v>0.04</v>
      </c>
      <c r="BT27">
        <v>2.4599999999999906</v>
      </c>
      <c r="BW27">
        <v>-0.19999999999999998</v>
      </c>
      <c r="BX27">
        <v>-1.9999999999999574E-2</v>
      </c>
      <c r="CB27" t="s">
        <v>123</v>
      </c>
      <c r="CD27" t="s">
        <v>113</v>
      </c>
      <c r="CF27">
        <v>0.44</v>
      </c>
      <c r="CG27">
        <v>2.3899999999999921</v>
      </c>
      <c r="CH27">
        <v>0.62</v>
      </c>
      <c r="CI27">
        <v>2.6199999999999872</v>
      </c>
      <c r="CL27">
        <v>0.18</v>
      </c>
      <c r="CM27">
        <v>0.2299999999999951</v>
      </c>
      <c r="CX27" s="35"/>
      <c r="DA27" s="58" t="s">
        <v>15</v>
      </c>
      <c r="DB27" s="37">
        <v>-0.05</v>
      </c>
      <c r="DC27" s="37">
        <v>-0.23</v>
      </c>
      <c r="DD27" s="37">
        <v>1.2</v>
      </c>
      <c r="DE27" s="37">
        <v>1.1000000000000001</v>
      </c>
      <c r="DG27" t="s">
        <v>106</v>
      </c>
      <c r="DH27" t="s">
        <v>104</v>
      </c>
      <c r="DI27">
        <v>0</v>
      </c>
      <c r="DJ27">
        <v>2.66</v>
      </c>
      <c r="DK27">
        <v>-0.13</v>
      </c>
      <c r="DL27">
        <v>2.75</v>
      </c>
      <c r="DN27" s="59" t="s">
        <v>15</v>
      </c>
      <c r="DO27" s="37">
        <v>-0.05</v>
      </c>
      <c r="DP27" s="37">
        <v>-0.23</v>
      </c>
      <c r="DQ27" s="37">
        <v>1.2</v>
      </c>
      <c r="DR27" s="37">
        <v>1.1000000000000001</v>
      </c>
      <c r="EO27" s="70" t="s">
        <v>10</v>
      </c>
      <c r="EP27" s="37">
        <v>0.9</v>
      </c>
      <c r="EQ27" s="37">
        <v>0.66</v>
      </c>
      <c r="ER27" s="37">
        <v>1.7150612745098044</v>
      </c>
      <c r="ES27" s="37">
        <v>1.48</v>
      </c>
      <c r="FG27" s="71" t="s">
        <v>6</v>
      </c>
      <c r="FH27" s="37">
        <v>-0.05</v>
      </c>
      <c r="FI27" s="37">
        <v>-0.25</v>
      </c>
      <c r="FJ27" s="37">
        <v>1.3</v>
      </c>
      <c r="FK27" s="37">
        <v>1.27</v>
      </c>
      <c r="FP27" s="104" t="s">
        <v>245</v>
      </c>
      <c r="FQ27" s="104"/>
      <c r="FR27" s="104"/>
      <c r="FS27" s="104" t="s">
        <v>246</v>
      </c>
      <c r="FT27" s="104"/>
      <c r="FU27" s="104" t="s">
        <v>248</v>
      </c>
      <c r="FV27" s="104"/>
      <c r="FW27" s="104" t="s">
        <v>249</v>
      </c>
      <c r="FX27" s="104"/>
      <c r="GD27" s="72" t="s">
        <v>6</v>
      </c>
      <c r="GE27" s="37">
        <v>-0.05</v>
      </c>
      <c r="GF27" s="37">
        <v>-0.25</v>
      </c>
      <c r="GG27" s="37">
        <v>1.3</v>
      </c>
      <c r="GH27" s="37">
        <v>1.27</v>
      </c>
      <c r="GK27" t="s">
        <v>99</v>
      </c>
      <c r="GL27" t="s">
        <v>101</v>
      </c>
      <c r="GM27" s="51">
        <v>7.0000000000000007E-2</v>
      </c>
      <c r="GN27" s="61"/>
      <c r="GO27" s="64">
        <v>0.72</v>
      </c>
      <c r="GP27" s="65">
        <v>2.6500000000000004</v>
      </c>
      <c r="GQ27" t="s">
        <v>250</v>
      </c>
      <c r="GR27">
        <v>0.51</v>
      </c>
      <c r="GS27">
        <v>2.3599999999999928</v>
      </c>
      <c r="GT27">
        <v>0.56999999999999995</v>
      </c>
      <c r="GU27">
        <v>2.4900000000000002</v>
      </c>
      <c r="GV27">
        <v>-1</v>
      </c>
      <c r="GW27">
        <v>3</v>
      </c>
      <c r="HA27" s="74" t="s">
        <v>6</v>
      </c>
      <c r="HB27" s="37">
        <v>-0.05</v>
      </c>
      <c r="HC27" s="37">
        <v>-0.25</v>
      </c>
      <c r="HD27" s="37">
        <v>1.35</v>
      </c>
      <c r="HE27" s="37">
        <v>1.35</v>
      </c>
      <c r="HG27" t="s">
        <v>126</v>
      </c>
      <c r="HH27" t="s">
        <v>113</v>
      </c>
      <c r="HI27">
        <v>0.25</v>
      </c>
      <c r="HJ27">
        <v>2.5</v>
      </c>
      <c r="HK27">
        <v>0.17</v>
      </c>
      <c r="HL27">
        <v>2.5699999999999883</v>
      </c>
      <c r="HM27">
        <v>0.17</v>
      </c>
      <c r="HN27">
        <v>2.4499999999999909</v>
      </c>
      <c r="HO27">
        <v>0.23</v>
      </c>
      <c r="HP27">
        <v>2.58</v>
      </c>
      <c r="HQ27">
        <v>-2</v>
      </c>
      <c r="HR27">
        <v>2</v>
      </c>
      <c r="HS27">
        <f t="shared" ref="HS27:HS33" si="55">HM27-HI27</f>
        <v>-7.9999999999999988E-2</v>
      </c>
      <c r="HT27">
        <f t="shared" ref="HT27:HT33" si="56">HN27-HJ27</f>
        <v>-5.0000000000009148E-2</v>
      </c>
      <c r="HW27" s="77"/>
      <c r="HX27" s="77" t="s">
        <v>126</v>
      </c>
      <c r="HY27" s="37">
        <v>0.05</v>
      </c>
      <c r="HZ27" s="37">
        <v>-0.15</v>
      </c>
      <c r="IA27" s="37">
        <v>1.2</v>
      </c>
      <c r="IB27" s="37">
        <v>1.2</v>
      </c>
      <c r="IF27" t="s">
        <v>120</v>
      </c>
      <c r="IH27" t="s">
        <v>126</v>
      </c>
      <c r="IJ27">
        <v>-0.22</v>
      </c>
      <c r="IK27">
        <v>2.349999999999993</v>
      </c>
      <c r="IL27">
        <v>-0.27</v>
      </c>
      <c r="IM27">
        <v>2.2999999999999998</v>
      </c>
      <c r="IN27">
        <v>-0.18</v>
      </c>
      <c r="IO27" s="69">
        <v>2.1818181818181817</v>
      </c>
      <c r="IP27">
        <v>-0.15</v>
      </c>
      <c r="IQ27">
        <v>2.4500000000000002</v>
      </c>
      <c r="IR27">
        <v>1</v>
      </c>
      <c r="IS27">
        <v>0</v>
      </c>
      <c r="IW27" s="79"/>
      <c r="IX27" s="79" t="s">
        <v>5</v>
      </c>
      <c r="IY27" s="37">
        <v>0.25</v>
      </c>
      <c r="IZ27" s="37">
        <v>0.05</v>
      </c>
      <c r="JA27" s="37">
        <v>1.4</v>
      </c>
      <c r="JB27" s="37">
        <v>1.4</v>
      </c>
      <c r="JD27" s="82"/>
      <c r="JE27" s="82" t="s">
        <v>5</v>
      </c>
      <c r="JF27" s="37">
        <v>0.25</v>
      </c>
      <c r="JG27" s="37">
        <v>0.05</v>
      </c>
      <c r="JH27" s="37">
        <v>1.4</v>
      </c>
      <c r="JI27" s="37">
        <v>1.4</v>
      </c>
      <c r="JS27" s="98"/>
      <c r="JT27" s="98" t="s">
        <v>126</v>
      </c>
      <c r="JU27" s="37">
        <v>0.05</v>
      </c>
      <c r="JV27" s="37">
        <v>-0.15</v>
      </c>
      <c r="JW27" s="37">
        <v>1.3</v>
      </c>
      <c r="JX27" s="37">
        <v>1.3</v>
      </c>
      <c r="KB27" s="100"/>
      <c r="KC27" s="101" t="s">
        <v>8</v>
      </c>
      <c r="KD27" s="37">
        <v>0.55000000000000004</v>
      </c>
      <c r="KE27" s="37">
        <v>0.35</v>
      </c>
      <c r="KF27" s="37">
        <v>1.3</v>
      </c>
      <c r="KG27" s="37">
        <v>1.3</v>
      </c>
      <c r="KH27" s="125">
        <v>0.24</v>
      </c>
      <c r="KI27">
        <f t="shared" si="53"/>
        <v>0.33</v>
      </c>
      <c r="KJ27" s="69">
        <f t="shared" si="54"/>
        <v>1.3</v>
      </c>
      <c r="KN27" t="s">
        <v>105</v>
      </c>
      <c r="KO27">
        <v>0.24</v>
      </c>
      <c r="KP27">
        <v>0.33</v>
      </c>
      <c r="KQ27">
        <v>1.3</v>
      </c>
      <c r="KW27" t="s">
        <v>99</v>
      </c>
      <c r="KX27">
        <v>0.216</v>
      </c>
      <c r="KY27">
        <v>0.2</v>
      </c>
      <c r="KZ27">
        <v>1.3</v>
      </c>
      <c r="LG27" t="s">
        <v>106</v>
      </c>
      <c r="LH27" t="s">
        <v>58</v>
      </c>
    </row>
    <row r="28" spans="1:320">
      <c r="J28" t="s">
        <v>114</v>
      </c>
      <c r="L28" t="s">
        <v>115</v>
      </c>
      <c r="N28">
        <v>-0.42</v>
      </c>
      <c r="O28">
        <v>2.75</v>
      </c>
      <c r="P28">
        <v>-0.61</v>
      </c>
      <c r="Q28">
        <v>2.62</v>
      </c>
      <c r="T28" t="s">
        <v>127</v>
      </c>
      <c r="V28" t="s">
        <v>120</v>
      </c>
      <c r="X28">
        <v>1.08</v>
      </c>
      <c r="Y28">
        <v>2.8599999999999821</v>
      </c>
      <c r="Z28" s="25">
        <v>1.34</v>
      </c>
      <c r="AA28" s="26">
        <v>2.9399999999999804</v>
      </c>
      <c r="AB28" s="25">
        <v>0.8</v>
      </c>
      <c r="AC28" s="26">
        <v>3.07</v>
      </c>
      <c r="AD28" s="25">
        <v>1.1200000000000001</v>
      </c>
      <c r="AE28" s="26">
        <v>2.86</v>
      </c>
      <c r="AI28" t="s">
        <v>129</v>
      </c>
      <c r="AK28" t="s">
        <v>112</v>
      </c>
      <c r="AM28">
        <v>0.53</v>
      </c>
      <c r="AN28">
        <v>2.25</v>
      </c>
      <c r="AO28">
        <v>0.14000000000000001</v>
      </c>
      <c r="AP28">
        <v>2.4499999999999909</v>
      </c>
      <c r="AQ28">
        <v>0.28000000000000003</v>
      </c>
      <c r="AR28">
        <v>2.3899999999999997</v>
      </c>
      <c r="AX28" s="22" t="s">
        <v>152</v>
      </c>
      <c r="AY28" s="22">
        <v>-0.45</v>
      </c>
      <c r="AZ28" s="22">
        <v>0.91</v>
      </c>
      <c r="BA28" s="22" t="s">
        <v>58</v>
      </c>
      <c r="BB28" s="22">
        <v>-0.35</v>
      </c>
      <c r="BC28" s="22">
        <v>1.25</v>
      </c>
      <c r="BD28" s="52">
        <f t="shared" ref="BD28:BD34" si="57">AY28-BB28</f>
        <v>-0.10000000000000003</v>
      </c>
      <c r="BE28" s="52">
        <f t="shared" ref="BE28:BE34" si="58">AZ28+BC28</f>
        <v>2.16</v>
      </c>
      <c r="BF28" s="52">
        <v>-0.38</v>
      </c>
      <c r="BG28" s="52">
        <v>2.38</v>
      </c>
      <c r="BH28" s="51"/>
      <c r="BI28" s="51"/>
      <c r="BM28" t="s">
        <v>117</v>
      </c>
      <c r="BO28" t="s">
        <v>121</v>
      </c>
      <c r="BQ28">
        <v>0.35</v>
      </c>
      <c r="BR28">
        <v>2.299999999999994</v>
      </c>
      <c r="BS28">
        <v>0.47</v>
      </c>
      <c r="BT28">
        <v>2.4299999999999913</v>
      </c>
      <c r="BW28">
        <v>0.12</v>
      </c>
      <c r="BX28">
        <v>0.12999999999999723</v>
      </c>
      <c r="CB28" t="s">
        <v>122</v>
      </c>
      <c r="CD28" t="s">
        <v>121</v>
      </c>
      <c r="CF28">
        <v>0.51</v>
      </c>
      <c r="CG28">
        <v>2.349999999999993</v>
      </c>
      <c r="CH28">
        <v>0.77</v>
      </c>
      <c r="CI28">
        <v>2.3899999999999921</v>
      </c>
      <c r="CL28">
        <v>0.26</v>
      </c>
      <c r="CM28">
        <v>3.9999999999999147E-2</v>
      </c>
      <c r="CX28" s="35"/>
      <c r="DA28" s="58" t="s">
        <v>20</v>
      </c>
      <c r="DB28" s="37">
        <v>0.11</v>
      </c>
      <c r="DC28" s="37">
        <v>-0.1</v>
      </c>
      <c r="DD28" s="37">
        <v>1.22</v>
      </c>
      <c r="DE28" s="37">
        <v>1.22</v>
      </c>
      <c r="DG28" t="s">
        <v>100</v>
      </c>
      <c r="DH28" t="s">
        <v>97</v>
      </c>
      <c r="DI28">
        <v>-0.62</v>
      </c>
      <c r="DJ28">
        <v>2.76</v>
      </c>
      <c r="DK28">
        <v>-0.37</v>
      </c>
      <c r="DL28">
        <v>2.62</v>
      </c>
      <c r="DN28" s="59" t="s">
        <v>20</v>
      </c>
      <c r="DO28" s="37">
        <v>0.11</v>
      </c>
      <c r="DP28" s="37">
        <v>-0.1</v>
      </c>
      <c r="DQ28" s="37">
        <v>1.22</v>
      </c>
      <c r="DR28" s="37">
        <v>1.22</v>
      </c>
      <c r="EO28" s="70" t="s">
        <v>119</v>
      </c>
      <c r="EP28" s="37">
        <v>-0.3</v>
      </c>
      <c r="EQ28" s="37">
        <v>-0.5</v>
      </c>
      <c r="ER28" s="37">
        <v>1.5</v>
      </c>
      <c r="ES28" s="37">
        <v>1.5</v>
      </c>
      <c r="EU28" t="s">
        <v>52</v>
      </c>
      <c r="EV28" t="s">
        <v>109</v>
      </c>
      <c r="EW28">
        <v>-0.54</v>
      </c>
      <c r="EX28">
        <v>2.2000000000000002</v>
      </c>
      <c r="EY28" t="s">
        <v>228</v>
      </c>
      <c r="FA28">
        <v>-0.49</v>
      </c>
      <c r="FB28">
        <v>2.39</v>
      </c>
      <c r="FD28">
        <f>EW28-FA28</f>
        <v>-5.0000000000000044E-2</v>
      </c>
      <c r="FG28" s="71" t="s">
        <v>126</v>
      </c>
      <c r="FH28" s="37">
        <v>0.05</v>
      </c>
      <c r="FI28" s="37">
        <v>-0.1</v>
      </c>
      <c r="FJ28" s="37">
        <v>1.25</v>
      </c>
      <c r="FK28" s="37">
        <v>1.28</v>
      </c>
      <c r="FN28" t="s">
        <v>100</v>
      </c>
      <c r="FO28" t="s">
        <v>101</v>
      </c>
      <c r="FP28">
        <v>0.21000000000000002</v>
      </c>
      <c r="FQ28">
        <v>2.58</v>
      </c>
      <c r="FR28" t="s">
        <v>228</v>
      </c>
      <c r="FS28">
        <v>0.23</v>
      </c>
      <c r="FT28">
        <v>2.69</v>
      </c>
      <c r="FU28">
        <v>0.24</v>
      </c>
      <c r="FV28">
        <v>2.7899999999999836</v>
      </c>
      <c r="FW28">
        <v>0.06</v>
      </c>
      <c r="FX28">
        <v>2.7499999999999845</v>
      </c>
      <c r="FY28">
        <v>-0.18</v>
      </c>
      <c r="FZ28">
        <v>-3.9999999999999147E-2</v>
      </c>
      <c r="GD28" s="72" t="s">
        <v>126</v>
      </c>
      <c r="GE28" s="37">
        <v>0.05</v>
      </c>
      <c r="GF28" s="37">
        <v>-0.1</v>
      </c>
      <c r="GG28" s="37">
        <v>1.3</v>
      </c>
      <c r="GH28" s="37">
        <v>1.3</v>
      </c>
      <c r="GK28" t="s">
        <v>95</v>
      </c>
      <c r="GL28" t="s">
        <v>106</v>
      </c>
      <c r="GM28" s="51"/>
      <c r="GN28" s="61"/>
      <c r="GO28" s="64">
        <v>0.55000000000000004</v>
      </c>
      <c r="GP28" s="65">
        <v>2.62</v>
      </c>
      <c r="GQ28" t="s">
        <v>258</v>
      </c>
      <c r="GR28">
        <v>0.38</v>
      </c>
      <c r="GS28">
        <v>2.7899999999999836</v>
      </c>
      <c r="GT28">
        <v>0.71</v>
      </c>
      <c r="GU28">
        <v>2.77</v>
      </c>
      <c r="GV28">
        <v>2</v>
      </c>
      <c r="GW28">
        <v>2</v>
      </c>
      <c r="HA28" s="74" t="s">
        <v>126</v>
      </c>
      <c r="HB28" s="37">
        <v>0.1</v>
      </c>
      <c r="HC28" s="37">
        <v>-0.05</v>
      </c>
      <c r="HD28" s="37">
        <v>1.2</v>
      </c>
      <c r="HE28" s="37">
        <v>1.2</v>
      </c>
      <c r="HG28" t="s">
        <v>121</v>
      </c>
      <c r="HH28" t="s">
        <v>119</v>
      </c>
      <c r="HI28">
        <v>0.39999999999999997</v>
      </c>
      <c r="HJ28">
        <v>2.85</v>
      </c>
      <c r="HK28">
        <v>0.42</v>
      </c>
      <c r="HL28">
        <v>2.6899999999999857</v>
      </c>
      <c r="HM28">
        <v>0.24</v>
      </c>
      <c r="HN28">
        <v>2.7899999999999836</v>
      </c>
      <c r="HO28">
        <v>0.28999999999999998</v>
      </c>
      <c r="HP28">
        <v>2.83</v>
      </c>
      <c r="HQ28">
        <v>3</v>
      </c>
      <c r="HR28">
        <v>3</v>
      </c>
      <c r="HS28">
        <f t="shared" si="55"/>
        <v>-0.15999999999999998</v>
      </c>
      <c r="HT28">
        <f t="shared" si="56"/>
        <v>-6.0000000000016485E-2</v>
      </c>
      <c r="HW28" s="77"/>
      <c r="HX28" s="78" t="s">
        <v>8</v>
      </c>
      <c r="HY28" s="37">
        <v>0.55000000000000004</v>
      </c>
      <c r="HZ28" s="37">
        <v>0.35</v>
      </c>
      <c r="IA28" s="37">
        <v>1.3</v>
      </c>
      <c r="IB28" s="37">
        <v>1.3</v>
      </c>
      <c r="IF28" t="s">
        <v>125</v>
      </c>
      <c r="IH28" t="s">
        <v>122</v>
      </c>
      <c r="IJ28">
        <v>0.65500000000000003</v>
      </c>
      <c r="IK28">
        <v>2.5899999999999879</v>
      </c>
      <c r="IL28">
        <v>0.73</v>
      </c>
      <c r="IM28">
        <v>2.5999999999999877</v>
      </c>
      <c r="IN28">
        <v>0.65</v>
      </c>
      <c r="IO28" s="69">
        <v>2.4636363636363638</v>
      </c>
      <c r="IP28">
        <v>0.6</v>
      </c>
      <c r="IQ28">
        <v>2.5299999999999998</v>
      </c>
      <c r="IR28">
        <v>1</v>
      </c>
      <c r="IS28">
        <v>2</v>
      </c>
      <c r="IW28" s="79"/>
      <c r="IX28" s="79" t="s">
        <v>6</v>
      </c>
      <c r="IY28" s="37">
        <v>-0.05</v>
      </c>
      <c r="IZ28" s="37">
        <v>-0.25</v>
      </c>
      <c r="JA28" s="37">
        <v>1.38</v>
      </c>
      <c r="JB28" s="37">
        <v>1.38</v>
      </c>
      <c r="JD28" s="82"/>
      <c r="JE28" s="82" t="s">
        <v>6</v>
      </c>
      <c r="JF28" s="37">
        <v>-0.05</v>
      </c>
      <c r="JG28" s="37">
        <v>-0.25</v>
      </c>
      <c r="JH28" s="37">
        <v>1.38</v>
      </c>
      <c r="JI28" s="37">
        <v>1.38</v>
      </c>
      <c r="JS28" s="98"/>
      <c r="JT28" s="99" t="s">
        <v>8</v>
      </c>
      <c r="JU28" s="37">
        <v>0.55000000000000004</v>
      </c>
      <c r="JV28" s="37">
        <v>0.35</v>
      </c>
      <c r="JW28" s="37">
        <v>1.3</v>
      </c>
      <c r="JX28" s="37">
        <v>1.3</v>
      </c>
      <c r="KB28" s="100"/>
      <c r="KC28" s="100" t="s">
        <v>9</v>
      </c>
      <c r="KD28" s="37">
        <v>0.48</v>
      </c>
      <c r="KE28" s="37">
        <v>0.3</v>
      </c>
      <c r="KF28" s="37">
        <v>1.3</v>
      </c>
      <c r="KG28" s="37">
        <v>1.3</v>
      </c>
      <c r="KH28" s="125">
        <v>0.22</v>
      </c>
      <c r="KI28">
        <f t="shared" si="53"/>
        <v>0.28000000000000003</v>
      </c>
      <c r="KJ28" s="69">
        <f t="shared" si="54"/>
        <v>1.3</v>
      </c>
      <c r="KN28" t="s">
        <v>99</v>
      </c>
      <c r="KO28">
        <v>0.22</v>
      </c>
      <c r="KP28">
        <v>0.28000000000000003</v>
      </c>
      <c r="KQ28">
        <v>1.3</v>
      </c>
      <c r="KV28">
        <v>0.05</v>
      </c>
      <c r="KW28" t="s">
        <v>97</v>
      </c>
      <c r="KX28">
        <v>0.14000000000000001</v>
      </c>
      <c r="KY28">
        <v>0.55000000000000004</v>
      </c>
      <c r="KZ28">
        <v>1.4</v>
      </c>
      <c r="LG28" t="s">
        <v>102</v>
      </c>
      <c r="LH28" t="s">
        <v>100</v>
      </c>
    </row>
    <row r="29" spans="1:320">
      <c r="J29" t="s">
        <v>116</v>
      </c>
      <c r="L29" t="s">
        <v>117</v>
      </c>
      <c r="N29">
        <v>0.48</v>
      </c>
      <c r="O29">
        <v>2.4900000000000002</v>
      </c>
      <c r="P29">
        <v>0.32</v>
      </c>
      <c r="Q29">
        <v>2.4</v>
      </c>
      <c r="T29" t="s">
        <v>128</v>
      </c>
      <c r="V29" t="s">
        <v>117</v>
      </c>
      <c r="X29">
        <v>0.96</v>
      </c>
      <c r="Y29">
        <v>2.73</v>
      </c>
      <c r="Z29" s="27">
        <v>0.80500000000000005</v>
      </c>
      <c r="AA29" s="28">
        <v>2.48999999999999</v>
      </c>
      <c r="AB29" s="27">
        <v>1.05</v>
      </c>
      <c r="AC29" s="28">
        <v>2.73</v>
      </c>
      <c r="AD29" s="27">
        <v>1.01</v>
      </c>
      <c r="AE29" s="28">
        <v>2.74</v>
      </c>
      <c r="AI29" t="s">
        <v>122</v>
      </c>
      <c r="AK29" t="s">
        <v>113</v>
      </c>
      <c r="AM29">
        <v>0.14000000000000001</v>
      </c>
      <c r="AN29">
        <v>2.5899999999999879</v>
      </c>
      <c r="AO29">
        <v>0.18</v>
      </c>
      <c r="AP29">
        <v>2.5899999999999879</v>
      </c>
      <c r="AQ29">
        <v>3.9999999999999994E-2</v>
      </c>
      <c r="AR29">
        <v>2.73</v>
      </c>
      <c r="AX29" t="s">
        <v>52</v>
      </c>
      <c r="AY29">
        <v>-0.4</v>
      </c>
      <c r="AZ29">
        <v>1.06</v>
      </c>
      <c r="BA29" t="s">
        <v>48</v>
      </c>
      <c r="BB29">
        <v>-0.45</v>
      </c>
      <c r="BC29">
        <v>1.1499999999999999</v>
      </c>
      <c r="BD29" s="51">
        <f t="shared" si="57"/>
        <v>4.9999999999999989E-2</v>
      </c>
      <c r="BE29" s="51">
        <f t="shared" si="58"/>
        <v>2.21</v>
      </c>
      <c r="BF29" s="51">
        <v>0.05</v>
      </c>
      <c r="BG29" s="51">
        <v>2.2799999999999998</v>
      </c>
      <c r="BH29" s="51"/>
      <c r="BI29" s="51"/>
      <c r="BM29" t="s">
        <v>114</v>
      </c>
      <c r="BO29" t="s">
        <v>120</v>
      </c>
      <c r="BQ29">
        <v>0.37</v>
      </c>
      <c r="BR29">
        <v>2.3199999999999936</v>
      </c>
      <c r="BS29">
        <v>0.24</v>
      </c>
      <c r="BT29">
        <v>2.25</v>
      </c>
      <c r="BW29">
        <v>-0.13</v>
      </c>
      <c r="BX29">
        <v>-6.9999999999993623E-2</v>
      </c>
      <c r="CB29" t="s">
        <v>124</v>
      </c>
      <c r="CD29" t="s">
        <v>129</v>
      </c>
      <c r="CF29">
        <v>-3.5000000000000003E-2</v>
      </c>
      <c r="CG29">
        <v>2.4999999999999898</v>
      </c>
      <c r="CH29">
        <v>7.0000000000000007E-2</v>
      </c>
      <c r="CI29">
        <v>2.4599999999999906</v>
      </c>
      <c r="CL29">
        <v>0.10500000000000001</v>
      </c>
      <c r="CM29">
        <v>-3.9999999999999147E-2</v>
      </c>
      <c r="CX29" s="35"/>
      <c r="DA29" s="58" t="s">
        <v>6</v>
      </c>
      <c r="DB29" s="37">
        <v>-0.05</v>
      </c>
      <c r="DC29" s="37">
        <v>-0.25</v>
      </c>
      <c r="DD29" s="37">
        <v>1.3</v>
      </c>
      <c r="DE29" s="37">
        <v>1.27</v>
      </c>
      <c r="DN29" s="59" t="s">
        <v>6</v>
      </c>
      <c r="DO29" s="37">
        <v>-0.05</v>
      </c>
      <c r="DP29" s="37">
        <v>-0.25</v>
      </c>
      <c r="DQ29" s="37">
        <v>1.3</v>
      </c>
      <c r="DR29" s="37">
        <v>1.27</v>
      </c>
      <c r="DU29" s="51"/>
      <c r="DV29" s="51"/>
      <c r="DW29" s="51"/>
      <c r="DX29" s="51"/>
      <c r="DY29" s="105" t="s">
        <v>222</v>
      </c>
      <c r="DZ29" s="105"/>
      <c r="EA29" s="106" t="s">
        <v>223</v>
      </c>
      <c r="EB29" s="105"/>
      <c r="EC29" s="51"/>
      <c r="ED29" s="51"/>
      <c r="EO29" s="70" t="s">
        <v>12</v>
      </c>
      <c r="EP29" s="37">
        <v>0</v>
      </c>
      <c r="EQ29" s="37">
        <v>-0.2</v>
      </c>
      <c r="ER29" s="37">
        <v>1.2</v>
      </c>
      <c r="ES29" s="37">
        <v>1.2</v>
      </c>
      <c r="EU29" t="s">
        <v>103</v>
      </c>
      <c r="EV29" t="s">
        <v>95</v>
      </c>
      <c r="EW29">
        <v>0.05</v>
      </c>
      <c r="EX29">
        <v>2.6399999999999997</v>
      </c>
      <c r="EY29" t="s">
        <v>228</v>
      </c>
      <c r="FA29">
        <v>-0.11</v>
      </c>
      <c r="FB29">
        <v>2.57</v>
      </c>
      <c r="FD29">
        <f t="shared" ref="FD29:FD36" si="59">EW29-FA29</f>
        <v>0.16</v>
      </c>
      <c r="FG29" s="71" t="s">
        <v>8</v>
      </c>
      <c r="FH29" s="37">
        <v>0.6</v>
      </c>
      <c r="FI29" s="37">
        <v>0.4</v>
      </c>
      <c r="FJ29" s="37">
        <v>1.4</v>
      </c>
      <c r="FK29" s="37">
        <v>1.4</v>
      </c>
      <c r="FN29" t="s">
        <v>104</v>
      </c>
      <c r="FO29" t="s">
        <v>102</v>
      </c>
      <c r="FP29">
        <v>-0.05</v>
      </c>
      <c r="FQ29">
        <v>2.58</v>
      </c>
      <c r="FR29" t="s">
        <v>239</v>
      </c>
      <c r="FS29">
        <v>0.08</v>
      </c>
      <c r="FT29">
        <v>2.65</v>
      </c>
      <c r="FU29">
        <v>0.12</v>
      </c>
      <c r="FV29">
        <v>2.8099999999999832</v>
      </c>
      <c r="FW29">
        <v>-0.04</v>
      </c>
      <c r="FX29">
        <v>2.6799999999999859</v>
      </c>
      <c r="FY29">
        <v>-0.16</v>
      </c>
      <c r="FZ29">
        <v>-0.12999999999999723</v>
      </c>
      <c r="GD29" s="72" t="s">
        <v>8</v>
      </c>
      <c r="GE29" s="37">
        <v>0.55000000000000004</v>
      </c>
      <c r="GF29" s="37">
        <v>0.35</v>
      </c>
      <c r="GG29" s="37">
        <v>1.4</v>
      </c>
      <c r="GH29" s="37">
        <v>1.4</v>
      </c>
      <c r="GK29" t="s">
        <v>55</v>
      </c>
      <c r="GL29" t="s">
        <v>52</v>
      </c>
      <c r="GM29" s="51">
        <v>-0.05</v>
      </c>
      <c r="GN29" s="61"/>
      <c r="GO29" s="64">
        <v>0.98</v>
      </c>
      <c r="GP29" s="65">
        <v>2.5999999999999996</v>
      </c>
      <c r="GQ29" t="s">
        <v>254</v>
      </c>
      <c r="GR29">
        <v>0.81</v>
      </c>
      <c r="GS29">
        <v>2.7199999999999851</v>
      </c>
      <c r="GT29">
        <v>0.93</v>
      </c>
      <c r="GU29">
        <v>2.69</v>
      </c>
      <c r="GV29">
        <v>2</v>
      </c>
      <c r="GW29">
        <v>4</v>
      </c>
      <c r="HA29" s="75" t="s">
        <v>8</v>
      </c>
      <c r="HB29" s="37">
        <v>0.55000000000000004</v>
      </c>
      <c r="HC29" s="37">
        <v>0.35</v>
      </c>
      <c r="HD29" s="37">
        <v>1.3</v>
      </c>
      <c r="HE29" s="37">
        <v>1.3</v>
      </c>
      <c r="HG29" t="s">
        <v>123</v>
      </c>
      <c r="HH29" t="s">
        <v>127</v>
      </c>
      <c r="HI29">
        <v>-7.0000000000000034E-2</v>
      </c>
      <c r="HJ29">
        <v>2.7</v>
      </c>
      <c r="HK29">
        <v>-0.13</v>
      </c>
      <c r="HL29">
        <v>2.54</v>
      </c>
      <c r="HM29">
        <v>-0.12</v>
      </c>
      <c r="HN29">
        <v>2.6599999999999864</v>
      </c>
      <c r="HO29">
        <v>-0.21</v>
      </c>
      <c r="HP29">
        <v>2.69</v>
      </c>
      <c r="HQ29">
        <v>-1</v>
      </c>
      <c r="HR29">
        <v>3</v>
      </c>
      <c r="HS29">
        <f t="shared" si="55"/>
        <v>-4.9999999999999961E-2</v>
      </c>
      <c r="HT29">
        <f t="shared" si="56"/>
        <v>-4.0000000000013802E-2</v>
      </c>
      <c r="HW29" s="77"/>
      <c r="HX29" s="77" t="s">
        <v>9</v>
      </c>
      <c r="HY29" s="37">
        <v>0.48</v>
      </c>
      <c r="HZ29" s="37">
        <v>0.3</v>
      </c>
      <c r="IA29" s="37">
        <v>1.3</v>
      </c>
      <c r="IB29" s="37">
        <v>1.3</v>
      </c>
      <c r="IF29" t="s">
        <v>119</v>
      </c>
      <c r="IH29" t="s">
        <v>123</v>
      </c>
      <c r="IJ29">
        <v>-0.66</v>
      </c>
      <c r="IK29">
        <v>2.8099999999999832</v>
      </c>
      <c r="IL29">
        <v>-0.77</v>
      </c>
      <c r="IM29">
        <v>2.9999999999999791</v>
      </c>
      <c r="IN29">
        <v>-0.74999999999999989</v>
      </c>
      <c r="IO29" s="69">
        <v>3.1254545454545455</v>
      </c>
      <c r="IP29">
        <v>-0.6</v>
      </c>
      <c r="IQ29">
        <v>2.95</v>
      </c>
      <c r="IR29">
        <v>2</v>
      </c>
      <c r="IS29">
        <v>3</v>
      </c>
      <c r="IW29" s="79"/>
      <c r="IX29" s="79" t="s">
        <v>126</v>
      </c>
      <c r="IY29" s="37">
        <v>0.05</v>
      </c>
      <c r="IZ29" s="37">
        <v>-0.15</v>
      </c>
      <c r="JA29" s="37">
        <v>1.3</v>
      </c>
      <c r="JB29" s="37">
        <v>1.3</v>
      </c>
      <c r="JD29" s="82"/>
      <c r="JE29" s="82" t="s">
        <v>126</v>
      </c>
      <c r="JF29" s="37">
        <v>0.05</v>
      </c>
      <c r="JG29" s="37">
        <v>-0.15</v>
      </c>
      <c r="JH29" s="37">
        <v>1.3</v>
      </c>
      <c r="JI29" s="37">
        <v>1.3</v>
      </c>
      <c r="JS29" s="98"/>
      <c r="JT29" s="98" t="s">
        <v>9</v>
      </c>
      <c r="JU29" s="37">
        <v>0.48</v>
      </c>
      <c r="JV29" s="37">
        <v>0.3</v>
      </c>
      <c r="JW29" s="37">
        <v>1.3</v>
      </c>
      <c r="JX29" s="37">
        <v>1.3</v>
      </c>
      <c r="KB29" s="101">
        <v>0.05</v>
      </c>
      <c r="KC29" s="101" t="s">
        <v>10</v>
      </c>
      <c r="KD29" s="102">
        <v>0.62</v>
      </c>
      <c r="KE29" s="102">
        <v>0.42</v>
      </c>
      <c r="KF29" s="37">
        <v>1.4</v>
      </c>
      <c r="KG29" s="37">
        <v>1.4</v>
      </c>
      <c r="KH29" s="126">
        <v>0.14000000000000001</v>
      </c>
      <c r="KI29">
        <f t="shared" si="53"/>
        <v>0.45</v>
      </c>
      <c r="KJ29" s="69">
        <f t="shared" si="54"/>
        <v>1.4</v>
      </c>
      <c r="KM29">
        <v>0.05</v>
      </c>
      <c r="KN29" t="s">
        <v>97</v>
      </c>
      <c r="KO29">
        <v>0.14000000000000001</v>
      </c>
      <c r="KP29">
        <v>0.45</v>
      </c>
      <c r="KQ29">
        <v>1.4</v>
      </c>
      <c r="KW29" t="s">
        <v>44</v>
      </c>
      <c r="KX29">
        <v>0.16</v>
      </c>
      <c r="KY29">
        <v>-0.6</v>
      </c>
      <c r="KZ29">
        <v>1.6</v>
      </c>
      <c r="LG29" t="s">
        <v>55</v>
      </c>
      <c r="LH29" t="s">
        <v>108</v>
      </c>
    </row>
    <row r="30" spans="1:320">
      <c r="J30" t="s">
        <v>118</v>
      </c>
      <c r="L30" t="s">
        <v>119</v>
      </c>
      <c r="N30">
        <v>0.62</v>
      </c>
      <c r="O30">
        <v>2.72</v>
      </c>
      <c r="P30">
        <v>0.37</v>
      </c>
      <c r="Q30">
        <v>2.97</v>
      </c>
      <c r="T30" t="s">
        <v>123</v>
      </c>
      <c r="V30" t="s">
        <v>129</v>
      </c>
      <c r="X30">
        <v>0.54</v>
      </c>
      <c r="Y30">
        <v>2.3999999999999919</v>
      </c>
      <c r="Z30" s="27">
        <v>0.42</v>
      </c>
      <c r="AA30" s="28">
        <v>2.48999999999999</v>
      </c>
      <c r="AB30" s="27">
        <v>0.6</v>
      </c>
      <c r="AC30" s="28">
        <v>2.41</v>
      </c>
      <c r="AD30" s="27">
        <v>0.54</v>
      </c>
      <c r="AE30" s="28">
        <v>2.52</v>
      </c>
      <c r="AI30" t="s">
        <v>121</v>
      </c>
      <c r="AK30" t="s">
        <v>115</v>
      </c>
      <c r="AM30">
        <v>-0.74</v>
      </c>
      <c r="AN30">
        <v>2.769999999999984</v>
      </c>
      <c r="AO30">
        <v>-0.85000000000000053</v>
      </c>
      <c r="AP30">
        <v>2.5799999999999881</v>
      </c>
      <c r="AQ30">
        <v>-0.82000000000000006</v>
      </c>
      <c r="AR30">
        <v>2.31</v>
      </c>
      <c r="AS30">
        <v>-0.95</v>
      </c>
      <c r="AT30">
        <v>2.73</v>
      </c>
      <c r="AX30" t="s">
        <v>100</v>
      </c>
      <c r="AY30">
        <v>0.11</v>
      </c>
      <c r="AZ30">
        <v>1.22</v>
      </c>
      <c r="BA30" t="s">
        <v>103</v>
      </c>
      <c r="BB30">
        <v>-0.37</v>
      </c>
      <c r="BC30">
        <v>1.31</v>
      </c>
      <c r="BD30" s="51">
        <f t="shared" si="57"/>
        <v>0.48</v>
      </c>
      <c r="BE30" s="51">
        <f t="shared" si="58"/>
        <v>2.5300000000000002</v>
      </c>
      <c r="BF30" s="51"/>
      <c r="BG30" s="51"/>
      <c r="BH30" s="51"/>
      <c r="BI30" s="51"/>
      <c r="BM30" t="s">
        <v>118</v>
      </c>
      <c r="BO30" t="s">
        <v>123</v>
      </c>
      <c r="BQ30">
        <v>-0.39</v>
      </c>
      <c r="BR30">
        <v>2.54</v>
      </c>
      <c r="BS30">
        <v>-0.34499999999999997</v>
      </c>
      <c r="BT30">
        <v>2.5599999999999885</v>
      </c>
      <c r="BW30">
        <v>4.500000000000004E-2</v>
      </c>
      <c r="BX30">
        <v>1.9999999999988471E-2</v>
      </c>
      <c r="CB30" t="s">
        <v>125</v>
      </c>
      <c r="CD30" t="s">
        <v>117</v>
      </c>
      <c r="CF30">
        <v>0.89</v>
      </c>
      <c r="CG30">
        <v>2.61</v>
      </c>
      <c r="CH30">
        <v>0.97</v>
      </c>
      <c r="CI30">
        <v>2.6599999999999864</v>
      </c>
      <c r="CL30">
        <v>7.999999999999996E-2</v>
      </c>
      <c r="CM30">
        <v>4.99999999999865E-2</v>
      </c>
      <c r="CX30" s="35"/>
      <c r="DA30" s="58" t="s">
        <v>19</v>
      </c>
      <c r="DB30" s="37">
        <v>0</v>
      </c>
      <c r="DC30" s="37">
        <v>-0.12</v>
      </c>
      <c r="DD30" s="37">
        <v>1.36</v>
      </c>
      <c r="DE30" s="37">
        <v>1.35</v>
      </c>
      <c r="DN30" s="59" t="s">
        <v>19</v>
      </c>
      <c r="DO30" s="37">
        <v>0</v>
      </c>
      <c r="DP30" s="37">
        <v>-0.12</v>
      </c>
      <c r="DQ30" s="37">
        <v>1.36</v>
      </c>
      <c r="DR30" s="37">
        <v>1.35</v>
      </c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O30" s="70" t="s">
        <v>13</v>
      </c>
      <c r="EP30" s="37">
        <v>0.3</v>
      </c>
      <c r="EQ30" s="37">
        <v>0.14000000000000001</v>
      </c>
      <c r="ER30" s="37">
        <v>1.25</v>
      </c>
      <c r="ES30" s="37">
        <v>1.1000000000000001</v>
      </c>
      <c r="EU30" t="s">
        <v>58</v>
      </c>
      <c r="EV30" t="s">
        <v>99</v>
      </c>
      <c r="EW30">
        <v>-0.62</v>
      </c>
      <c r="EX30">
        <v>2.52</v>
      </c>
      <c r="EY30" t="s">
        <v>228</v>
      </c>
      <c r="FA30">
        <v>-0.31</v>
      </c>
      <c r="FB30">
        <v>2.46</v>
      </c>
      <c r="FD30">
        <f t="shared" si="59"/>
        <v>-0.31</v>
      </c>
      <c r="FG30" s="71" t="s">
        <v>9</v>
      </c>
      <c r="FH30" s="37">
        <v>0.55000000000000004</v>
      </c>
      <c r="FI30" s="37">
        <v>0.37</v>
      </c>
      <c r="FJ30" s="37">
        <v>1.35</v>
      </c>
      <c r="FK30" s="37">
        <v>1.3</v>
      </c>
      <c r="FN30" t="s">
        <v>48</v>
      </c>
      <c r="FO30" t="s">
        <v>99</v>
      </c>
      <c r="FP30">
        <v>-0.82</v>
      </c>
      <c r="FQ30">
        <v>2.6</v>
      </c>
      <c r="FR30" t="s">
        <v>240</v>
      </c>
      <c r="FS30">
        <v>-0.57999999999999996</v>
      </c>
      <c r="FT30">
        <v>2.52</v>
      </c>
      <c r="FU30">
        <v>-0.66</v>
      </c>
      <c r="FV30">
        <v>2.4799999999999902</v>
      </c>
      <c r="FW30">
        <v>-0.66500000000000004</v>
      </c>
      <c r="FX30">
        <v>2.4999999999999898</v>
      </c>
      <c r="FY30">
        <v>-5.0000000000000044E-3</v>
      </c>
      <c r="FZ30">
        <v>1.9999999999999574E-2</v>
      </c>
      <c r="GD30" s="72" t="s">
        <v>9</v>
      </c>
      <c r="GE30" s="37">
        <v>0.55000000000000004</v>
      </c>
      <c r="GF30" s="37">
        <v>0.3</v>
      </c>
      <c r="GG30" s="37">
        <v>1.35</v>
      </c>
      <c r="GH30" s="37">
        <v>1.3</v>
      </c>
      <c r="GK30" t="s">
        <v>105</v>
      </c>
      <c r="GL30" t="s">
        <v>108</v>
      </c>
      <c r="GM30" s="51">
        <v>0.03</v>
      </c>
      <c r="GN30" s="61"/>
      <c r="GO30" s="64">
        <v>0.28000000000000003</v>
      </c>
      <c r="GP30" s="65">
        <v>2.7</v>
      </c>
      <c r="GQ30" t="s">
        <v>253</v>
      </c>
      <c r="GR30">
        <v>0.12</v>
      </c>
      <c r="GS30">
        <v>2.5099999999999896</v>
      </c>
      <c r="GT30">
        <v>7.0000000000000007E-2</v>
      </c>
      <c r="GU30">
        <v>2.62</v>
      </c>
      <c r="GV30">
        <v>1</v>
      </c>
      <c r="GW30">
        <v>1</v>
      </c>
      <c r="HA30" s="74" t="s">
        <v>9</v>
      </c>
      <c r="HB30" s="37">
        <v>0.48</v>
      </c>
      <c r="HC30" s="37">
        <v>0.3</v>
      </c>
      <c r="HD30" s="37">
        <v>1.3</v>
      </c>
      <c r="HE30" s="37">
        <v>1.3</v>
      </c>
      <c r="HG30" t="s">
        <v>122</v>
      </c>
      <c r="HH30" t="s">
        <v>116</v>
      </c>
      <c r="HI30">
        <v>-0.28000000000000003</v>
      </c>
      <c r="HJ30">
        <v>2.5</v>
      </c>
      <c r="HK30">
        <v>-0.37</v>
      </c>
      <c r="HL30">
        <v>2.4499999999999909</v>
      </c>
      <c r="HM30">
        <v>-0.28000000000000003</v>
      </c>
      <c r="HN30">
        <v>2.48999999999999</v>
      </c>
      <c r="HO30">
        <v>-0.25</v>
      </c>
      <c r="HP30">
        <v>2.39</v>
      </c>
      <c r="HQ30">
        <v>-2</v>
      </c>
      <c r="HR30">
        <v>4</v>
      </c>
      <c r="HS30">
        <f t="shared" si="55"/>
        <v>0</v>
      </c>
      <c r="HT30">
        <f t="shared" si="56"/>
        <v>-1.0000000000010001E-2</v>
      </c>
      <c r="HW30" s="78">
        <v>0.05</v>
      </c>
      <c r="HX30" s="78" t="s">
        <v>10</v>
      </c>
      <c r="HY30" s="37">
        <v>0.65</v>
      </c>
      <c r="HZ30" s="37">
        <v>0.45</v>
      </c>
      <c r="IA30" s="37">
        <v>1.4</v>
      </c>
      <c r="IB30" s="37">
        <v>1.4</v>
      </c>
      <c r="IF30" t="s">
        <v>127</v>
      </c>
      <c r="IH30" t="s">
        <v>124</v>
      </c>
      <c r="IJ30">
        <v>0.87</v>
      </c>
      <c r="IK30">
        <v>2.7999999999999834</v>
      </c>
      <c r="IL30">
        <v>0.87</v>
      </c>
      <c r="IM30">
        <v>2.8699999999999819</v>
      </c>
      <c r="IN30">
        <v>1</v>
      </c>
      <c r="IO30" s="69">
        <v>2.8065454545454545</v>
      </c>
      <c r="IP30">
        <v>0.98</v>
      </c>
      <c r="IQ30">
        <v>2.87</v>
      </c>
      <c r="IR30">
        <v>3</v>
      </c>
      <c r="IS30">
        <v>0</v>
      </c>
      <c r="IW30" s="79"/>
      <c r="IX30" s="80" t="s">
        <v>8</v>
      </c>
      <c r="IY30" s="37">
        <v>0.55000000000000004</v>
      </c>
      <c r="IZ30" s="37">
        <v>0.35</v>
      </c>
      <c r="JA30" s="37">
        <v>1.3</v>
      </c>
      <c r="JB30" s="37">
        <v>1.3</v>
      </c>
      <c r="JD30" s="82"/>
      <c r="JE30" s="83" t="s">
        <v>8</v>
      </c>
      <c r="JF30" s="37">
        <v>0.55000000000000004</v>
      </c>
      <c r="JG30" s="37">
        <v>0.35</v>
      </c>
      <c r="JH30" s="37">
        <v>1.3</v>
      </c>
      <c r="JI30" s="37">
        <v>1.3</v>
      </c>
      <c r="JS30" s="99">
        <v>0.05</v>
      </c>
      <c r="JT30" s="99" t="s">
        <v>10</v>
      </c>
      <c r="JU30" s="37">
        <v>0.65</v>
      </c>
      <c r="JV30" s="37">
        <v>0.45</v>
      </c>
      <c r="JW30" s="37">
        <v>1.4</v>
      </c>
      <c r="JX30" s="37">
        <v>1.4</v>
      </c>
      <c r="KB30" s="100"/>
      <c r="KC30" s="100" t="s">
        <v>119</v>
      </c>
      <c r="KD30" s="37">
        <v>-0.35</v>
      </c>
      <c r="KE30" s="37">
        <v>-0.55000000000000004</v>
      </c>
      <c r="KF30" s="37">
        <v>1.6</v>
      </c>
      <c r="KG30" s="37">
        <v>1.6</v>
      </c>
      <c r="KH30" s="126">
        <v>0.16</v>
      </c>
      <c r="KI30">
        <f t="shared" si="53"/>
        <v>-0.53</v>
      </c>
      <c r="KJ30" s="69">
        <f t="shared" si="54"/>
        <v>1.6</v>
      </c>
      <c r="KN30" t="s">
        <v>44</v>
      </c>
      <c r="KO30">
        <v>0.16</v>
      </c>
      <c r="KP30">
        <v>-0.53</v>
      </c>
      <c r="KQ30">
        <v>1.6</v>
      </c>
      <c r="KW30" t="s">
        <v>107</v>
      </c>
      <c r="KX30">
        <v>0.18</v>
      </c>
      <c r="KY30">
        <v>-0.33</v>
      </c>
      <c r="KZ30">
        <v>1.28</v>
      </c>
      <c r="LG30" t="s">
        <v>55</v>
      </c>
      <c r="LH30" t="s">
        <v>105</v>
      </c>
    </row>
    <row r="31" spans="1:320">
      <c r="J31" t="s">
        <v>120</v>
      </c>
      <c r="L31" t="s">
        <v>121</v>
      </c>
      <c r="N31">
        <v>0.68</v>
      </c>
      <c r="O31">
        <v>2.46</v>
      </c>
      <c r="P31">
        <v>0.28000000000000003</v>
      </c>
      <c r="Q31">
        <v>2.06</v>
      </c>
      <c r="T31" t="s">
        <v>119</v>
      </c>
      <c r="V31" t="s">
        <v>126</v>
      </c>
      <c r="X31">
        <v>0.35</v>
      </c>
      <c r="Y31">
        <v>2.8599999999999821</v>
      </c>
      <c r="Z31" s="27">
        <v>-0.28000000000000003</v>
      </c>
      <c r="AA31" s="28">
        <v>2.9399999999999804</v>
      </c>
      <c r="AB31" s="27">
        <v>0.19999999999999998</v>
      </c>
      <c r="AC31" s="28">
        <v>2.85</v>
      </c>
      <c r="AD31" s="31">
        <v>0.12</v>
      </c>
      <c r="AE31" s="32">
        <v>2.91</v>
      </c>
      <c r="AI31" t="s">
        <v>125</v>
      </c>
      <c r="AK31" t="s">
        <v>116</v>
      </c>
      <c r="AM31">
        <v>0.8</v>
      </c>
      <c r="AN31">
        <v>2.6599999999999864</v>
      </c>
      <c r="AO31">
        <v>0.61499999999999999</v>
      </c>
      <c r="AP31">
        <v>2.6399999999999868</v>
      </c>
      <c r="AQ31">
        <v>1.1600000000000001</v>
      </c>
      <c r="AR31">
        <v>2.77</v>
      </c>
      <c r="AS31">
        <v>0.76</v>
      </c>
      <c r="AT31">
        <v>2.7</v>
      </c>
      <c r="AX31" s="53" t="s">
        <v>109</v>
      </c>
      <c r="AY31" s="54">
        <v>0.2</v>
      </c>
      <c r="AZ31" s="54">
        <v>1.25</v>
      </c>
      <c r="BA31" s="54" t="s">
        <v>44</v>
      </c>
      <c r="BB31" s="54">
        <v>-0.2</v>
      </c>
      <c r="BC31" s="54">
        <v>1.6</v>
      </c>
      <c r="BD31" s="55">
        <f t="shared" si="57"/>
        <v>0.4</v>
      </c>
      <c r="BE31" s="55">
        <f t="shared" si="58"/>
        <v>2.85</v>
      </c>
      <c r="BF31" s="55">
        <v>0.64</v>
      </c>
      <c r="BG31" s="55">
        <v>2.83</v>
      </c>
      <c r="BH31" s="51"/>
      <c r="BI31" s="51"/>
      <c r="BM31" t="s">
        <v>115</v>
      </c>
      <c r="BO31" t="s">
        <v>129</v>
      </c>
      <c r="BQ31">
        <v>0.82</v>
      </c>
      <c r="BR31">
        <v>2.6999999999999855</v>
      </c>
      <c r="BS31">
        <v>0.93</v>
      </c>
      <c r="BT31">
        <v>2.8699999999999819</v>
      </c>
      <c r="BW31">
        <v>0.1100000000000001</v>
      </c>
      <c r="BX31">
        <v>0.16999999999999638</v>
      </c>
      <c r="CB31" t="s">
        <v>114</v>
      </c>
      <c r="CD31" t="s">
        <v>118</v>
      </c>
      <c r="CF31">
        <v>0.24</v>
      </c>
      <c r="CG31">
        <v>2.349999999999993</v>
      </c>
      <c r="CH31">
        <v>0.48</v>
      </c>
      <c r="CI31">
        <v>2.4399999999999911</v>
      </c>
      <c r="CL31">
        <v>0.24</v>
      </c>
      <c r="CM31">
        <v>8.9999999999998082E-2</v>
      </c>
      <c r="CX31" s="35"/>
      <c r="DA31" s="58" t="s">
        <v>119</v>
      </c>
      <c r="DB31" s="37">
        <v>-0.1</v>
      </c>
      <c r="DC31" s="37">
        <v>-0.35</v>
      </c>
      <c r="DD31" s="37">
        <v>1.6</v>
      </c>
      <c r="DE31" s="37">
        <v>1.6</v>
      </c>
      <c r="DN31" s="59" t="s">
        <v>119</v>
      </c>
      <c r="DO31" s="37">
        <v>-0.2</v>
      </c>
      <c r="DP31" s="37">
        <v>-0.4</v>
      </c>
      <c r="DQ31" s="37">
        <v>1.5</v>
      </c>
      <c r="DR31" s="37">
        <v>1.5</v>
      </c>
      <c r="DU31" s="51" t="s">
        <v>128</v>
      </c>
      <c r="DV31" s="51"/>
      <c r="DW31" s="51" t="s">
        <v>122</v>
      </c>
      <c r="DX31" s="51"/>
      <c r="DY31" s="51">
        <v>0.62</v>
      </c>
      <c r="DZ31" s="51">
        <v>2.6999999999999855</v>
      </c>
      <c r="EA31" s="51">
        <v>0.69</v>
      </c>
      <c r="EB31" s="51">
        <v>2.66</v>
      </c>
      <c r="EC31" s="51">
        <v>0.9</v>
      </c>
      <c r="ED31" s="51">
        <v>2.67</v>
      </c>
      <c r="EO31" s="70" t="s">
        <v>14</v>
      </c>
      <c r="EP31" s="37">
        <v>-0.25</v>
      </c>
      <c r="EQ31" s="37">
        <v>-0.4</v>
      </c>
      <c r="ER31" s="37">
        <v>1.22</v>
      </c>
      <c r="ES31" s="37">
        <v>1.25</v>
      </c>
      <c r="EU31" t="s">
        <v>101</v>
      </c>
      <c r="EV31" t="s">
        <v>55</v>
      </c>
      <c r="EW31">
        <v>-0.36</v>
      </c>
      <c r="EX31">
        <v>2.58</v>
      </c>
      <c r="EY31" t="s">
        <v>229</v>
      </c>
      <c r="FA31">
        <v>-0.28999999999999998</v>
      </c>
      <c r="FB31">
        <v>2.59</v>
      </c>
      <c r="FD31">
        <f t="shared" si="59"/>
        <v>-7.0000000000000007E-2</v>
      </c>
      <c r="FG31" s="71" t="s">
        <v>10</v>
      </c>
      <c r="FH31" s="37">
        <v>0.7</v>
      </c>
      <c r="FI31" s="37">
        <v>0.45</v>
      </c>
      <c r="FJ31" s="37">
        <v>1.7</v>
      </c>
      <c r="FK31" s="37">
        <v>1.45</v>
      </c>
      <c r="FN31" t="s">
        <v>44</v>
      </c>
      <c r="FO31" t="s">
        <v>55</v>
      </c>
      <c r="FP31">
        <v>-0.60999999999999988</v>
      </c>
      <c r="FQ31">
        <v>2.83</v>
      </c>
      <c r="FR31" t="s">
        <v>241</v>
      </c>
      <c r="FS31">
        <v>-0.74</v>
      </c>
      <c r="FT31">
        <v>3.12</v>
      </c>
      <c r="FU31">
        <v>-1.02</v>
      </c>
      <c r="FV31">
        <v>3.05</v>
      </c>
      <c r="FW31">
        <v>-0.69</v>
      </c>
      <c r="FX31">
        <v>3.1299999999999764</v>
      </c>
      <c r="FY31">
        <v>0.33000000000000007</v>
      </c>
      <c r="FZ31">
        <v>7.9999999999976534E-2</v>
      </c>
      <c r="GD31" s="73" t="s">
        <v>10</v>
      </c>
      <c r="GE31" s="37">
        <v>0.7</v>
      </c>
      <c r="GF31" s="37">
        <v>0.45</v>
      </c>
      <c r="GG31" s="37">
        <v>1.55</v>
      </c>
      <c r="GH31" s="37">
        <v>1.45</v>
      </c>
      <c r="GK31" t="s">
        <v>44</v>
      </c>
      <c r="GL31" t="s">
        <v>100</v>
      </c>
      <c r="GM31" s="51"/>
      <c r="GN31" s="61"/>
      <c r="GO31" s="64">
        <v>-0.30000000000000004</v>
      </c>
      <c r="GP31" s="65">
        <v>2.8</v>
      </c>
      <c r="GQ31" t="s">
        <v>255</v>
      </c>
      <c r="GR31">
        <v>-0.12</v>
      </c>
      <c r="GS31">
        <v>3.0899999999999772</v>
      </c>
      <c r="GT31">
        <v>-0.19</v>
      </c>
      <c r="GU31">
        <v>3.08</v>
      </c>
      <c r="GV31">
        <v>0</v>
      </c>
      <c r="GW31">
        <v>2</v>
      </c>
      <c r="HA31" s="75" t="s">
        <v>10</v>
      </c>
      <c r="HB31" s="37">
        <v>0.65</v>
      </c>
      <c r="HC31" s="37">
        <v>0.45</v>
      </c>
      <c r="HD31" s="37">
        <v>1.4</v>
      </c>
      <c r="HE31" s="37">
        <v>1.4</v>
      </c>
      <c r="HG31" t="s">
        <v>129</v>
      </c>
      <c r="HH31" t="s">
        <v>118</v>
      </c>
      <c r="HI31">
        <v>0.3</v>
      </c>
      <c r="HJ31">
        <v>2.7</v>
      </c>
      <c r="HK31">
        <v>0.38</v>
      </c>
      <c r="HL31">
        <v>2.8099999999999832</v>
      </c>
      <c r="HM31">
        <v>0.18</v>
      </c>
      <c r="HN31">
        <v>3.0399999999999783</v>
      </c>
      <c r="HO31">
        <v>0.33</v>
      </c>
      <c r="HP31">
        <v>2.88</v>
      </c>
      <c r="HQ31">
        <v>0</v>
      </c>
      <c r="HR31">
        <v>2</v>
      </c>
      <c r="HS31">
        <f t="shared" si="55"/>
        <v>-0.12</v>
      </c>
      <c r="HT31">
        <f t="shared" si="56"/>
        <v>0.3399999999999781</v>
      </c>
      <c r="HW31" s="77"/>
      <c r="HX31" s="77" t="s">
        <v>119</v>
      </c>
      <c r="HY31" s="37">
        <v>-0.35</v>
      </c>
      <c r="HZ31" s="37">
        <v>-0.55000000000000004</v>
      </c>
      <c r="IA31" s="37">
        <v>1.6</v>
      </c>
      <c r="IB31" s="37">
        <v>1.6</v>
      </c>
      <c r="IF31" t="s">
        <v>112</v>
      </c>
      <c r="IH31" t="s">
        <v>114</v>
      </c>
      <c r="IJ31">
        <v>-0.34</v>
      </c>
      <c r="IK31">
        <v>2.5899999999999879</v>
      </c>
      <c r="IL31">
        <v>-0.02</v>
      </c>
      <c r="IM31">
        <v>2.3599999999999928</v>
      </c>
      <c r="IN31">
        <v>-0.43</v>
      </c>
      <c r="IO31" s="69">
        <v>2.3090909090909091</v>
      </c>
      <c r="IP31">
        <v>-0.27</v>
      </c>
      <c r="IQ31">
        <v>2.42</v>
      </c>
      <c r="IR31">
        <v>0</v>
      </c>
      <c r="IS31">
        <v>0</v>
      </c>
      <c r="IW31" s="79"/>
      <c r="IX31" s="79" t="s">
        <v>9</v>
      </c>
      <c r="IY31" s="37">
        <v>0.48</v>
      </c>
      <c r="IZ31" s="37">
        <v>0.3</v>
      </c>
      <c r="JA31" s="37">
        <v>1.3</v>
      </c>
      <c r="JB31" s="37">
        <v>1.3</v>
      </c>
      <c r="JD31" s="82"/>
      <c r="JE31" s="82" t="s">
        <v>9</v>
      </c>
      <c r="JF31" s="37">
        <v>0.48</v>
      </c>
      <c r="JG31" s="37">
        <v>0.3</v>
      </c>
      <c r="JH31" s="37">
        <v>1.3</v>
      </c>
      <c r="JI31" s="37">
        <v>1.3</v>
      </c>
      <c r="JS31" s="98"/>
      <c r="JT31" s="98" t="s">
        <v>119</v>
      </c>
      <c r="JU31" s="37">
        <v>-0.35</v>
      </c>
      <c r="JV31" s="37">
        <v>-0.55000000000000004</v>
      </c>
      <c r="JW31" s="37">
        <v>1.6</v>
      </c>
      <c r="JX31" s="37">
        <v>1.6</v>
      </c>
      <c r="KB31" s="100"/>
      <c r="KC31" s="100" t="s">
        <v>12</v>
      </c>
      <c r="KD31" s="37">
        <v>-0.15</v>
      </c>
      <c r="KE31" s="37">
        <v>-0.35</v>
      </c>
      <c r="KF31" s="37">
        <v>1.25</v>
      </c>
      <c r="KG31" s="37">
        <v>1.25</v>
      </c>
      <c r="KH31" s="126">
        <v>0.18</v>
      </c>
      <c r="KI31">
        <f t="shared" si="53"/>
        <v>-0.33999999999999997</v>
      </c>
      <c r="KJ31" s="69">
        <f t="shared" si="54"/>
        <v>1.25</v>
      </c>
      <c r="KN31" t="s">
        <v>107</v>
      </c>
      <c r="KO31">
        <v>0.18</v>
      </c>
      <c r="KP31">
        <v>-0.33999999999999997</v>
      </c>
      <c r="KQ31">
        <v>1.25</v>
      </c>
      <c r="KW31" t="s">
        <v>109</v>
      </c>
      <c r="KX31">
        <v>0.3</v>
      </c>
      <c r="KY31">
        <v>0.24</v>
      </c>
      <c r="KZ31">
        <v>1.27</v>
      </c>
    </row>
    <row r="32" spans="1:320">
      <c r="J32" t="s">
        <v>122</v>
      </c>
      <c r="L32" t="s">
        <v>123</v>
      </c>
      <c r="N32">
        <v>-0.28000000000000003</v>
      </c>
      <c r="O32">
        <v>2.64</v>
      </c>
      <c r="P32">
        <v>-0.45</v>
      </c>
      <c r="Q32">
        <v>2.64</v>
      </c>
      <c r="T32" t="s">
        <v>114</v>
      </c>
      <c r="V32" t="s">
        <v>122</v>
      </c>
      <c r="X32">
        <v>0.51</v>
      </c>
      <c r="Y32">
        <v>2.48999999999999</v>
      </c>
      <c r="Z32" s="27">
        <v>0.26500000000000001</v>
      </c>
      <c r="AA32" s="28">
        <v>2.3799999999999923</v>
      </c>
      <c r="AB32" s="27">
        <v>0.5</v>
      </c>
      <c r="AC32" s="28">
        <v>2.4700000000000002</v>
      </c>
      <c r="AD32" s="31">
        <v>0.47</v>
      </c>
      <c r="AE32" s="32">
        <v>2.4300000000000002</v>
      </c>
      <c r="AI32" t="s">
        <v>123</v>
      </c>
      <c r="AK32" t="s">
        <v>128</v>
      </c>
      <c r="AM32">
        <v>0.17</v>
      </c>
      <c r="AN32">
        <v>2.4099999999999917</v>
      </c>
      <c r="AO32">
        <v>0.105</v>
      </c>
      <c r="AP32">
        <v>2.6199999999999872</v>
      </c>
      <c r="AQ32">
        <v>9.9999999999999978E-2</v>
      </c>
      <c r="AR32">
        <v>2.8899999999999997</v>
      </c>
      <c r="AS32">
        <v>0.1</v>
      </c>
      <c r="AT32">
        <v>2.6</v>
      </c>
      <c r="AX32" s="53" t="s">
        <v>108</v>
      </c>
      <c r="AY32" s="54">
        <v>0.79</v>
      </c>
      <c r="AZ32" s="54">
        <v>1.63</v>
      </c>
      <c r="BA32" s="54" t="s">
        <v>106</v>
      </c>
      <c r="BB32" s="54">
        <v>-0.15</v>
      </c>
      <c r="BC32" s="54">
        <v>1.27</v>
      </c>
      <c r="BD32" s="55">
        <f t="shared" si="57"/>
        <v>0.94000000000000006</v>
      </c>
      <c r="BE32" s="55">
        <f t="shared" si="58"/>
        <v>2.9</v>
      </c>
      <c r="BF32" s="55">
        <v>0.83</v>
      </c>
      <c r="BG32" s="55">
        <v>2.88</v>
      </c>
      <c r="BH32" s="51"/>
      <c r="BI32" s="51"/>
      <c r="BM32" t="s">
        <v>113</v>
      </c>
      <c r="BO32" t="s">
        <v>128</v>
      </c>
      <c r="BQ32">
        <v>-0.3</v>
      </c>
      <c r="BR32">
        <v>2.6399999999999868</v>
      </c>
      <c r="BS32">
        <v>-0.31</v>
      </c>
      <c r="BT32">
        <v>2.7299999999999849</v>
      </c>
      <c r="BW32">
        <v>-1.0000000000000009E-2</v>
      </c>
      <c r="BX32">
        <v>8.9999999999998082E-2</v>
      </c>
      <c r="CB32" t="s">
        <v>127</v>
      </c>
      <c r="CD32" t="s">
        <v>116</v>
      </c>
      <c r="CF32">
        <v>0.65500000000000003</v>
      </c>
      <c r="CG32">
        <v>2.8599999999999821</v>
      </c>
      <c r="CH32">
        <v>0.6</v>
      </c>
      <c r="CI32">
        <v>2.6599999999999864</v>
      </c>
      <c r="CL32">
        <v>-5.5000000000000049E-2</v>
      </c>
      <c r="CM32">
        <v>-0.19999999999999574</v>
      </c>
      <c r="CX32" s="35"/>
      <c r="DA32" s="58" t="s">
        <v>126</v>
      </c>
      <c r="DB32" s="37">
        <v>0.05</v>
      </c>
      <c r="DC32" s="37">
        <v>-0.1</v>
      </c>
      <c r="DD32" s="37">
        <v>1.25</v>
      </c>
      <c r="DE32" s="37">
        <v>1.28</v>
      </c>
      <c r="DN32" s="59" t="s">
        <v>126</v>
      </c>
      <c r="DO32" s="37">
        <v>0.05</v>
      </c>
      <c r="DP32" s="37">
        <v>-0.1</v>
      </c>
      <c r="DQ32" s="37">
        <v>1.25</v>
      </c>
      <c r="DR32" s="37">
        <v>1.28</v>
      </c>
      <c r="DU32" s="51" t="s">
        <v>117</v>
      </c>
      <c r="DV32" s="51"/>
      <c r="DW32" s="51" t="s">
        <v>129</v>
      </c>
      <c r="DX32" s="51"/>
      <c r="DY32" s="51">
        <v>0.57999999999999996</v>
      </c>
      <c r="DZ32" s="51">
        <v>2.9399999999999804</v>
      </c>
      <c r="EA32" s="51">
        <v>0.35</v>
      </c>
      <c r="EB32" s="51">
        <v>2.66</v>
      </c>
      <c r="EC32" s="51">
        <v>0.05</v>
      </c>
      <c r="ED32" s="51">
        <v>2.52</v>
      </c>
      <c r="EO32" s="70" t="s">
        <v>120</v>
      </c>
      <c r="EP32" s="37">
        <v>-0.5</v>
      </c>
      <c r="EQ32" s="37">
        <v>-0.7</v>
      </c>
      <c r="ER32" s="37">
        <v>1.3</v>
      </c>
      <c r="ES32" s="37">
        <v>1.3</v>
      </c>
      <c r="EU32" t="s">
        <v>102</v>
      </c>
      <c r="EV32" t="s">
        <v>44</v>
      </c>
      <c r="EW32">
        <v>0.7</v>
      </c>
      <c r="EX32">
        <v>2.7</v>
      </c>
      <c r="EY32" t="s">
        <v>228</v>
      </c>
      <c r="FA32">
        <v>0.88</v>
      </c>
      <c r="FB32">
        <v>2.82</v>
      </c>
      <c r="FD32">
        <f t="shared" si="59"/>
        <v>-0.18000000000000005</v>
      </c>
      <c r="FG32" s="71" t="s">
        <v>119</v>
      </c>
      <c r="FH32" s="37">
        <v>-0.3</v>
      </c>
      <c r="FI32" s="37">
        <v>-0.5</v>
      </c>
      <c r="FJ32" s="37">
        <v>1.5</v>
      </c>
      <c r="FK32" s="37">
        <v>1.5</v>
      </c>
      <c r="FN32" t="s">
        <v>97</v>
      </c>
      <c r="FO32" t="s">
        <v>108</v>
      </c>
      <c r="FP32">
        <v>0.39999999999999997</v>
      </c>
      <c r="FQ32">
        <v>3.0999999999999996</v>
      </c>
      <c r="FR32" t="s">
        <v>228</v>
      </c>
      <c r="FS32">
        <v>0.51</v>
      </c>
      <c r="FT32">
        <v>2.68</v>
      </c>
      <c r="FU32">
        <v>0.55000000000000004</v>
      </c>
      <c r="FV32">
        <v>2.7199999999999851</v>
      </c>
      <c r="FW32">
        <v>0.28000000000000003</v>
      </c>
      <c r="FX32">
        <v>2.7399999999999798</v>
      </c>
      <c r="FY32">
        <v>-0.27</v>
      </c>
      <c r="FZ32">
        <v>1.9999999999999574E-2</v>
      </c>
      <c r="GD32" s="72" t="s">
        <v>119</v>
      </c>
      <c r="GE32" s="37">
        <v>-0.4</v>
      </c>
      <c r="GF32" s="37">
        <v>-0.6</v>
      </c>
      <c r="GG32" s="37">
        <v>1.5</v>
      </c>
      <c r="GH32" s="37">
        <v>1.5</v>
      </c>
      <c r="GK32" t="s">
        <v>107</v>
      </c>
      <c r="GL32" t="s">
        <v>58</v>
      </c>
      <c r="GM32" s="51"/>
      <c r="GN32" s="61"/>
      <c r="GO32" s="64">
        <v>0.3</v>
      </c>
      <c r="GP32" s="65">
        <v>2.4</v>
      </c>
      <c r="GQ32" t="s">
        <v>251</v>
      </c>
      <c r="GR32">
        <v>4.4999999999999998E-2</v>
      </c>
      <c r="GS32">
        <v>2.299999999999994</v>
      </c>
      <c r="GT32">
        <v>0.1</v>
      </c>
      <c r="GU32">
        <v>2.4900000000000002</v>
      </c>
      <c r="GV32">
        <v>2</v>
      </c>
      <c r="GW32">
        <v>4</v>
      </c>
      <c r="HA32" s="74" t="s">
        <v>119</v>
      </c>
      <c r="HB32" s="37">
        <v>-0.35</v>
      </c>
      <c r="HC32" s="37">
        <v>-0.6</v>
      </c>
      <c r="HD32" s="37">
        <v>1.6</v>
      </c>
      <c r="HE32" s="37">
        <v>1.6</v>
      </c>
      <c r="HG32" t="s">
        <v>115</v>
      </c>
      <c r="HH32" t="s">
        <v>112</v>
      </c>
      <c r="HI32">
        <v>0.95000000000000007</v>
      </c>
      <c r="HJ32">
        <v>2.4500000000000002</v>
      </c>
      <c r="HK32">
        <v>0.86</v>
      </c>
      <c r="HL32">
        <v>2.7299999999999849</v>
      </c>
      <c r="HM32">
        <v>0.86</v>
      </c>
      <c r="HN32">
        <v>2.6599999999999864</v>
      </c>
      <c r="HO32">
        <v>0.89</v>
      </c>
      <c r="HP32">
        <v>2.68</v>
      </c>
      <c r="HQ32">
        <v>0</v>
      </c>
      <c r="HR32">
        <v>0</v>
      </c>
      <c r="HS32">
        <f t="shared" si="55"/>
        <v>-9.000000000000008E-2</v>
      </c>
      <c r="HT32">
        <f t="shared" si="56"/>
        <v>0.2099999999999862</v>
      </c>
      <c r="HW32" s="77"/>
      <c r="HX32" s="77" t="s">
        <v>12</v>
      </c>
      <c r="HY32" s="37">
        <v>-0.18</v>
      </c>
      <c r="HZ32" s="37">
        <v>-0.38</v>
      </c>
      <c r="IA32" s="37">
        <v>1.25</v>
      </c>
      <c r="IB32" s="37">
        <v>1.25</v>
      </c>
      <c r="IF32" t="s">
        <v>116</v>
      </c>
      <c r="IH32" t="s">
        <v>128</v>
      </c>
      <c r="IJ32">
        <v>0.17</v>
      </c>
      <c r="IK32">
        <v>2.3699999999999926</v>
      </c>
      <c r="IL32">
        <v>0.13</v>
      </c>
      <c r="IM32">
        <v>2.5799999999999881</v>
      </c>
      <c r="IN32">
        <v>4.0000000000000022E-2</v>
      </c>
      <c r="IO32" s="69">
        <v>2.4909090909090912</v>
      </c>
      <c r="IP32">
        <v>0.14000000000000001</v>
      </c>
      <c r="IQ32">
        <v>2.52</v>
      </c>
      <c r="IR32">
        <v>0</v>
      </c>
      <c r="IS32">
        <v>2</v>
      </c>
      <c r="IW32" s="80">
        <v>0.05</v>
      </c>
      <c r="IX32" s="80" t="s">
        <v>10</v>
      </c>
      <c r="IY32" s="37">
        <v>0.65</v>
      </c>
      <c r="IZ32" s="37">
        <v>0.45</v>
      </c>
      <c r="JA32" s="37">
        <v>1.4</v>
      </c>
      <c r="JB32" s="37">
        <v>1.4</v>
      </c>
      <c r="JD32" s="83">
        <v>0.05</v>
      </c>
      <c r="JE32" s="83" t="s">
        <v>10</v>
      </c>
      <c r="JF32" s="37">
        <v>0.65</v>
      </c>
      <c r="JG32" s="37">
        <v>0.45</v>
      </c>
      <c r="JH32" s="37">
        <v>1.4</v>
      </c>
      <c r="JI32" s="37">
        <v>1.4</v>
      </c>
      <c r="JS32" s="98"/>
      <c r="JT32" s="98" t="s">
        <v>12</v>
      </c>
      <c r="JU32" s="37">
        <v>-0.15</v>
      </c>
      <c r="JV32" s="37">
        <v>-0.35</v>
      </c>
      <c r="JW32" s="37">
        <v>1.25</v>
      </c>
      <c r="JX32" s="37">
        <v>1.25</v>
      </c>
      <c r="KB32" s="100"/>
      <c r="KC32" s="100" t="s">
        <v>13</v>
      </c>
      <c r="KD32" s="37">
        <v>0.45</v>
      </c>
      <c r="KE32" s="37">
        <v>0.25</v>
      </c>
      <c r="KF32" s="37">
        <v>1.25</v>
      </c>
      <c r="KG32" s="37">
        <v>1.25</v>
      </c>
      <c r="KH32" s="126">
        <v>0.37</v>
      </c>
      <c r="KI32">
        <f t="shared" si="53"/>
        <v>0.16499999999999998</v>
      </c>
      <c r="KJ32" s="69">
        <f t="shared" si="54"/>
        <v>1.25</v>
      </c>
      <c r="KN32" t="s">
        <v>109</v>
      </c>
      <c r="KO32">
        <v>0.36499999999999999</v>
      </c>
      <c r="KP32">
        <v>0.16749999999999998</v>
      </c>
      <c r="KQ32">
        <v>1.25</v>
      </c>
      <c r="KW32" t="s">
        <v>58</v>
      </c>
      <c r="KX32">
        <v>0.124</v>
      </c>
      <c r="KY32">
        <v>-0.2</v>
      </c>
      <c r="KZ32">
        <v>1.31</v>
      </c>
    </row>
    <row r="33" spans="7:312">
      <c r="J33" t="s">
        <v>124</v>
      </c>
      <c r="L33" t="s">
        <v>125</v>
      </c>
      <c r="N33">
        <v>-0.7</v>
      </c>
      <c r="O33">
        <v>2.91</v>
      </c>
      <c r="P33">
        <v>-0.87</v>
      </c>
      <c r="Q33">
        <v>2.91</v>
      </c>
      <c r="T33" t="s">
        <v>125</v>
      </c>
      <c r="V33" t="s">
        <v>118</v>
      </c>
      <c r="X33">
        <v>0.9</v>
      </c>
      <c r="Y33">
        <v>3.0099999999999789</v>
      </c>
      <c r="Z33" s="27">
        <v>1.07</v>
      </c>
      <c r="AA33" s="28">
        <v>2.909999999999981</v>
      </c>
      <c r="AB33" s="27">
        <v>0.95000000000000007</v>
      </c>
      <c r="AC33" s="28">
        <v>3.05</v>
      </c>
      <c r="AD33" s="31">
        <v>0.95</v>
      </c>
      <c r="AE33" s="32">
        <v>2.93</v>
      </c>
      <c r="AI33" t="s">
        <v>126</v>
      </c>
      <c r="AK33" t="s">
        <v>114</v>
      </c>
      <c r="AM33">
        <v>0.24</v>
      </c>
      <c r="AN33">
        <v>2.2699999999999947</v>
      </c>
      <c r="AO33">
        <v>2.5000000000000001E-2</v>
      </c>
      <c r="AP33">
        <v>2.349999999999993</v>
      </c>
      <c r="AQ33">
        <v>-0.03</v>
      </c>
      <c r="AR33">
        <v>2.4699999999999998</v>
      </c>
      <c r="AS33">
        <v>0.23</v>
      </c>
      <c r="AT33">
        <v>2.35</v>
      </c>
      <c r="AX33" t="s">
        <v>107</v>
      </c>
      <c r="AY33">
        <v>-0.24</v>
      </c>
      <c r="AZ33">
        <v>1.08</v>
      </c>
      <c r="BA33" t="s">
        <v>104</v>
      </c>
      <c r="BB33">
        <v>-0.22</v>
      </c>
      <c r="BC33">
        <v>1.35</v>
      </c>
      <c r="BD33" s="51">
        <f t="shared" si="57"/>
        <v>-1.999999999999999E-2</v>
      </c>
      <c r="BE33" s="51">
        <f t="shared" si="58"/>
        <v>2.4300000000000002</v>
      </c>
      <c r="BF33" s="51">
        <v>-0.03</v>
      </c>
      <c r="BG33" s="51">
        <v>2.38</v>
      </c>
      <c r="BH33" s="51"/>
      <c r="BI33" s="51"/>
      <c r="BM33" t="s">
        <v>116</v>
      </c>
      <c r="BO33" t="s">
        <v>126</v>
      </c>
      <c r="BQ33">
        <v>0.53</v>
      </c>
      <c r="BR33">
        <v>2.4699999999999904</v>
      </c>
      <c r="BS33">
        <v>0.35</v>
      </c>
      <c r="BT33">
        <v>2.4</v>
      </c>
      <c r="BW33">
        <v>-0.18000000000000005</v>
      </c>
      <c r="BX33">
        <v>-6.9999999999990514E-2</v>
      </c>
      <c r="CB33" t="s">
        <v>128</v>
      </c>
      <c r="CD33" t="s">
        <v>120</v>
      </c>
      <c r="CF33">
        <v>0.89</v>
      </c>
      <c r="CG33">
        <v>2.4699999999999904</v>
      </c>
      <c r="CH33">
        <v>0.93</v>
      </c>
      <c r="CI33">
        <v>2.5899999999999879</v>
      </c>
      <c r="CL33">
        <v>4.0000000000000036E-2</v>
      </c>
      <c r="CM33">
        <v>0.11999999999999744</v>
      </c>
      <c r="CX33" s="35"/>
      <c r="DA33" s="58" t="s">
        <v>17</v>
      </c>
      <c r="DB33" s="37">
        <v>-0.15</v>
      </c>
      <c r="DC33" s="37">
        <v>-0.37</v>
      </c>
      <c r="DD33" s="37">
        <v>1.24</v>
      </c>
      <c r="DE33" s="37">
        <v>1.31</v>
      </c>
      <c r="DN33" s="59" t="s">
        <v>17</v>
      </c>
      <c r="DO33" s="37">
        <v>-0.15</v>
      </c>
      <c r="DP33" s="37">
        <v>-0.37</v>
      </c>
      <c r="DQ33" s="37">
        <v>1.24</v>
      </c>
      <c r="DR33" s="37">
        <v>1.31</v>
      </c>
      <c r="DU33" s="51" t="s">
        <v>114</v>
      </c>
      <c r="DV33" s="51"/>
      <c r="DW33" s="51" t="s">
        <v>116</v>
      </c>
      <c r="DX33" s="51"/>
      <c r="DY33" s="51">
        <v>0.05</v>
      </c>
      <c r="DZ33" s="51">
        <v>2.3099999999999938</v>
      </c>
      <c r="EA33" s="51">
        <v>0.03</v>
      </c>
      <c r="EB33" s="51">
        <v>2.3199999999999998</v>
      </c>
      <c r="EC33" s="51">
        <v>-0.19</v>
      </c>
      <c r="ED33" s="51">
        <v>2.25</v>
      </c>
      <c r="EO33" s="70" t="s">
        <v>15</v>
      </c>
      <c r="EP33" s="37">
        <v>0.2</v>
      </c>
      <c r="EQ33" s="37">
        <v>0</v>
      </c>
      <c r="ER33" s="37">
        <v>1.2</v>
      </c>
      <c r="ES33" s="37">
        <v>1.1000000000000001</v>
      </c>
      <c r="EU33" t="s">
        <v>104</v>
      </c>
      <c r="EV33" t="s">
        <v>97</v>
      </c>
      <c r="EW33">
        <v>-0.56000000000000005</v>
      </c>
      <c r="EX33">
        <v>2.84</v>
      </c>
      <c r="EY33" t="s">
        <v>228</v>
      </c>
      <c r="FA33">
        <v>-0.34</v>
      </c>
      <c r="FB33">
        <v>2.8</v>
      </c>
      <c r="FD33">
        <f t="shared" si="59"/>
        <v>-0.22000000000000003</v>
      </c>
      <c r="FG33" s="71" t="s">
        <v>12</v>
      </c>
      <c r="FH33" s="37">
        <v>0</v>
      </c>
      <c r="FI33" s="37">
        <v>-0.2</v>
      </c>
      <c r="FJ33" s="37">
        <v>1.2</v>
      </c>
      <c r="FK33" s="37">
        <v>1.2</v>
      </c>
      <c r="FN33" t="s">
        <v>105</v>
      </c>
      <c r="FO33" t="s">
        <v>52</v>
      </c>
      <c r="FP33">
        <v>1.2</v>
      </c>
      <c r="FQ33">
        <v>2.5</v>
      </c>
      <c r="FR33" t="s">
        <v>228</v>
      </c>
      <c r="FS33">
        <v>0.99</v>
      </c>
      <c r="FT33">
        <v>2.59</v>
      </c>
      <c r="FU33">
        <v>1.0549999999999999</v>
      </c>
      <c r="FV33">
        <v>2.54</v>
      </c>
      <c r="FW33">
        <v>1.1399999999999999</v>
      </c>
      <c r="FX33">
        <v>2.7199999999999851</v>
      </c>
      <c r="FY33">
        <v>8.4999999999999964E-2</v>
      </c>
      <c r="FZ33">
        <v>0.17999999999998506</v>
      </c>
      <c r="GD33" s="72" t="s">
        <v>12</v>
      </c>
      <c r="GE33" s="37">
        <v>0</v>
      </c>
      <c r="GF33" s="37">
        <v>-0.2</v>
      </c>
      <c r="GG33" s="37">
        <v>1.2</v>
      </c>
      <c r="GH33" s="37">
        <v>1.2</v>
      </c>
      <c r="GK33" t="s">
        <v>48</v>
      </c>
      <c r="GL33" t="s">
        <v>103</v>
      </c>
      <c r="GM33" s="51">
        <v>0.03</v>
      </c>
      <c r="GN33" s="61"/>
      <c r="GO33" s="64">
        <v>-0.22</v>
      </c>
      <c r="GP33" s="65">
        <v>2.5</v>
      </c>
      <c r="GQ33" t="s">
        <v>256</v>
      </c>
      <c r="GR33">
        <v>-0.16</v>
      </c>
      <c r="GS33">
        <v>2.4199999999999915</v>
      </c>
      <c r="GT33">
        <v>-0.02</v>
      </c>
      <c r="GU33">
        <v>2.41</v>
      </c>
      <c r="GV33">
        <v>-2</v>
      </c>
      <c r="GW33">
        <v>4</v>
      </c>
      <c r="HA33" s="74" t="s">
        <v>12</v>
      </c>
      <c r="HB33" s="37">
        <v>-0.2</v>
      </c>
      <c r="HC33" s="37">
        <v>-0.4</v>
      </c>
      <c r="HD33" s="37">
        <v>1.2</v>
      </c>
      <c r="HE33" s="37">
        <v>1.2</v>
      </c>
      <c r="HG33" t="s">
        <v>114</v>
      </c>
      <c r="HH33" t="s">
        <v>117</v>
      </c>
      <c r="HI33">
        <v>0.45</v>
      </c>
      <c r="HJ33">
        <v>2.7199999999999998</v>
      </c>
      <c r="HK33">
        <v>0.34</v>
      </c>
      <c r="HL33">
        <v>2.5499999999999887</v>
      </c>
      <c r="HM33">
        <v>0.34</v>
      </c>
      <c r="HN33">
        <v>2.629999999999987</v>
      </c>
      <c r="HO33">
        <v>0.28000000000000003</v>
      </c>
      <c r="HP33">
        <v>2.65</v>
      </c>
      <c r="HQ33">
        <v>0</v>
      </c>
      <c r="HR33">
        <v>0</v>
      </c>
      <c r="HS33">
        <f t="shared" si="55"/>
        <v>-0.10999999999999999</v>
      </c>
      <c r="HT33">
        <f t="shared" si="56"/>
        <v>-9.0000000000012736E-2</v>
      </c>
      <c r="HW33" s="77"/>
      <c r="HX33" s="77" t="s">
        <v>13</v>
      </c>
      <c r="HY33" s="37">
        <v>0.45</v>
      </c>
      <c r="HZ33" s="37">
        <v>0.25</v>
      </c>
      <c r="IA33" s="37">
        <v>1.25</v>
      </c>
      <c r="IB33" s="37">
        <v>1.25</v>
      </c>
      <c r="IF33" t="s">
        <v>113</v>
      </c>
      <c r="IH33" t="s">
        <v>296</v>
      </c>
      <c r="IJ33">
        <v>0.09</v>
      </c>
      <c r="IK33">
        <v>2.5199999999999894</v>
      </c>
      <c r="IL33">
        <v>0.28000000000000003</v>
      </c>
      <c r="IM33">
        <v>2.5999999999999877</v>
      </c>
      <c r="IN33">
        <v>-0.02</v>
      </c>
      <c r="IO33" s="69">
        <v>2.5527272727272727</v>
      </c>
      <c r="IP33">
        <v>-0.03</v>
      </c>
      <c r="IQ33">
        <v>2.7</v>
      </c>
      <c r="IR33">
        <v>4</v>
      </c>
      <c r="IS33">
        <v>0</v>
      </c>
      <c r="IW33" s="79"/>
      <c r="IX33" s="79" t="s">
        <v>119</v>
      </c>
      <c r="IY33" s="37">
        <v>-0.35</v>
      </c>
      <c r="IZ33" s="37">
        <v>-0.55000000000000004</v>
      </c>
      <c r="JA33" s="37">
        <v>1.6</v>
      </c>
      <c r="JB33" s="37">
        <v>1.6</v>
      </c>
      <c r="JD33" s="82"/>
      <c r="JE33" s="82" t="s">
        <v>119</v>
      </c>
      <c r="JF33" s="37">
        <v>-0.35</v>
      </c>
      <c r="JG33" s="37">
        <v>-0.55000000000000004</v>
      </c>
      <c r="JH33" s="37">
        <v>1.6</v>
      </c>
      <c r="JI33" s="37">
        <v>1.6</v>
      </c>
      <c r="JS33" s="98"/>
      <c r="JT33" s="98" t="s">
        <v>13</v>
      </c>
      <c r="JU33" s="37">
        <v>0.45</v>
      </c>
      <c r="JV33" s="37">
        <v>0.25</v>
      </c>
      <c r="JW33" s="37">
        <v>1.25</v>
      </c>
      <c r="JX33" s="37">
        <v>1.25</v>
      </c>
      <c r="KB33" s="100"/>
      <c r="KC33" s="100" t="s">
        <v>14</v>
      </c>
      <c r="KD33" s="37">
        <v>-0.1</v>
      </c>
      <c r="KE33" s="37">
        <v>-0.3</v>
      </c>
      <c r="KF33" s="37">
        <v>1.28</v>
      </c>
      <c r="KG33" s="37">
        <v>1.28</v>
      </c>
      <c r="KH33" s="126">
        <v>0.124</v>
      </c>
      <c r="KI33">
        <f t="shared" si="53"/>
        <v>-0.26200000000000001</v>
      </c>
      <c r="KJ33" s="69">
        <f t="shared" si="54"/>
        <v>1.28</v>
      </c>
      <c r="KN33" t="s">
        <v>58</v>
      </c>
      <c r="KO33">
        <v>0.124</v>
      </c>
      <c r="KP33">
        <v>-0.26200000000000001</v>
      </c>
      <c r="KQ33">
        <v>1.28</v>
      </c>
      <c r="KW33" t="s">
        <v>48</v>
      </c>
      <c r="KX33">
        <v>0.16</v>
      </c>
      <c r="KY33">
        <v>-0.49</v>
      </c>
      <c r="KZ33">
        <v>1.3</v>
      </c>
    </row>
    <row r="34" spans="7:312" ht="15" thickBot="1">
      <c r="J34" t="s">
        <v>126</v>
      </c>
      <c r="L34" t="s">
        <v>127</v>
      </c>
      <c r="N34">
        <v>-0.48</v>
      </c>
      <c r="O34">
        <v>2.7</v>
      </c>
      <c r="P34">
        <v>-0.31</v>
      </c>
      <c r="Q34">
        <v>2.58</v>
      </c>
      <c r="T34" t="s">
        <v>113</v>
      </c>
      <c r="V34" t="s">
        <v>124</v>
      </c>
      <c r="X34">
        <v>0.37</v>
      </c>
      <c r="Y34">
        <v>2.5899999999999879</v>
      </c>
      <c r="Z34" s="27">
        <v>0.39</v>
      </c>
      <c r="AA34" s="28">
        <v>2.5999999999999877</v>
      </c>
      <c r="AB34" s="27">
        <v>0.3</v>
      </c>
      <c r="AC34" s="28">
        <v>2.7199999999999998</v>
      </c>
      <c r="AD34" s="31">
        <v>0.43</v>
      </c>
      <c r="AE34" s="32">
        <v>2.65</v>
      </c>
      <c r="AI34" t="s">
        <v>117</v>
      </c>
      <c r="AK34" t="s">
        <v>124</v>
      </c>
      <c r="AM34">
        <v>0.15</v>
      </c>
      <c r="AN34">
        <v>2.3399999999999932</v>
      </c>
      <c r="AO34">
        <v>0.22</v>
      </c>
      <c r="AP34">
        <v>2.4599999999999906</v>
      </c>
      <c r="AQ34">
        <v>0.06</v>
      </c>
      <c r="AR34">
        <v>2.41</v>
      </c>
      <c r="AS34">
        <v>0.23</v>
      </c>
      <c r="AT34">
        <v>2.6</v>
      </c>
      <c r="AX34" s="41" t="s">
        <v>177</v>
      </c>
      <c r="AY34">
        <v>-0.1</v>
      </c>
      <c r="AZ34">
        <v>1</v>
      </c>
      <c r="BA34" s="42" t="s">
        <v>149</v>
      </c>
      <c r="BB34">
        <v>-0.61</v>
      </c>
      <c r="BC34">
        <v>1.34</v>
      </c>
      <c r="BD34" s="51">
        <f t="shared" si="57"/>
        <v>0.51</v>
      </c>
      <c r="BE34" s="51">
        <f t="shared" si="58"/>
        <v>2.34</v>
      </c>
      <c r="BF34" s="51">
        <v>0.55000000000000004</v>
      </c>
      <c r="BG34" s="51">
        <v>2.38</v>
      </c>
      <c r="BH34" s="51"/>
      <c r="BI34" s="51"/>
      <c r="BM34" t="s">
        <v>112</v>
      </c>
      <c r="BO34" t="s">
        <v>125</v>
      </c>
      <c r="BQ34">
        <v>-0.53</v>
      </c>
      <c r="BR34">
        <v>2.5099999999999896</v>
      </c>
      <c r="BS34">
        <v>-0.56999999999999995</v>
      </c>
      <c r="BT34">
        <v>2.4199999999999915</v>
      </c>
      <c r="BW34">
        <v>-3.9999999999999925E-2</v>
      </c>
      <c r="BX34">
        <v>-8.9999999999998082E-2</v>
      </c>
      <c r="CB34" t="s">
        <v>112</v>
      </c>
      <c r="CD34" t="s">
        <v>119</v>
      </c>
      <c r="CF34">
        <v>0.1</v>
      </c>
      <c r="CG34">
        <v>2.4799999999999902</v>
      </c>
      <c r="CH34">
        <v>0.45</v>
      </c>
      <c r="CI34">
        <v>2.5999999999999877</v>
      </c>
      <c r="CL34">
        <v>0.35</v>
      </c>
      <c r="CM34">
        <v>0.11999999999999744</v>
      </c>
      <c r="CX34" s="35"/>
      <c r="DA34" s="58" t="s">
        <v>120</v>
      </c>
      <c r="DB34" s="37">
        <v>-0.25</v>
      </c>
      <c r="DC34" s="37">
        <v>-0.4</v>
      </c>
      <c r="DD34" s="37">
        <v>1.1499999999999999</v>
      </c>
      <c r="DE34" s="37">
        <v>1.1499999999999999</v>
      </c>
      <c r="DN34" s="59" t="s">
        <v>120</v>
      </c>
      <c r="DO34" s="37">
        <v>-0.25</v>
      </c>
      <c r="DP34" s="37">
        <v>-0.4</v>
      </c>
      <c r="DQ34" s="37">
        <v>1.1499999999999999</v>
      </c>
      <c r="DR34" s="37">
        <v>1.1499999999999999</v>
      </c>
      <c r="DU34" s="51" t="s">
        <v>126</v>
      </c>
      <c r="DV34" s="51"/>
      <c r="DW34" s="51" t="s">
        <v>121</v>
      </c>
      <c r="DX34" s="51"/>
      <c r="DY34" s="51">
        <v>0.54</v>
      </c>
      <c r="DZ34" s="51">
        <v>2.2999999999999998</v>
      </c>
      <c r="EA34" s="51">
        <v>0.66</v>
      </c>
      <c r="EB34" s="51">
        <v>2.4700000000000002</v>
      </c>
      <c r="EC34" s="51">
        <v>0.65</v>
      </c>
      <c r="ED34" s="51">
        <v>2.35</v>
      </c>
      <c r="EO34" s="70" t="s">
        <v>16</v>
      </c>
      <c r="EP34" s="37">
        <v>0.55000000000000004</v>
      </c>
      <c r="EQ34" s="37">
        <v>0.33</v>
      </c>
      <c r="ER34" s="37">
        <v>1.4</v>
      </c>
      <c r="ES34" s="37">
        <v>1.4</v>
      </c>
      <c r="EU34" t="s">
        <v>108</v>
      </c>
      <c r="EV34" t="s">
        <v>48</v>
      </c>
      <c r="EW34">
        <v>1.25</v>
      </c>
      <c r="EX34">
        <v>2.7</v>
      </c>
      <c r="EY34" t="s">
        <v>228</v>
      </c>
      <c r="FA34">
        <v>0.96</v>
      </c>
      <c r="FB34">
        <v>2.7</v>
      </c>
      <c r="FD34">
        <f t="shared" si="59"/>
        <v>0.29000000000000004</v>
      </c>
      <c r="FG34" s="71" t="s">
        <v>13</v>
      </c>
      <c r="FH34" s="37">
        <v>0.3</v>
      </c>
      <c r="FI34" s="37">
        <v>0.14000000000000001</v>
      </c>
      <c r="FJ34" s="37">
        <v>1.25</v>
      </c>
      <c r="FK34" s="37">
        <v>1.25</v>
      </c>
      <c r="FN34" t="s">
        <v>106</v>
      </c>
      <c r="FO34" t="s">
        <v>103</v>
      </c>
      <c r="FP34">
        <v>4.9999999999999989E-2</v>
      </c>
      <c r="FQ34">
        <v>2.5</v>
      </c>
      <c r="FR34" t="s">
        <v>242</v>
      </c>
      <c r="FS34">
        <v>0.09</v>
      </c>
      <c r="FT34">
        <v>2.56</v>
      </c>
      <c r="FU34">
        <v>0.27</v>
      </c>
      <c r="FV34">
        <v>2.54</v>
      </c>
      <c r="FW34">
        <v>0.15</v>
      </c>
      <c r="FX34">
        <v>2.7099999999999853</v>
      </c>
      <c r="FY34">
        <v>-0.12000000000000002</v>
      </c>
      <c r="FZ34">
        <v>0.16999999999998527</v>
      </c>
      <c r="GD34" s="72" t="s">
        <v>13</v>
      </c>
      <c r="GE34" s="37">
        <v>0.3</v>
      </c>
      <c r="GF34" s="37">
        <v>0.14000000000000001</v>
      </c>
      <c r="GG34" s="37">
        <v>1.25</v>
      </c>
      <c r="GH34" s="37">
        <v>1.25</v>
      </c>
      <c r="GK34" t="s">
        <v>109</v>
      </c>
      <c r="GL34" t="s">
        <v>104</v>
      </c>
      <c r="GM34" s="51">
        <v>0.05</v>
      </c>
      <c r="GN34" s="61"/>
      <c r="GO34" s="66">
        <v>0.45</v>
      </c>
      <c r="GP34" s="67">
        <v>2.6</v>
      </c>
      <c r="GQ34" t="s">
        <v>257</v>
      </c>
      <c r="GR34">
        <v>0.55000000000000004</v>
      </c>
      <c r="GS34">
        <v>2.54</v>
      </c>
      <c r="GT34">
        <v>0.52</v>
      </c>
      <c r="GU34">
        <v>2.56</v>
      </c>
      <c r="GV34">
        <v>2</v>
      </c>
      <c r="GW34">
        <v>2</v>
      </c>
      <c r="HA34" s="74" t="s">
        <v>13</v>
      </c>
      <c r="HB34" s="37">
        <v>0.45</v>
      </c>
      <c r="HC34" s="37">
        <v>0.25</v>
      </c>
      <c r="HD34" s="37">
        <v>1.25</v>
      </c>
      <c r="HE34" s="37">
        <v>1.25</v>
      </c>
      <c r="HG34" t="s">
        <v>275</v>
      </c>
      <c r="HW34" s="77"/>
      <c r="HX34" s="77" t="s">
        <v>14</v>
      </c>
      <c r="HY34" s="37">
        <v>-0.1</v>
      </c>
      <c r="HZ34" s="37">
        <v>-0.3</v>
      </c>
      <c r="IA34" s="37">
        <v>1.28</v>
      </c>
      <c r="IB34" s="37">
        <v>1.28</v>
      </c>
      <c r="IW34" s="79"/>
      <c r="IX34" s="79" t="s">
        <v>12</v>
      </c>
      <c r="IY34" s="37">
        <v>-0.15</v>
      </c>
      <c r="IZ34" s="37">
        <v>-0.35</v>
      </c>
      <c r="JA34" s="37">
        <v>1.25</v>
      </c>
      <c r="JB34" s="37">
        <v>1.25</v>
      </c>
      <c r="JD34" s="82"/>
      <c r="JE34" s="82" t="s">
        <v>12</v>
      </c>
      <c r="JF34" s="37">
        <v>-0.15</v>
      </c>
      <c r="JG34" s="37">
        <v>-0.35</v>
      </c>
      <c r="JH34" s="37">
        <v>1.25</v>
      </c>
      <c r="JI34" s="37">
        <v>1.25</v>
      </c>
      <c r="JS34" s="98"/>
      <c r="JT34" s="98" t="s">
        <v>14</v>
      </c>
      <c r="JU34" s="37">
        <v>-0.1</v>
      </c>
      <c r="JV34" s="37">
        <v>-0.3</v>
      </c>
      <c r="JW34" s="37">
        <v>1.28</v>
      </c>
      <c r="JX34" s="37">
        <v>1.28</v>
      </c>
      <c r="KB34" s="100"/>
      <c r="KC34" s="100" t="s">
        <v>120</v>
      </c>
      <c r="KD34" s="37">
        <v>-0.3</v>
      </c>
      <c r="KE34" s="37">
        <v>-0.5</v>
      </c>
      <c r="KF34" s="37">
        <v>1.3</v>
      </c>
      <c r="KG34" s="37">
        <v>1.3</v>
      </c>
      <c r="KH34" s="126">
        <v>0.16</v>
      </c>
      <c r="KI34">
        <f t="shared" si="53"/>
        <v>-0.48000000000000004</v>
      </c>
      <c r="KJ34" s="69">
        <f t="shared" si="54"/>
        <v>1.3</v>
      </c>
      <c r="KN34" t="s">
        <v>48</v>
      </c>
      <c r="KO34">
        <v>0.16</v>
      </c>
      <c r="KP34">
        <v>-0.48000000000000004</v>
      </c>
      <c r="KQ34">
        <v>1.3</v>
      </c>
      <c r="KW34" t="s">
        <v>102</v>
      </c>
      <c r="KX34">
        <v>0.19700000000000001</v>
      </c>
      <c r="KY34">
        <v>0.25</v>
      </c>
      <c r="KZ34">
        <v>1.27</v>
      </c>
    </row>
    <row r="35" spans="7:312">
      <c r="J35" t="s">
        <v>128</v>
      </c>
      <c r="L35" t="s">
        <v>129</v>
      </c>
      <c r="N35">
        <v>0.39</v>
      </c>
      <c r="O35">
        <v>2.5499999999999998</v>
      </c>
      <c r="P35">
        <v>0.75</v>
      </c>
      <c r="Q35">
        <v>2.5</v>
      </c>
      <c r="T35" t="s">
        <v>121</v>
      </c>
      <c r="V35" t="s">
        <v>112</v>
      </c>
      <c r="X35">
        <v>0.17</v>
      </c>
      <c r="Y35">
        <v>2.25</v>
      </c>
      <c r="Z35" s="27">
        <v>-0.04</v>
      </c>
      <c r="AA35" s="28">
        <v>2.17</v>
      </c>
      <c r="AB35" s="27">
        <v>0</v>
      </c>
      <c r="AC35" s="28">
        <v>2.02</v>
      </c>
      <c r="AD35" s="31">
        <v>-0.1</v>
      </c>
      <c r="AE35" s="32">
        <v>2.17</v>
      </c>
      <c r="AI35" t="s">
        <v>48</v>
      </c>
      <c r="AL35" t="s">
        <v>44</v>
      </c>
      <c r="AQ35">
        <v>9.9999999999999978E-2</v>
      </c>
      <c r="AR35">
        <v>2.7</v>
      </c>
      <c r="AS35">
        <v>-0.05</v>
      </c>
      <c r="AT35">
        <v>2.74</v>
      </c>
      <c r="BM35" t="s">
        <v>119</v>
      </c>
      <c r="BO35" t="s">
        <v>127</v>
      </c>
      <c r="BQ35">
        <v>-0.68</v>
      </c>
      <c r="BR35">
        <v>2.9199999999999808</v>
      </c>
      <c r="BS35">
        <v>-0.98</v>
      </c>
      <c r="BT35">
        <v>3.0499999999999781</v>
      </c>
      <c r="BW35">
        <v>-0.29999999999999993</v>
      </c>
      <c r="BX35">
        <v>0.12999999999999723</v>
      </c>
      <c r="CX35" s="35"/>
      <c r="DA35" s="58" t="s">
        <v>14</v>
      </c>
      <c r="DB35" s="37">
        <v>-0.1</v>
      </c>
      <c r="DC35" s="37">
        <v>-0.35</v>
      </c>
      <c r="DD35" s="37">
        <v>1.22</v>
      </c>
      <c r="DE35" s="37">
        <v>1.25</v>
      </c>
      <c r="DN35" s="59" t="s">
        <v>14</v>
      </c>
      <c r="DO35" s="37">
        <v>-0.1</v>
      </c>
      <c r="DP35" s="37">
        <v>-0.25</v>
      </c>
      <c r="DQ35" s="37">
        <v>1.22</v>
      </c>
      <c r="DR35" s="37">
        <v>1.25</v>
      </c>
      <c r="DU35" s="51" t="s">
        <v>125</v>
      </c>
      <c r="DV35" s="51"/>
      <c r="DW35" s="51" t="s">
        <v>113</v>
      </c>
      <c r="DX35" s="51"/>
      <c r="DY35" s="51">
        <v>0.48</v>
      </c>
      <c r="DZ35" s="51">
        <v>2.6899999999999857</v>
      </c>
      <c r="EA35" s="51">
        <v>0.51</v>
      </c>
      <c r="EB35" s="51">
        <v>2.73</v>
      </c>
      <c r="EC35" s="51">
        <v>0.56999999999999995</v>
      </c>
      <c r="ED35" s="51">
        <v>2.75</v>
      </c>
      <c r="EO35" s="70" t="s">
        <v>17</v>
      </c>
      <c r="EP35" s="37">
        <v>0.05</v>
      </c>
      <c r="EQ35" s="37">
        <v>-0.15</v>
      </c>
      <c r="ER35" s="37">
        <v>1.24</v>
      </c>
      <c r="ES35" s="37">
        <v>1.31</v>
      </c>
      <c r="EU35" t="s">
        <v>100</v>
      </c>
      <c r="EV35" t="s">
        <v>105</v>
      </c>
      <c r="EW35">
        <v>-0.35000000000000003</v>
      </c>
      <c r="EX35">
        <v>2.75</v>
      </c>
      <c r="EY35" t="s">
        <v>228</v>
      </c>
      <c r="FA35">
        <v>-0.28000000000000003</v>
      </c>
      <c r="FB35">
        <v>2.68</v>
      </c>
      <c r="FD35">
        <f t="shared" si="59"/>
        <v>-7.0000000000000007E-2</v>
      </c>
      <c r="FG35" s="71" t="s">
        <v>14</v>
      </c>
      <c r="FH35" s="37">
        <v>0</v>
      </c>
      <c r="FI35" s="37">
        <v>-0.2</v>
      </c>
      <c r="FJ35" s="37">
        <v>1.2</v>
      </c>
      <c r="FK35" s="37">
        <v>1.2</v>
      </c>
      <c r="FN35" t="s">
        <v>109</v>
      </c>
      <c r="FO35" t="s">
        <v>58</v>
      </c>
      <c r="FP35">
        <v>0.47</v>
      </c>
      <c r="FQ35">
        <v>2.4500000000000002</v>
      </c>
      <c r="FR35" t="s">
        <v>243</v>
      </c>
      <c r="FS35">
        <v>0.67</v>
      </c>
      <c r="FT35">
        <v>2.48</v>
      </c>
      <c r="FU35">
        <v>0.72</v>
      </c>
      <c r="FV35">
        <v>2.4599999999999906</v>
      </c>
      <c r="FW35">
        <v>0.57999999999999996</v>
      </c>
      <c r="FX35">
        <v>2.5499999999999887</v>
      </c>
      <c r="FY35">
        <v>-0.14000000000000001</v>
      </c>
      <c r="FZ35">
        <v>8.9999999999998082E-2</v>
      </c>
      <c r="GD35" s="72" t="s">
        <v>14</v>
      </c>
      <c r="GE35" s="37">
        <v>-0.1</v>
      </c>
      <c r="GF35" s="37">
        <v>-0.3</v>
      </c>
      <c r="GG35" s="37">
        <v>1.2</v>
      </c>
      <c r="GH35" s="37">
        <v>1.2</v>
      </c>
      <c r="HA35" s="74" t="s">
        <v>14</v>
      </c>
      <c r="HB35" s="37">
        <v>-0.1</v>
      </c>
      <c r="HC35" s="37">
        <v>-0.3</v>
      </c>
      <c r="HD35" s="37">
        <v>1.2</v>
      </c>
      <c r="HE35" s="37">
        <v>1.2</v>
      </c>
      <c r="HW35" s="77"/>
      <c r="HX35" s="77" t="s">
        <v>120</v>
      </c>
      <c r="HY35" s="37">
        <v>-0.3</v>
      </c>
      <c r="HZ35" s="37">
        <v>-0.5</v>
      </c>
      <c r="IA35" s="37">
        <v>1.25</v>
      </c>
      <c r="IB35" s="37">
        <v>1.25</v>
      </c>
      <c r="IW35" s="79"/>
      <c r="IX35" s="79" t="s">
        <v>13</v>
      </c>
      <c r="IY35" s="37">
        <v>0.45</v>
      </c>
      <c r="IZ35" s="37">
        <v>0.25</v>
      </c>
      <c r="JA35" s="37">
        <v>1.25</v>
      </c>
      <c r="JB35" s="37">
        <v>1.25</v>
      </c>
      <c r="JD35" s="82"/>
      <c r="JE35" s="82" t="s">
        <v>13</v>
      </c>
      <c r="JF35" s="37">
        <v>0.45</v>
      </c>
      <c r="JG35" s="37">
        <v>0.25</v>
      </c>
      <c r="JH35" s="37">
        <v>1.25</v>
      </c>
      <c r="JI35" s="37">
        <v>1.25</v>
      </c>
      <c r="JS35" s="98"/>
      <c r="JT35" s="98" t="s">
        <v>120</v>
      </c>
      <c r="JU35" s="37">
        <v>-0.3</v>
      </c>
      <c r="JV35" s="37">
        <v>-0.5</v>
      </c>
      <c r="JW35" s="37">
        <v>1.3</v>
      </c>
      <c r="JX35" s="37">
        <v>1.3</v>
      </c>
      <c r="KB35" s="100"/>
      <c r="KC35" s="101" t="s">
        <v>15</v>
      </c>
      <c r="KD35" s="37">
        <v>0.35</v>
      </c>
      <c r="KE35" s="37">
        <v>0.15</v>
      </c>
      <c r="KF35" s="37">
        <v>1.27</v>
      </c>
      <c r="KG35" s="37">
        <v>1.27</v>
      </c>
      <c r="KH35" s="126">
        <v>0.19700000000000001</v>
      </c>
      <c r="KI35">
        <f t="shared" si="53"/>
        <v>0.1515</v>
      </c>
      <c r="KJ35" s="69">
        <f t="shared" si="54"/>
        <v>1.27</v>
      </c>
      <c r="KN35" t="s">
        <v>102</v>
      </c>
      <c r="KO35">
        <v>0.19700000000000001</v>
      </c>
      <c r="KP35">
        <v>0.1515</v>
      </c>
      <c r="KQ35">
        <v>1.27</v>
      </c>
      <c r="KW35" t="s">
        <v>108</v>
      </c>
      <c r="KX35">
        <v>0.24</v>
      </c>
      <c r="KY35">
        <v>0.3</v>
      </c>
      <c r="KZ35">
        <v>1.28</v>
      </c>
    </row>
    <row r="36" spans="7:312" ht="15" thickBot="1">
      <c r="T36" t="s">
        <v>115</v>
      </c>
      <c r="V36" t="s">
        <v>116</v>
      </c>
      <c r="X36">
        <v>0.94</v>
      </c>
      <c r="Y36">
        <v>2.909999999999981</v>
      </c>
      <c r="Z36" s="29">
        <v>0.82</v>
      </c>
      <c r="AA36" s="30">
        <v>2.7199999999999851</v>
      </c>
      <c r="AB36" s="29">
        <v>1.2</v>
      </c>
      <c r="AC36" s="30">
        <v>3</v>
      </c>
      <c r="AD36" s="33">
        <v>0.86</v>
      </c>
      <c r="AE36" s="34">
        <v>2.81</v>
      </c>
      <c r="CX36" s="35"/>
      <c r="DA36" s="58" t="s">
        <v>12</v>
      </c>
      <c r="DB36" s="37">
        <v>-0.2</v>
      </c>
      <c r="DC36" s="37">
        <v>-0.42</v>
      </c>
      <c r="DD36" s="37">
        <v>1.08</v>
      </c>
      <c r="DE36" s="37">
        <v>1.08</v>
      </c>
      <c r="DN36" s="59" t="s">
        <v>12</v>
      </c>
      <c r="DO36" s="37">
        <v>0</v>
      </c>
      <c r="DP36" s="37">
        <v>-0.2</v>
      </c>
      <c r="DQ36" s="37">
        <v>1.2</v>
      </c>
      <c r="DR36" s="37">
        <v>1.2</v>
      </c>
      <c r="DU36" s="51" t="s">
        <v>123</v>
      </c>
      <c r="DV36" s="51"/>
      <c r="DW36" s="51" t="s">
        <v>115</v>
      </c>
      <c r="DX36" s="51"/>
      <c r="DY36" s="51">
        <v>-0.01</v>
      </c>
      <c r="DZ36" s="51">
        <v>2.4999999999999898</v>
      </c>
      <c r="EA36" s="51">
        <v>-0.01</v>
      </c>
      <c r="EB36" s="51">
        <v>2.67</v>
      </c>
      <c r="EC36" s="51">
        <v>0.12000000000000002</v>
      </c>
      <c r="ED36" s="51">
        <v>2.6500000000000004</v>
      </c>
      <c r="EO36" s="70" t="s">
        <v>19</v>
      </c>
      <c r="EP36" s="37">
        <v>0.1</v>
      </c>
      <c r="EQ36" s="37">
        <v>-0.1</v>
      </c>
      <c r="ER36" s="37">
        <v>1.36</v>
      </c>
      <c r="ES36" s="37">
        <v>1.35</v>
      </c>
      <c r="EU36" t="s">
        <v>106</v>
      </c>
      <c r="EV36" t="s">
        <v>107</v>
      </c>
      <c r="EW36">
        <v>-4.9999999999999989E-2</v>
      </c>
      <c r="EX36">
        <v>2.5</v>
      </c>
      <c r="EY36" t="s">
        <v>230</v>
      </c>
      <c r="FA36">
        <v>0.09</v>
      </c>
      <c r="FB36">
        <v>2.61</v>
      </c>
      <c r="FD36">
        <f t="shared" si="59"/>
        <v>-0.13999999999999999</v>
      </c>
      <c r="FG36" s="71" t="s">
        <v>120</v>
      </c>
      <c r="FH36" s="37">
        <v>-0.5</v>
      </c>
      <c r="FI36" s="37">
        <v>-0.7</v>
      </c>
      <c r="FJ36" s="37">
        <v>1.3</v>
      </c>
      <c r="FK36" s="37">
        <v>1.3</v>
      </c>
      <c r="FN36" t="s">
        <v>107</v>
      </c>
      <c r="FO36" t="s">
        <v>95</v>
      </c>
      <c r="FP36">
        <v>-0.05</v>
      </c>
      <c r="FQ36">
        <v>2.5499999999999998</v>
      </c>
      <c r="FR36" t="s">
        <v>244</v>
      </c>
      <c r="FS36">
        <v>-0.15</v>
      </c>
      <c r="FT36">
        <v>2.56</v>
      </c>
      <c r="FU36">
        <v>-0.09</v>
      </c>
      <c r="FV36">
        <v>2.3399999999999932</v>
      </c>
      <c r="FW36">
        <v>0.15</v>
      </c>
      <c r="FX36">
        <v>2.41</v>
      </c>
      <c r="FY36">
        <v>0.24</v>
      </c>
      <c r="FZ36">
        <v>7.0000000000006946E-2</v>
      </c>
      <c r="GD36" s="72" t="s">
        <v>120</v>
      </c>
      <c r="GE36" s="37">
        <v>-0.4</v>
      </c>
      <c r="GF36" s="37">
        <v>-0.6</v>
      </c>
      <c r="GG36" s="37">
        <v>1.25</v>
      </c>
      <c r="GH36" s="37">
        <v>1.25</v>
      </c>
      <c r="HA36" s="74" t="s">
        <v>120</v>
      </c>
      <c r="HB36" s="37">
        <v>-0.3</v>
      </c>
      <c r="HC36" s="37">
        <v>-0.5</v>
      </c>
      <c r="HD36" s="37">
        <v>1.25</v>
      </c>
      <c r="HE36" s="37">
        <v>1.25</v>
      </c>
      <c r="HW36" s="77"/>
      <c r="HX36" s="78" t="s">
        <v>15</v>
      </c>
      <c r="HY36" s="37">
        <v>0.45</v>
      </c>
      <c r="HZ36" s="37">
        <v>0.25</v>
      </c>
      <c r="IA36" s="37">
        <v>1.27</v>
      </c>
      <c r="IB36" s="37">
        <v>1.27</v>
      </c>
      <c r="IW36" s="79"/>
      <c r="IX36" s="79" t="s">
        <v>14</v>
      </c>
      <c r="IY36" s="37">
        <v>-0.1</v>
      </c>
      <c r="IZ36" s="37">
        <v>-0.3</v>
      </c>
      <c r="JA36" s="37">
        <v>1.28</v>
      </c>
      <c r="JB36" s="37">
        <v>1.28</v>
      </c>
      <c r="JD36" s="82"/>
      <c r="JE36" s="82" t="s">
        <v>14</v>
      </c>
      <c r="JF36" s="37">
        <v>-0.1</v>
      </c>
      <c r="JG36" s="37">
        <v>-0.3</v>
      </c>
      <c r="JH36" s="37">
        <v>1.28</v>
      </c>
      <c r="JI36" s="37">
        <v>1.28</v>
      </c>
      <c r="JS36" s="98"/>
      <c r="JT36" s="99" t="s">
        <v>15</v>
      </c>
      <c r="JU36" s="37">
        <v>0.35</v>
      </c>
      <c r="JV36" s="37">
        <v>0.15</v>
      </c>
      <c r="JW36" s="37">
        <v>1.27</v>
      </c>
      <c r="JX36" s="37">
        <v>1.27</v>
      </c>
      <c r="KB36" s="100"/>
      <c r="KC36" s="101" t="s">
        <v>16</v>
      </c>
      <c r="KD36" s="37">
        <v>0.47</v>
      </c>
      <c r="KE36" s="37">
        <v>0.27</v>
      </c>
      <c r="KF36" s="37">
        <v>1.3</v>
      </c>
      <c r="KG36" s="37">
        <v>1.3</v>
      </c>
      <c r="KH36" s="126">
        <v>0.24</v>
      </c>
      <c r="KI36">
        <f t="shared" si="53"/>
        <v>0.25</v>
      </c>
      <c r="KJ36" s="69">
        <f t="shared" si="54"/>
        <v>1.3</v>
      </c>
      <c r="KN36" t="s">
        <v>108</v>
      </c>
      <c r="KO36">
        <v>0.24</v>
      </c>
      <c r="KP36">
        <v>0.25</v>
      </c>
      <c r="KQ36">
        <v>1.3</v>
      </c>
      <c r="KW36" t="s">
        <v>103</v>
      </c>
      <c r="KX36">
        <v>0.186</v>
      </c>
      <c r="KY36">
        <v>-0.16799999999999998</v>
      </c>
      <c r="KZ36">
        <v>1.27</v>
      </c>
    </row>
    <row r="37" spans="7:312" ht="15" thickBot="1">
      <c r="AI37" s="44" t="s">
        <v>102</v>
      </c>
      <c r="AJ37" s="45" t="s">
        <v>149</v>
      </c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6"/>
      <c r="AV37" s="47"/>
      <c r="AW37" s="47"/>
      <c r="AX37" s="47"/>
      <c r="AY37" s="47"/>
      <c r="AZ37" s="48"/>
      <c r="CX37" s="35"/>
      <c r="DA37" s="58" t="s">
        <v>5</v>
      </c>
      <c r="DB37" s="37">
        <v>-0.12</v>
      </c>
      <c r="DC37" s="37">
        <v>-0.36</v>
      </c>
      <c r="DD37" s="37">
        <v>1.3</v>
      </c>
      <c r="DE37" s="37">
        <v>1.38</v>
      </c>
      <c r="DN37" s="59" t="s">
        <v>5</v>
      </c>
      <c r="DO37" s="37">
        <v>-0.05</v>
      </c>
      <c r="DP37" s="37">
        <v>-0.3</v>
      </c>
      <c r="DQ37" s="37">
        <v>1.3</v>
      </c>
      <c r="DR37" s="37">
        <v>1.38</v>
      </c>
      <c r="DU37" s="51" t="s">
        <v>119</v>
      </c>
      <c r="DV37" s="51"/>
      <c r="DW37" s="51" t="s">
        <v>124</v>
      </c>
      <c r="DX37" s="51"/>
      <c r="DY37" s="51">
        <v>-0.13</v>
      </c>
      <c r="DZ37" s="51">
        <v>2.8599999999999821</v>
      </c>
      <c r="EA37" s="51">
        <v>0</v>
      </c>
      <c r="EB37" s="51">
        <v>2.7</v>
      </c>
      <c r="EC37" s="51">
        <v>9.9999999999999992E-2</v>
      </c>
      <c r="ED37" s="51">
        <v>2.75</v>
      </c>
      <c r="EO37" s="70" t="s">
        <v>121</v>
      </c>
      <c r="EP37" s="37">
        <v>-0.4</v>
      </c>
      <c r="EQ37" s="37">
        <v>-0.6</v>
      </c>
      <c r="ER37" s="37">
        <v>1.1000000000000001</v>
      </c>
      <c r="ES37" s="37">
        <v>1.1000000000000001</v>
      </c>
      <c r="FG37" s="71" t="s">
        <v>15</v>
      </c>
      <c r="FH37" s="37">
        <v>0.4</v>
      </c>
      <c r="FI37" s="37">
        <v>0.2</v>
      </c>
      <c r="FJ37" s="37">
        <v>1.32</v>
      </c>
      <c r="FK37" s="37">
        <v>1.22</v>
      </c>
      <c r="GD37" s="72" t="s">
        <v>15</v>
      </c>
      <c r="GE37" s="37">
        <v>0.4</v>
      </c>
      <c r="GF37" s="37">
        <v>0.2</v>
      </c>
      <c r="GG37" s="37">
        <v>1.32</v>
      </c>
      <c r="GH37" s="37">
        <v>1.27</v>
      </c>
      <c r="HA37" s="75" t="s">
        <v>15</v>
      </c>
      <c r="HB37" s="37">
        <v>0.5</v>
      </c>
      <c r="HC37" s="37">
        <v>0.3</v>
      </c>
      <c r="HD37" s="37">
        <v>1.32</v>
      </c>
      <c r="HE37" s="37">
        <v>1.27</v>
      </c>
      <c r="HW37" s="77"/>
      <c r="HX37" s="78" t="s">
        <v>16</v>
      </c>
      <c r="HY37" s="37">
        <v>0.47</v>
      </c>
      <c r="HZ37" s="37">
        <v>0.27</v>
      </c>
      <c r="IA37" s="37">
        <v>1.3</v>
      </c>
      <c r="IB37" s="37">
        <v>1.3</v>
      </c>
      <c r="IW37" s="79"/>
      <c r="IX37" s="79" t="s">
        <v>120</v>
      </c>
      <c r="IY37" s="37">
        <v>-0.3</v>
      </c>
      <c r="IZ37" s="37">
        <v>-0.5</v>
      </c>
      <c r="JA37" s="37">
        <v>1.3</v>
      </c>
      <c r="JB37" s="37">
        <v>1.3</v>
      </c>
      <c r="JD37" s="82"/>
      <c r="JE37" s="82" t="s">
        <v>120</v>
      </c>
      <c r="JF37" s="37">
        <v>-0.3</v>
      </c>
      <c r="JG37" s="37">
        <v>-0.5</v>
      </c>
      <c r="JH37" s="37">
        <v>1.3</v>
      </c>
      <c r="JI37" s="37">
        <v>1.3</v>
      </c>
      <c r="JS37" s="98"/>
      <c r="JT37" s="99" t="s">
        <v>16</v>
      </c>
      <c r="JU37" s="37">
        <v>0.47</v>
      </c>
      <c r="JV37" s="37">
        <v>0.27</v>
      </c>
      <c r="JW37" s="37">
        <v>1.3</v>
      </c>
      <c r="JX37" s="37">
        <v>1.3</v>
      </c>
      <c r="KB37" s="100"/>
      <c r="KC37" s="100" t="s">
        <v>17</v>
      </c>
      <c r="KD37" s="37">
        <v>0</v>
      </c>
      <c r="KE37" s="37">
        <v>-0.15</v>
      </c>
      <c r="KF37" s="37">
        <v>1.25</v>
      </c>
      <c r="KG37" s="37">
        <v>1.25</v>
      </c>
      <c r="KH37" s="126">
        <v>0.186</v>
      </c>
      <c r="KI37">
        <f t="shared" si="53"/>
        <v>-0.16799999999999998</v>
      </c>
      <c r="KJ37" s="69">
        <f t="shared" si="54"/>
        <v>1.25</v>
      </c>
      <c r="KN37" t="s">
        <v>103</v>
      </c>
      <c r="KO37">
        <v>0.186</v>
      </c>
      <c r="KP37">
        <v>-0.16799999999999998</v>
      </c>
      <c r="KQ37">
        <v>1.25</v>
      </c>
      <c r="KW37" t="s">
        <v>104</v>
      </c>
      <c r="KX37">
        <v>0.17199999999999999</v>
      </c>
      <c r="KY37">
        <v>-0.05</v>
      </c>
      <c r="KZ37">
        <v>1.33</v>
      </c>
    </row>
    <row r="38" spans="7:312" ht="15" thickBot="1">
      <c r="H38" t="s">
        <v>334</v>
      </c>
      <c r="I38" t="s">
        <v>102</v>
      </c>
      <c r="J38" t="s">
        <v>106</v>
      </c>
      <c r="K38" t="s">
        <v>335</v>
      </c>
      <c r="L38" t="s">
        <v>336</v>
      </c>
      <c r="M38" t="s">
        <v>337</v>
      </c>
      <c r="N38" t="s">
        <v>338</v>
      </c>
      <c r="O38" t="s">
        <v>339</v>
      </c>
      <c r="P38" t="s">
        <v>340</v>
      </c>
      <c r="Q38" t="s">
        <v>107</v>
      </c>
      <c r="R38" t="s">
        <v>341</v>
      </c>
      <c r="S38" t="s">
        <v>342</v>
      </c>
      <c r="T38" t="s">
        <v>343</v>
      </c>
      <c r="U38" t="s">
        <v>344</v>
      </c>
      <c r="V38" t="s">
        <v>345</v>
      </c>
      <c r="W38" t="s">
        <v>346</v>
      </c>
      <c r="X38" t="s">
        <v>104</v>
      </c>
      <c r="Y38" t="s">
        <v>347</v>
      </c>
      <c r="AI38" s="12">
        <v>2</v>
      </c>
      <c r="AJ38" s="7" t="s">
        <v>92</v>
      </c>
      <c r="AK38" s="7" t="s">
        <v>147</v>
      </c>
      <c r="AL38" s="8">
        <v>43173.75</v>
      </c>
      <c r="AM38" s="7" t="s">
        <v>148</v>
      </c>
      <c r="AN38" s="7" t="s">
        <v>95</v>
      </c>
      <c r="AO38" s="7" t="s">
        <v>101</v>
      </c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13"/>
      <c r="CX38" s="35"/>
      <c r="DA38" s="58" t="s">
        <v>121</v>
      </c>
      <c r="DB38" s="37">
        <v>-0.4</v>
      </c>
      <c r="DC38" s="37">
        <v>-0.6</v>
      </c>
      <c r="DD38" s="37">
        <v>1.1000000000000001</v>
      </c>
      <c r="DE38" s="37">
        <v>1.1000000000000001</v>
      </c>
      <c r="DN38" s="59" t="s">
        <v>121</v>
      </c>
      <c r="DO38" s="37">
        <v>-0.4</v>
      </c>
      <c r="DP38" s="37">
        <v>-0.6</v>
      </c>
      <c r="DQ38" s="37">
        <v>1.1000000000000001</v>
      </c>
      <c r="DR38" s="37">
        <v>1.1000000000000001</v>
      </c>
      <c r="DU38" s="51" t="s">
        <v>112</v>
      </c>
      <c r="DV38" s="51"/>
      <c r="DW38" s="51" t="s">
        <v>127</v>
      </c>
      <c r="DX38" s="51"/>
      <c r="DY38" s="51">
        <v>-0.56000000000000005</v>
      </c>
      <c r="DZ38" s="51">
        <v>2.61</v>
      </c>
      <c r="EA38" s="51">
        <v>-0.64</v>
      </c>
      <c r="EB38" s="51">
        <v>2.67</v>
      </c>
      <c r="EC38" s="51">
        <v>-0.61</v>
      </c>
      <c r="ED38" s="51">
        <v>2.6799999999999997</v>
      </c>
      <c r="EO38" s="70" t="s">
        <v>20</v>
      </c>
      <c r="EP38" s="37">
        <v>0.11</v>
      </c>
      <c r="EQ38" s="37">
        <v>-0.1</v>
      </c>
      <c r="ER38" s="37">
        <v>1.35</v>
      </c>
      <c r="ES38" s="37">
        <v>1.35</v>
      </c>
      <c r="FG38" s="71" t="s">
        <v>16</v>
      </c>
      <c r="FH38" s="37">
        <v>0.5</v>
      </c>
      <c r="FI38" s="37">
        <v>0.3</v>
      </c>
      <c r="FJ38" s="37">
        <v>1.4</v>
      </c>
      <c r="FK38" s="37">
        <v>1.4</v>
      </c>
      <c r="GD38" s="73" t="s">
        <v>16</v>
      </c>
      <c r="GE38" s="37">
        <v>0.5</v>
      </c>
      <c r="GF38" s="37">
        <v>0.3</v>
      </c>
      <c r="GG38" s="37">
        <v>1.3</v>
      </c>
      <c r="GH38" s="37">
        <v>1.3</v>
      </c>
      <c r="HA38" s="75" t="s">
        <v>16</v>
      </c>
      <c r="HB38" s="37">
        <v>0.5</v>
      </c>
      <c r="HC38" s="37">
        <v>0.3</v>
      </c>
      <c r="HD38" s="37">
        <v>1.25</v>
      </c>
      <c r="HE38" s="37">
        <v>1.25</v>
      </c>
      <c r="HW38" s="77"/>
      <c r="HX38" s="77" t="s">
        <v>17</v>
      </c>
      <c r="HY38" s="37">
        <v>0</v>
      </c>
      <c r="HZ38" s="37">
        <v>-0.15</v>
      </c>
      <c r="IA38" s="37">
        <v>1.25</v>
      </c>
      <c r="IB38" s="37">
        <v>1.25</v>
      </c>
      <c r="IW38" s="79"/>
      <c r="IX38" s="80" t="s">
        <v>15</v>
      </c>
      <c r="IY38" s="37">
        <v>0.35</v>
      </c>
      <c r="IZ38" s="37">
        <v>0.15</v>
      </c>
      <c r="JA38" s="37">
        <v>1.27</v>
      </c>
      <c r="JB38" s="37">
        <v>1.27</v>
      </c>
      <c r="JD38" s="82"/>
      <c r="JE38" s="83" t="s">
        <v>15</v>
      </c>
      <c r="JF38" s="37">
        <v>0.35</v>
      </c>
      <c r="JG38" s="37">
        <v>0.15</v>
      </c>
      <c r="JH38" s="37">
        <v>1.27</v>
      </c>
      <c r="JI38" s="37">
        <v>1.27</v>
      </c>
      <c r="JS38" s="98"/>
      <c r="JT38" s="98" t="s">
        <v>17</v>
      </c>
      <c r="JU38" s="37">
        <v>0</v>
      </c>
      <c r="JV38" s="37">
        <v>-0.15</v>
      </c>
      <c r="JW38" s="37">
        <v>1.25</v>
      </c>
      <c r="JX38" s="37">
        <v>1.25</v>
      </c>
      <c r="KB38" s="100"/>
      <c r="KC38" s="100" t="s">
        <v>19</v>
      </c>
      <c r="KD38" s="37">
        <v>0.1</v>
      </c>
      <c r="KE38" s="37">
        <v>-0.1</v>
      </c>
      <c r="KF38" s="37">
        <v>1.35</v>
      </c>
      <c r="KG38" s="37">
        <v>1.35</v>
      </c>
      <c r="KH38" s="126">
        <v>0.17199999999999999</v>
      </c>
      <c r="KI38">
        <f t="shared" si="53"/>
        <v>-8.5999999999999993E-2</v>
      </c>
      <c r="KJ38" s="69">
        <f t="shared" si="54"/>
        <v>1.35</v>
      </c>
      <c r="KN38" t="s">
        <v>104</v>
      </c>
      <c r="KO38">
        <v>0.17199999999999999</v>
      </c>
      <c r="KP38">
        <v>-8.5999999999999993E-2</v>
      </c>
      <c r="KQ38">
        <v>1.35</v>
      </c>
      <c r="KW38" t="s">
        <v>52</v>
      </c>
      <c r="KX38">
        <v>0.1</v>
      </c>
      <c r="KY38">
        <v>-0.35</v>
      </c>
      <c r="KZ38">
        <v>1.34</v>
      </c>
    </row>
    <row r="39" spans="7:312" ht="15" thickBot="1">
      <c r="G39" t="s">
        <v>55</v>
      </c>
      <c r="I39">
        <v>384</v>
      </c>
      <c r="J39">
        <v>21</v>
      </c>
      <c r="K39">
        <v>1066</v>
      </c>
      <c r="L39">
        <v>216</v>
      </c>
      <c r="M39">
        <v>491</v>
      </c>
      <c r="N39">
        <v>428</v>
      </c>
      <c r="O39">
        <v>392</v>
      </c>
      <c r="P39">
        <v>142</v>
      </c>
      <c r="Q39">
        <v>482</v>
      </c>
      <c r="R39">
        <v>287</v>
      </c>
      <c r="S39">
        <v>274</v>
      </c>
      <c r="T39">
        <v>358</v>
      </c>
      <c r="U39">
        <v>408</v>
      </c>
      <c r="V39">
        <v>545</v>
      </c>
      <c r="W39">
        <v>633</v>
      </c>
      <c r="X39">
        <v>32</v>
      </c>
      <c r="Y39">
        <v>386</v>
      </c>
      <c r="AI39" s="12">
        <v>3</v>
      </c>
      <c r="AJ39" s="7" t="s">
        <v>92</v>
      </c>
      <c r="AK39" s="7" t="s">
        <v>150</v>
      </c>
      <c r="AL39" s="8">
        <v>43173.75</v>
      </c>
      <c r="AM39" s="7" t="s">
        <v>148</v>
      </c>
      <c r="AN39" s="7" t="s">
        <v>152</v>
      </c>
      <c r="AO39" s="7" t="s">
        <v>58</v>
      </c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13"/>
      <c r="CX39" s="35"/>
      <c r="DU39" s="51" t="s">
        <v>120</v>
      </c>
      <c r="DV39" s="51"/>
      <c r="DW39" s="51" t="s">
        <v>118</v>
      </c>
      <c r="DX39" s="51"/>
      <c r="DY39" s="51">
        <v>4.4999999999999998E-2</v>
      </c>
      <c r="DZ39" s="51">
        <v>2.6599999999999864</v>
      </c>
      <c r="EA39" s="51">
        <v>-0.01</v>
      </c>
      <c r="EB39" s="51">
        <v>2.59</v>
      </c>
      <c r="EC39" s="51">
        <v>0.2</v>
      </c>
      <c r="ED39" s="51">
        <v>2.42</v>
      </c>
      <c r="FG39" s="71" t="s">
        <v>17</v>
      </c>
      <c r="FH39" s="37">
        <v>0</v>
      </c>
      <c r="FI39" s="37">
        <v>-0.15</v>
      </c>
      <c r="FJ39" s="37">
        <v>1.2</v>
      </c>
      <c r="FK39" s="37">
        <v>1.2</v>
      </c>
      <c r="GD39" s="72" t="s">
        <v>17</v>
      </c>
      <c r="GE39" s="37">
        <v>0</v>
      </c>
      <c r="GF39" s="37">
        <v>-0.15</v>
      </c>
      <c r="GG39" s="37">
        <v>1.25</v>
      </c>
      <c r="GH39" s="37">
        <v>1.25</v>
      </c>
      <c r="HA39" s="74" t="s">
        <v>17</v>
      </c>
      <c r="HB39" s="37">
        <v>0</v>
      </c>
      <c r="HC39" s="37">
        <v>-0.15</v>
      </c>
      <c r="HD39" s="37">
        <v>1.25</v>
      </c>
      <c r="HE39" s="37">
        <v>1.25</v>
      </c>
      <c r="HW39" s="77"/>
      <c r="HX39" s="77" t="s">
        <v>19</v>
      </c>
      <c r="HY39" s="37">
        <v>0.05</v>
      </c>
      <c r="HZ39" s="37">
        <v>-0.15</v>
      </c>
      <c r="IA39" s="37">
        <v>1.3</v>
      </c>
      <c r="IB39" s="37">
        <v>1.3</v>
      </c>
      <c r="IW39" s="79"/>
      <c r="IX39" s="80" t="s">
        <v>16</v>
      </c>
      <c r="IY39" s="37">
        <v>0.47</v>
      </c>
      <c r="IZ39" s="37">
        <v>0.27</v>
      </c>
      <c r="JA39" s="37">
        <v>1.3</v>
      </c>
      <c r="JB39" s="37">
        <v>1.3</v>
      </c>
      <c r="JD39" s="82"/>
      <c r="JE39" s="83" t="s">
        <v>16</v>
      </c>
      <c r="JF39" s="37">
        <v>0.47</v>
      </c>
      <c r="JG39" s="37">
        <v>0.27</v>
      </c>
      <c r="JH39" s="37">
        <v>1.3</v>
      </c>
      <c r="JI39" s="37">
        <v>1.3</v>
      </c>
      <c r="JS39" s="98"/>
      <c r="JT39" s="98" t="s">
        <v>19</v>
      </c>
      <c r="JU39" s="37">
        <v>0.1</v>
      </c>
      <c r="JV39" s="37">
        <v>-0.1</v>
      </c>
      <c r="JW39" s="37">
        <v>1.35</v>
      </c>
      <c r="JX39" s="37">
        <v>1.35</v>
      </c>
      <c r="KB39" s="100"/>
      <c r="KC39" s="100" t="s">
        <v>121</v>
      </c>
      <c r="KD39" s="103">
        <v>-0.2</v>
      </c>
      <c r="KE39" s="103">
        <v>-0.38</v>
      </c>
      <c r="KF39" s="37">
        <v>1.25</v>
      </c>
      <c r="KG39" s="37">
        <v>1.25</v>
      </c>
      <c r="KH39" s="126">
        <v>0.05</v>
      </c>
      <c r="KI39">
        <f t="shared" si="53"/>
        <v>-0.31500000000000006</v>
      </c>
      <c r="KJ39" s="69">
        <f t="shared" si="54"/>
        <v>1.25</v>
      </c>
      <c r="KN39" t="s">
        <v>52</v>
      </c>
      <c r="KO39">
        <v>0.05</v>
      </c>
      <c r="KP39">
        <v>-0.31500000000000006</v>
      </c>
      <c r="KQ39">
        <v>1.25</v>
      </c>
      <c r="KW39" t="s">
        <v>100</v>
      </c>
      <c r="KX39">
        <v>0.14000000000000001</v>
      </c>
      <c r="KY39">
        <v>-0.14500000000000002</v>
      </c>
      <c r="KZ39">
        <v>1.5</v>
      </c>
    </row>
    <row r="40" spans="7:312" ht="15" thickBot="1">
      <c r="G40" t="s">
        <v>102</v>
      </c>
      <c r="H40">
        <v>384</v>
      </c>
      <c r="J40">
        <v>375</v>
      </c>
      <c r="K40">
        <v>835</v>
      </c>
      <c r="L40">
        <v>183</v>
      </c>
      <c r="M40">
        <v>107</v>
      </c>
      <c r="N40">
        <v>45</v>
      </c>
      <c r="O40">
        <v>14</v>
      </c>
      <c r="P40">
        <v>242</v>
      </c>
      <c r="Q40">
        <v>865</v>
      </c>
      <c r="R40">
        <v>665</v>
      </c>
      <c r="S40">
        <v>122</v>
      </c>
      <c r="T40">
        <v>39</v>
      </c>
      <c r="U40">
        <v>32</v>
      </c>
      <c r="V40">
        <v>928</v>
      </c>
      <c r="W40">
        <v>319</v>
      </c>
      <c r="X40">
        <v>413</v>
      </c>
      <c r="Y40">
        <v>19</v>
      </c>
      <c r="AI40" s="12">
        <v>4</v>
      </c>
      <c r="AJ40" s="7" t="s">
        <v>92</v>
      </c>
      <c r="AK40" s="7" t="s">
        <v>151</v>
      </c>
      <c r="AL40" s="8">
        <v>43173.75</v>
      </c>
      <c r="AM40" s="7" t="s">
        <v>148</v>
      </c>
      <c r="AN40" s="7" t="s">
        <v>52</v>
      </c>
      <c r="AO40" s="7" t="s">
        <v>48</v>
      </c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13"/>
      <c r="CX40" s="35"/>
      <c r="FG40" s="71" t="s">
        <v>19</v>
      </c>
      <c r="FH40" s="37">
        <v>0.1</v>
      </c>
      <c r="FI40" s="37">
        <v>-0.1</v>
      </c>
      <c r="FJ40" s="37">
        <v>1.36</v>
      </c>
      <c r="FK40" s="37">
        <v>1.35</v>
      </c>
      <c r="GD40" s="72" t="s">
        <v>19</v>
      </c>
      <c r="GE40" s="37">
        <v>0.1</v>
      </c>
      <c r="GF40" s="37">
        <v>-0.1</v>
      </c>
      <c r="GG40" s="37">
        <v>1.36</v>
      </c>
      <c r="GH40" s="37">
        <v>1.35</v>
      </c>
      <c r="HA40" s="74" t="s">
        <v>19</v>
      </c>
      <c r="HB40" s="37">
        <v>0.1</v>
      </c>
      <c r="HC40" s="37">
        <v>-0.1</v>
      </c>
      <c r="HD40" s="37">
        <v>1.3</v>
      </c>
      <c r="HE40" s="37">
        <v>1.3</v>
      </c>
      <c r="HW40" s="77"/>
      <c r="HX40" s="77" t="s">
        <v>121</v>
      </c>
      <c r="HY40" s="37">
        <v>-0.2</v>
      </c>
      <c r="HZ40" s="37">
        <v>-0.35</v>
      </c>
      <c r="IA40" s="37">
        <v>1.25</v>
      </c>
      <c r="IB40" s="37">
        <v>1.25</v>
      </c>
      <c r="IW40" s="79"/>
      <c r="IX40" s="79" t="s">
        <v>17</v>
      </c>
      <c r="IY40" s="37">
        <v>0</v>
      </c>
      <c r="IZ40" s="37">
        <v>-0.15</v>
      </c>
      <c r="JA40" s="37">
        <v>1.25</v>
      </c>
      <c r="JB40" s="37">
        <v>1.25</v>
      </c>
      <c r="JD40" s="82"/>
      <c r="JE40" s="82" t="s">
        <v>17</v>
      </c>
      <c r="JF40" s="37">
        <v>0</v>
      </c>
      <c r="JG40" s="37">
        <v>-0.15</v>
      </c>
      <c r="JH40" s="37">
        <v>1.25</v>
      </c>
      <c r="JI40" s="37">
        <v>1.25</v>
      </c>
      <c r="JS40" s="98"/>
      <c r="JT40" s="98" t="s">
        <v>121</v>
      </c>
      <c r="JU40" s="37">
        <v>-0.2</v>
      </c>
      <c r="JV40" s="37">
        <v>-0.38</v>
      </c>
      <c r="JW40" s="37">
        <v>1.25</v>
      </c>
      <c r="JX40" s="37">
        <v>1.25</v>
      </c>
      <c r="KB40" s="100"/>
      <c r="KC40" s="100" t="s">
        <v>20</v>
      </c>
      <c r="KD40" s="102">
        <v>0.05</v>
      </c>
      <c r="KE40" s="102">
        <v>-0.2</v>
      </c>
      <c r="KF40" s="37">
        <v>1.5</v>
      </c>
      <c r="KG40" s="37">
        <v>1.5</v>
      </c>
      <c r="KH40" s="127">
        <v>0.14000000000000001</v>
      </c>
      <c r="KI40">
        <f t="shared" si="53"/>
        <v>-0.14500000000000002</v>
      </c>
      <c r="KJ40" s="69">
        <f t="shared" si="54"/>
        <v>1.5</v>
      </c>
      <c r="KN40" t="s">
        <v>100</v>
      </c>
      <c r="KO40">
        <v>0.14000000000000001</v>
      </c>
      <c r="KP40">
        <v>-0.14500000000000002</v>
      </c>
      <c r="KQ40">
        <v>1.5</v>
      </c>
    </row>
    <row r="41" spans="7:312" ht="15" thickBot="1">
      <c r="G41" t="s">
        <v>106</v>
      </c>
      <c r="H41">
        <v>21</v>
      </c>
      <c r="I41">
        <v>375</v>
      </c>
      <c r="K41">
        <v>1047</v>
      </c>
      <c r="L41">
        <v>214</v>
      </c>
      <c r="M41">
        <v>482</v>
      </c>
      <c r="N41">
        <v>420</v>
      </c>
      <c r="O41">
        <v>385</v>
      </c>
      <c r="P41">
        <v>133</v>
      </c>
      <c r="Q41">
        <v>490</v>
      </c>
      <c r="R41">
        <v>291</v>
      </c>
      <c r="S41">
        <v>270</v>
      </c>
      <c r="T41">
        <v>352</v>
      </c>
      <c r="U41">
        <v>399</v>
      </c>
      <c r="V41">
        <v>554</v>
      </c>
      <c r="W41">
        <v>618</v>
      </c>
      <c r="X41">
        <v>38</v>
      </c>
      <c r="Y41">
        <v>379</v>
      </c>
      <c r="AI41" s="12">
        <v>5</v>
      </c>
      <c r="AJ41" s="7" t="s">
        <v>92</v>
      </c>
      <c r="AK41" s="7" t="s">
        <v>153</v>
      </c>
      <c r="AL41" s="8">
        <v>43173.770833333336</v>
      </c>
      <c r="AM41" s="7" t="s">
        <v>148</v>
      </c>
      <c r="AN41" s="7" t="s">
        <v>100</v>
      </c>
      <c r="AO41" s="7" t="s">
        <v>103</v>
      </c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13"/>
      <c r="FG41" s="71" t="s">
        <v>121</v>
      </c>
      <c r="FH41" s="37">
        <v>-0.4</v>
      </c>
      <c r="FI41" s="37">
        <v>-0.6</v>
      </c>
      <c r="FJ41" s="37">
        <v>1.1000000000000001</v>
      </c>
      <c r="FK41" s="37">
        <v>1.1000000000000001</v>
      </c>
      <c r="GD41" s="72" t="s">
        <v>121</v>
      </c>
      <c r="GE41" s="37">
        <v>-0.4</v>
      </c>
      <c r="GF41" s="37">
        <v>-0.5</v>
      </c>
      <c r="GG41" s="37">
        <v>1.2</v>
      </c>
      <c r="GH41" s="37">
        <v>1.2</v>
      </c>
      <c r="HA41" s="74" t="s">
        <v>121</v>
      </c>
      <c r="HB41" s="37">
        <v>-0.2</v>
      </c>
      <c r="HC41" s="37">
        <v>-0.35</v>
      </c>
      <c r="HD41" s="37">
        <v>1.25</v>
      </c>
      <c r="HE41" s="37">
        <v>1.25</v>
      </c>
      <c r="HW41" s="77"/>
      <c r="HX41" s="77" t="s">
        <v>20</v>
      </c>
      <c r="HY41" s="37">
        <v>0.05</v>
      </c>
      <c r="HZ41" s="37">
        <v>-0.2</v>
      </c>
      <c r="IA41" s="37">
        <v>1.5</v>
      </c>
      <c r="IB41" s="37">
        <v>1.5</v>
      </c>
      <c r="IW41" s="79"/>
      <c r="IX41" s="79" t="s">
        <v>19</v>
      </c>
      <c r="IY41" s="37">
        <v>0.05</v>
      </c>
      <c r="IZ41" s="37">
        <v>-0.15</v>
      </c>
      <c r="JA41" s="37">
        <v>1.35</v>
      </c>
      <c r="JB41" s="37">
        <v>1.35</v>
      </c>
      <c r="JD41" s="82"/>
      <c r="JE41" s="82" t="s">
        <v>19</v>
      </c>
      <c r="JF41" s="84">
        <v>0.05</v>
      </c>
      <c r="JG41" s="84">
        <v>-0.15</v>
      </c>
      <c r="JH41" s="37">
        <v>1.35</v>
      </c>
      <c r="JI41" s="37">
        <v>1.35</v>
      </c>
      <c r="JS41" s="98"/>
      <c r="JT41" s="98" t="s">
        <v>20</v>
      </c>
      <c r="JU41" s="37">
        <v>7.0000000000000007E-2</v>
      </c>
      <c r="JV41" s="37">
        <v>-0.18</v>
      </c>
      <c r="JW41" s="37">
        <v>1.5</v>
      </c>
      <c r="JX41" s="37">
        <v>1.5</v>
      </c>
    </row>
    <row r="42" spans="7:312" ht="15" thickBot="1">
      <c r="G42" t="s">
        <v>95</v>
      </c>
      <c r="H42">
        <v>1066</v>
      </c>
      <c r="I42">
        <v>835</v>
      </c>
      <c r="J42">
        <v>1047</v>
      </c>
      <c r="L42">
        <v>973</v>
      </c>
      <c r="M42">
        <v>785</v>
      </c>
      <c r="N42">
        <v>808</v>
      </c>
      <c r="O42">
        <v>842</v>
      </c>
      <c r="P42">
        <v>960</v>
      </c>
      <c r="Q42">
        <v>1434</v>
      </c>
      <c r="R42">
        <v>1234</v>
      </c>
      <c r="S42">
        <v>930</v>
      </c>
      <c r="T42">
        <v>873</v>
      </c>
      <c r="U42">
        <v>806</v>
      </c>
      <c r="V42">
        <v>1509</v>
      </c>
      <c r="W42">
        <v>525</v>
      </c>
      <c r="X42">
        <v>1077</v>
      </c>
      <c r="Y42">
        <v>851</v>
      </c>
      <c r="AI42" s="12">
        <v>6</v>
      </c>
      <c r="AJ42" s="7" t="s">
        <v>92</v>
      </c>
      <c r="AK42" s="7" t="s">
        <v>154</v>
      </c>
      <c r="AL42" s="8">
        <v>43173.770833333336</v>
      </c>
      <c r="AM42" s="7" t="s">
        <v>148</v>
      </c>
      <c r="AN42" s="7" t="s">
        <v>109</v>
      </c>
      <c r="AO42" s="7" t="s">
        <v>44</v>
      </c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13"/>
      <c r="FG42" s="71" t="s">
        <v>20</v>
      </c>
      <c r="FH42" s="37">
        <v>0.11</v>
      </c>
      <c r="FI42" s="37">
        <v>-0.1</v>
      </c>
      <c r="FJ42" s="37">
        <v>1.3</v>
      </c>
      <c r="FK42" s="37">
        <v>1.3</v>
      </c>
      <c r="GD42" s="72" t="s">
        <v>20</v>
      </c>
      <c r="GE42" s="37">
        <v>0.11</v>
      </c>
      <c r="GF42" s="37">
        <v>-0.1</v>
      </c>
      <c r="GG42" s="37">
        <v>1.35</v>
      </c>
      <c r="GH42" s="37">
        <v>1.3</v>
      </c>
      <c r="HA42" s="74" t="s">
        <v>20</v>
      </c>
      <c r="HB42" s="37">
        <v>0.05</v>
      </c>
      <c r="HC42" s="37">
        <v>-0.2</v>
      </c>
      <c r="HD42" s="37">
        <v>1.35</v>
      </c>
      <c r="HE42" s="37">
        <v>1.3</v>
      </c>
      <c r="IW42" s="79"/>
      <c r="IX42" s="79" t="s">
        <v>121</v>
      </c>
      <c r="IY42" s="37">
        <v>-0.2</v>
      </c>
      <c r="IZ42" s="37">
        <v>-0.38</v>
      </c>
      <c r="JA42" s="37">
        <v>1.25</v>
      </c>
      <c r="JB42" s="37">
        <v>1.25</v>
      </c>
      <c r="JD42" s="82"/>
      <c r="JE42" s="82" t="s">
        <v>121</v>
      </c>
      <c r="JF42" s="37">
        <v>-0.2</v>
      </c>
      <c r="JG42" s="37">
        <v>-0.38</v>
      </c>
      <c r="JH42" s="37">
        <v>1.25</v>
      </c>
      <c r="JI42" s="37">
        <v>1.25</v>
      </c>
    </row>
    <row r="43" spans="7:312" ht="15" thickBot="1">
      <c r="G43" t="s">
        <v>101</v>
      </c>
      <c r="H43">
        <v>216</v>
      </c>
      <c r="I43">
        <v>183</v>
      </c>
      <c r="J43">
        <v>214</v>
      </c>
      <c r="K43">
        <v>973</v>
      </c>
      <c r="M43">
        <v>288</v>
      </c>
      <c r="N43">
        <v>228</v>
      </c>
      <c r="O43">
        <v>188</v>
      </c>
      <c r="P43">
        <v>96</v>
      </c>
      <c r="Q43">
        <v>695</v>
      </c>
      <c r="R43">
        <v>504</v>
      </c>
      <c r="S43">
        <v>63</v>
      </c>
      <c r="T43">
        <v>150</v>
      </c>
      <c r="U43">
        <v>213</v>
      </c>
      <c r="V43">
        <v>755</v>
      </c>
      <c r="W43">
        <v>482</v>
      </c>
      <c r="X43">
        <v>248</v>
      </c>
      <c r="Y43">
        <v>180</v>
      </c>
      <c r="AI43" s="12">
        <v>7</v>
      </c>
      <c r="AJ43" s="7" t="s">
        <v>92</v>
      </c>
      <c r="AK43" s="7" t="s">
        <v>155</v>
      </c>
      <c r="AL43" s="8">
        <v>43173.770833333336</v>
      </c>
      <c r="AM43" s="7" t="s">
        <v>148</v>
      </c>
      <c r="AN43" s="7" t="s">
        <v>108</v>
      </c>
      <c r="AO43" s="7" t="s">
        <v>106</v>
      </c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13"/>
      <c r="IW43" s="79"/>
      <c r="IX43" s="79" t="s">
        <v>20</v>
      </c>
      <c r="IY43" s="37">
        <v>7.0000000000000007E-2</v>
      </c>
      <c r="IZ43" s="37">
        <v>-0.18</v>
      </c>
      <c r="JA43" s="37">
        <v>1.5</v>
      </c>
      <c r="JB43" s="37">
        <v>1.5</v>
      </c>
      <c r="JD43" s="82"/>
      <c r="JE43" s="82" t="s">
        <v>20</v>
      </c>
      <c r="JF43" s="37">
        <v>7.0000000000000007E-2</v>
      </c>
      <c r="JG43" s="37">
        <v>-0.18</v>
      </c>
      <c r="JH43" s="37">
        <v>1.5</v>
      </c>
      <c r="JI43" s="37">
        <v>1.5</v>
      </c>
    </row>
    <row r="44" spans="7:312">
      <c r="G44" t="s">
        <v>105</v>
      </c>
      <c r="H44">
        <v>491</v>
      </c>
      <c r="I44">
        <v>107</v>
      </c>
      <c r="J44">
        <v>482</v>
      </c>
      <c r="K44">
        <v>785</v>
      </c>
      <c r="L44">
        <v>288</v>
      </c>
      <c r="N44">
        <v>62</v>
      </c>
      <c r="O44">
        <v>100</v>
      </c>
      <c r="P44">
        <v>349</v>
      </c>
      <c r="Q44">
        <v>972</v>
      </c>
      <c r="R44">
        <v>770</v>
      </c>
      <c r="S44">
        <v>226</v>
      </c>
      <c r="T44">
        <v>138</v>
      </c>
      <c r="U44">
        <v>84</v>
      </c>
      <c r="V44">
        <v>1035</v>
      </c>
      <c r="W44">
        <v>260</v>
      </c>
      <c r="X44">
        <v>519</v>
      </c>
      <c r="Y44">
        <v>108</v>
      </c>
      <c r="AI44" s="14">
        <v>8</v>
      </c>
      <c r="AJ44" s="15" t="s">
        <v>92</v>
      </c>
      <c r="AK44" s="15" t="s">
        <v>156</v>
      </c>
      <c r="AL44" s="16">
        <v>43173.791666666664</v>
      </c>
      <c r="AM44" s="15" t="s">
        <v>148</v>
      </c>
      <c r="AN44" s="15" t="s">
        <v>107</v>
      </c>
      <c r="AO44" s="15" t="s">
        <v>104</v>
      </c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50"/>
      <c r="KC44" t="s">
        <v>123</v>
      </c>
      <c r="KE44" t="s">
        <v>114</v>
      </c>
      <c r="KG44">
        <v>0.12</v>
      </c>
      <c r="KH44">
        <v>2.4399999999999911</v>
      </c>
      <c r="KI44">
        <v>0.52</v>
      </c>
      <c r="KJ44">
        <v>2.4499999999999909</v>
      </c>
    </row>
    <row r="45" spans="7:312">
      <c r="G45" t="s">
        <v>99</v>
      </c>
      <c r="H45">
        <v>428</v>
      </c>
      <c r="I45">
        <v>45</v>
      </c>
      <c r="J45">
        <v>420</v>
      </c>
      <c r="K45">
        <v>808</v>
      </c>
      <c r="L45">
        <v>228</v>
      </c>
      <c r="M45">
        <v>62</v>
      </c>
      <c r="O45">
        <v>41</v>
      </c>
      <c r="P45">
        <v>287</v>
      </c>
      <c r="Q45">
        <v>910</v>
      </c>
      <c r="R45">
        <v>708</v>
      </c>
      <c r="S45">
        <v>166</v>
      </c>
      <c r="T45">
        <v>80</v>
      </c>
      <c r="U45">
        <v>24</v>
      </c>
      <c r="V45">
        <v>973</v>
      </c>
      <c r="W45">
        <v>287</v>
      </c>
      <c r="X45">
        <v>457</v>
      </c>
      <c r="Y45">
        <v>50</v>
      </c>
      <c r="KC45" t="s">
        <v>296</v>
      </c>
      <c r="KE45" t="s">
        <v>127</v>
      </c>
      <c r="KG45">
        <v>-0.54</v>
      </c>
      <c r="KH45">
        <v>2.5899999999999879</v>
      </c>
      <c r="KI45">
        <v>-0.42</v>
      </c>
      <c r="KJ45">
        <v>2.7999999999999834</v>
      </c>
    </row>
    <row r="46" spans="7:312">
      <c r="G46" t="s">
        <v>97</v>
      </c>
      <c r="H46">
        <v>392</v>
      </c>
      <c r="I46">
        <v>14</v>
      </c>
      <c r="J46">
        <v>385</v>
      </c>
      <c r="K46">
        <v>842</v>
      </c>
      <c r="L46">
        <v>188</v>
      </c>
      <c r="M46">
        <v>100</v>
      </c>
      <c r="N46">
        <v>41</v>
      </c>
      <c r="P46">
        <v>251</v>
      </c>
      <c r="Q46">
        <v>874</v>
      </c>
      <c r="R46">
        <v>674</v>
      </c>
      <c r="S46">
        <v>126</v>
      </c>
      <c r="T46">
        <v>39</v>
      </c>
      <c r="U46">
        <v>36</v>
      </c>
      <c r="V46">
        <v>937</v>
      </c>
      <c r="W46">
        <v>324</v>
      </c>
      <c r="X46">
        <v>422</v>
      </c>
      <c r="Y46">
        <v>9</v>
      </c>
      <c r="KC46" t="s">
        <v>122</v>
      </c>
      <c r="KE46" t="s">
        <v>129</v>
      </c>
      <c r="KG46">
        <v>0.16</v>
      </c>
      <c r="KH46">
        <v>2.7599999999999842</v>
      </c>
      <c r="KI46">
        <v>0.13</v>
      </c>
      <c r="KJ46">
        <v>2.8799999999999817</v>
      </c>
    </row>
    <row r="47" spans="7:312">
      <c r="G47" t="s">
        <v>44</v>
      </c>
      <c r="H47">
        <v>142</v>
      </c>
      <c r="I47">
        <v>242</v>
      </c>
      <c r="J47">
        <v>133</v>
      </c>
      <c r="K47">
        <v>960</v>
      </c>
      <c r="L47">
        <v>96</v>
      </c>
      <c r="M47">
        <v>349</v>
      </c>
      <c r="N47">
        <v>287</v>
      </c>
      <c r="O47">
        <v>251</v>
      </c>
      <c r="Q47">
        <v>623</v>
      </c>
      <c r="R47">
        <v>423</v>
      </c>
      <c r="S47">
        <v>141</v>
      </c>
      <c r="T47">
        <v>220</v>
      </c>
      <c r="U47">
        <v>266</v>
      </c>
      <c r="V47">
        <v>687</v>
      </c>
      <c r="W47">
        <v>500</v>
      </c>
      <c r="X47">
        <v>170</v>
      </c>
      <c r="Y47">
        <v>246</v>
      </c>
      <c r="KC47" t="s">
        <v>120</v>
      </c>
      <c r="KE47" t="s">
        <v>112</v>
      </c>
      <c r="KG47">
        <v>0.31</v>
      </c>
      <c r="KH47">
        <v>2.349999999999993</v>
      </c>
      <c r="KI47">
        <v>-0.12</v>
      </c>
      <c r="KJ47">
        <v>2.41</v>
      </c>
    </row>
    <row r="48" spans="7:312">
      <c r="G48" t="s">
        <v>107</v>
      </c>
      <c r="H48">
        <v>482</v>
      </c>
      <c r="I48">
        <v>865</v>
      </c>
      <c r="J48">
        <v>490</v>
      </c>
      <c r="K48">
        <v>1434</v>
      </c>
      <c r="L48">
        <v>695</v>
      </c>
      <c r="M48">
        <v>972</v>
      </c>
      <c r="N48">
        <v>910</v>
      </c>
      <c r="O48">
        <v>874</v>
      </c>
      <c r="P48">
        <v>623</v>
      </c>
      <c r="R48">
        <v>210</v>
      </c>
      <c r="S48">
        <v>755</v>
      </c>
      <c r="T48">
        <v>840</v>
      </c>
      <c r="U48">
        <v>889</v>
      </c>
      <c r="V48">
        <v>74</v>
      </c>
      <c r="W48">
        <v>1085</v>
      </c>
      <c r="X48">
        <v>453</v>
      </c>
      <c r="Y48">
        <v>868</v>
      </c>
      <c r="KC48" t="s">
        <v>124</v>
      </c>
      <c r="KE48" t="s">
        <v>128</v>
      </c>
      <c r="KG48">
        <v>-0.41</v>
      </c>
      <c r="KH48">
        <v>2.5699999999999883</v>
      </c>
      <c r="KI48">
        <v>-0.38</v>
      </c>
      <c r="KJ48">
        <v>2.6499999999999866</v>
      </c>
    </row>
    <row r="49" spans="7:296">
      <c r="G49" t="s">
        <v>109</v>
      </c>
      <c r="H49">
        <v>287</v>
      </c>
      <c r="I49">
        <v>665</v>
      </c>
      <c r="J49">
        <v>291</v>
      </c>
      <c r="K49">
        <v>1234</v>
      </c>
      <c r="L49">
        <v>504</v>
      </c>
      <c r="M49">
        <v>770</v>
      </c>
      <c r="N49">
        <v>708</v>
      </c>
      <c r="O49">
        <v>674</v>
      </c>
      <c r="P49">
        <v>423</v>
      </c>
      <c r="Q49">
        <v>210</v>
      </c>
      <c r="S49">
        <v>561</v>
      </c>
      <c r="T49">
        <v>643</v>
      </c>
      <c r="U49">
        <v>686</v>
      </c>
      <c r="V49">
        <v>282</v>
      </c>
      <c r="W49">
        <v>875</v>
      </c>
      <c r="X49">
        <v>256</v>
      </c>
      <c r="Y49">
        <v>669</v>
      </c>
      <c r="KC49" t="s">
        <v>126</v>
      </c>
      <c r="KE49" t="s">
        <v>125</v>
      </c>
      <c r="KG49">
        <v>-0.26</v>
      </c>
      <c r="KH49">
        <v>2.4599999999999906</v>
      </c>
      <c r="KI49">
        <v>7.0000000000000007E-2</v>
      </c>
      <c r="KJ49">
        <v>2.5299999999999891</v>
      </c>
    </row>
    <row r="50" spans="7:296">
      <c r="G50" t="s">
        <v>58</v>
      </c>
      <c r="H50">
        <v>274</v>
      </c>
      <c r="I50">
        <v>122</v>
      </c>
      <c r="J50">
        <v>270</v>
      </c>
      <c r="K50">
        <v>930</v>
      </c>
      <c r="L50">
        <v>63</v>
      </c>
      <c r="M50">
        <v>226</v>
      </c>
      <c r="N50">
        <v>166</v>
      </c>
      <c r="O50">
        <v>126</v>
      </c>
      <c r="P50">
        <v>141</v>
      </c>
      <c r="Q50">
        <v>755</v>
      </c>
      <c r="R50">
        <v>561</v>
      </c>
      <c r="T50">
        <v>88</v>
      </c>
      <c r="U50">
        <v>152</v>
      </c>
      <c r="V50">
        <v>816</v>
      </c>
      <c r="W50">
        <v>429</v>
      </c>
      <c r="X50">
        <v>305</v>
      </c>
      <c r="Y50">
        <v>118</v>
      </c>
      <c r="KC50" t="s">
        <v>116</v>
      </c>
      <c r="KE50" t="s">
        <v>118</v>
      </c>
      <c r="KG50">
        <v>0.73</v>
      </c>
      <c r="KH50">
        <v>2.4599999999999906</v>
      </c>
      <c r="KI50">
        <v>0.59</v>
      </c>
      <c r="KJ50">
        <v>2.8299999999999828</v>
      </c>
    </row>
    <row r="51" spans="7:296">
      <c r="G51" t="s">
        <v>48</v>
      </c>
      <c r="H51">
        <v>358</v>
      </c>
      <c r="I51">
        <v>39</v>
      </c>
      <c r="J51">
        <v>352</v>
      </c>
      <c r="K51">
        <v>873</v>
      </c>
      <c r="L51">
        <v>150</v>
      </c>
      <c r="M51">
        <v>138</v>
      </c>
      <c r="N51">
        <v>80</v>
      </c>
      <c r="O51">
        <v>39</v>
      </c>
      <c r="P51">
        <v>220</v>
      </c>
      <c r="Q51">
        <v>840</v>
      </c>
      <c r="R51">
        <v>643</v>
      </c>
      <c r="S51">
        <v>88</v>
      </c>
      <c r="U51">
        <v>71</v>
      </c>
      <c r="V51">
        <v>902</v>
      </c>
      <c r="W51">
        <v>359</v>
      </c>
      <c r="X51">
        <v>388</v>
      </c>
      <c r="Y51">
        <v>30</v>
      </c>
      <c r="KC51" t="s">
        <v>121</v>
      </c>
      <c r="KE51" t="s">
        <v>113</v>
      </c>
      <c r="KG51">
        <v>-0.26</v>
      </c>
      <c r="KH51">
        <v>2.5699999999999883</v>
      </c>
      <c r="KI51">
        <v>-0.22</v>
      </c>
      <c r="KJ51">
        <v>2.6199999999999872</v>
      </c>
    </row>
    <row r="52" spans="7:296">
      <c r="G52" t="s">
        <v>348</v>
      </c>
      <c r="H52">
        <v>408</v>
      </c>
      <c r="I52">
        <v>32</v>
      </c>
      <c r="J52">
        <v>399</v>
      </c>
      <c r="K52">
        <v>806</v>
      </c>
      <c r="L52">
        <v>213</v>
      </c>
      <c r="M52">
        <v>84</v>
      </c>
      <c r="N52">
        <v>24</v>
      </c>
      <c r="O52">
        <v>36</v>
      </c>
      <c r="P52">
        <v>266</v>
      </c>
      <c r="Q52">
        <v>889</v>
      </c>
      <c r="R52">
        <v>686</v>
      </c>
      <c r="S52">
        <v>152</v>
      </c>
      <c r="T52">
        <v>71</v>
      </c>
      <c r="V52">
        <v>953</v>
      </c>
      <c r="W52">
        <v>288</v>
      </c>
      <c r="X52">
        <v>436</v>
      </c>
      <c r="Y52">
        <v>45</v>
      </c>
      <c r="KC52" t="s">
        <v>115</v>
      </c>
      <c r="KE52" t="s">
        <v>119</v>
      </c>
      <c r="KG52">
        <v>1.07</v>
      </c>
      <c r="KH52">
        <v>2.81</v>
      </c>
      <c r="KI52">
        <v>1.1599999999999999</v>
      </c>
      <c r="KJ52">
        <v>3.1699999999999755</v>
      </c>
    </row>
    <row r="53" spans="7:296">
      <c r="G53" t="s">
        <v>52</v>
      </c>
      <c r="H53">
        <v>545</v>
      </c>
      <c r="I53">
        <v>928</v>
      </c>
      <c r="J53">
        <v>554</v>
      </c>
      <c r="K53">
        <v>1509</v>
      </c>
      <c r="L53">
        <v>755</v>
      </c>
      <c r="M53">
        <v>1035</v>
      </c>
      <c r="N53">
        <v>973</v>
      </c>
      <c r="O53">
        <v>937</v>
      </c>
      <c r="P53">
        <v>687</v>
      </c>
      <c r="Q53">
        <v>74</v>
      </c>
      <c r="R53">
        <v>282</v>
      </c>
      <c r="S53">
        <v>816</v>
      </c>
      <c r="T53">
        <v>902</v>
      </c>
      <c r="U53">
        <v>953</v>
      </c>
      <c r="W53">
        <v>1156</v>
      </c>
      <c r="X53">
        <v>517</v>
      </c>
      <c r="Y53">
        <v>930</v>
      </c>
    </row>
    <row r="54" spans="7:296">
      <c r="G54" t="s">
        <v>103</v>
      </c>
      <c r="H54">
        <v>633</v>
      </c>
      <c r="I54">
        <v>319</v>
      </c>
      <c r="J54">
        <v>618</v>
      </c>
      <c r="K54">
        <v>525</v>
      </c>
      <c r="L54">
        <v>482</v>
      </c>
      <c r="M54">
        <v>260</v>
      </c>
      <c r="N54">
        <v>287</v>
      </c>
      <c r="O54">
        <v>324</v>
      </c>
      <c r="P54">
        <v>500</v>
      </c>
      <c r="Q54">
        <v>1085</v>
      </c>
      <c r="R54">
        <v>875</v>
      </c>
      <c r="S54">
        <v>429</v>
      </c>
      <c r="T54">
        <v>359</v>
      </c>
      <c r="U54">
        <v>288</v>
      </c>
      <c r="V54">
        <v>1156</v>
      </c>
      <c r="X54">
        <v>654</v>
      </c>
      <c r="Y54">
        <v>333</v>
      </c>
    </row>
    <row r="55" spans="7:296">
      <c r="G55" t="s">
        <v>104</v>
      </c>
      <c r="H55">
        <v>32</v>
      </c>
      <c r="I55">
        <v>413</v>
      </c>
      <c r="J55">
        <v>38</v>
      </c>
      <c r="K55">
        <v>1077</v>
      </c>
      <c r="L55">
        <v>248</v>
      </c>
      <c r="M55">
        <v>519</v>
      </c>
      <c r="N55">
        <v>457</v>
      </c>
      <c r="O55">
        <v>422</v>
      </c>
      <c r="P55">
        <v>170</v>
      </c>
      <c r="Q55">
        <v>453</v>
      </c>
      <c r="R55">
        <v>256</v>
      </c>
      <c r="S55">
        <v>305</v>
      </c>
      <c r="T55">
        <v>388</v>
      </c>
      <c r="U55">
        <v>436</v>
      </c>
      <c r="V55">
        <v>517</v>
      </c>
      <c r="W55">
        <v>654</v>
      </c>
      <c r="Y55">
        <v>416</v>
      </c>
    </row>
    <row r="56" spans="7:296">
      <c r="G56" t="s">
        <v>349</v>
      </c>
      <c r="H56">
        <v>386</v>
      </c>
      <c r="I56">
        <v>19</v>
      </c>
      <c r="J56">
        <v>379</v>
      </c>
      <c r="K56">
        <v>851</v>
      </c>
      <c r="L56">
        <v>180</v>
      </c>
      <c r="M56">
        <v>108</v>
      </c>
      <c r="N56">
        <v>50</v>
      </c>
      <c r="O56">
        <v>9</v>
      </c>
      <c r="P56">
        <v>246</v>
      </c>
      <c r="Q56">
        <v>868</v>
      </c>
      <c r="R56">
        <v>669</v>
      </c>
      <c r="S56">
        <v>118</v>
      </c>
      <c r="T56">
        <v>30</v>
      </c>
      <c r="U56">
        <v>45</v>
      </c>
      <c r="V56">
        <v>930</v>
      </c>
      <c r="W56">
        <v>333</v>
      </c>
      <c r="X56">
        <v>416</v>
      </c>
    </row>
  </sheetData>
  <sortState ref="B2:F19">
    <sortCondition ref="B2"/>
  </sortState>
  <mergeCells count="28">
    <mergeCell ref="LN1:LO1"/>
    <mergeCell ref="LL1:LM1"/>
    <mergeCell ref="LJ1:LK1"/>
    <mergeCell ref="LH1:LI1"/>
    <mergeCell ref="J26:Q26"/>
    <mergeCell ref="X26:Y26"/>
    <mergeCell ref="Z26:AA26"/>
    <mergeCell ref="AB26:AC26"/>
    <mergeCell ref="AD26:AE26"/>
    <mergeCell ref="HK24:HN24"/>
    <mergeCell ref="HK25:HL25"/>
    <mergeCell ref="HM25:HN25"/>
    <mergeCell ref="DY29:DZ29"/>
    <mergeCell ref="EA29:EB29"/>
    <mergeCell ref="FU27:FV27"/>
    <mergeCell ref="FW27:FX27"/>
    <mergeCell ref="FP27:FR27"/>
    <mergeCell ref="FS27:FT27"/>
    <mergeCell ref="HI24:HJ24"/>
    <mergeCell ref="GR25:GS25"/>
    <mergeCell ref="GT25:GU25"/>
    <mergeCell ref="GV25:GW25"/>
    <mergeCell ref="FA26:FB26"/>
    <mergeCell ref="IJ24:IK24"/>
    <mergeCell ref="IL24:IM24"/>
    <mergeCell ref="IP24:IQ24"/>
    <mergeCell ref="HO24:HP24"/>
    <mergeCell ref="HQ24:HR24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564" r:id="rId4" name="Control 396">
          <controlPr defaultSize="0" r:id="rId5">
            <anchor moveWithCells="1">
              <from>
                <xdr:col>31</xdr:col>
                <xdr:colOff>228600</xdr:colOff>
                <xdr:row>47</xdr:row>
                <xdr:rowOff>95250</xdr:rowOff>
              </from>
              <to>
                <xdr:col>31</xdr:col>
                <xdr:colOff>457200</xdr:colOff>
                <xdr:row>48</xdr:row>
                <xdr:rowOff>142875</xdr:rowOff>
              </to>
            </anchor>
          </controlPr>
        </control>
      </mc:Choice>
      <mc:Fallback>
        <control shapeId="7564" r:id="rId4" name="Control 396"/>
      </mc:Fallback>
    </mc:AlternateContent>
    <mc:AlternateContent xmlns:mc="http://schemas.openxmlformats.org/markup-compatibility/2006">
      <mc:Choice Requires="x14">
        <control shapeId="7565" r:id="rId6" name="Control 397">
          <controlPr defaultSize="0" r:id="rId7">
            <anchor moveWithCells="1">
              <from>
                <xdr:col>31</xdr:col>
                <xdr:colOff>228600</xdr:colOff>
                <xdr:row>47</xdr:row>
                <xdr:rowOff>95250</xdr:rowOff>
              </from>
              <to>
                <xdr:col>31</xdr:col>
                <xdr:colOff>428625</xdr:colOff>
                <xdr:row>48</xdr:row>
                <xdr:rowOff>123825</xdr:rowOff>
              </to>
            </anchor>
          </controlPr>
        </control>
      </mc:Choice>
      <mc:Fallback>
        <control shapeId="7565" r:id="rId6" name="Control 397"/>
      </mc:Fallback>
    </mc:AlternateContent>
    <mc:AlternateContent xmlns:mc="http://schemas.openxmlformats.org/markup-compatibility/2006">
      <mc:Choice Requires="x14">
        <control shapeId="7566" r:id="rId8" name="Control 398">
          <controlPr defaultSize="0" r:id="rId9">
            <anchor moveWithCells="1">
              <from>
                <xdr:col>31</xdr:col>
                <xdr:colOff>228600</xdr:colOff>
                <xdr:row>47</xdr:row>
                <xdr:rowOff>95250</xdr:rowOff>
              </from>
              <to>
                <xdr:col>31</xdr:col>
                <xdr:colOff>428625</xdr:colOff>
                <xdr:row>48</xdr:row>
                <xdr:rowOff>123825</xdr:rowOff>
              </to>
            </anchor>
          </controlPr>
        </control>
      </mc:Choice>
      <mc:Fallback>
        <control shapeId="7566" r:id="rId8" name="Control 398"/>
      </mc:Fallback>
    </mc:AlternateContent>
    <mc:AlternateContent xmlns:mc="http://schemas.openxmlformats.org/markup-compatibility/2006">
      <mc:Choice Requires="x14">
        <control shapeId="7567" r:id="rId10" name="Control 399">
          <controlPr defaultSize="0" r:id="rId11">
            <anchor moveWithCells="1">
              <from>
                <xdr:col>31</xdr:col>
                <xdr:colOff>228600</xdr:colOff>
                <xdr:row>47</xdr:row>
                <xdr:rowOff>95250</xdr:rowOff>
              </from>
              <to>
                <xdr:col>31</xdr:col>
                <xdr:colOff>428625</xdr:colOff>
                <xdr:row>48</xdr:row>
                <xdr:rowOff>123825</xdr:rowOff>
              </to>
            </anchor>
          </controlPr>
        </control>
      </mc:Choice>
      <mc:Fallback>
        <control shapeId="7567" r:id="rId10" name="Control 399"/>
      </mc:Fallback>
    </mc:AlternateContent>
    <mc:AlternateContent xmlns:mc="http://schemas.openxmlformats.org/markup-compatibility/2006">
      <mc:Choice Requires="x14">
        <control shapeId="7570" r:id="rId12" name="Control 402">
          <controlPr defaultSize="0" r:id="rId5">
            <anchor moveWithCells="1">
              <from>
                <xdr:col>31</xdr:col>
                <xdr:colOff>228600</xdr:colOff>
                <xdr:row>49</xdr:row>
                <xdr:rowOff>104775</xdr:rowOff>
              </from>
              <to>
                <xdr:col>31</xdr:col>
                <xdr:colOff>457200</xdr:colOff>
                <xdr:row>50</xdr:row>
                <xdr:rowOff>152400</xdr:rowOff>
              </to>
            </anchor>
          </controlPr>
        </control>
      </mc:Choice>
      <mc:Fallback>
        <control shapeId="7570" r:id="rId12" name="Control 402"/>
      </mc:Fallback>
    </mc:AlternateContent>
    <mc:AlternateContent xmlns:mc="http://schemas.openxmlformats.org/markup-compatibility/2006">
      <mc:Choice Requires="x14">
        <control shapeId="7571" r:id="rId13" name="Control 403">
          <controlPr defaultSize="0" r:id="rId14">
            <anchor moveWithCells="1">
              <from>
                <xdr:col>31</xdr:col>
                <xdr:colOff>228600</xdr:colOff>
                <xdr:row>49</xdr:row>
                <xdr:rowOff>104775</xdr:rowOff>
              </from>
              <to>
                <xdr:col>31</xdr:col>
                <xdr:colOff>428625</xdr:colOff>
                <xdr:row>50</xdr:row>
                <xdr:rowOff>133350</xdr:rowOff>
              </to>
            </anchor>
          </controlPr>
        </control>
      </mc:Choice>
      <mc:Fallback>
        <control shapeId="7571" r:id="rId13" name="Control 403"/>
      </mc:Fallback>
    </mc:AlternateContent>
    <mc:AlternateContent xmlns:mc="http://schemas.openxmlformats.org/markup-compatibility/2006">
      <mc:Choice Requires="x14">
        <control shapeId="7572" r:id="rId15" name="Control 404">
          <controlPr defaultSize="0" r:id="rId16">
            <anchor moveWithCells="1">
              <from>
                <xdr:col>31</xdr:col>
                <xdr:colOff>228600</xdr:colOff>
                <xdr:row>49</xdr:row>
                <xdr:rowOff>104775</xdr:rowOff>
              </from>
              <to>
                <xdr:col>31</xdr:col>
                <xdr:colOff>428625</xdr:colOff>
                <xdr:row>50</xdr:row>
                <xdr:rowOff>133350</xdr:rowOff>
              </to>
            </anchor>
          </controlPr>
        </control>
      </mc:Choice>
      <mc:Fallback>
        <control shapeId="7572" r:id="rId15" name="Control 404"/>
      </mc:Fallback>
    </mc:AlternateContent>
    <mc:AlternateContent xmlns:mc="http://schemas.openxmlformats.org/markup-compatibility/2006">
      <mc:Choice Requires="x14">
        <control shapeId="7573" r:id="rId17" name="Control 405">
          <controlPr defaultSize="0" r:id="rId18">
            <anchor moveWithCells="1">
              <from>
                <xdr:col>31</xdr:col>
                <xdr:colOff>228600</xdr:colOff>
                <xdr:row>49</xdr:row>
                <xdr:rowOff>104775</xdr:rowOff>
              </from>
              <to>
                <xdr:col>31</xdr:col>
                <xdr:colOff>428625</xdr:colOff>
                <xdr:row>50</xdr:row>
                <xdr:rowOff>133350</xdr:rowOff>
              </to>
            </anchor>
          </controlPr>
        </control>
      </mc:Choice>
      <mc:Fallback>
        <control shapeId="7573" r:id="rId17" name="Control 405"/>
      </mc:Fallback>
    </mc:AlternateContent>
    <mc:AlternateContent xmlns:mc="http://schemas.openxmlformats.org/markup-compatibility/2006">
      <mc:Choice Requires="x14">
        <control shapeId="7575" r:id="rId19" name="Control 407">
          <controlPr defaultSize="0" r:id="rId5">
            <anchor moveWithCells="1">
              <from>
                <xdr:col>31</xdr:col>
                <xdr:colOff>228600</xdr:colOff>
                <xdr:row>55</xdr:row>
                <xdr:rowOff>95250</xdr:rowOff>
              </from>
              <to>
                <xdr:col>31</xdr:col>
                <xdr:colOff>457200</xdr:colOff>
                <xdr:row>56</xdr:row>
                <xdr:rowOff>142875</xdr:rowOff>
              </to>
            </anchor>
          </controlPr>
        </control>
      </mc:Choice>
      <mc:Fallback>
        <control shapeId="7575" r:id="rId19" name="Control 407"/>
      </mc:Fallback>
    </mc:AlternateContent>
    <mc:AlternateContent xmlns:mc="http://schemas.openxmlformats.org/markup-compatibility/2006">
      <mc:Choice Requires="x14">
        <control shapeId="7576" r:id="rId20" name="Control 408">
          <controlPr defaultSize="0" r:id="rId21">
            <anchor moveWithCells="1">
              <from>
                <xdr:col>31</xdr:col>
                <xdr:colOff>228600</xdr:colOff>
                <xdr:row>55</xdr:row>
                <xdr:rowOff>95250</xdr:rowOff>
              </from>
              <to>
                <xdr:col>31</xdr:col>
                <xdr:colOff>428625</xdr:colOff>
                <xdr:row>56</xdr:row>
                <xdr:rowOff>123825</xdr:rowOff>
              </to>
            </anchor>
          </controlPr>
        </control>
      </mc:Choice>
      <mc:Fallback>
        <control shapeId="7576" r:id="rId20" name="Control 408"/>
      </mc:Fallback>
    </mc:AlternateContent>
    <mc:AlternateContent xmlns:mc="http://schemas.openxmlformats.org/markup-compatibility/2006">
      <mc:Choice Requires="x14">
        <control shapeId="7577" r:id="rId22" name="Control 409">
          <controlPr defaultSize="0" r:id="rId23">
            <anchor moveWithCells="1">
              <from>
                <xdr:col>31</xdr:col>
                <xdr:colOff>228600</xdr:colOff>
                <xdr:row>55</xdr:row>
                <xdr:rowOff>95250</xdr:rowOff>
              </from>
              <to>
                <xdr:col>31</xdr:col>
                <xdr:colOff>428625</xdr:colOff>
                <xdr:row>56</xdr:row>
                <xdr:rowOff>123825</xdr:rowOff>
              </to>
            </anchor>
          </controlPr>
        </control>
      </mc:Choice>
      <mc:Fallback>
        <control shapeId="7577" r:id="rId22" name="Control 409"/>
      </mc:Fallback>
    </mc:AlternateContent>
    <mc:AlternateContent xmlns:mc="http://schemas.openxmlformats.org/markup-compatibility/2006">
      <mc:Choice Requires="x14">
        <control shapeId="7578" r:id="rId24" name="Control 410">
          <controlPr defaultSize="0" r:id="rId25">
            <anchor moveWithCells="1">
              <from>
                <xdr:col>31</xdr:col>
                <xdr:colOff>228600</xdr:colOff>
                <xdr:row>55</xdr:row>
                <xdr:rowOff>95250</xdr:rowOff>
              </from>
              <to>
                <xdr:col>31</xdr:col>
                <xdr:colOff>428625</xdr:colOff>
                <xdr:row>56</xdr:row>
                <xdr:rowOff>123825</xdr:rowOff>
              </to>
            </anchor>
          </controlPr>
        </control>
      </mc:Choice>
      <mc:Fallback>
        <control shapeId="7578" r:id="rId24" name="Control 410"/>
      </mc:Fallback>
    </mc:AlternateContent>
    <mc:AlternateContent xmlns:mc="http://schemas.openxmlformats.org/markup-compatibility/2006">
      <mc:Choice Requires="x14">
        <control shapeId="7581" r:id="rId26" name="Control 413">
          <controlPr defaultSize="0" r:id="rId5">
            <anchor moveWithCells="1">
              <from>
                <xdr:col>31</xdr:col>
                <xdr:colOff>228600</xdr:colOff>
                <xdr:row>57</xdr:row>
                <xdr:rowOff>142875</xdr:rowOff>
              </from>
              <to>
                <xdr:col>31</xdr:col>
                <xdr:colOff>457200</xdr:colOff>
                <xdr:row>59</xdr:row>
                <xdr:rowOff>9525</xdr:rowOff>
              </to>
            </anchor>
          </controlPr>
        </control>
      </mc:Choice>
      <mc:Fallback>
        <control shapeId="7581" r:id="rId26" name="Control 413"/>
      </mc:Fallback>
    </mc:AlternateContent>
    <mc:AlternateContent xmlns:mc="http://schemas.openxmlformats.org/markup-compatibility/2006">
      <mc:Choice Requires="x14">
        <control shapeId="7582" r:id="rId27" name="Control 414">
          <controlPr defaultSize="0" r:id="rId28">
            <anchor moveWithCells="1">
              <from>
                <xdr:col>31</xdr:col>
                <xdr:colOff>228600</xdr:colOff>
                <xdr:row>57</xdr:row>
                <xdr:rowOff>142875</xdr:rowOff>
              </from>
              <to>
                <xdr:col>31</xdr:col>
                <xdr:colOff>428625</xdr:colOff>
                <xdr:row>58</xdr:row>
                <xdr:rowOff>171450</xdr:rowOff>
              </to>
            </anchor>
          </controlPr>
        </control>
      </mc:Choice>
      <mc:Fallback>
        <control shapeId="7582" r:id="rId27" name="Control 414"/>
      </mc:Fallback>
    </mc:AlternateContent>
    <mc:AlternateContent xmlns:mc="http://schemas.openxmlformats.org/markup-compatibility/2006">
      <mc:Choice Requires="x14">
        <control shapeId="7583" r:id="rId29" name="Control 415">
          <controlPr defaultSize="0" r:id="rId30">
            <anchor moveWithCells="1">
              <from>
                <xdr:col>31</xdr:col>
                <xdr:colOff>228600</xdr:colOff>
                <xdr:row>57</xdr:row>
                <xdr:rowOff>142875</xdr:rowOff>
              </from>
              <to>
                <xdr:col>31</xdr:col>
                <xdr:colOff>428625</xdr:colOff>
                <xdr:row>58</xdr:row>
                <xdr:rowOff>171450</xdr:rowOff>
              </to>
            </anchor>
          </controlPr>
        </control>
      </mc:Choice>
      <mc:Fallback>
        <control shapeId="7583" r:id="rId29" name="Control 415"/>
      </mc:Fallback>
    </mc:AlternateContent>
    <mc:AlternateContent xmlns:mc="http://schemas.openxmlformats.org/markup-compatibility/2006">
      <mc:Choice Requires="x14">
        <control shapeId="7584" r:id="rId31" name="Control 416">
          <controlPr defaultSize="0" r:id="rId32">
            <anchor moveWithCells="1">
              <from>
                <xdr:col>31</xdr:col>
                <xdr:colOff>228600</xdr:colOff>
                <xdr:row>57</xdr:row>
                <xdr:rowOff>142875</xdr:rowOff>
              </from>
              <to>
                <xdr:col>31</xdr:col>
                <xdr:colOff>428625</xdr:colOff>
                <xdr:row>58</xdr:row>
                <xdr:rowOff>171450</xdr:rowOff>
              </to>
            </anchor>
          </controlPr>
        </control>
      </mc:Choice>
      <mc:Fallback>
        <control shapeId="7584" r:id="rId31" name="Control 416"/>
      </mc:Fallback>
    </mc:AlternateContent>
    <mc:AlternateContent xmlns:mc="http://schemas.openxmlformats.org/markup-compatibility/2006">
      <mc:Choice Requires="x14">
        <control shapeId="7586" r:id="rId33" name="Control 418">
          <controlPr defaultSize="0" r:id="rId34">
            <anchor moveWithCells="1">
              <from>
                <xdr:col>31</xdr:col>
                <xdr:colOff>228600</xdr:colOff>
                <xdr:row>63</xdr:row>
                <xdr:rowOff>85725</xdr:rowOff>
              </from>
              <to>
                <xdr:col>31</xdr:col>
                <xdr:colOff>457200</xdr:colOff>
                <xdr:row>64</xdr:row>
                <xdr:rowOff>142875</xdr:rowOff>
              </to>
            </anchor>
          </controlPr>
        </control>
      </mc:Choice>
      <mc:Fallback>
        <control shapeId="7586" r:id="rId33" name="Control 418"/>
      </mc:Fallback>
    </mc:AlternateContent>
    <mc:AlternateContent xmlns:mc="http://schemas.openxmlformats.org/markup-compatibility/2006">
      <mc:Choice Requires="x14">
        <control shapeId="7587" r:id="rId35" name="Control 419">
          <controlPr defaultSize="0" r:id="rId36">
            <anchor moveWithCells="1">
              <from>
                <xdr:col>31</xdr:col>
                <xdr:colOff>228600</xdr:colOff>
                <xdr:row>63</xdr:row>
                <xdr:rowOff>85725</xdr:rowOff>
              </from>
              <to>
                <xdr:col>31</xdr:col>
                <xdr:colOff>428625</xdr:colOff>
                <xdr:row>64</xdr:row>
                <xdr:rowOff>123825</xdr:rowOff>
              </to>
            </anchor>
          </controlPr>
        </control>
      </mc:Choice>
      <mc:Fallback>
        <control shapeId="7587" r:id="rId35" name="Control 419"/>
      </mc:Fallback>
    </mc:AlternateContent>
    <mc:AlternateContent xmlns:mc="http://schemas.openxmlformats.org/markup-compatibility/2006">
      <mc:Choice Requires="x14">
        <control shapeId="7588" r:id="rId37" name="Control 420">
          <controlPr defaultSize="0" r:id="rId38">
            <anchor moveWithCells="1">
              <from>
                <xdr:col>31</xdr:col>
                <xdr:colOff>228600</xdr:colOff>
                <xdr:row>63</xdr:row>
                <xdr:rowOff>85725</xdr:rowOff>
              </from>
              <to>
                <xdr:col>31</xdr:col>
                <xdr:colOff>428625</xdr:colOff>
                <xdr:row>64</xdr:row>
                <xdr:rowOff>123825</xdr:rowOff>
              </to>
            </anchor>
          </controlPr>
        </control>
      </mc:Choice>
      <mc:Fallback>
        <control shapeId="7588" r:id="rId37" name="Control 420"/>
      </mc:Fallback>
    </mc:AlternateContent>
    <mc:AlternateContent xmlns:mc="http://schemas.openxmlformats.org/markup-compatibility/2006">
      <mc:Choice Requires="x14">
        <control shapeId="7589" r:id="rId39" name="Control 421">
          <controlPr defaultSize="0" r:id="rId40">
            <anchor moveWithCells="1">
              <from>
                <xdr:col>31</xdr:col>
                <xdr:colOff>228600</xdr:colOff>
                <xdr:row>63</xdr:row>
                <xdr:rowOff>85725</xdr:rowOff>
              </from>
              <to>
                <xdr:col>31</xdr:col>
                <xdr:colOff>428625</xdr:colOff>
                <xdr:row>64</xdr:row>
                <xdr:rowOff>123825</xdr:rowOff>
              </to>
            </anchor>
          </controlPr>
        </control>
      </mc:Choice>
      <mc:Fallback>
        <control shapeId="7589" r:id="rId39" name="Control 421"/>
      </mc:Fallback>
    </mc:AlternateContent>
    <mc:AlternateContent xmlns:mc="http://schemas.openxmlformats.org/markup-compatibility/2006">
      <mc:Choice Requires="x14">
        <control shapeId="7592" r:id="rId41" name="Control 424">
          <controlPr defaultSize="0" r:id="rId5">
            <anchor moveWithCells="1">
              <from>
                <xdr:col>31</xdr:col>
                <xdr:colOff>228600</xdr:colOff>
                <xdr:row>65</xdr:row>
                <xdr:rowOff>161925</xdr:rowOff>
              </from>
              <to>
                <xdr:col>31</xdr:col>
                <xdr:colOff>457200</xdr:colOff>
                <xdr:row>67</xdr:row>
                <xdr:rowOff>28575</xdr:rowOff>
              </to>
            </anchor>
          </controlPr>
        </control>
      </mc:Choice>
      <mc:Fallback>
        <control shapeId="7592" r:id="rId41" name="Control 424"/>
      </mc:Fallback>
    </mc:AlternateContent>
    <mc:AlternateContent xmlns:mc="http://schemas.openxmlformats.org/markup-compatibility/2006">
      <mc:Choice Requires="x14">
        <control shapeId="7593" r:id="rId42" name="Control 425">
          <controlPr defaultSize="0" r:id="rId43">
            <anchor moveWithCells="1">
              <from>
                <xdr:col>31</xdr:col>
                <xdr:colOff>228600</xdr:colOff>
                <xdr:row>65</xdr:row>
                <xdr:rowOff>161925</xdr:rowOff>
              </from>
              <to>
                <xdr:col>31</xdr:col>
                <xdr:colOff>428625</xdr:colOff>
                <xdr:row>67</xdr:row>
                <xdr:rowOff>9525</xdr:rowOff>
              </to>
            </anchor>
          </controlPr>
        </control>
      </mc:Choice>
      <mc:Fallback>
        <control shapeId="7593" r:id="rId42" name="Control 425"/>
      </mc:Fallback>
    </mc:AlternateContent>
    <mc:AlternateContent xmlns:mc="http://schemas.openxmlformats.org/markup-compatibility/2006">
      <mc:Choice Requires="x14">
        <control shapeId="7594" r:id="rId44" name="Control 426">
          <controlPr defaultSize="0" r:id="rId45">
            <anchor moveWithCells="1">
              <from>
                <xdr:col>31</xdr:col>
                <xdr:colOff>228600</xdr:colOff>
                <xdr:row>65</xdr:row>
                <xdr:rowOff>161925</xdr:rowOff>
              </from>
              <to>
                <xdr:col>31</xdr:col>
                <xdr:colOff>428625</xdr:colOff>
                <xdr:row>67</xdr:row>
                <xdr:rowOff>9525</xdr:rowOff>
              </to>
            </anchor>
          </controlPr>
        </control>
      </mc:Choice>
      <mc:Fallback>
        <control shapeId="7594" r:id="rId44" name="Control 426"/>
      </mc:Fallback>
    </mc:AlternateContent>
    <mc:AlternateContent xmlns:mc="http://schemas.openxmlformats.org/markup-compatibility/2006">
      <mc:Choice Requires="x14">
        <control shapeId="7595" r:id="rId46" name="Control 427">
          <controlPr defaultSize="0" r:id="rId47">
            <anchor moveWithCells="1">
              <from>
                <xdr:col>31</xdr:col>
                <xdr:colOff>228600</xdr:colOff>
                <xdr:row>65</xdr:row>
                <xdr:rowOff>161925</xdr:rowOff>
              </from>
              <to>
                <xdr:col>31</xdr:col>
                <xdr:colOff>428625</xdr:colOff>
                <xdr:row>67</xdr:row>
                <xdr:rowOff>9525</xdr:rowOff>
              </to>
            </anchor>
          </controlPr>
        </control>
      </mc:Choice>
      <mc:Fallback>
        <control shapeId="7595" r:id="rId46" name="Control 427"/>
      </mc:Fallback>
    </mc:AlternateContent>
    <mc:AlternateContent xmlns:mc="http://schemas.openxmlformats.org/markup-compatibility/2006">
      <mc:Choice Requires="x14">
        <control shapeId="7597" r:id="rId48" name="Control 429">
          <controlPr defaultSize="0" r:id="rId5">
            <anchor moveWithCells="1">
              <from>
                <xdr:col>31</xdr:col>
                <xdr:colOff>228600</xdr:colOff>
                <xdr:row>71</xdr:row>
                <xdr:rowOff>104775</xdr:rowOff>
              </from>
              <to>
                <xdr:col>31</xdr:col>
                <xdr:colOff>457200</xdr:colOff>
                <xdr:row>72</xdr:row>
                <xdr:rowOff>152400</xdr:rowOff>
              </to>
            </anchor>
          </controlPr>
        </control>
      </mc:Choice>
      <mc:Fallback>
        <control shapeId="7597" r:id="rId48" name="Control 429"/>
      </mc:Fallback>
    </mc:AlternateContent>
    <mc:AlternateContent xmlns:mc="http://schemas.openxmlformats.org/markup-compatibility/2006">
      <mc:Choice Requires="x14">
        <control shapeId="7598" r:id="rId49" name="Control 430">
          <controlPr defaultSize="0" r:id="rId50">
            <anchor moveWithCells="1">
              <from>
                <xdr:col>31</xdr:col>
                <xdr:colOff>228600</xdr:colOff>
                <xdr:row>71</xdr:row>
                <xdr:rowOff>104775</xdr:rowOff>
              </from>
              <to>
                <xdr:col>31</xdr:col>
                <xdr:colOff>428625</xdr:colOff>
                <xdr:row>72</xdr:row>
                <xdr:rowOff>133350</xdr:rowOff>
              </to>
            </anchor>
          </controlPr>
        </control>
      </mc:Choice>
      <mc:Fallback>
        <control shapeId="7598" r:id="rId49" name="Control 430"/>
      </mc:Fallback>
    </mc:AlternateContent>
    <mc:AlternateContent xmlns:mc="http://schemas.openxmlformats.org/markup-compatibility/2006">
      <mc:Choice Requires="x14">
        <control shapeId="7599" r:id="rId51" name="Control 431">
          <controlPr defaultSize="0" r:id="rId52">
            <anchor moveWithCells="1">
              <from>
                <xdr:col>31</xdr:col>
                <xdr:colOff>228600</xdr:colOff>
                <xdr:row>71</xdr:row>
                <xdr:rowOff>104775</xdr:rowOff>
              </from>
              <to>
                <xdr:col>31</xdr:col>
                <xdr:colOff>428625</xdr:colOff>
                <xdr:row>72</xdr:row>
                <xdr:rowOff>133350</xdr:rowOff>
              </to>
            </anchor>
          </controlPr>
        </control>
      </mc:Choice>
      <mc:Fallback>
        <control shapeId="7599" r:id="rId51" name="Control 431"/>
      </mc:Fallback>
    </mc:AlternateContent>
    <mc:AlternateContent xmlns:mc="http://schemas.openxmlformats.org/markup-compatibility/2006">
      <mc:Choice Requires="x14">
        <control shapeId="7600" r:id="rId53" name="Control 432">
          <controlPr defaultSize="0" r:id="rId54">
            <anchor moveWithCells="1">
              <from>
                <xdr:col>31</xdr:col>
                <xdr:colOff>228600</xdr:colOff>
                <xdr:row>71</xdr:row>
                <xdr:rowOff>104775</xdr:rowOff>
              </from>
              <to>
                <xdr:col>31</xdr:col>
                <xdr:colOff>428625</xdr:colOff>
                <xdr:row>72</xdr:row>
                <xdr:rowOff>133350</xdr:rowOff>
              </to>
            </anchor>
          </controlPr>
        </control>
      </mc:Choice>
      <mc:Fallback>
        <control shapeId="7600" r:id="rId53" name="Control 432"/>
      </mc:Fallback>
    </mc:AlternateContent>
    <mc:AlternateContent xmlns:mc="http://schemas.openxmlformats.org/markup-compatibility/2006">
      <mc:Choice Requires="x14">
        <control shapeId="7603" r:id="rId55" name="Control 435">
          <controlPr defaultSize="0" r:id="rId5">
            <anchor moveWithCells="1">
              <from>
                <xdr:col>31</xdr:col>
                <xdr:colOff>228600</xdr:colOff>
                <xdr:row>73</xdr:row>
                <xdr:rowOff>171450</xdr:rowOff>
              </from>
              <to>
                <xdr:col>31</xdr:col>
                <xdr:colOff>457200</xdr:colOff>
                <xdr:row>75</xdr:row>
                <xdr:rowOff>38100</xdr:rowOff>
              </to>
            </anchor>
          </controlPr>
        </control>
      </mc:Choice>
      <mc:Fallback>
        <control shapeId="7603" r:id="rId55" name="Control 435"/>
      </mc:Fallback>
    </mc:AlternateContent>
    <mc:AlternateContent xmlns:mc="http://schemas.openxmlformats.org/markup-compatibility/2006">
      <mc:Choice Requires="x14">
        <control shapeId="7604" r:id="rId56" name="Control 436">
          <controlPr defaultSize="0" r:id="rId57">
            <anchor moveWithCells="1">
              <from>
                <xdr:col>31</xdr:col>
                <xdr:colOff>228600</xdr:colOff>
                <xdr:row>73</xdr:row>
                <xdr:rowOff>171450</xdr:rowOff>
              </from>
              <to>
                <xdr:col>31</xdr:col>
                <xdr:colOff>428625</xdr:colOff>
                <xdr:row>75</xdr:row>
                <xdr:rowOff>19050</xdr:rowOff>
              </to>
            </anchor>
          </controlPr>
        </control>
      </mc:Choice>
      <mc:Fallback>
        <control shapeId="7604" r:id="rId56" name="Control 436"/>
      </mc:Fallback>
    </mc:AlternateContent>
    <mc:AlternateContent xmlns:mc="http://schemas.openxmlformats.org/markup-compatibility/2006">
      <mc:Choice Requires="x14">
        <control shapeId="7605" r:id="rId58" name="Control 437">
          <controlPr defaultSize="0" r:id="rId59">
            <anchor moveWithCells="1">
              <from>
                <xdr:col>31</xdr:col>
                <xdr:colOff>228600</xdr:colOff>
                <xdr:row>73</xdr:row>
                <xdr:rowOff>171450</xdr:rowOff>
              </from>
              <to>
                <xdr:col>31</xdr:col>
                <xdr:colOff>428625</xdr:colOff>
                <xdr:row>75</xdr:row>
                <xdr:rowOff>19050</xdr:rowOff>
              </to>
            </anchor>
          </controlPr>
        </control>
      </mc:Choice>
      <mc:Fallback>
        <control shapeId="7605" r:id="rId58" name="Control 437"/>
      </mc:Fallback>
    </mc:AlternateContent>
    <mc:AlternateContent xmlns:mc="http://schemas.openxmlformats.org/markup-compatibility/2006">
      <mc:Choice Requires="x14">
        <control shapeId="7606" r:id="rId60" name="Control 438">
          <controlPr defaultSize="0" r:id="rId61">
            <anchor moveWithCells="1">
              <from>
                <xdr:col>31</xdr:col>
                <xdr:colOff>228600</xdr:colOff>
                <xdr:row>73</xdr:row>
                <xdr:rowOff>171450</xdr:rowOff>
              </from>
              <to>
                <xdr:col>31</xdr:col>
                <xdr:colOff>428625</xdr:colOff>
                <xdr:row>75</xdr:row>
                <xdr:rowOff>19050</xdr:rowOff>
              </to>
            </anchor>
          </controlPr>
        </control>
      </mc:Choice>
      <mc:Fallback>
        <control shapeId="7606" r:id="rId60" name="Control 438"/>
      </mc:Fallback>
    </mc:AlternateContent>
    <mc:AlternateContent xmlns:mc="http://schemas.openxmlformats.org/markup-compatibility/2006">
      <mc:Choice Requires="x14">
        <control shapeId="7608" r:id="rId62" name="Control 440">
          <controlPr defaultSize="0" r:id="rId5">
            <anchor moveWithCells="1">
              <from>
                <xdr:col>31</xdr:col>
                <xdr:colOff>228600</xdr:colOff>
                <xdr:row>79</xdr:row>
                <xdr:rowOff>85725</xdr:rowOff>
              </from>
              <to>
                <xdr:col>31</xdr:col>
                <xdr:colOff>457200</xdr:colOff>
                <xdr:row>80</xdr:row>
                <xdr:rowOff>133350</xdr:rowOff>
              </to>
            </anchor>
          </controlPr>
        </control>
      </mc:Choice>
      <mc:Fallback>
        <control shapeId="7608" r:id="rId62" name="Control 440"/>
      </mc:Fallback>
    </mc:AlternateContent>
    <mc:AlternateContent xmlns:mc="http://schemas.openxmlformats.org/markup-compatibility/2006">
      <mc:Choice Requires="x14">
        <control shapeId="7609" r:id="rId63" name="Control 441">
          <controlPr defaultSize="0" r:id="rId64">
            <anchor moveWithCells="1">
              <from>
                <xdr:col>31</xdr:col>
                <xdr:colOff>228600</xdr:colOff>
                <xdr:row>79</xdr:row>
                <xdr:rowOff>85725</xdr:rowOff>
              </from>
              <to>
                <xdr:col>31</xdr:col>
                <xdr:colOff>428625</xdr:colOff>
                <xdr:row>80</xdr:row>
                <xdr:rowOff>114300</xdr:rowOff>
              </to>
            </anchor>
          </controlPr>
        </control>
      </mc:Choice>
      <mc:Fallback>
        <control shapeId="7609" r:id="rId63" name="Control 441"/>
      </mc:Fallback>
    </mc:AlternateContent>
    <mc:AlternateContent xmlns:mc="http://schemas.openxmlformats.org/markup-compatibility/2006">
      <mc:Choice Requires="x14">
        <control shapeId="7610" r:id="rId65" name="Control 442">
          <controlPr defaultSize="0" r:id="rId66">
            <anchor moveWithCells="1">
              <from>
                <xdr:col>31</xdr:col>
                <xdr:colOff>228600</xdr:colOff>
                <xdr:row>79</xdr:row>
                <xdr:rowOff>85725</xdr:rowOff>
              </from>
              <to>
                <xdr:col>31</xdr:col>
                <xdr:colOff>428625</xdr:colOff>
                <xdr:row>80</xdr:row>
                <xdr:rowOff>114300</xdr:rowOff>
              </to>
            </anchor>
          </controlPr>
        </control>
      </mc:Choice>
      <mc:Fallback>
        <control shapeId="7610" r:id="rId65" name="Control 442"/>
      </mc:Fallback>
    </mc:AlternateContent>
    <mc:AlternateContent xmlns:mc="http://schemas.openxmlformats.org/markup-compatibility/2006">
      <mc:Choice Requires="x14">
        <control shapeId="7611" r:id="rId67" name="Control 443">
          <controlPr defaultSize="0" r:id="rId68">
            <anchor moveWithCells="1">
              <from>
                <xdr:col>31</xdr:col>
                <xdr:colOff>228600</xdr:colOff>
                <xdr:row>79</xdr:row>
                <xdr:rowOff>85725</xdr:rowOff>
              </from>
              <to>
                <xdr:col>31</xdr:col>
                <xdr:colOff>428625</xdr:colOff>
                <xdr:row>80</xdr:row>
                <xdr:rowOff>114300</xdr:rowOff>
              </to>
            </anchor>
          </controlPr>
        </control>
      </mc:Choice>
      <mc:Fallback>
        <control shapeId="7611" r:id="rId67" name="Control 443"/>
      </mc:Fallback>
    </mc:AlternateContent>
    <mc:AlternateContent xmlns:mc="http://schemas.openxmlformats.org/markup-compatibility/2006">
      <mc:Choice Requires="x14">
        <control shapeId="7614" r:id="rId69" name="Control 446">
          <controlPr defaultSize="0" r:id="rId34">
            <anchor moveWithCells="1">
              <from>
                <xdr:col>31</xdr:col>
                <xdr:colOff>228600</xdr:colOff>
                <xdr:row>81</xdr:row>
                <xdr:rowOff>161925</xdr:rowOff>
              </from>
              <to>
                <xdr:col>31</xdr:col>
                <xdr:colOff>457200</xdr:colOff>
                <xdr:row>83</xdr:row>
                <xdr:rowOff>38100</xdr:rowOff>
              </to>
            </anchor>
          </controlPr>
        </control>
      </mc:Choice>
      <mc:Fallback>
        <control shapeId="7614" r:id="rId69" name="Control 446"/>
      </mc:Fallback>
    </mc:AlternateContent>
    <mc:AlternateContent xmlns:mc="http://schemas.openxmlformats.org/markup-compatibility/2006">
      <mc:Choice Requires="x14">
        <control shapeId="7615" r:id="rId70" name="Control 447">
          <controlPr defaultSize="0" r:id="rId71">
            <anchor moveWithCells="1">
              <from>
                <xdr:col>31</xdr:col>
                <xdr:colOff>228600</xdr:colOff>
                <xdr:row>81</xdr:row>
                <xdr:rowOff>161925</xdr:rowOff>
              </from>
              <to>
                <xdr:col>31</xdr:col>
                <xdr:colOff>428625</xdr:colOff>
                <xdr:row>83</xdr:row>
                <xdr:rowOff>19050</xdr:rowOff>
              </to>
            </anchor>
          </controlPr>
        </control>
      </mc:Choice>
      <mc:Fallback>
        <control shapeId="7615" r:id="rId70" name="Control 447"/>
      </mc:Fallback>
    </mc:AlternateContent>
    <mc:AlternateContent xmlns:mc="http://schemas.openxmlformats.org/markup-compatibility/2006">
      <mc:Choice Requires="x14">
        <control shapeId="7616" r:id="rId72" name="Control 448">
          <controlPr defaultSize="0" r:id="rId73">
            <anchor moveWithCells="1">
              <from>
                <xdr:col>31</xdr:col>
                <xdr:colOff>228600</xdr:colOff>
                <xdr:row>81</xdr:row>
                <xdr:rowOff>161925</xdr:rowOff>
              </from>
              <to>
                <xdr:col>31</xdr:col>
                <xdr:colOff>428625</xdr:colOff>
                <xdr:row>83</xdr:row>
                <xdr:rowOff>19050</xdr:rowOff>
              </to>
            </anchor>
          </controlPr>
        </control>
      </mc:Choice>
      <mc:Fallback>
        <control shapeId="7616" r:id="rId72" name="Control 448"/>
      </mc:Fallback>
    </mc:AlternateContent>
    <mc:AlternateContent xmlns:mc="http://schemas.openxmlformats.org/markup-compatibility/2006">
      <mc:Choice Requires="x14">
        <control shapeId="7617" r:id="rId74" name="Control 449">
          <controlPr defaultSize="0" r:id="rId75">
            <anchor moveWithCells="1">
              <from>
                <xdr:col>31</xdr:col>
                <xdr:colOff>228600</xdr:colOff>
                <xdr:row>81</xdr:row>
                <xdr:rowOff>161925</xdr:rowOff>
              </from>
              <to>
                <xdr:col>31</xdr:col>
                <xdr:colOff>428625</xdr:colOff>
                <xdr:row>83</xdr:row>
                <xdr:rowOff>19050</xdr:rowOff>
              </to>
            </anchor>
          </controlPr>
        </control>
      </mc:Choice>
      <mc:Fallback>
        <control shapeId="7617" r:id="rId74" name="Control 449"/>
      </mc:Fallback>
    </mc:AlternateContent>
    <mc:AlternateContent xmlns:mc="http://schemas.openxmlformats.org/markup-compatibility/2006">
      <mc:Choice Requires="x14">
        <control shapeId="7619" r:id="rId76" name="Control 451">
          <controlPr defaultSize="0" r:id="rId5">
            <anchor moveWithCells="1">
              <from>
                <xdr:col>31</xdr:col>
                <xdr:colOff>228600</xdr:colOff>
                <xdr:row>87</xdr:row>
                <xdr:rowOff>104775</xdr:rowOff>
              </from>
              <to>
                <xdr:col>31</xdr:col>
                <xdr:colOff>457200</xdr:colOff>
                <xdr:row>88</xdr:row>
                <xdr:rowOff>152400</xdr:rowOff>
              </to>
            </anchor>
          </controlPr>
        </control>
      </mc:Choice>
      <mc:Fallback>
        <control shapeId="7619" r:id="rId76" name="Control 451"/>
      </mc:Fallback>
    </mc:AlternateContent>
    <mc:AlternateContent xmlns:mc="http://schemas.openxmlformats.org/markup-compatibility/2006">
      <mc:Choice Requires="x14">
        <control shapeId="7620" r:id="rId77" name="Control 452">
          <controlPr defaultSize="0" r:id="rId78">
            <anchor moveWithCells="1">
              <from>
                <xdr:col>31</xdr:col>
                <xdr:colOff>228600</xdr:colOff>
                <xdr:row>87</xdr:row>
                <xdr:rowOff>104775</xdr:rowOff>
              </from>
              <to>
                <xdr:col>31</xdr:col>
                <xdr:colOff>428625</xdr:colOff>
                <xdr:row>88</xdr:row>
                <xdr:rowOff>133350</xdr:rowOff>
              </to>
            </anchor>
          </controlPr>
        </control>
      </mc:Choice>
      <mc:Fallback>
        <control shapeId="7620" r:id="rId77" name="Control 452"/>
      </mc:Fallback>
    </mc:AlternateContent>
    <mc:AlternateContent xmlns:mc="http://schemas.openxmlformats.org/markup-compatibility/2006">
      <mc:Choice Requires="x14">
        <control shapeId="7621" r:id="rId79" name="Control 453">
          <controlPr defaultSize="0" r:id="rId80">
            <anchor moveWithCells="1">
              <from>
                <xdr:col>31</xdr:col>
                <xdr:colOff>228600</xdr:colOff>
                <xdr:row>87</xdr:row>
                <xdr:rowOff>104775</xdr:rowOff>
              </from>
              <to>
                <xdr:col>31</xdr:col>
                <xdr:colOff>428625</xdr:colOff>
                <xdr:row>88</xdr:row>
                <xdr:rowOff>133350</xdr:rowOff>
              </to>
            </anchor>
          </controlPr>
        </control>
      </mc:Choice>
      <mc:Fallback>
        <control shapeId="7621" r:id="rId79" name="Control 453"/>
      </mc:Fallback>
    </mc:AlternateContent>
    <mc:AlternateContent xmlns:mc="http://schemas.openxmlformats.org/markup-compatibility/2006">
      <mc:Choice Requires="x14">
        <control shapeId="7622" r:id="rId81" name="Control 454">
          <controlPr defaultSize="0" r:id="rId82">
            <anchor moveWithCells="1">
              <from>
                <xdr:col>31</xdr:col>
                <xdr:colOff>228600</xdr:colOff>
                <xdr:row>87</xdr:row>
                <xdr:rowOff>104775</xdr:rowOff>
              </from>
              <to>
                <xdr:col>31</xdr:col>
                <xdr:colOff>428625</xdr:colOff>
                <xdr:row>88</xdr:row>
                <xdr:rowOff>133350</xdr:rowOff>
              </to>
            </anchor>
          </controlPr>
        </control>
      </mc:Choice>
      <mc:Fallback>
        <control shapeId="7622" r:id="rId81" name="Control 454"/>
      </mc:Fallback>
    </mc:AlternateContent>
    <mc:AlternateContent xmlns:mc="http://schemas.openxmlformats.org/markup-compatibility/2006">
      <mc:Choice Requires="x14">
        <control shapeId="7625" r:id="rId83" name="Control 457">
          <controlPr defaultSize="0" r:id="rId34">
            <anchor moveWithCells="1">
              <from>
                <xdr:col>31</xdr:col>
                <xdr:colOff>228600</xdr:colOff>
                <xdr:row>89</xdr:row>
                <xdr:rowOff>152400</xdr:rowOff>
              </from>
              <to>
                <xdr:col>31</xdr:col>
                <xdr:colOff>457200</xdr:colOff>
                <xdr:row>91</xdr:row>
                <xdr:rowOff>28575</xdr:rowOff>
              </to>
            </anchor>
          </controlPr>
        </control>
      </mc:Choice>
      <mc:Fallback>
        <control shapeId="7625" r:id="rId83" name="Control 457"/>
      </mc:Fallback>
    </mc:AlternateContent>
    <mc:AlternateContent xmlns:mc="http://schemas.openxmlformats.org/markup-compatibility/2006">
      <mc:Choice Requires="x14">
        <control shapeId="7626" r:id="rId84" name="Control 458">
          <controlPr defaultSize="0" r:id="rId85">
            <anchor moveWithCells="1">
              <from>
                <xdr:col>31</xdr:col>
                <xdr:colOff>228600</xdr:colOff>
                <xdr:row>89</xdr:row>
                <xdr:rowOff>152400</xdr:rowOff>
              </from>
              <to>
                <xdr:col>31</xdr:col>
                <xdr:colOff>428625</xdr:colOff>
                <xdr:row>91</xdr:row>
                <xdr:rowOff>9525</xdr:rowOff>
              </to>
            </anchor>
          </controlPr>
        </control>
      </mc:Choice>
      <mc:Fallback>
        <control shapeId="7626" r:id="rId84" name="Control 458"/>
      </mc:Fallback>
    </mc:AlternateContent>
    <mc:AlternateContent xmlns:mc="http://schemas.openxmlformats.org/markup-compatibility/2006">
      <mc:Choice Requires="x14">
        <control shapeId="7627" r:id="rId86" name="Control 459">
          <controlPr defaultSize="0" r:id="rId87">
            <anchor moveWithCells="1">
              <from>
                <xdr:col>31</xdr:col>
                <xdr:colOff>228600</xdr:colOff>
                <xdr:row>89</xdr:row>
                <xdr:rowOff>152400</xdr:rowOff>
              </from>
              <to>
                <xdr:col>31</xdr:col>
                <xdr:colOff>428625</xdr:colOff>
                <xdr:row>91</xdr:row>
                <xdr:rowOff>9525</xdr:rowOff>
              </to>
            </anchor>
          </controlPr>
        </control>
      </mc:Choice>
      <mc:Fallback>
        <control shapeId="7627" r:id="rId86" name="Control 459"/>
      </mc:Fallback>
    </mc:AlternateContent>
    <mc:AlternateContent xmlns:mc="http://schemas.openxmlformats.org/markup-compatibility/2006">
      <mc:Choice Requires="x14">
        <control shapeId="7628" r:id="rId88" name="Control 460">
          <controlPr defaultSize="0" r:id="rId89">
            <anchor moveWithCells="1">
              <from>
                <xdr:col>31</xdr:col>
                <xdr:colOff>228600</xdr:colOff>
                <xdr:row>89</xdr:row>
                <xdr:rowOff>152400</xdr:rowOff>
              </from>
              <to>
                <xdr:col>31</xdr:col>
                <xdr:colOff>428625</xdr:colOff>
                <xdr:row>91</xdr:row>
                <xdr:rowOff>9525</xdr:rowOff>
              </to>
            </anchor>
          </controlPr>
        </control>
      </mc:Choice>
      <mc:Fallback>
        <control shapeId="7628" r:id="rId88" name="Control 460"/>
      </mc:Fallback>
    </mc:AlternateContent>
    <mc:AlternateContent xmlns:mc="http://schemas.openxmlformats.org/markup-compatibility/2006">
      <mc:Choice Requires="x14">
        <control shapeId="7630" r:id="rId90" name="Control 462">
          <controlPr defaultSize="0" r:id="rId5">
            <anchor moveWithCells="1">
              <from>
                <xdr:col>31</xdr:col>
                <xdr:colOff>228600</xdr:colOff>
                <xdr:row>95</xdr:row>
                <xdr:rowOff>123825</xdr:rowOff>
              </from>
              <to>
                <xdr:col>31</xdr:col>
                <xdr:colOff>457200</xdr:colOff>
                <xdr:row>96</xdr:row>
                <xdr:rowOff>171450</xdr:rowOff>
              </to>
            </anchor>
          </controlPr>
        </control>
      </mc:Choice>
      <mc:Fallback>
        <control shapeId="7630" r:id="rId90" name="Control 462"/>
      </mc:Fallback>
    </mc:AlternateContent>
    <mc:AlternateContent xmlns:mc="http://schemas.openxmlformats.org/markup-compatibility/2006">
      <mc:Choice Requires="x14">
        <control shapeId="7631" r:id="rId91" name="Control 463">
          <controlPr defaultSize="0" r:id="rId92">
            <anchor moveWithCells="1">
              <from>
                <xdr:col>31</xdr:col>
                <xdr:colOff>228600</xdr:colOff>
                <xdr:row>95</xdr:row>
                <xdr:rowOff>123825</xdr:rowOff>
              </from>
              <to>
                <xdr:col>31</xdr:col>
                <xdr:colOff>428625</xdr:colOff>
                <xdr:row>96</xdr:row>
                <xdr:rowOff>152400</xdr:rowOff>
              </to>
            </anchor>
          </controlPr>
        </control>
      </mc:Choice>
      <mc:Fallback>
        <control shapeId="7631" r:id="rId91" name="Control 463"/>
      </mc:Fallback>
    </mc:AlternateContent>
    <mc:AlternateContent xmlns:mc="http://schemas.openxmlformats.org/markup-compatibility/2006">
      <mc:Choice Requires="x14">
        <control shapeId="7632" r:id="rId93" name="Control 464">
          <controlPr defaultSize="0" r:id="rId94">
            <anchor moveWithCells="1">
              <from>
                <xdr:col>31</xdr:col>
                <xdr:colOff>228600</xdr:colOff>
                <xdr:row>95</xdr:row>
                <xdr:rowOff>123825</xdr:rowOff>
              </from>
              <to>
                <xdr:col>31</xdr:col>
                <xdr:colOff>428625</xdr:colOff>
                <xdr:row>96</xdr:row>
                <xdr:rowOff>152400</xdr:rowOff>
              </to>
            </anchor>
          </controlPr>
        </control>
      </mc:Choice>
      <mc:Fallback>
        <control shapeId="7632" r:id="rId93" name="Control 464"/>
      </mc:Fallback>
    </mc:AlternateContent>
    <mc:AlternateContent xmlns:mc="http://schemas.openxmlformats.org/markup-compatibility/2006">
      <mc:Choice Requires="x14">
        <control shapeId="7633" r:id="rId95" name="Control 465">
          <controlPr defaultSize="0" r:id="rId96">
            <anchor moveWithCells="1">
              <from>
                <xdr:col>31</xdr:col>
                <xdr:colOff>228600</xdr:colOff>
                <xdr:row>95</xdr:row>
                <xdr:rowOff>123825</xdr:rowOff>
              </from>
              <to>
                <xdr:col>31</xdr:col>
                <xdr:colOff>428625</xdr:colOff>
                <xdr:row>96</xdr:row>
                <xdr:rowOff>152400</xdr:rowOff>
              </to>
            </anchor>
          </controlPr>
        </control>
      </mc:Choice>
      <mc:Fallback>
        <control shapeId="7633" r:id="rId95" name="Control 465"/>
      </mc:Fallback>
    </mc:AlternateContent>
    <mc:AlternateContent xmlns:mc="http://schemas.openxmlformats.org/markup-compatibility/2006">
      <mc:Choice Requires="x14">
        <control shapeId="7636" r:id="rId97" name="Control 468">
          <controlPr defaultSize="0" r:id="rId5">
            <anchor moveWithCells="1">
              <from>
                <xdr:col>31</xdr:col>
                <xdr:colOff>228600</xdr:colOff>
                <xdr:row>97</xdr:row>
                <xdr:rowOff>171450</xdr:rowOff>
              </from>
              <to>
                <xdr:col>31</xdr:col>
                <xdr:colOff>457200</xdr:colOff>
                <xdr:row>99</xdr:row>
                <xdr:rowOff>38100</xdr:rowOff>
              </to>
            </anchor>
          </controlPr>
        </control>
      </mc:Choice>
      <mc:Fallback>
        <control shapeId="7636" r:id="rId97" name="Control 468"/>
      </mc:Fallback>
    </mc:AlternateContent>
    <mc:AlternateContent xmlns:mc="http://schemas.openxmlformats.org/markup-compatibility/2006">
      <mc:Choice Requires="x14">
        <control shapeId="7637" r:id="rId98" name="Control 469">
          <controlPr defaultSize="0" r:id="rId99">
            <anchor moveWithCells="1">
              <from>
                <xdr:col>31</xdr:col>
                <xdr:colOff>228600</xdr:colOff>
                <xdr:row>97</xdr:row>
                <xdr:rowOff>171450</xdr:rowOff>
              </from>
              <to>
                <xdr:col>31</xdr:col>
                <xdr:colOff>428625</xdr:colOff>
                <xdr:row>99</xdr:row>
                <xdr:rowOff>19050</xdr:rowOff>
              </to>
            </anchor>
          </controlPr>
        </control>
      </mc:Choice>
      <mc:Fallback>
        <control shapeId="7637" r:id="rId98" name="Control 469"/>
      </mc:Fallback>
    </mc:AlternateContent>
    <mc:AlternateContent xmlns:mc="http://schemas.openxmlformats.org/markup-compatibility/2006">
      <mc:Choice Requires="x14">
        <control shapeId="7638" r:id="rId100" name="Control 470">
          <controlPr defaultSize="0" r:id="rId101">
            <anchor moveWithCells="1">
              <from>
                <xdr:col>31</xdr:col>
                <xdr:colOff>228600</xdr:colOff>
                <xdr:row>97</xdr:row>
                <xdr:rowOff>171450</xdr:rowOff>
              </from>
              <to>
                <xdr:col>31</xdr:col>
                <xdr:colOff>428625</xdr:colOff>
                <xdr:row>99</xdr:row>
                <xdr:rowOff>19050</xdr:rowOff>
              </to>
            </anchor>
          </controlPr>
        </control>
      </mc:Choice>
      <mc:Fallback>
        <control shapeId="7638" r:id="rId100" name="Control 470"/>
      </mc:Fallback>
    </mc:AlternateContent>
    <mc:AlternateContent xmlns:mc="http://schemas.openxmlformats.org/markup-compatibility/2006">
      <mc:Choice Requires="x14">
        <control shapeId="7639" r:id="rId102" name="Control 471">
          <controlPr defaultSize="0" r:id="rId103">
            <anchor moveWithCells="1">
              <from>
                <xdr:col>31</xdr:col>
                <xdr:colOff>228600</xdr:colOff>
                <xdr:row>97</xdr:row>
                <xdr:rowOff>171450</xdr:rowOff>
              </from>
              <to>
                <xdr:col>31</xdr:col>
                <xdr:colOff>428625</xdr:colOff>
                <xdr:row>99</xdr:row>
                <xdr:rowOff>19050</xdr:rowOff>
              </to>
            </anchor>
          </controlPr>
        </control>
      </mc:Choice>
      <mc:Fallback>
        <control shapeId="7639" r:id="rId102" name="Control 471"/>
      </mc:Fallback>
    </mc:AlternateContent>
    <mc:AlternateContent xmlns:mc="http://schemas.openxmlformats.org/markup-compatibility/2006">
      <mc:Choice Requires="x14">
        <control shapeId="7641" r:id="rId104" name="Control 473">
          <controlPr defaultSize="0" r:id="rId5">
            <anchor moveWithCells="1">
              <from>
                <xdr:col>31</xdr:col>
                <xdr:colOff>228600</xdr:colOff>
                <xdr:row>103</xdr:row>
                <xdr:rowOff>171450</xdr:rowOff>
              </from>
              <to>
                <xdr:col>31</xdr:col>
                <xdr:colOff>457200</xdr:colOff>
                <xdr:row>105</xdr:row>
                <xdr:rowOff>38100</xdr:rowOff>
              </to>
            </anchor>
          </controlPr>
        </control>
      </mc:Choice>
      <mc:Fallback>
        <control shapeId="7641" r:id="rId104" name="Control 473"/>
      </mc:Fallback>
    </mc:AlternateContent>
    <mc:AlternateContent xmlns:mc="http://schemas.openxmlformats.org/markup-compatibility/2006">
      <mc:Choice Requires="x14">
        <control shapeId="7642" r:id="rId105" name="Control 474">
          <controlPr defaultSize="0" r:id="rId106">
            <anchor moveWithCells="1">
              <from>
                <xdr:col>31</xdr:col>
                <xdr:colOff>228600</xdr:colOff>
                <xdr:row>103</xdr:row>
                <xdr:rowOff>171450</xdr:rowOff>
              </from>
              <to>
                <xdr:col>31</xdr:col>
                <xdr:colOff>428625</xdr:colOff>
                <xdr:row>105</xdr:row>
                <xdr:rowOff>19050</xdr:rowOff>
              </to>
            </anchor>
          </controlPr>
        </control>
      </mc:Choice>
      <mc:Fallback>
        <control shapeId="7642" r:id="rId105" name="Control 474"/>
      </mc:Fallback>
    </mc:AlternateContent>
    <mc:AlternateContent xmlns:mc="http://schemas.openxmlformats.org/markup-compatibility/2006">
      <mc:Choice Requires="x14">
        <control shapeId="7643" r:id="rId107" name="Control 475">
          <controlPr defaultSize="0" r:id="rId108">
            <anchor moveWithCells="1">
              <from>
                <xdr:col>31</xdr:col>
                <xdr:colOff>228600</xdr:colOff>
                <xdr:row>103</xdr:row>
                <xdr:rowOff>171450</xdr:rowOff>
              </from>
              <to>
                <xdr:col>31</xdr:col>
                <xdr:colOff>428625</xdr:colOff>
                <xdr:row>105</xdr:row>
                <xdr:rowOff>19050</xdr:rowOff>
              </to>
            </anchor>
          </controlPr>
        </control>
      </mc:Choice>
      <mc:Fallback>
        <control shapeId="7643" r:id="rId107" name="Control 475"/>
      </mc:Fallback>
    </mc:AlternateContent>
    <mc:AlternateContent xmlns:mc="http://schemas.openxmlformats.org/markup-compatibility/2006">
      <mc:Choice Requires="x14">
        <control shapeId="7644" r:id="rId109" name="Control 476">
          <controlPr defaultSize="0" r:id="rId110">
            <anchor moveWithCells="1">
              <from>
                <xdr:col>31</xdr:col>
                <xdr:colOff>228600</xdr:colOff>
                <xdr:row>103</xdr:row>
                <xdr:rowOff>171450</xdr:rowOff>
              </from>
              <to>
                <xdr:col>31</xdr:col>
                <xdr:colOff>428625</xdr:colOff>
                <xdr:row>105</xdr:row>
                <xdr:rowOff>19050</xdr:rowOff>
              </to>
            </anchor>
          </controlPr>
        </control>
      </mc:Choice>
      <mc:Fallback>
        <control shapeId="7644" r:id="rId109" name="Control 476"/>
      </mc:Fallback>
    </mc:AlternateContent>
    <mc:AlternateContent xmlns:mc="http://schemas.openxmlformats.org/markup-compatibility/2006">
      <mc:Choice Requires="x14">
        <control shapeId="7647" r:id="rId111" name="Control 479">
          <controlPr defaultSize="0" r:id="rId5">
            <anchor moveWithCells="1">
              <from>
                <xdr:col>31</xdr:col>
                <xdr:colOff>228600</xdr:colOff>
                <xdr:row>105</xdr:row>
                <xdr:rowOff>171450</xdr:rowOff>
              </from>
              <to>
                <xdr:col>31</xdr:col>
                <xdr:colOff>457200</xdr:colOff>
                <xdr:row>107</xdr:row>
                <xdr:rowOff>38100</xdr:rowOff>
              </to>
            </anchor>
          </controlPr>
        </control>
      </mc:Choice>
      <mc:Fallback>
        <control shapeId="7647" r:id="rId111" name="Control 479"/>
      </mc:Fallback>
    </mc:AlternateContent>
    <mc:AlternateContent xmlns:mc="http://schemas.openxmlformats.org/markup-compatibility/2006">
      <mc:Choice Requires="x14">
        <control shapeId="7648" r:id="rId112" name="Control 480">
          <controlPr defaultSize="0" r:id="rId113">
            <anchor moveWithCells="1">
              <from>
                <xdr:col>31</xdr:col>
                <xdr:colOff>228600</xdr:colOff>
                <xdr:row>105</xdr:row>
                <xdr:rowOff>171450</xdr:rowOff>
              </from>
              <to>
                <xdr:col>31</xdr:col>
                <xdr:colOff>428625</xdr:colOff>
                <xdr:row>107</xdr:row>
                <xdr:rowOff>19050</xdr:rowOff>
              </to>
            </anchor>
          </controlPr>
        </control>
      </mc:Choice>
      <mc:Fallback>
        <control shapeId="7648" r:id="rId112" name="Control 480"/>
      </mc:Fallback>
    </mc:AlternateContent>
    <mc:AlternateContent xmlns:mc="http://schemas.openxmlformats.org/markup-compatibility/2006">
      <mc:Choice Requires="x14">
        <control shapeId="7649" r:id="rId114" name="Control 481">
          <controlPr defaultSize="0" r:id="rId115">
            <anchor moveWithCells="1">
              <from>
                <xdr:col>31</xdr:col>
                <xdr:colOff>228600</xdr:colOff>
                <xdr:row>105</xdr:row>
                <xdr:rowOff>171450</xdr:rowOff>
              </from>
              <to>
                <xdr:col>31</xdr:col>
                <xdr:colOff>428625</xdr:colOff>
                <xdr:row>107</xdr:row>
                <xdr:rowOff>19050</xdr:rowOff>
              </to>
            </anchor>
          </controlPr>
        </control>
      </mc:Choice>
      <mc:Fallback>
        <control shapeId="7649" r:id="rId114" name="Control 481"/>
      </mc:Fallback>
    </mc:AlternateContent>
    <mc:AlternateContent xmlns:mc="http://schemas.openxmlformats.org/markup-compatibility/2006">
      <mc:Choice Requires="x14">
        <control shapeId="7650" r:id="rId116" name="Control 482">
          <controlPr defaultSize="0" r:id="rId117">
            <anchor moveWithCells="1">
              <from>
                <xdr:col>31</xdr:col>
                <xdr:colOff>228600</xdr:colOff>
                <xdr:row>105</xdr:row>
                <xdr:rowOff>171450</xdr:rowOff>
              </from>
              <to>
                <xdr:col>31</xdr:col>
                <xdr:colOff>428625</xdr:colOff>
                <xdr:row>107</xdr:row>
                <xdr:rowOff>19050</xdr:rowOff>
              </to>
            </anchor>
          </controlPr>
        </control>
      </mc:Choice>
      <mc:Fallback>
        <control shapeId="7650" r:id="rId116" name="Control 482"/>
      </mc:Fallback>
    </mc:AlternateContent>
    <mc:AlternateContent xmlns:mc="http://schemas.openxmlformats.org/markup-compatibility/2006">
      <mc:Choice Requires="x14">
        <control shapeId="7652" r:id="rId118" name="Control 484">
          <controlPr defaultSize="0" r:id="rId5">
            <anchor moveWithCells="1">
              <from>
                <xdr:col>31</xdr:col>
                <xdr:colOff>228600</xdr:colOff>
                <xdr:row>112</xdr:row>
                <xdr:rowOff>9525</xdr:rowOff>
              </from>
              <to>
                <xdr:col>31</xdr:col>
                <xdr:colOff>457200</xdr:colOff>
                <xdr:row>113</xdr:row>
                <xdr:rowOff>57150</xdr:rowOff>
              </to>
            </anchor>
          </controlPr>
        </control>
      </mc:Choice>
      <mc:Fallback>
        <control shapeId="7652" r:id="rId118" name="Control 484"/>
      </mc:Fallback>
    </mc:AlternateContent>
    <mc:AlternateContent xmlns:mc="http://schemas.openxmlformats.org/markup-compatibility/2006">
      <mc:Choice Requires="x14">
        <control shapeId="7653" r:id="rId119" name="Control 485">
          <controlPr defaultSize="0" r:id="rId120">
            <anchor moveWithCells="1">
              <from>
                <xdr:col>31</xdr:col>
                <xdr:colOff>228600</xdr:colOff>
                <xdr:row>112</xdr:row>
                <xdr:rowOff>9525</xdr:rowOff>
              </from>
              <to>
                <xdr:col>31</xdr:col>
                <xdr:colOff>428625</xdr:colOff>
                <xdr:row>113</xdr:row>
                <xdr:rowOff>38100</xdr:rowOff>
              </to>
            </anchor>
          </controlPr>
        </control>
      </mc:Choice>
      <mc:Fallback>
        <control shapeId="7653" r:id="rId119" name="Control 485"/>
      </mc:Fallback>
    </mc:AlternateContent>
    <mc:AlternateContent xmlns:mc="http://schemas.openxmlformats.org/markup-compatibility/2006">
      <mc:Choice Requires="x14">
        <control shapeId="7654" r:id="rId121" name="Control 486">
          <controlPr defaultSize="0" r:id="rId122">
            <anchor moveWithCells="1">
              <from>
                <xdr:col>31</xdr:col>
                <xdr:colOff>228600</xdr:colOff>
                <xdr:row>112</xdr:row>
                <xdr:rowOff>9525</xdr:rowOff>
              </from>
              <to>
                <xdr:col>31</xdr:col>
                <xdr:colOff>428625</xdr:colOff>
                <xdr:row>113</xdr:row>
                <xdr:rowOff>38100</xdr:rowOff>
              </to>
            </anchor>
          </controlPr>
        </control>
      </mc:Choice>
      <mc:Fallback>
        <control shapeId="7654" r:id="rId121" name="Control 486"/>
      </mc:Fallback>
    </mc:AlternateContent>
    <mc:AlternateContent xmlns:mc="http://schemas.openxmlformats.org/markup-compatibility/2006">
      <mc:Choice Requires="x14">
        <control shapeId="7655" r:id="rId123" name="Control 487">
          <controlPr defaultSize="0" r:id="rId124">
            <anchor moveWithCells="1">
              <from>
                <xdr:col>31</xdr:col>
                <xdr:colOff>228600</xdr:colOff>
                <xdr:row>112</xdr:row>
                <xdr:rowOff>9525</xdr:rowOff>
              </from>
              <to>
                <xdr:col>31</xdr:col>
                <xdr:colOff>428625</xdr:colOff>
                <xdr:row>113</xdr:row>
                <xdr:rowOff>38100</xdr:rowOff>
              </to>
            </anchor>
          </controlPr>
        </control>
      </mc:Choice>
      <mc:Fallback>
        <control shapeId="7655" r:id="rId123" name="Control 487"/>
      </mc:Fallback>
    </mc:AlternateContent>
    <mc:AlternateContent xmlns:mc="http://schemas.openxmlformats.org/markup-compatibility/2006">
      <mc:Choice Requires="x14">
        <control shapeId="7658" r:id="rId125" name="Control 490">
          <controlPr defaultSize="0" r:id="rId5">
            <anchor moveWithCells="1">
              <from>
                <xdr:col>31</xdr:col>
                <xdr:colOff>228600</xdr:colOff>
                <xdr:row>114</xdr:row>
                <xdr:rowOff>38100</xdr:rowOff>
              </from>
              <to>
                <xdr:col>31</xdr:col>
                <xdr:colOff>457200</xdr:colOff>
                <xdr:row>115</xdr:row>
                <xdr:rowOff>85725</xdr:rowOff>
              </to>
            </anchor>
          </controlPr>
        </control>
      </mc:Choice>
      <mc:Fallback>
        <control shapeId="7658" r:id="rId125" name="Control 490"/>
      </mc:Fallback>
    </mc:AlternateContent>
    <mc:AlternateContent xmlns:mc="http://schemas.openxmlformats.org/markup-compatibility/2006">
      <mc:Choice Requires="x14">
        <control shapeId="7659" r:id="rId126" name="Control 491">
          <controlPr defaultSize="0" r:id="rId127">
            <anchor moveWithCells="1">
              <from>
                <xdr:col>31</xdr:col>
                <xdr:colOff>228600</xdr:colOff>
                <xdr:row>114</xdr:row>
                <xdr:rowOff>38100</xdr:rowOff>
              </from>
              <to>
                <xdr:col>31</xdr:col>
                <xdr:colOff>428625</xdr:colOff>
                <xdr:row>115</xdr:row>
                <xdr:rowOff>66675</xdr:rowOff>
              </to>
            </anchor>
          </controlPr>
        </control>
      </mc:Choice>
      <mc:Fallback>
        <control shapeId="7659" r:id="rId126" name="Control 491"/>
      </mc:Fallback>
    </mc:AlternateContent>
    <mc:AlternateContent xmlns:mc="http://schemas.openxmlformats.org/markup-compatibility/2006">
      <mc:Choice Requires="x14">
        <control shapeId="7660" r:id="rId128" name="Control 492">
          <controlPr defaultSize="0" r:id="rId129">
            <anchor moveWithCells="1">
              <from>
                <xdr:col>31</xdr:col>
                <xdr:colOff>228600</xdr:colOff>
                <xdr:row>114</xdr:row>
                <xdr:rowOff>38100</xdr:rowOff>
              </from>
              <to>
                <xdr:col>31</xdr:col>
                <xdr:colOff>428625</xdr:colOff>
                <xdr:row>115</xdr:row>
                <xdr:rowOff>66675</xdr:rowOff>
              </to>
            </anchor>
          </controlPr>
        </control>
      </mc:Choice>
      <mc:Fallback>
        <control shapeId="7660" r:id="rId128" name="Control 492"/>
      </mc:Fallback>
    </mc:AlternateContent>
    <mc:AlternateContent xmlns:mc="http://schemas.openxmlformats.org/markup-compatibility/2006">
      <mc:Choice Requires="x14">
        <control shapeId="7661" r:id="rId130" name="Control 493">
          <controlPr defaultSize="0" r:id="rId131">
            <anchor moveWithCells="1">
              <from>
                <xdr:col>31</xdr:col>
                <xdr:colOff>228600</xdr:colOff>
                <xdr:row>114</xdr:row>
                <xdr:rowOff>38100</xdr:rowOff>
              </from>
              <to>
                <xdr:col>31</xdr:col>
                <xdr:colOff>428625</xdr:colOff>
                <xdr:row>115</xdr:row>
                <xdr:rowOff>66675</xdr:rowOff>
              </to>
            </anchor>
          </controlPr>
        </control>
      </mc:Choice>
      <mc:Fallback>
        <control shapeId="7661" r:id="rId130" name="Control 493"/>
      </mc:Fallback>
    </mc:AlternateContent>
    <mc:AlternateContent xmlns:mc="http://schemas.openxmlformats.org/markup-compatibility/2006">
      <mc:Choice Requires="x14">
        <control shapeId="7662" r:id="rId132" name="Control 494">
          <controlPr defaultSize="0" r:id="rId133">
            <anchor moveWithCells="1">
              <from>
                <xdr:col>31</xdr:col>
                <xdr:colOff>228600</xdr:colOff>
                <xdr:row>119</xdr:row>
                <xdr:rowOff>161925</xdr:rowOff>
              </from>
              <to>
                <xdr:col>31</xdr:col>
                <xdr:colOff>457200</xdr:colOff>
                <xdr:row>121</xdr:row>
                <xdr:rowOff>28575</xdr:rowOff>
              </to>
            </anchor>
          </controlPr>
        </control>
      </mc:Choice>
      <mc:Fallback>
        <control shapeId="7662" r:id="rId132" name="Control 494"/>
      </mc:Fallback>
    </mc:AlternateContent>
    <mc:AlternateContent xmlns:mc="http://schemas.openxmlformats.org/markup-compatibility/2006">
      <mc:Choice Requires="x14">
        <control shapeId="7663" r:id="rId134" name="Control 495">
          <controlPr defaultSize="0" r:id="rId133">
            <anchor moveWithCells="1">
              <from>
                <xdr:col>31</xdr:col>
                <xdr:colOff>228600</xdr:colOff>
                <xdr:row>121</xdr:row>
                <xdr:rowOff>19050</xdr:rowOff>
              </from>
              <to>
                <xdr:col>31</xdr:col>
                <xdr:colOff>457200</xdr:colOff>
                <xdr:row>122</xdr:row>
                <xdr:rowOff>66675</xdr:rowOff>
              </to>
            </anchor>
          </controlPr>
        </control>
      </mc:Choice>
      <mc:Fallback>
        <control shapeId="7663" r:id="rId134" name="Control 495"/>
      </mc:Fallback>
    </mc:AlternateContent>
    <mc:AlternateContent xmlns:mc="http://schemas.openxmlformats.org/markup-compatibility/2006">
      <mc:Choice Requires="x14">
        <control shapeId="7665" r:id="rId135" name="Control 497">
          <controlPr defaultSize="0" r:id="rId133">
            <anchor moveWithCells="1">
              <from>
                <xdr:col>31</xdr:col>
                <xdr:colOff>228600</xdr:colOff>
                <xdr:row>119</xdr:row>
                <xdr:rowOff>161925</xdr:rowOff>
              </from>
              <to>
                <xdr:col>31</xdr:col>
                <xdr:colOff>457200</xdr:colOff>
                <xdr:row>121</xdr:row>
                <xdr:rowOff>28575</xdr:rowOff>
              </to>
            </anchor>
          </controlPr>
        </control>
      </mc:Choice>
      <mc:Fallback>
        <control shapeId="7665" r:id="rId135" name="Control 497"/>
      </mc:Fallback>
    </mc:AlternateContent>
    <mc:AlternateContent xmlns:mc="http://schemas.openxmlformats.org/markup-compatibility/2006">
      <mc:Choice Requires="x14">
        <control shapeId="7666" r:id="rId136" name="Control 498">
          <controlPr defaultSize="0" r:id="rId133">
            <anchor moveWithCells="1">
              <from>
                <xdr:col>31</xdr:col>
                <xdr:colOff>228600</xdr:colOff>
                <xdr:row>121</xdr:row>
                <xdr:rowOff>19050</xdr:rowOff>
              </from>
              <to>
                <xdr:col>31</xdr:col>
                <xdr:colOff>457200</xdr:colOff>
                <xdr:row>122</xdr:row>
                <xdr:rowOff>66675</xdr:rowOff>
              </to>
            </anchor>
          </controlPr>
        </control>
      </mc:Choice>
      <mc:Fallback>
        <control shapeId="7666" r:id="rId136" name="Control 498"/>
      </mc:Fallback>
    </mc:AlternateContent>
    <mc:AlternateContent xmlns:mc="http://schemas.openxmlformats.org/markup-compatibility/2006">
      <mc:Choice Requires="x14">
        <control shapeId="7668" r:id="rId137" name="Control 500">
          <controlPr defaultSize="0" r:id="rId133">
            <anchor moveWithCells="1">
              <from>
                <xdr:col>31</xdr:col>
                <xdr:colOff>228600</xdr:colOff>
                <xdr:row>119</xdr:row>
                <xdr:rowOff>161925</xdr:rowOff>
              </from>
              <to>
                <xdr:col>31</xdr:col>
                <xdr:colOff>457200</xdr:colOff>
                <xdr:row>121</xdr:row>
                <xdr:rowOff>28575</xdr:rowOff>
              </to>
            </anchor>
          </controlPr>
        </control>
      </mc:Choice>
      <mc:Fallback>
        <control shapeId="7668" r:id="rId137" name="Control 500"/>
      </mc:Fallback>
    </mc:AlternateContent>
    <mc:AlternateContent xmlns:mc="http://schemas.openxmlformats.org/markup-compatibility/2006">
      <mc:Choice Requires="x14">
        <control shapeId="7669" r:id="rId138" name="Control 501">
          <controlPr defaultSize="0" r:id="rId133">
            <anchor moveWithCells="1">
              <from>
                <xdr:col>31</xdr:col>
                <xdr:colOff>228600</xdr:colOff>
                <xdr:row>121</xdr:row>
                <xdr:rowOff>19050</xdr:rowOff>
              </from>
              <to>
                <xdr:col>31</xdr:col>
                <xdr:colOff>457200</xdr:colOff>
                <xdr:row>122</xdr:row>
                <xdr:rowOff>66675</xdr:rowOff>
              </to>
            </anchor>
          </controlPr>
        </control>
      </mc:Choice>
      <mc:Fallback>
        <control shapeId="7669" r:id="rId138" name="Control 501"/>
      </mc:Fallback>
    </mc:AlternateContent>
    <mc:AlternateContent xmlns:mc="http://schemas.openxmlformats.org/markup-compatibility/2006">
      <mc:Choice Requires="x14">
        <control shapeId="7671" r:id="rId139" name="Control 503">
          <controlPr defaultSize="0" r:id="rId133">
            <anchor moveWithCells="1">
              <from>
                <xdr:col>31</xdr:col>
                <xdr:colOff>228600</xdr:colOff>
                <xdr:row>119</xdr:row>
                <xdr:rowOff>161925</xdr:rowOff>
              </from>
              <to>
                <xdr:col>31</xdr:col>
                <xdr:colOff>457200</xdr:colOff>
                <xdr:row>121</xdr:row>
                <xdr:rowOff>28575</xdr:rowOff>
              </to>
            </anchor>
          </controlPr>
        </control>
      </mc:Choice>
      <mc:Fallback>
        <control shapeId="7671" r:id="rId139" name="Control 503"/>
      </mc:Fallback>
    </mc:AlternateContent>
    <mc:AlternateContent xmlns:mc="http://schemas.openxmlformats.org/markup-compatibility/2006">
      <mc:Choice Requires="x14">
        <control shapeId="7672" r:id="rId140" name="Control 504">
          <controlPr defaultSize="0" r:id="rId133">
            <anchor moveWithCells="1">
              <from>
                <xdr:col>31</xdr:col>
                <xdr:colOff>228600</xdr:colOff>
                <xdr:row>121</xdr:row>
                <xdr:rowOff>19050</xdr:rowOff>
              </from>
              <to>
                <xdr:col>31</xdr:col>
                <xdr:colOff>457200</xdr:colOff>
                <xdr:row>122</xdr:row>
                <xdr:rowOff>66675</xdr:rowOff>
              </to>
            </anchor>
          </controlPr>
        </control>
      </mc:Choice>
      <mc:Fallback>
        <control shapeId="7672" r:id="rId140" name="Control 504"/>
      </mc:Fallback>
    </mc:AlternateContent>
    <mc:AlternateContent xmlns:mc="http://schemas.openxmlformats.org/markup-compatibility/2006">
      <mc:Choice Requires="x14">
        <control shapeId="7674" r:id="rId141" name="Control 506">
          <controlPr defaultSize="0" r:id="rId133">
            <anchor moveWithCells="1">
              <from>
                <xdr:col>31</xdr:col>
                <xdr:colOff>228600</xdr:colOff>
                <xdr:row>119</xdr:row>
                <xdr:rowOff>161925</xdr:rowOff>
              </from>
              <to>
                <xdr:col>31</xdr:col>
                <xdr:colOff>457200</xdr:colOff>
                <xdr:row>121</xdr:row>
                <xdr:rowOff>28575</xdr:rowOff>
              </to>
            </anchor>
          </controlPr>
        </control>
      </mc:Choice>
      <mc:Fallback>
        <control shapeId="7674" r:id="rId141" name="Control 506"/>
      </mc:Fallback>
    </mc:AlternateContent>
    <mc:AlternateContent xmlns:mc="http://schemas.openxmlformats.org/markup-compatibility/2006">
      <mc:Choice Requires="x14">
        <control shapeId="7675" r:id="rId142" name="Control 507">
          <controlPr defaultSize="0" r:id="rId133">
            <anchor moveWithCells="1">
              <from>
                <xdr:col>31</xdr:col>
                <xdr:colOff>228600</xdr:colOff>
                <xdr:row>121</xdr:row>
                <xdr:rowOff>19050</xdr:rowOff>
              </from>
              <to>
                <xdr:col>31</xdr:col>
                <xdr:colOff>457200</xdr:colOff>
                <xdr:row>122</xdr:row>
                <xdr:rowOff>66675</xdr:rowOff>
              </to>
            </anchor>
          </controlPr>
        </control>
      </mc:Choice>
      <mc:Fallback>
        <control shapeId="7675" r:id="rId142" name="Control 507"/>
      </mc:Fallback>
    </mc:AlternateContent>
    <mc:AlternateContent xmlns:mc="http://schemas.openxmlformats.org/markup-compatibility/2006">
      <mc:Choice Requires="x14">
        <control shapeId="7677" r:id="rId143" name="Control 509">
          <controlPr defaultSize="0" r:id="rId5">
            <anchor moveWithCells="1">
              <from>
                <xdr:col>31</xdr:col>
                <xdr:colOff>228600</xdr:colOff>
                <xdr:row>119</xdr:row>
                <xdr:rowOff>161925</xdr:rowOff>
              </from>
              <to>
                <xdr:col>31</xdr:col>
                <xdr:colOff>457200</xdr:colOff>
                <xdr:row>121</xdr:row>
                <xdr:rowOff>28575</xdr:rowOff>
              </to>
            </anchor>
          </controlPr>
        </control>
      </mc:Choice>
      <mc:Fallback>
        <control shapeId="7677" r:id="rId143" name="Control 509"/>
      </mc:Fallback>
    </mc:AlternateContent>
    <mc:AlternateContent xmlns:mc="http://schemas.openxmlformats.org/markup-compatibility/2006">
      <mc:Choice Requires="x14">
        <control shapeId="7678" r:id="rId144" name="Control 510">
          <controlPr defaultSize="0" r:id="rId5">
            <anchor moveWithCells="1">
              <from>
                <xdr:col>31</xdr:col>
                <xdr:colOff>228600</xdr:colOff>
                <xdr:row>121</xdr:row>
                <xdr:rowOff>19050</xdr:rowOff>
              </from>
              <to>
                <xdr:col>31</xdr:col>
                <xdr:colOff>457200</xdr:colOff>
                <xdr:row>122</xdr:row>
                <xdr:rowOff>66675</xdr:rowOff>
              </to>
            </anchor>
          </controlPr>
        </control>
      </mc:Choice>
      <mc:Fallback>
        <control shapeId="7678" r:id="rId144" name="Control 510"/>
      </mc:Fallback>
    </mc:AlternateContent>
    <mc:AlternateContent xmlns:mc="http://schemas.openxmlformats.org/markup-compatibility/2006">
      <mc:Choice Requires="x14">
        <control shapeId="7680" r:id="rId145" name="Control 512">
          <controlPr defaultSize="0" r:id="rId5">
            <anchor moveWithCells="1">
              <from>
                <xdr:col>31</xdr:col>
                <xdr:colOff>228600</xdr:colOff>
                <xdr:row>119</xdr:row>
                <xdr:rowOff>161925</xdr:rowOff>
              </from>
              <to>
                <xdr:col>31</xdr:col>
                <xdr:colOff>457200</xdr:colOff>
                <xdr:row>121</xdr:row>
                <xdr:rowOff>28575</xdr:rowOff>
              </to>
            </anchor>
          </controlPr>
        </control>
      </mc:Choice>
      <mc:Fallback>
        <control shapeId="7680" r:id="rId145" name="Control 512"/>
      </mc:Fallback>
    </mc:AlternateContent>
    <mc:AlternateContent xmlns:mc="http://schemas.openxmlformats.org/markup-compatibility/2006">
      <mc:Choice Requires="x14">
        <control shapeId="7681" r:id="rId146" name="Control 513">
          <controlPr defaultSize="0" r:id="rId5">
            <anchor moveWithCells="1">
              <from>
                <xdr:col>31</xdr:col>
                <xdr:colOff>228600</xdr:colOff>
                <xdr:row>121</xdr:row>
                <xdr:rowOff>19050</xdr:rowOff>
              </from>
              <to>
                <xdr:col>31</xdr:col>
                <xdr:colOff>457200</xdr:colOff>
                <xdr:row>122</xdr:row>
                <xdr:rowOff>66675</xdr:rowOff>
              </to>
            </anchor>
          </controlPr>
        </control>
      </mc:Choice>
      <mc:Fallback>
        <control shapeId="7681" r:id="rId146" name="Control 513"/>
      </mc:Fallback>
    </mc:AlternateContent>
    <mc:AlternateContent xmlns:mc="http://schemas.openxmlformats.org/markup-compatibility/2006">
      <mc:Choice Requires="x14">
        <control shapeId="7683" r:id="rId147" name="Control 515">
          <controlPr defaultSize="0" r:id="rId5">
            <anchor moveWithCells="1">
              <from>
                <xdr:col>31</xdr:col>
                <xdr:colOff>228600</xdr:colOff>
                <xdr:row>119</xdr:row>
                <xdr:rowOff>161925</xdr:rowOff>
              </from>
              <to>
                <xdr:col>31</xdr:col>
                <xdr:colOff>457200</xdr:colOff>
                <xdr:row>121</xdr:row>
                <xdr:rowOff>28575</xdr:rowOff>
              </to>
            </anchor>
          </controlPr>
        </control>
      </mc:Choice>
      <mc:Fallback>
        <control shapeId="7683" r:id="rId147" name="Control 515"/>
      </mc:Fallback>
    </mc:AlternateContent>
    <mc:AlternateContent xmlns:mc="http://schemas.openxmlformats.org/markup-compatibility/2006">
      <mc:Choice Requires="x14">
        <control shapeId="7684" r:id="rId148" name="Control 516">
          <controlPr defaultSize="0" r:id="rId5">
            <anchor moveWithCells="1">
              <from>
                <xdr:col>31</xdr:col>
                <xdr:colOff>228600</xdr:colOff>
                <xdr:row>121</xdr:row>
                <xdr:rowOff>19050</xdr:rowOff>
              </from>
              <to>
                <xdr:col>31</xdr:col>
                <xdr:colOff>457200</xdr:colOff>
                <xdr:row>122</xdr:row>
                <xdr:rowOff>66675</xdr:rowOff>
              </to>
            </anchor>
          </controlPr>
        </control>
      </mc:Choice>
      <mc:Fallback>
        <control shapeId="7684" r:id="rId148" name="Control 516"/>
      </mc:Fallback>
    </mc:AlternateContent>
    <mc:AlternateContent xmlns:mc="http://schemas.openxmlformats.org/markup-compatibility/2006">
      <mc:Choice Requires="x14">
        <control shapeId="7686" r:id="rId149" name="Control 518">
          <controlPr defaultSize="0" r:id="rId5">
            <anchor moveWithCells="1">
              <from>
                <xdr:col>31</xdr:col>
                <xdr:colOff>228600</xdr:colOff>
                <xdr:row>119</xdr:row>
                <xdr:rowOff>161925</xdr:rowOff>
              </from>
              <to>
                <xdr:col>31</xdr:col>
                <xdr:colOff>457200</xdr:colOff>
                <xdr:row>121</xdr:row>
                <xdr:rowOff>28575</xdr:rowOff>
              </to>
            </anchor>
          </controlPr>
        </control>
      </mc:Choice>
      <mc:Fallback>
        <control shapeId="7686" r:id="rId149" name="Control 518"/>
      </mc:Fallback>
    </mc:AlternateContent>
    <mc:AlternateContent xmlns:mc="http://schemas.openxmlformats.org/markup-compatibility/2006">
      <mc:Choice Requires="x14">
        <control shapeId="7687" r:id="rId150" name="Control 519">
          <controlPr defaultSize="0" r:id="rId5">
            <anchor moveWithCells="1">
              <from>
                <xdr:col>31</xdr:col>
                <xdr:colOff>228600</xdr:colOff>
                <xdr:row>121</xdr:row>
                <xdr:rowOff>19050</xdr:rowOff>
              </from>
              <to>
                <xdr:col>31</xdr:col>
                <xdr:colOff>457200</xdr:colOff>
                <xdr:row>122</xdr:row>
                <xdr:rowOff>66675</xdr:rowOff>
              </to>
            </anchor>
          </controlPr>
        </control>
      </mc:Choice>
      <mc:Fallback>
        <control shapeId="7687" r:id="rId150" name="Control 519"/>
      </mc:Fallback>
    </mc:AlternateContent>
    <mc:AlternateContent xmlns:mc="http://schemas.openxmlformats.org/markup-compatibility/2006">
      <mc:Choice Requires="x14">
        <control shapeId="7689" r:id="rId151" name="Control 521">
          <controlPr defaultSize="0" r:id="rId5">
            <anchor moveWithCells="1">
              <from>
                <xdr:col>31</xdr:col>
                <xdr:colOff>228600</xdr:colOff>
                <xdr:row>119</xdr:row>
                <xdr:rowOff>161925</xdr:rowOff>
              </from>
              <to>
                <xdr:col>31</xdr:col>
                <xdr:colOff>457200</xdr:colOff>
                <xdr:row>121</xdr:row>
                <xdr:rowOff>28575</xdr:rowOff>
              </to>
            </anchor>
          </controlPr>
        </control>
      </mc:Choice>
      <mc:Fallback>
        <control shapeId="7689" r:id="rId151" name="Control 521"/>
      </mc:Fallback>
    </mc:AlternateContent>
    <mc:AlternateContent xmlns:mc="http://schemas.openxmlformats.org/markup-compatibility/2006">
      <mc:Choice Requires="x14">
        <control shapeId="7690" r:id="rId152" name="Control 522">
          <controlPr defaultSize="0" r:id="rId5">
            <anchor moveWithCells="1">
              <from>
                <xdr:col>31</xdr:col>
                <xdr:colOff>228600</xdr:colOff>
                <xdr:row>121</xdr:row>
                <xdr:rowOff>19050</xdr:rowOff>
              </from>
              <to>
                <xdr:col>31</xdr:col>
                <xdr:colOff>457200</xdr:colOff>
                <xdr:row>122</xdr:row>
                <xdr:rowOff>66675</xdr:rowOff>
              </to>
            </anchor>
          </controlPr>
        </control>
      </mc:Choice>
      <mc:Fallback>
        <control shapeId="7690" r:id="rId152" name="Control 522"/>
      </mc:Fallback>
    </mc:AlternateContent>
    <mc:AlternateContent xmlns:mc="http://schemas.openxmlformats.org/markup-compatibility/2006">
      <mc:Choice Requires="x14">
        <control shapeId="7692" r:id="rId153" name="Control 524">
          <controlPr defaultSize="0" r:id="rId5">
            <anchor moveWithCells="1">
              <from>
                <xdr:col>31</xdr:col>
                <xdr:colOff>228600</xdr:colOff>
                <xdr:row>119</xdr:row>
                <xdr:rowOff>161925</xdr:rowOff>
              </from>
              <to>
                <xdr:col>31</xdr:col>
                <xdr:colOff>457200</xdr:colOff>
                <xdr:row>121</xdr:row>
                <xdr:rowOff>28575</xdr:rowOff>
              </to>
            </anchor>
          </controlPr>
        </control>
      </mc:Choice>
      <mc:Fallback>
        <control shapeId="7692" r:id="rId153" name="Control 524"/>
      </mc:Fallback>
    </mc:AlternateContent>
    <mc:AlternateContent xmlns:mc="http://schemas.openxmlformats.org/markup-compatibility/2006">
      <mc:Choice Requires="x14">
        <control shapeId="7693" r:id="rId154" name="Control 525">
          <controlPr defaultSize="0" r:id="rId5">
            <anchor moveWithCells="1">
              <from>
                <xdr:col>31</xdr:col>
                <xdr:colOff>228600</xdr:colOff>
                <xdr:row>121</xdr:row>
                <xdr:rowOff>19050</xdr:rowOff>
              </from>
              <to>
                <xdr:col>31</xdr:col>
                <xdr:colOff>457200</xdr:colOff>
                <xdr:row>122</xdr:row>
                <xdr:rowOff>66675</xdr:rowOff>
              </to>
            </anchor>
          </controlPr>
        </control>
      </mc:Choice>
      <mc:Fallback>
        <control shapeId="7693" r:id="rId154" name="Control 525"/>
      </mc:Fallback>
    </mc:AlternateContent>
    <mc:AlternateContent xmlns:mc="http://schemas.openxmlformats.org/markup-compatibility/2006">
      <mc:Choice Requires="x14">
        <control shapeId="7695" r:id="rId155" name="Control 527">
          <controlPr defaultSize="0" r:id="rId133">
            <anchor moveWithCells="1">
              <from>
                <xdr:col>31</xdr:col>
                <xdr:colOff>228600</xdr:colOff>
                <xdr:row>124</xdr:row>
                <xdr:rowOff>85725</xdr:rowOff>
              </from>
              <to>
                <xdr:col>31</xdr:col>
                <xdr:colOff>457200</xdr:colOff>
                <xdr:row>125</xdr:row>
                <xdr:rowOff>133350</xdr:rowOff>
              </to>
            </anchor>
          </controlPr>
        </control>
      </mc:Choice>
      <mc:Fallback>
        <control shapeId="7695" r:id="rId155" name="Control 527"/>
      </mc:Fallback>
    </mc:AlternateContent>
    <mc:AlternateContent xmlns:mc="http://schemas.openxmlformats.org/markup-compatibility/2006">
      <mc:Choice Requires="x14">
        <control shapeId="7696" r:id="rId156" name="Control 528">
          <controlPr defaultSize="0" r:id="rId133">
            <anchor moveWithCells="1">
              <from>
                <xdr:col>31</xdr:col>
                <xdr:colOff>228600</xdr:colOff>
                <xdr:row>125</xdr:row>
                <xdr:rowOff>95250</xdr:rowOff>
              </from>
              <to>
                <xdr:col>31</xdr:col>
                <xdr:colOff>457200</xdr:colOff>
                <xdr:row>126</xdr:row>
                <xdr:rowOff>142875</xdr:rowOff>
              </to>
            </anchor>
          </controlPr>
        </control>
      </mc:Choice>
      <mc:Fallback>
        <control shapeId="7696" r:id="rId156" name="Control 528"/>
      </mc:Fallback>
    </mc:AlternateContent>
    <mc:AlternateContent xmlns:mc="http://schemas.openxmlformats.org/markup-compatibility/2006">
      <mc:Choice Requires="x14">
        <control shapeId="7698" r:id="rId157" name="Control 530">
          <controlPr defaultSize="0" r:id="rId133">
            <anchor moveWithCells="1">
              <from>
                <xdr:col>31</xdr:col>
                <xdr:colOff>228600</xdr:colOff>
                <xdr:row>124</xdr:row>
                <xdr:rowOff>85725</xdr:rowOff>
              </from>
              <to>
                <xdr:col>31</xdr:col>
                <xdr:colOff>457200</xdr:colOff>
                <xdr:row>125</xdr:row>
                <xdr:rowOff>133350</xdr:rowOff>
              </to>
            </anchor>
          </controlPr>
        </control>
      </mc:Choice>
      <mc:Fallback>
        <control shapeId="7698" r:id="rId157" name="Control 530"/>
      </mc:Fallback>
    </mc:AlternateContent>
    <mc:AlternateContent xmlns:mc="http://schemas.openxmlformats.org/markup-compatibility/2006">
      <mc:Choice Requires="x14">
        <control shapeId="7699" r:id="rId158" name="Control 531">
          <controlPr defaultSize="0" r:id="rId133">
            <anchor moveWithCells="1">
              <from>
                <xdr:col>31</xdr:col>
                <xdr:colOff>228600</xdr:colOff>
                <xdr:row>125</xdr:row>
                <xdr:rowOff>95250</xdr:rowOff>
              </from>
              <to>
                <xdr:col>31</xdr:col>
                <xdr:colOff>457200</xdr:colOff>
                <xdr:row>126</xdr:row>
                <xdr:rowOff>142875</xdr:rowOff>
              </to>
            </anchor>
          </controlPr>
        </control>
      </mc:Choice>
      <mc:Fallback>
        <control shapeId="7699" r:id="rId158" name="Control 531"/>
      </mc:Fallback>
    </mc:AlternateContent>
    <mc:AlternateContent xmlns:mc="http://schemas.openxmlformats.org/markup-compatibility/2006">
      <mc:Choice Requires="x14">
        <control shapeId="7701" r:id="rId159" name="Control 533">
          <controlPr defaultSize="0" r:id="rId133">
            <anchor moveWithCells="1">
              <from>
                <xdr:col>31</xdr:col>
                <xdr:colOff>228600</xdr:colOff>
                <xdr:row>124</xdr:row>
                <xdr:rowOff>85725</xdr:rowOff>
              </from>
              <to>
                <xdr:col>31</xdr:col>
                <xdr:colOff>457200</xdr:colOff>
                <xdr:row>125</xdr:row>
                <xdr:rowOff>133350</xdr:rowOff>
              </to>
            </anchor>
          </controlPr>
        </control>
      </mc:Choice>
      <mc:Fallback>
        <control shapeId="7701" r:id="rId159" name="Control 533"/>
      </mc:Fallback>
    </mc:AlternateContent>
    <mc:AlternateContent xmlns:mc="http://schemas.openxmlformats.org/markup-compatibility/2006">
      <mc:Choice Requires="x14">
        <control shapeId="7702" r:id="rId160" name="Control 534">
          <controlPr defaultSize="0" r:id="rId133">
            <anchor moveWithCells="1">
              <from>
                <xdr:col>31</xdr:col>
                <xdr:colOff>228600</xdr:colOff>
                <xdr:row>125</xdr:row>
                <xdr:rowOff>95250</xdr:rowOff>
              </from>
              <to>
                <xdr:col>31</xdr:col>
                <xdr:colOff>457200</xdr:colOff>
                <xdr:row>126</xdr:row>
                <xdr:rowOff>142875</xdr:rowOff>
              </to>
            </anchor>
          </controlPr>
        </control>
      </mc:Choice>
      <mc:Fallback>
        <control shapeId="7702" r:id="rId160" name="Control 534"/>
      </mc:Fallback>
    </mc:AlternateContent>
    <mc:AlternateContent xmlns:mc="http://schemas.openxmlformats.org/markup-compatibility/2006">
      <mc:Choice Requires="x14">
        <control shapeId="7704" r:id="rId161" name="Control 536">
          <controlPr defaultSize="0" r:id="rId133">
            <anchor moveWithCells="1">
              <from>
                <xdr:col>31</xdr:col>
                <xdr:colOff>228600</xdr:colOff>
                <xdr:row>124</xdr:row>
                <xdr:rowOff>85725</xdr:rowOff>
              </from>
              <to>
                <xdr:col>31</xdr:col>
                <xdr:colOff>457200</xdr:colOff>
                <xdr:row>125</xdr:row>
                <xdr:rowOff>133350</xdr:rowOff>
              </to>
            </anchor>
          </controlPr>
        </control>
      </mc:Choice>
      <mc:Fallback>
        <control shapeId="7704" r:id="rId161" name="Control 536"/>
      </mc:Fallback>
    </mc:AlternateContent>
    <mc:AlternateContent xmlns:mc="http://schemas.openxmlformats.org/markup-compatibility/2006">
      <mc:Choice Requires="x14">
        <control shapeId="7705" r:id="rId162" name="Control 537">
          <controlPr defaultSize="0" r:id="rId133">
            <anchor moveWithCells="1">
              <from>
                <xdr:col>31</xdr:col>
                <xdr:colOff>228600</xdr:colOff>
                <xdr:row>125</xdr:row>
                <xdr:rowOff>95250</xdr:rowOff>
              </from>
              <to>
                <xdr:col>31</xdr:col>
                <xdr:colOff>457200</xdr:colOff>
                <xdr:row>126</xdr:row>
                <xdr:rowOff>142875</xdr:rowOff>
              </to>
            </anchor>
          </controlPr>
        </control>
      </mc:Choice>
      <mc:Fallback>
        <control shapeId="7705" r:id="rId162" name="Control 537"/>
      </mc:Fallback>
    </mc:AlternateContent>
    <mc:AlternateContent xmlns:mc="http://schemas.openxmlformats.org/markup-compatibility/2006">
      <mc:Choice Requires="x14">
        <control shapeId="7707" r:id="rId163" name="Control 539">
          <controlPr defaultSize="0" r:id="rId133">
            <anchor moveWithCells="1">
              <from>
                <xdr:col>31</xdr:col>
                <xdr:colOff>228600</xdr:colOff>
                <xdr:row>124</xdr:row>
                <xdr:rowOff>85725</xdr:rowOff>
              </from>
              <to>
                <xdr:col>31</xdr:col>
                <xdr:colOff>457200</xdr:colOff>
                <xdr:row>125</xdr:row>
                <xdr:rowOff>133350</xdr:rowOff>
              </to>
            </anchor>
          </controlPr>
        </control>
      </mc:Choice>
      <mc:Fallback>
        <control shapeId="7707" r:id="rId163" name="Control 539"/>
      </mc:Fallback>
    </mc:AlternateContent>
    <mc:AlternateContent xmlns:mc="http://schemas.openxmlformats.org/markup-compatibility/2006">
      <mc:Choice Requires="x14">
        <control shapeId="7708" r:id="rId164" name="Control 540">
          <controlPr defaultSize="0" r:id="rId133">
            <anchor moveWithCells="1">
              <from>
                <xdr:col>31</xdr:col>
                <xdr:colOff>228600</xdr:colOff>
                <xdr:row>125</xdr:row>
                <xdr:rowOff>95250</xdr:rowOff>
              </from>
              <to>
                <xdr:col>31</xdr:col>
                <xdr:colOff>457200</xdr:colOff>
                <xdr:row>126</xdr:row>
                <xdr:rowOff>142875</xdr:rowOff>
              </to>
            </anchor>
          </controlPr>
        </control>
      </mc:Choice>
      <mc:Fallback>
        <control shapeId="7708" r:id="rId164" name="Control 540"/>
      </mc:Fallback>
    </mc:AlternateContent>
    <mc:AlternateContent xmlns:mc="http://schemas.openxmlformats.org/markup-compatibility/2006">
      <mc:Choice Requires="x14">
        <control shapeId="7710" r:id="rId165" name="Control 542">
          <controlPr defaultSize="0" r:id="rId5">
            <anchor moveWithCells="1">
              <from>
                <xdr:col>31</xdr:col>
                <xdr:colOff>228600</xdr:colOff>
                <xdr:row>124</xdr:row>
                <xdr:rowOff>85725</xdr:rowOff>
              </from>
              <to>
                <xdr:col>31</xdr:col>
                <xdr:colOff>457200</xdr:colOff>
                <xdr:row>125</xdr:row>
                <xdr:rowOff>133350</xdr:rowOff>
              </to>
            </anchor>
          </controlPr>
        </control>
      </mc:Choice>
      <mc:Fallback>
        <control shapeId="7710" r:id="rId165" name="Control 542"/>
      </mc:Fallback>
    </mc:AlternateContent>
    <mc:AlternateContent xmlns:mc="http://schemas.openxmlformats.org/markup-compatibility/2006">
      <mc:Choice Requires="x14">
        <control shapeId="7711" r:id="rId166" name="Control 543">
          <controlPr defaultSize="0" r:id="rId5">
            <anchor moveWithCells="1">
              <from>
                <xdr:col>31</xdr:col>
                <xdr:colOff>228600</xdr:colOff>
                <xdr:row>125</xdr:row>
                <xdr:rowOff>95250</xdr:rowOff>
              </from>
              <to>
                <xdr:col>31</xdr:col>
                <xdr:colOff>457200</xdr:colOff>
                <xdr:row>126</xdr:row>
                <xdr:rowOff>142875</xdr:rowOff>
              </to>
            </anchor>
          </controlPr>
        </control>
      </mc:Choice>
      <mc:Fallback>
        <control shapeId="7711" r:id="rId166" name="Control 543"/>
      </mc:Fallback>
    </mc:AlternateContent>
    <mc:AlternateContent xmlns:mc="http://schemas.openxmlformats.org/markup-compatibility/2006">
      <mc:Choice Requires="x14">
        <control shapeId="7713" r:id="rId167" name="Control 545">
          <controlPr defaultSize="0" r:id="rId5">
            <anchor moveWithCells="1">
              <from>
                <xdr:col>31</xdr:col>
                <xdr:colOff>228600</xdr:colOff>
                <xdr:row>124</xdr:row>
                <xdr:rowOff>85725</xdr:rowOff>
              </from>
              <to>
                <xdr:col>31</xdr:col>
                <xdr:colOff>457200</xdr:colOff>
                <xdr:row>125</xdr:row>
                <xdr:rowOff>133350</xdr:rowOff>
              </to>
            </anchor>
          </controlPr>
        </control>
      </mc:Choice>
      <mc:Fallback>
        <control shapeId="7713" r:id="rId167" name="Control 545"/>
      </mc:Fallback>
    </mc:AlternateContent>
    <mc:AlternateContent xmlns:mc="http://schemas.openxmlformats.org/markup-compatibility/2006">
      <mc:Choice Requires="x14">
        <control shapeId="7714" r:id="rId168" name="Control 546">
          <controlPr defaultSize="0" r:id="rId5">
            <anchor moveWithCells="1">
              <from>
                <xdr:col>31</xdr:col>
                <xdr:colOff>228600</xdr:colOff>
                <xdr:row>125</xdr:row>
                <xdr:rowOff>95250</xdr:rowOff>
              </from>
              <to>
                <xdr:col>31</xdr:col>
                <xdr:colOff>457200</xdr:colOff>
                <xdr:row>126</xdr:row>
                <xdr:rowOff>142875</xdr:rowOff>
              </to>
            </anchor>
          </controlPr>
        </control>
      </mc:Choice>
      <mc:Fallback>
        <control shapeId="7714" r:id="rId168" name="Control 546"/>
      </mc:Fallback>
    </mc:AlternateContent>
    <mc:AlternateContent xmlns:mc="http://schemas.openxmlformats.org/markup-compatibility/2006">
      <mc:Choice Requires="x14">
        <control shapeId="7716" r:id="rId169" name="Control 548">
          <controlPr defaultSize="0" r:id="rId5">
            <anchor moveWithCells="1">
              <from>
                <xdr:col>31</xdr:col>
                <xdr:colOff>228600</xdr:colOff>
                <xdr:row>124</xdr:row>
                <xdr:rowOff>85725</xdr:rowOff>
              </from>
              <to>
                <xdr:col>31</xdr:col>
                <xdr:colOff>457200</xdr:colOff>
                <xdr:row>125</xdr:row>
                <xdr:rowOff>133350</xdr:rowOff>
              </to>
            </anchor>
          </controlPr>
        </control>
      </mc:Choice>
      <mc:Fallback>
        <control shapeId="7716" r:id="rId169" name="Control 548"/>
      </mc:Fallback>
    </mc:AlternateContent>
    <mc:AlternateContent xmlns:mc="http://schemas.openxmlformats.org/markup-compatibility/2006">
      <mc:Choice Requires="x14">
        <control shapeId="7717" r:id="rId170" name="Control 549">
          <controlPr defaultSize="0" r:id="rId5">
            <anchor moveWithCells="1">
              <from>
                <xdr:col>31</xdr:col>
                <xdr:colOff>228600</xdr:colOff>
                <xdr:row>125</xdr:row>
                <xdr:rowOff>95250</xdr:rowOff>
              </from>
              <to>
                <xdr:col>31</xdr:col>
                <xdr:colOff>457200</xdr:colOff>
                <xdr:row>126</xdr:row>
                <xdr:rowOff>142875</xdr:rowOff>
              </to>
            </anchor>
          </controlPr>
        </control>
      </mc:Choice>
      <mc:Fallback>
        <control shapeId="7717" r:id="rId170" name="Control 549"/>
      </mc:Fallback>
    </mc:AlternateContent>
    <mc:AlternateContent xmlns:mc="http://schemas.openxmlformats.org/markup-compatibility/2006">
      <mc:Choice Requires="x14">
        <control shapeId="7719" r:id="rId171" name="Control 551">
          <controlPr defaultSize="0" r:id="rId5">
            <anchor moveWithCells="1">
              <from>
                <xdr:col>31</xdr:col>
                <xdr:colOff>228600</xdr:colOff>
                <xdr:row>124</xdr:row>
                <xdr:rowOff>85725</xdr:rowOff>
              </from>
              <to>
                <xdr:col>31</xdr:col>
                <xdr:colOff>457200</xdr:colOff>
                <xdr:row>125</xdr:row>
                <xdr:rowOff>133350</xdr:rowOff>
              </to>
            </anchor>
          </controlPr>
        </control>
      </mc:Choice>
      <mc:Fallback>
        <control shapeId="7719" r:id="rId171" name="Control 551"/>
      </mc:Fallback>
    </mc:AlternateContent>
    <mc:AlternateContent xmlns:mc="http://schemas.openxmlformats.org/markup-compatibility/2006">
      <mc:Choice Requires="x14">
        <control shapeId="7720" r:id="rId172" name="Control 552">
          <controlPr defaultSize="0" r:id="rId5">
            <anchor moveWithCells="1">
              <from>
                <xdr:col>31</xdr:col>
                <xdr:colOff>228600</xdr:colOff>
                <xdr:row>125</xdr:row>
                <xdr:rowOff>95250</xdr:rowOff>
              </from>
              <to>
                <xdr:col>31</xdr:col>
                <xdr:colOff>457200</xdr:colOff>
                <xdr:row>126</xdr:row>
                <xdr:rowOff>142875</xdr:rowOff>
              </to>
            </anchor>
          </controlPr>
        </control>
      </mc:Choice>
      <mc:Fallback>
        <control shapeId="7720" r:id="rId172" name="Control 552"/>
      </mc:Fallback>
    </mc:AlternateContent>
    <mc:AlternateContent xmlns:mc="http://schemas.openxmlformats.org/markup-compatibility/2006">
      <mc:Choice Requires="x14">
        <control shapeId="7722" r:id="rId173" name="Control 554">
          <controlPr defaultSize="0" r:id="rId5">
            <anchor moveWithCells="1">
              <from>
                <xdr:col>31</xdr:col>
                <xdr:colOff>228600</xdr:colOff>
                <xdr:row>124</xdr:row>
                <xdr:rowOff>85725</xdr:rowOff>
              </from>
              <to>
                <xdr:col>31</xdr:col>
                <xdr:colOff>457200</xdr:colOff>
                <xdr:row>125</xdr:row>
                <xdr:rowOff>133350</xdr:rowOff>
              </to>
            </anchor>
          </controlPr>
        </control>
      </mc:Choice>
      <mc:Fallback>
        <control shapeId="7722" r:id="rId173" name="Control 554"/>
      </mc:Fallback>
    </mc:AlternateContent>
    <mc:AlternateContent xmlns:mc="http://schemas.openxmlformats.org/markup-compatibility/2006">
      <mc:Choice Requires="x14">
        <control shapeId="7723" r:id="rId174" name="Control 555">
          <controlPr defaultSize="0" r:id="rId5">
            <anchor moveWithCells="1">
              <from>
                <xdr:col>31</xdr:col>
                <xdr:colOff>228600</xdr:colOff>
                <xdr:row>125</xdr:row>
                <xdr:rowOff>95250</xdr:rowOff>
              </from>
              <to>
                <xdr:col>31</xdr:col>
                <xdr:colOff>457200</xdr:colOff>
                <xdr:row>126</xdr:row>
                <xdr:rowOff>142875</xdr:rowOff>
              </to>
            </anchor>
          </controlPr>
        </control>
      </mc:Choice>
      <mc:Fallback>
        <control shapeId="7723" r:id="rId174" name="Control 555"/>
      </mc:Fallback>
    </mc:AlternateContent>
    <mc:AlternateContent xmlns:mc="http://schemas.openxmlformats.org/markup-compatibility/2006">
      <mc:Choice Requires="x14">
        <control shapeId="7725" r:id="rId175" name="Control 557">
          <controlPr defaultSize="0" r:id="rId5">
            <anchor moveWithCells="1">
              <from>
                <xdr:col>31</xdr:col>
                <xdr:colOff>228600</xdr:colOff>
                <xdr:row>124</xdr:row>
                <xdr:rowOff>85725</xdr:rowOff>
              </from>
              <to>
                <xdr:col>31</xdr:col>
                <xdr:colOff>457200</xdr:colOff>
                <xdr:row>125</xdr:row>
                <xdr:rowOff>133350</xdr:rowOff>
              </to>
            </anchor>
          </controlPr>
        </control>
      </mc:Choice>
      <mc:Fallback>
        <control shapeId="7725" r:id="rId175" name="Control 557"/>
      </mc:Fallback>
    </mc:AlternateContent>
    <mc:AlternateContent xmlns:mc="http://schemas.openxmlformats.org/markup-compatibility/2006">
      <mc:Choice Requires="x14">
        <control shapeId="7726" r:id="rId176" name="Control 558">
          <controlPr defaultSize="0" r:id="rId5">
            <anchor moveWithCells="1">
              <from>
                <xdr:col>31</xdr:col>
                <xdr:colOff>228600</xdr:colOff>
                <xdr:row>125</xdr:row>
                <xdr:rowOff>95250</xdr:rowOff>
              </from>
              <to>
                <xdr:col>31</xdr:col>
                <xdr:colOff>457200</xdr:colOff>
                <xdr:row>126</xdr:row>
                <xdr:rowOff>142875</xdr:rowOff>
              </to>
            </anchor>
          </controlPr>
        </control>
      </mc:Choice>
      <mc:Fallback>
        <control shapeId="7726" r:id="rId176" name="Control 558"/>
      </mc:Fallback>
    </mc:AlternateContent>
    <mc:AlternateContent xmlns:mc="http://schemas.openxmlformats.org/markup-compatibility/2006">
      <mc:Choice Requires="x14">
        <control shapeId="7728" r:id="rId177" name="Control 560">
          <controlPr defaultSize="0" r:id="rId133">
            <anchor moveWithCells="1">
              <from>
                <xdr:col>31</xdr:col>
                <xdr:colOff>228600</xdr:colOff>
                <xdr:row>129</xdr:row>
                <xdr:rowOff>9525</xdr:rowOff>
              </from>
              <to>
                <xdr:col>31</xdr:col>
                <xdr:colOff>457200</xdr:colOff>
                <xdr:row>130</xdr:row>
                <xdr:rowOff>57150</xdr:rowOff>
              </to>
            </anchor>
          </controlPr>
        </control>
      </mc:Choice>
      <mc:Fallback>
        <control shapeId="7728" r:id="rId177" name="Control 560"/>
      </mc:Fallback>
    </mc:AlternateContent>
    <mc:AlternateContent xmlns:mc="http://schemas.openxmlformats.org/markup-compatibility/2006">
      <mc:Choice Requires="x14">
        <control shapeId="7729" r:id="rId178" name="Control 561">
          <controlPr defaultSize="0" r:id="rId133">
            <anchor moveWithCells="1">
              <from>
                <xdr:col>31</xdr:col>
                <xdr:colOff>228600</xdr:colOff>
                <xdr:row>130</xdr:row>
                <xdr:rowOff>47625</xdr:rowOff>
              </from>
              <to>
                <xdr:col>31</xdr:col>
                <xdr:colOff>457200</xdr:colOff>
                <xdr:row>131</xdr:row>
                <xdr:rowOff>95250</xdr:rowOff>
              </to>
            </anchor>
          </controlPr>
        </control>
      </mc:Choice>
      <mc:Fallback>
        <control shapeId="7729" r:id="rId178" name="Control 561"/>
      </mc:Fallback>
    </mc:AlternateContent>
    <mc:AlternateContent xmlns:mc="http://schemas.openxmlformats.org/markup-compatibility/2006">
      <mc:Choice Requires="x14">
        <control shapeId="7731" r:id="rId179" name="Control 563">
          <controlPr defaultSize="0" r:id="rId133">
            <anchor moveWithCells="1">
              <from>
                <xdr:col>31</xdr:col>
                <xdr:colOff>228600</xdr:colOff>
                <xdr:row>129</xdr:row>
                <xdr:rowOff>9525</xdr:rowOff>
              </from>
              <to>
                <xdr:col>31</xdr:col>
                <xdr:colOff>457200</xdr:colOff>
                <xdr:row>130</xdr:row>
                <xdr:rowOff>57150</xdr:rowOff>
              </to>
            </anchor>
          </controlPr>
        </control>
      </mc:Choice>
      <mc:Fallback>
        <control shapeId="7731" r:id="rId179" name="Control 563"/>
      </mc:Fallback>
    </mc:AlternateContent>
    <mc:AlternateContent xmlns:mc="http://schemas.openxmlformats.org/markup-compatibility/2006">
      <mc:Choice Requires="x14">
        <control shapeId="7732" r:id="rId180" name="Control 564">
          <controlPr defaultSize="0" r:id="rId133">
            <anchor moveWithCells="1">
              <from>
                <xdr:col>31</xdr:col>
                <xdr:colOff>228600</xdr:colOff>
                <xdr:row>130</xdr:row>
                <xdr:rowOff>47625</xdr:rowOff>
              </from>
              <to>
                <xdr:col>31</xdr:col>
                <xdr:colOff>457200</xdr:colOff>
                <xdr:row>131</xdr:row>
                <xdr:rowOff>95250</xdr:rowOff>
              </to>
            </anchor>
          </controlPr>
        </control>
      </mc:Choice>
      <mc:Fallback>
        <control shapeId="7732" r:id="rId180" name="Control 564"/>
      </mc:Fallback>
    </mc:AlternateContent>
    <mc:AlternateContent xmlns:mc="http://schemas.openxmlformats.org/markup-compatibility/2006">
      <mc:Choice Requires="x14">
        <control shapeId="7734" r:id="rId181" name="Control 566">
          <controlPr defaultSize="0" r:id="rId133">
            <anchor moveWithCells="1">
              <from>
                <xdr:col>31</xdr:col>
                <xdr:colOff>228600</xdr:colOff>
                <xdr:row>129</xdr:row>
                <xdr:rowOff>9525</xdr:rowOff>
              </from>
              <to>
                <xdr:col>31</xdr:col>
                <xdr:colOff>457200</xdr:colOff>
                <xdr:row>130</xdr:row>
                <xdr:rowOff>57150</xdr:rowOff>
              </to>
            </anchor>
          </controlPr>
        </control>
      </mc:Choice>
      <mc:Fallback>
        <control shapeId="7734" r:id="rId181" name="Control 566"/>
      </mc:Fallback>
    </mc:AlternateContent>
    <mc:AlternateContent xmlns:mc="http://schemas.openxmlformats.org/markup-compatibility/2006">
      <mc:Choice Requires="x14">
        <control shapeId="7735" r:id="rId182" name="Control 567">
          <controlPr defaultSize="0" r:id="rId133">
            <anchor moveWithCells="1">
              <from>
                <xdr:col>31</xdr:col>
                <xdr:colOff>228600</xdr:colOff>
                <xdr:row>130</xdr:row>
                <xdr:rowOff>47625</xdr:rowOff>
              </from>
              <to>
                <xdr:col>31</xdr:col>
                <xdr:colOff>457200</xdr:colOff>
                <xdr:row>131</xdr:row>
                <xdr:rowOff>95250</xdr:rowOff>
              </to>
            </anchor>
          </controlPr>
        </control>
      </mc:Choice>
      <mc:Fallback>
        <control shapeId="7735" r:id="rId182" name="Control 567"/>
      </mc:Fallback>
    </mc:AlternateContent>
    <mc:AlternateContent xmlns:mc="http://schemas.openxmlformats.org/markup-compatibility/2006">
      <mc:Choice Requires="x14">
        <control shapeId="7737" r:id="rId183" name="Control 569">
          <controlPr defaultSize="0" r:id="rId133">
            <anchor moveWithCells="1">
              <from>
                <xdr:col>31</xdr:col>
                <xdr:colOff>228600</xdr:colOff>
                <xdr:row>129</xdr:row>
                <xdr:rowOff>9525</xdr:rowOff>
              </from>
              <to>
                <xdr:col>31</xdr:col>
                <xdr:colOff>457200</xdr:colOff>
                <xdr:row>130</xdr:row>
                <xdr:rowOff>57150</xdr:rowOff>
              </to>
            </anchor>
          </controlPr>
        </control>
      </mc:Choice>
      <mc:Fallback>
        <control shapeId="7737" r:id="rId183" name="Control 569"/>
      </mc:Fallback>
    </mc:AlternateContent>
    <mc:AlternateContent xmlns:mc="http://schemas.openxmlformats.org/markup-compatibility/2006">
      <mc:Choice Requires="x14">
        <control shapeId="7738" r:id="rId184" name="Control 570">
          <controlPr defaultSize="0" r:id="rId133">
            <anchor moveWithCells="1">
              <from>
                <xdr:col>31</xdr:col>
                <xdr:colOff>228600</xdr:colOff>
                <xdr:row>130</xdr:row>
                <xdr:rowOff>47625</xdr:rowOff>
              </from>
              <to>
                <xdr:col>31</xdr:col>
                <xdr:colOff>457200</xdr:colOff>
                <xdr:row>131</xdr:row>
                <xdr:rowOff>95250</xdr:rowOff>
              </to>
            </anchor>
          </controlPr>
        </control>
      </mc:Choice>
      <mc:Fallback>
        <control shapeId="7738" r:id="rId184" name="Control 570"/>
      </mc:Fallback>
    </mc:AlternateContent>
    <mc:AlternateContent xmlns:mc="http://schemas.openxmlformats.org/markup-compatibility/2006">
      <mc:Choice Requires="x14">
        <control shapeId="7740" r:id="rId185" name="Control 572">
          <controlPr defaultSize="0" r:id="rId133">
            <anchor moveWithCells="1">
              <from>
                <xdr:col>31</xdr:col>
                <xdr:colOff>228600</xdr:colOff>
                <xdr:row>129</xdr:row>
                <xdr:rowOff>9525</xdr:rowOff>
              </from>
              <to>
                <xdr:col>31</xdr:col>
                <xdr:colOff>457200</xdr:colOff>
                <xdr:row>130</xdr:row>
                <xdr:rowOff>57150</xdr:rowOff>
              </to>
            </anchor>
          </controlPr>
        </control>
      </mc:Choice>
      <mc:Fallback>
        <control shapeId="7740" r:id="rId185" name="Control 572"/>
      </mc:Fallback>
    </mc:AlternateContent>
    <mc:AlternateContent xmlns:mc="http://schemas.openxmlformats.org/markup-compatibility/2006">
      <mc:Choice Requires="x14">
        <control shapeId="7741" r:id="rId186" name="Control 573">
          <controlPr defaultSize="0" r:id="rId133">
            <anchor moveWithCells="1">
              <from>
                <xdr:col>31</xdr:col>
                <xdr:colOff>228600</xdr:colOff>
                <xdr:row>130</xdr:row>
                <xdr:rowOff>47625</xdr:rowOff>
              </from>
              <to>
                <xdr:col>31</xdr:col>
                <xdr:colOff>457200</xdr:colOff>
                <xdr:row>131</xdr:row>
                <xdr:rowOff>95250</xdr:rowOff>
              </to>
            </anchor>
          </controlPr>
        </control>
      </mc:Choice>
      <mc:Fallback>
        <control shapeId="7741" r:id="rId186" name="Control 573"/>
      </mc:Fallback>
    </mc:AlternateContent>
    <mc:AlternateContent xmlns:mc="http://schemas.openxmlformats.org/markup-compatibility/2006">
      <mc:Choice Requires="x14">
        <control shapeId="7743" r:id="rId187" name="Control 575">
          <controlPr defaultSize="0" r:id="rId5">
            <anchor moveWithCells="1">
              <from>
                <xdr:col>31</xdr:col>
                <xdr:colOff>228600</xdr:colOff>
                <xdr:row>129</xdr:row>
                <xdr:rowOff>9525</xdr:rowOff>
              </from>
              <to>
                <xdr:col>31</xdr:col>
                <xdr:colOff>457200</xdr:colOff>
                <xdr:row>130</xdr:row>
                <xdr:rowOff>57150</xdr:rowOff>
              </to>
            </anchor>
          </controlPr>
        </control>
      </mc:Choice>
      <mc:Fallback>
        <control shapeId="7743" r:id="rId187" name="Control 575"/>
      </mc:Fallback>
    </mc:AlternateContent>
    <mc:AlternateContent xmlns:mc="http://schemas.openxmlformats.org/markup-compatibility/2006">
      <mc:Choice Requires="x14">
        <control shapeId="7744" r:id="rId188" name="Control 576">
          <controlPr defaultSize="0" r:id="rId5">
            <anchor moveWithCells="1">
              <from>
                <xdr:col>31</xdr:col>
                <xdr:colOff>228600</xdr:colOff>
                <xdr:row>130</xdr:row>
                <xdr:rowOff>47625</xdr:rowOff>
              </from>
              <to>
                <xdr:col>31</xdr:col>
                <xdr:colOff>457200</xdr:colOff>
                <xdr:row>131</xdr:row>
                <xdr:rowOff>95250</xdr:rowOff>
              </to>
            </anchor>
          </controlPr>
        </control>
      </mc:Choice>
      <mc:Fallback>
        <control shapeId="7744" r:id="rId188" name="Control 576"/>
      </mc:Fallback>
    </mc:AlternateContent>
    <mc:AlternateContent xmlns:mc="http://schemas.openxmlformats.org/markup-compatibility/2006">
      <mc:Choice Requires="x14">
        <control shapeId="7746" r:id="rId189" name="Control 578">
          <controlPr defaultSize="0" r:id="rId5">
            <anchor moveWithCells="1">
              <from>
                <xdr:col>31</xdr:col>
                <xdr:colOff>228600</xdr:colOff>
                <xdr:row>129</xdr:row>
                <xdr:rowOff>9525</xdr:rowOff>
              </from>
              <to>
                <xdr:col>31</xdr:col>
                <xdr:colOff>457200</xdr:colOff>
                <xdr:row>130</xdr:row>
                <xdr:rowOff>57150</xdr:rowOff>
              </to>
            </anchor>
          </controlPr>
        </control>
      </mc:Choice>
      <mc:Fallback>
        <control shapeId="7746" r:id="rId189" name="Control 578"/>
      </mc:Fallback>
    </mc:AlternateContent>
    <mc:AlternateContent xmlns:mc="http://schemas.openxmlformats.org/markup-compatibility/2006">
      <mc:Choice Requires="x14">
        <control shapeId="7747" r:id="rId190" name="Control 579">
          <controlPr defaultSize="0" r:id="rId5">
            <anchor moveWithCells="1">
              <from>
                <xdr:col>31</xdr:col>
                <xdr:colOff>228600</xdr:colOff>
                <xdr:row>130</xdr:row>
                <xdr:rowOff>47625</xdr:rowOff>
              </from>
              <to>
                <xdr:col>31</xdr:col>
                <xdr:colOff>457200</xdr:colOff>
                <xdr:row>131</xdr:row>
                <xdr:rowOff>95250</xdr:rowOff>
              </to>
            </anchor>
          </controlPr>
        </control>
      </mc:Choice>
      <mc:Fallback>
        <control shapeId="7747" r:id="rId190" name="Control 579"/>
      </mc:Fallback>
    </mc:AlternateContent>
    <mc:AlternateContent xmlns:mc="http://schemas.openxmlformats.org/markup-compatibility/2006">
      <mc:Choice Requires="x14">
        <control shapeId="7749" r:id="rId191" name="Control 581">
          <controlPr defaultSize="0" r:id="rId5">
            <anchor moveWithCells="1">
              <from>
                <xdr:col>31</xdr:col>
                <xdr:colOff>228600</xdr:colOff>
                <xdr:row>129</xdr:row>
                <xdr:rowOff>9525</xdr:rowOff>
              </from>
              <to>
                <xdr:col>31</xdr:col>
                <xdr:colOff>457200</xdr:colOff>
                <xdr:row>130</xdr:row>
                <xdr:rowOff>57150</xdr:rowOff>
              </to>
            </anchor>
          </controlPr>
        </control>
      </mc:Choice>
      <mc:Fallback>
        <control shapeId="7749" r:id="rId191" name="Control 581"/>
      </mc:Fallback>
    </mc:AlternateContent>
    <mc:AlternateContent xmlns:mc="http://schemas.openxmlformats.org/markup-compatibility/2006">
      <mc:Choice Requires="x14">
        <control shapeId="7750" r:id="rId192" name="Control 582">
          <controlPr defaultSize="0" r:id="rId5">
            <anchor moveWithCells="1">
              <from>
                <xdr:col>31</xdr:col>
                <xdr:colOff>228600</xdr:colOff>
                <xdr:row>130</xdr:row>
                <xdr:rowOff>47625</xdr:rowOff>
              </from>
              <to>
                <xdr:col>31</xdr:col>
                <xdr:colOff>457200</xdr:colOff>
                <xdr:row>131</xdr:row>
                <xdr:rowOff>95250</xdr:rowOff>
              </to>
            </anchor>
          </controlPr>
        </control>
      </mc:Choice>
      <mc:Fallback>
        <control shapeId="7750" r:id="rId192" name="Control 582"/>
      </mc:Fallback>
    </mc:AlternateContent>
    <mc:AlternateContent xmlns:mc="http://schemas.openxmlformats.org/markup-compatibility/2006">
      <mc:Choice Requires="x14">
        <control shapeId="7752" r:id="rId193" name="Control 584">
          <controlPr defaultSize="0" r:id="rId5">
            <anchor moveWithCells="1">
              <from>
                <xdr:col>31</xdr:col>
                <xdr:colOff>228600</xdr:colOff>
                <xdr:row>129</xdr:row>
                <xdr:rowOff>9525</xdr:rowOff>
              </from>
              <to>
                <xdr:col>31</xdr:col>
                <xdr:colOff>457200</xdr:colOff>
                <xdr:row>130</xdr:row>
                <xdr:rowOff>57150</xdr:rowOff>
              </to>
            </anchor>
          </controlPr>
        </control>
      </mc:Choice>
      <mc:Fallback>
        <control shapeId="7752" r:id="rId193" name="Control 584"/>
      </mc:Fallback>
    </mc:AlternateContent>
    <mc:AlternateContent xmlns:mc="http://schemas.openxmlformats.org/markup-compatibility/2006">
      <mc:Choice Requires="x14">
        <control shapeId="7753" r:id="rId194" name="Control 585">
          <controlPr defaultSize="0" r:id="rId5">
            <anchor moveWithCells="1">
              <from>
                <xdr:col>31</xdr:col>
                <xdr:colOff>228600</xdr:colOff>
                <xdr:row>130</xdr:row>
                <xdr:rowOff>47625</xdr:rowOff>
              </from>
              <to>
                <xdr:col>31</xdr:col>
                <xdr:colOff>457200</xdr:colOff>
                <xdr:row>131</xdr:row>
                <xdr:rowOff>95250</xdr:rowOff>
              </to>
            </anchor>
          </controlPr>
        </control>
      </mc:Choice>
      <mc:Fallback>
        <control shapeId="7753" r:id="rId194" name="Control 585"/>
      </mc:Fallback>
    </mc:AlternateContent>
    <mc:AlternateContent xmlns:mc="http://schemas.openxmlformats.org/markup-compatibility/2006">
      <mc:Choice Requires="x14">
        <control shapeId="7755" r:id="rId195" name="Control 587">
          <controlPr defaultSize="0" r:id="rId5">
            <anchor moveWithCells="1">
              <from>
                <xdr:col>31</xdr:col>
                <xdr:colOff>228600</xdr:colOff>
                <xdr:row>129</xdr:row>
                <xdr:rowOff>9525</xdr:rowOff>
              </from>
              <to>
                <xdr:col>31</xdr:col>
                <xdr:colOff>457200</xdr:colOff>
                <xdr:row>130</xdr:row>
                <xdr:rowOff>57150</xdr:rowOff>
              </to>
            </anchor>
          </controlPr>
        </control>
      </mc:Choice>
      <mc:Fallback>
        <control shapeId="7755" r:id="rId195" name="Control 587"/>
      </mc:Fallback>
    </mc:AlternateContent>
    <mc:AlternateContent xmlns:mc="http://schemas.openxmlformats.org/markup-compatibility/2006">
      <mc:Choice Requires="x14">
        <control shapeId="7756" r:id="rId196" name="Control 588">
          <controlPr defaultSize="0" r:id="rId5">
            <anchor moveWithCells="1">
              <from>
                <xdr:col>31</xdr:col>
                <xdr:colOff>228600</xdr:colOff>
                <xdr:row>130</xdr:row>
                <xdr:rowOff>47625</xdr:rowOff>
              </from>
              <to>
                <xdr:col>31</xdr:col>
                <xdr:colOff>457200</xdr:colOff>
                <xdr:row>131</xdr:row>
                <xdr:rowOff>95250</xdr:rowOff>
              </to>
            </anchor>
          </controlPr>
        </control>
      </mc:Choice>
      <mc:Fallback>
        <control shapeId="7756" r:id="rId196" name="Control 588"/>
      </mc:Fallback>
    </mc:AlternateContent>
    <mc:AlternateContent xmlns:mc="http://schemas.openxmlformats.org/markup-compatibility/2006">
      <mc:Choice Requires="x14">
        <control shapeId="7758" r:id="rId197" name="Control 590">
          <controlPr defaultSize="0" r:id="rId5">
            <anchor moveWithCells="1">
              <from>
                <xdr:col>31</xdr:col>
                <xdr:colOff>228600</xdr:colOff>
                <xdr:row>129</xdr:row>
                <xdr:rowOff>9525</xdr:rowOff>
              </from>
              <to>
                <xdr:col>31</xdr:col>
                <xdr:colOff>457200</xdr:colOff>
                <xdr:row>130</xdr:row>
                <xdr:rowOff>57150</xdr:rowOff>
              </to>
            </anchor>
          </controlPr>
        </control>
      </mc:Choice>
      <mc:Fallback>
        <control shapeId="7758" r:id="rId197" name="Control 590"/>
      </mc:Fallback>
    </mc:AlternateContent>
    <mc:AlternateContent xmlns:mc="http://schemas.openxmlformats.org/markup-compatibility/2006">
      <mc:Choice Requires="x14">
        <control shapeId="7759" r:id="rId198" name="Control 591">
          <controlPr defaultSize="0" r:id="rId5">
            <anchor moveWithCells="1">
              <from>
                <xdr:col>31</xdr:col>
                <xdr:colOff>228600</xdr:colOff>
                <xdr:row>130</xdr:row>
                <xdr:rowOff>47625</xdr:rowOff>
              </from>
              <to>
                <xdr:col>31</xdr:col>
                <xdr:colOff>457200</xdr:colOff>
                <xdr:row>131</xdr:row>
                <xdr:rowOff>95250</xdr:rowOff>
              </to>
            </anchor>
          </controlPr>
        </control>
      </mc:Choice>
      <mc:Fallback>
        <control shapeId="7759" r:id="rId198" name="Control 591"/>
      </mc:Fallback>
    </mc:AlternateContent>
    <mc:AlternateContent xmlns:mc="http://schemas.openxmlformats.org/markup-compatibility/2006">
      <mc:Choice Requires="x14">
        <control shapeId="7761" r:id="rId199" name="Control 593">
          <controlPr defaultSize="0" r:id="rId133">
            <anchor moveWithCells="1">
              <from>
                <xdr:col>31</xdr:col>
                <xdr:colOff>228600</xdr:colOff>
                <xdr:row>133</xdr:row>
                <xdr:rowOff>133350</xdr:rowOff>
              </from>
              <to>
                <xdr:col>31</xdr:col>
                <xdr:colOff>457200</xdr:colOff>
                <xdr:row>135</xdr:row>
                <xdr:rowOff>0</xdr:rowOff>
              </to>
            </anchor>
          </controlPr>
        </control>
      </mc:Choice>
      <mc:Fallback>
        <control shapeId="7761" r:id="rId199" name="Control 593"/>
      </mc:Fallback>
    </mc:AlternateContent>
    <mc:AlternateContent xmlns:mc="http://schemas.openxmlformats.org/markup-compatibility/2006">
      <mc:Choice Requires="x14">
        <control shapeId="7762" r:id="rId200" name="Control 594">
          <controlPr defaultSize="0" r:id="rId201">
            <anchor moveWithCells="1">
              <from>
                <xdr:col>31</xdr:col>
                <xdr:colOff>228600</xdr:colOff>
                <xdr:row>134</xdr:row>
                <xdr:rowOff>142875</xdr:rowOff>
              </from>
              <to>
                <xdr:col>31</xdr:col>
                <xdr:colOff>457200</xdr:colOff>
                <xdr:row>136</xdr:row>
                <xdr:rowOff>19050</xdr:rowOff>
              </to>
            </anchor>
          </controlPr>
        </control>
      </mc:Choice>
      <mc:Fallback>
        <control shapeId="7762" r:id="rId200" name="Control 594"/>
      </mc:Fallback>
    </mc:AlternateContent>
    <mc:AlternateContent xmlns:mc="http://schemas.openxmlformats.org/markup-compatibility/2006">
      <mc:Choice Requires="x14">
        <control shapeId="7764" r:id="rId202" name="Control 596">
          <controlPr defaultSize="0" r:id="rId133">
            <anchor moveWithCells="1">
              <from>
                <xdr:col>31</xdr:col>
                <xdr:colOff>228600</xdr:colOff>
                <xdr:row>133</xdr:row>
                <xdr:rowOff>133350</xdr:rowOff>
              </from>
              <to>
                <xdr:col>31</xdr:col>
                <xdr:colOff>457200</xdr:colOff>
                <xdr:row>135</xdr:row>
                <xdr:rowOff>0</xdr:rowOff>
              </to>
            </anchor>
          </controlPr>
        </control>
      </mc:Choice>
      <mc:Fallback>
        <control shapeId="7764" r:id="rId202" name="Control 596"/>
      </mc:Fallback>
    </mc:AlternateContent>
    <mc:AlternateContent xmlns:mc="http://schemas.openxmlformats.org/markup-compatibility/2006">
      <mc:Choice Requires="x14">
        <control shapeId="7765" r:id="rId203" name="Control 597">
          <controlPr defaultSize="0" r:id="rId201">
            <anchor moveWithCells="1">
              <from>
                <xdr:col>31</xdr:col>
                <xdr:colOff>228600</xdr:colOff>
                <xdr:row>134</xdr:row>
                <xdr:rowOff>142875</xdr:rowOff>
              </from>
              <to>
                <xdr:col>31</xdr:col>
                <xdr:colOff>457200</xdr:colOff>
                <xdr:row>136</xdr:row>
                <xdr:rowOff>19050</xdr:rowOff>
              </to>
            </anchor>
          </controlPr>
        </control>
      </mc:Choice>
      <mc:Fallback>
        <control shapeId="7765" r:id="rId203" name="Control 597"/>
      </mc:Fallback>
    </mc:AlternateContent>
    <mc:AlternateContent xmlns:mc="http://schemas.openxmlformats.org/markup-compatibility/2006">
      <mc:Choice Requires="x14">
        <control shapeId="7767" r:id="rId204" name="Control 599">
          <controlPr defaultSize="0" r:id="rId133">
            <anchor moveWithCells="1">
              <from>
                <xdr:col>31</xdr:col>
                <xdr:colOff>228600</xdr:colOff>
                <xdr:row>133</xdr:row>
                <xdr:rowOff>133350</xdr:rowOff>
              </from>
              <to>
                <xdr:col>31</xdr:col>
                <xdr:colOff>457200</xdr:colOff>
                <xdr:row>135</xdr:row>
                <xdr:rowOff>0</xdr:rowOff>
              </to>
            </anchor>
          </controlPr>
        </control>
      </mc:Choice>
      <mc:Fallback>
        <control shapeId="7767" r:id="rId204" name="Control 599"/>
      </mc:Fallback>
    </mc:AlternateContent>
    <mc:AlternateContent xmlns:mc="http://schemas.openxmlformats.org/markup-compatibility/2006">
      <mc:Choice Requires="x14">
        <control shapeId="7768" r:id="rId205" name="Control 600">
          <controlPr defaultSize="0" r:id="rId201">
            <anchor moveWithCells="1">
              <from>
                <xdr:col>31</xdr:col>
                <xdr:colOff>228600</xdr:colOff>
                <xdr:row>134</xdr:row>
                <xdr:rowOff>142875</xdr:rowOff>
              </from>
              <to>
                <xdr:col>31</xdr:col>
                <xdr:colOff>457200</xdr:colOff>
                <xdr:row>136</xdr:row>
                <xdr:rowOff>19050</xdr:rowOff>
              </to>
            </anchor>
          </controlPr>
        </control>
      </mc:Choice>
      <mc:Fallback>
        <control shapeId="7768" r:id="rId205" name="Control 600"/>
      </mc:Fallback>
    </mc:AlternateContent>
    <mc:AlternateContent xmlns:mc="http://schemas.openxmlformats.org/markup-compatibility/2006">
      <mc:Choice Requires="x14">
        <control shapeId="7770" r:id="rId206" name="Control 602">
          <controlPr defaultSize="0" r:id="rId133">
            <anchor moveWithCells="1">
              <from>
                <xdr:col>31</xdr:col>
                <xdr:colOff>228600</xdr:colOff>
                <xdr:row>133</xdr:row>
                <xdr:rowOff>133350</xdr:rowOff>
              </from>
              <to>
                <xdr:col>31</xdr:col>
                <xdr:colOff>457200</xdr:colOff>
                <xdr:row>135</xdr:row>
                <xdr:rowOff>0</xdr:rowOff>
              </to>
            </anchor>
          </controlPr>
        </control>
      </mc:Choice>
      <mc:Fallback>
        <control shapeId="7770" r:id="rId206" name="Control 602"/>
      </mc:Fallback>
    </mc:AlternateContent>
    <mc:AlternateContent xmlns:mc="http://schemas.openxmlformats.org/markup-compatibility/2006">
      <mc:Choice Requires="x14">
        <control shapeId="7771" r:id="rId207" name="Control 603">
          <controlPr defaultSize="0" r:id="rId201">
            <anchor moveWithCells="1">
              <from>
                <xdr:col>31</xdr:col>
                <xdr:colOff>228600</xdr:colOff>
                <xdr:row>134</xdr:row>
                <xdr:rowOff>142875</xdr:rowOff>
              </from>
              <to>
                <xdr:col>31</xdr:col>
                <xdr:colOff>457200</xdr:colOff>
                <xdr:row>136</xdr:row>
                <xdr:rowOff>19050</xdr:rowOff>
              </to>
            </anchor>
          </controlPr>
        </control>
      </mc:Choice>
      <mc:Fallback>
        <control shapeId="7771" r:id="rId207" name="Control 603"/>
      </mc:Fallback>
    </mc:AlternateContent>
    <mc:AlternateContent xmlns:mc="http://schemas.openxmlformats.org/markup-compatibility/2006">
      <mc:Choice Requires="x14">
        <control shapeId="7773" r:id="rId208" name="Control 605">
          <controlPr defaultSize="0" r:id="rId133">
            <anchor moveWithCells="1">
              <from>
                <xdr:col>31</xdr:col>
                <xdr:colOff>228600</xdr:colOff>
                <xdr:row>133</xdr:row>
                <xdr:rowOff>133350</xdr:rowOff>
              </from>
              <to>
                <xdr:col>31</xdr:col>
                <xdr:colOff>457200</xdr:colOff>
                <xdr:row>135</xdr:row>
                <xdr:rowOff>0</xdr:rowOff>
              </to>
            </anchor>
          </controlPr>
        </control>
      </mc:Choice>
      <mc:Fallback>
        <control shapeId="7773" r:id="rId208" name="Control 605"/>
      </mc:Fallback>
    </mc:AlternateContent>
    <mc:AlternateContent xmlns:mc="http://schemas.openxmlformats.org/markup-compatibility/2006">
      <mc:Choice Requires="x14">
        <control shapeId="7774" r:id="rId209" name="Control 606">
          <controlPr defaultSize="0" r:id="rId201">
            <anchor moveWithCells="1">
              <from>
                <xdr:col>31</xdr:col>
                <xdr:colOff>228600</xdr:colOff>
                <xdr:row>134</xdr:row>
                <xdr:rowOff>142875</xdr:rowOff>
              </from>
              <to>
                <xdr:col>31</xdr:col>
                <xdr:colOff>457200</xdr:colOff>
                <xdr:row>136</xdr:row>
                <xdr:rowOff>19050</xdr:rowOff>
              </to>
            </anchor>
          </controlPr>
        </control>
      </mc:Choice>
      <mc:Fallback>
        <control shapeId="7774" r:id="rId209" name="Control 606"/>
      </mc:Fallback>
    </mc:AlternateContent>
    <mc:AlternateContent xmlns:mc="http://schemas.openxmlformats.org/markup-compatibility/2006">
      <mc:Choice Requires="x14">
        <control shapeId="7776" r:id="rId210" name="Control 608">
          <controlPr defaultSize="0" r:id="rId5">
            <anchor moveWithCells="1">
              <from>
                <xdr:col>31</xdr:col>
                <xdr:colOff>228600</xdr:colOff>
                <xdr:row>133</xdr:row>
                <xdr:rowOff>133350</xdr:rowOff>
              </from>
              <to>
                <xdr:col>31</xdr:col>
                <xdr:colOff>457200</xdr:colOff>
                <xdr:row>135</xdr:row>
                <xdr:rowOff>0</xdr:rowOff>
              </to>
            </anchor>
          </controlPr>
        </control>
      </mc:Choice>
      <mc:Fallback>
        <control shapeId="7776" r:id="rId210" name="Control 608"/>
      </mc:Fallback>
    </mc:AlternateContent>
    <mc:AlternateContent xmlns:mc="http://schemas.openxmlformats.org/markup-compatibility/2006">
      <mc:Choice Requires="x14">
        <control shapeId="7777" r:id="rId211" name="Control 609">
          <controlPr defaultSize="0" r:id="rId34">
            <anchor moveWithCells="1">
              <from>
                <xdr:col>31</xdr:col>
                <xdr:colOff>228600</xdr:colOff>
                <xdr:row>134</xdr:row>
                <xdr:rowOff>142875</xdr:rowOff>
              </from>
              <to>
                <xdr:col>31</xdr:col>
                <xdr:colOff>457200</xdr:colOff>
                <xdr:row>136</xdr:row>
                <xdr:rowOff>19050</xdr:rowOff>
              </to>
            </anchor>
          </controlPr>
        </control>
      </mc:Choice>
      <mc:Fallback>
        <control shapeId="7777" r:id="rId211" name="Control 609"/>
      </mc:Fallback>
    </mc:AlternateContent>
    <mc:AlternateContent xmlns:mc="http://schemas.openxmlformats.org/markup-compatibility/2006">
      <mc:Choice Requires="x14">
        <control shapeId="7779" r:id="rId212" name="Control 611">
          <controlPr defaultSize="0" r:id="rId5">
            <anchor moveWithCells="1">
              <from>
                <xdr:col>31</xdr:col>
                <xdr:colOff>228600</xdr:colOff>
                <xdr:row>133</xdr:row>
                <xdr:rowOff>133350</xdr:rowOff>
              </from>
              <to>
                <xdr:col>31</xdr:col>
                <xdr:colOff>457200</xdr:colOff>
                <xdr:row>135</xdr:row>
                <xdr:rowOff>0</xdr:rowOff>
              </to>
            </anchor>
          </controlPr>
        </control>
      </mc:Choice>
      <mc:Fallback>
        <control shapeId="7779" r:id="rId212" name="Control 611"/>
      </mc:Fallback>
    </mc:AlternateContent>
    <mc:AlternateContent xmlns:mc="http://schemas.openxmlformats.org/markup-compatibility/2006">
      <mc:Choice Requires="x14">
        <control shapeId="7780" r:id="rId213" name="Control 612">
          <controlPr defaultSize="0" r:id="rId34">
            <anchor moveWithCells="1">
              <from>
                <xdr:col>31</xdr:col>
                <xdr:colOff>228600</xdr:colOff>
                <xdr:row>134</xdr:row>
                <xdr:rowOff>142875</xdr:rowOff>
              </from>
              <to>
                <xdr:col>31</xdr:col>
                <xdr:colOff>457200</xdr:colOff>
                <xdr:row>136</xdr:row>
                <xdr:rowOff>19050</xdr:rowOff>
              </to>
            </anchor>
          </controlPr>
        </control>
      </mc:Choice>
      <mc:Fallback>
        <control shapeId="7780" r:id="rId213" name="Control 612"/>
      </mc:Fallback>
    </mc:AlternateContent>
    <mc:AlternateContent xmlns:mc="http://schemas.openxmlformats.org/markup-compatibility/2006">
      <mc:Choice Requires="x14">
        <control shapeId="7782" r:id="rId214" name="Control 614">
          <controlPr defaultSize="0" r:id="rId5">
            <anchor moveWithCells="1">
              <from>
                <xdr:col>31</xdr:col>
                <xdr:colOff>228600</xdr:colOff>
                <xdr:row>133</xdr:row>
                <xdr:rowOff>133350</xdr:rowOff>
              </from>
              <to>
                <xdr:col>31</xdr:col>
                <xdr:colOff>457200</xdr:colOff>
                <xdr:row>135</xdr:row>
                <xdr:rowOff>0</xdr:rowOff>
              </to>
            </anchor>
          </controlPr>
        </control>
      </mc:Choice>
      <mc:Fallback>
        <control shapeId="7782" r:id="rId214" name="Control 614"/>
      </mc:Fallback>
    </mc:AlternateContent>
    <mc:AlternateContent xmlns:mc="http://schemas.openxmlformats.org/markup-compatibility/2006">
      <mc:Choice Requires="x14">
        <control shapeId="7783" r:id="rId215" name="Control 615">
          <controlPr defaultSize="0" r:id="rId34">
            <anchor moveWithCells="1">
              <from>
                <xdr:col>31</xdr:col>
                <xdr:colOff>228600</xdr:colOff>
                <xdr:row>134</xdr:row>
                <xdr:rowOff>142875</xdr:rowOff>
              </from>
              <to>
                <xdr:col>31</xdr:col>
                <xdr:colOff>457200</xdr:colOff>
                <xdr:row>136</xdr:row>
                <xdr:rowOff>19050</xdr:rowOff>
              </to>
            </anchor>
          </controlPr>
        </control>
      </mc:Choice>
      <mc:Fallback>
        <control shapeId="7783" r:id="rId215" name="Control 615"/>
      </mc:Fallback>
    </mc:AlternateContent>
    <mc:AlternateContent xmlns:mc="http://schemas.openxmlformats.org/markup-compatibility/2006">
      <mc:Choice Requires="x14">
        <control shapeId="7785" r:id="rId216" name="Control 617">
          <controlPr defaultSize="0" r:id="rId5">
            <anchor moveWithCells="1">
              <from>
                <xdr:col>31</xdr:col>
                <xdr:colOff>228600</xdr:colOff>
                <xdr:row>133</xdr:row>
                <xdr:rowOff>133350</xdr:rowOff>
              </from>
              <to>
                <xdr:col>31</xdr:col>
                <xdr:colOff>457200</xdr:colOff>
                <xdr:row>135</xdr:row>
                <xdr:rowOff>0</xdr:rowOff>
              </to>
            </anchor>
          </controlPr>
        </control>
      </mc:Choice>
      <mc:Fallback>
        <control shapeId="7785" r:id="rId216" name="Control 617"/>
      </mc:Fallback>
    </mc:AlternateContent>
    <mc:AlternateContent xmlns:mc="http://schemas.openxmlformats.org/markup-compatibility/2006">
      <mc:Choice Requires="x14">
        <control shapeId="7786" r:id="rId217" name="Control 618">
          <controlPr defaultSize="0" r:id="rId34">
            <anchor moveWithCells="1">
              <from>
                <xdr:col>31</xdr:col>
                <xdr:colOff>228600</xdr:colOff>
                <xdr:row>134</xdr:row>
                <xdr:rowOff>142875</xdr:rowOff>
              </from>
              <to>
                <xdr:col>31</xdr:col>
                <xdr:colOff>457200</xdr:colOff>
                <xdr:row>136</xdr:row>
                <xdr:rowOff>19050</xdr:rowOff>
              </to>
            </anchor>
          </controlPr>
        </control>
      </mc:Choice>
      <mc:Fallback>
        <control shapeId="7786" r:id="rId217" name="Control 618"/>
      </mc:Fallback>
    </mc:AlternateContent>
    <mc:AlternateContent xmlns:mc="http://schemas.openxmlformats.org/markup-compatibility/2006">
      <mc:Choice Requires="x14">
        <control shapeId="7788" r:id="rId218" name="Control 620">
          <controlPr defaultSize="0" r:id="rId5">
            <anchor moveWithCells="1">
              <from>
                <xdr:col>31</xdr:col>
                <xdr:colOff>228600</xdr:colOff>
                <xdr:row>133</xdr:row>
                <xdr:rowOff>133350</xdr:rowOff>
              </from>
              <to>
                <xdr:col>31</xdr:col>
                <xdr:colOff>457200</xdr:colOff>
                <xdr:row>135</xdr:row>
                <xdr:rowOff>0</xdr:rowOff>
              </to>
            </anchor>
          </controlPr>
        </control>
      </mc:Choice>
      <mc:Fallback>
        <control shapeId="7788" r:id="rId218" name="Control 620"/>
      </mc:Fallback>
    </mc:AlternateContent>
    <mc:AlternateContent xmlns:mc="http://schemas.openxmlformats.org/markup-compatibility/2006">
      <mc:Choice Requires="x14">
        <control shapeId="7789" r:id="rId219" name="Control 621">
          <controlPr defaultSize="0" r:id="rId34">
            <anchor moveWithCells="1">
              <from>
                <xdr:col>31</xdr:col>
                <xdr:colOff>228600</xdr:colOff>
                <xdr:row>134</xdr:row>
                <xdr:rowOff>142875</xdr:rowOff>
              </from>
              <to>
                <xdr:col>31</xdr:col>
                <xdr:colOff>457200</xdr:colOff>
                <xdr:row>136</xdr:row>
                <xdr:rowOff>19050</xdr:rowOff>
              </to>
            </anchor>
          </controlPr>
        </control>
      </mc:Choice>
      <mc:Fallback>
        <control shapeId="7789" r:id="rId219" name="Control 621"/>
      </mc:Fallback>
    </mc:AlternateContent>
    <mc:AlternateContent xmlns:mc="http://schemas.openxmlformats.org/markup-compatibility/2006">
      <mc:Choice Requires="x14">
        <control shapeId="7791" r:id="rId220" name="Control 623">
          <controlPr defaultSize="0" r:id="rId5">
            <anchor moveWithCells="1">
              <from>
                <xdr:col>31</xdr:col>
                <xdr:colOff>228600</xdr:colOff>
                <xdr:row>133</xdr:row>
                <xdr:rowOff>133350</xdr:rowOff>
              </from>
              <to>
                <xdr:col>31</xdr:col>
                <xdr:colOff>457200</xdr:colOff>
                <xdr:row>135</xdr:row>
                <xdr:rowOff>0</xdr:rowOff>
              </to>
            </anchor>
          </controlPr>
        </control>
      </mc:Choice>
      <mc:Fallback>
        <control shapeId="7791" r:id="rId220" name="Control 623"/>
      </mc:Fallback>
    </mc:AlternateContent>
    <mc:AlternateContent xmlns:mc="http://schemas.openxmlformats.org/markup-compatibility/2006">
      <mc:Choice Requires="x14">
        <control shapeId="7792" r:id="rId221" name="Control 624">
          <controlPr defaultSize="0" r:id="rId34">
            <anchor moveWithCells="1">
              <from>
                <xdr:col>31</xdr:col>
                <xdr:colOff>228600</xdr:colOff>
                <xdr:row>134</xdr:row>
                <xdr:rowOff>142875</xdr:rowOff>
              </from>
              <to>
                <xdr:col>31</xdr:col>
                <xdr:colOff>457200</xdr:colOff>
                <xdr:row>136</xdr:row>
                <xdr:rowOff>19050</xdr:rowOff>
              </to>
            </anchor>
          </controlPr>
        </control>
      </mc:Choice>
      <mc:Fallback>
        <control shapeId="7792" r:id="rId221" name="Control 624"/>
      </mc:Fallback>
    </mc:AlternateContent>
    <mc:AlternateContent xmlns:mc="http://schemas.openxmlformats.org/markup-compatibility/2006">
      <mc:Choice Requires="x14">
        <control shapeId="7794" r:id="rId222" name="Control 626">
          <controlPr defaultSize="0" r:id="rId133">
            <anchor moveWithCells="1">
              <from>
                <xdr:col>31</xdr:col>
                <xdr:colOff>228600</xdr:colOff>
                <xdr:row>138</xdr:row>
                <xdr:rowOff>47625</xdr:rowOff>
              </from>
              <to>
                <xdr:col>31</xdr:col>
                <xdr:colOff>457200</xdr:colOff>
                <xdr:row>139</xdr:row>
                <xdr:rowOff>95250</xdr:rowOff>
              </to>
            </anchor>
          </controlPr>
        </control>
      </mc:Choice>
      <mc:Fallback>
        <control shapeId="7794" r:id="rId222" name="Control 626"/>
      </mc:Fallback>
    </mc:AlternateContent>
    <mc:AlternateContent xmlns:mc="http://schemas.openxmlformats.org/markup-compatibility/2006">
      <mc:Choice Requires="x14">
        <control shapeId="7795" r:id="rId223" name="Control 627">
          <controlPr defaultSize="0" r:id="rId133">
            <anchor moveWithCells="1">
              <from>
                <xdr:col>31</xdr:col>
                <xdr:colOff>228600</xdr:colOff>
                <xdr:row>139</xdr:row>
                <xdr:rowOff>66675</xdr:rowOff>
              </from>
              <to>
                <xdr:col>31</xdr:col>
                <xdr:colOff>457200</xdr:colOff>
                <xdr:row>140</xdr:row>
                <xdr:rowOff>114300</xdr:rowOff>
              </to>
            </anchor>
          </controlPr>
        </control>
      </mc:Choice>
      <mc:Fallback>
        <control shapeId="7795" r:id="rId223" name="Control 627"/>
      </mc:Fallback>
    </mc:AlternateContent>
    <mc:AlternateContent xmlns:mc="http://schemas.openxmlformats.org/markup-compatibility/2006">
      <mc:Choice Requires="x14">
        <control shapeId="7797" r:id="rId224" name="Control 629">
          <controlPr defaultSize="0" r:id="rId133">
            <anchor moveWithCells="1">
              <from>
                <xdr:col>31</xdr:col>
                <xdr:colOff>228600</xdr:colOff>
                <xdr:row>138</xdr:row>
                <xdr:rowOff>47625</xdr:rowOff>
              </from>
              <to>
                <xdr:col>31</xdr:col>
                <xdr:colOff>457200</xdr:colOff>
                <xdr:row>139</xdr:row>
                <xdr:rowOff>95250</xdr:rowOff>
              </to>
            </anchor>
          </controlPr>
        </control>
      </mc:Choice>
      <mc:Fallback>
        <control shapeId="7797" r:id="rId224" name="Control 629"/>
      </mc:Fallback>
    </mc:AlternateContent>
    <mc:AlternateContent xmlns:mc="http://schemas.openxmlformats.org/markup-compatibility/2006">
      <mc:Choice Requires="x14">
        <control shapeId="7798" r:id="rId225" name="Control 630">
          <controlPr defaultSize="0" r:id="rId133">
            <anchor moveWithCells="1">
              <from>
                <xdr:col>31</xdr:col>
                <xdr:colOff>228600</xdr:colOff>
                <xdr:row>139</xdr:row>
                <xdr:rowOff>66675</xdr:rowOff>
              </from>
              <to>
                <xdr:col>31</xdr:col>
                <xdr:colOff>457200</xdr:colOff>
                <xdr:row>140</xdr:row>
                <xdr:rowOff>114300</xdr:rowOff>
              </to>
            </anchor>
          </controlPr>
        </control>
      </mc:Choice>
      <mc:Fallback>
        <control shapeId="7798" r:id="rId225" name="Control 630"/>
      </mc:Fallback>
    </mc:AlternateContent>
    <mc:AlternateContent xmlns:mc="http://schemas.openxmlformats.org/markup-compatibility/2006">
      <mc:Choice Requires="x14">
        <control shapeId="7800" r:id="rId226" name="Control 632">
          <controlPr defaultSize="0" r:id="rId133">
            <anchor moveWithCells="1">
              <from>
                <xdr:col>31</xdr:col>
                <xdr:colOff>228600</xdr:colOff>
                <xdr:row>138</xdr:row>
                <xdr:rowOff>47625</xdr:rowOff>
              </from>
              <to>
                <xdr:col>31</xdr:col>
                <xdr:colOff>457200</xdr:colOff>
                <xdr:row>139</xdr:row>
                <xdr:rowOff>95250</xdr:rowOff>
              </to>
            </anchor>
          </controlPr>
        </control>
      </mc:Choice>
      <mc:Fallback>
        <control shapeId="7800" r:id="rId226" name="Control 632"/>
      </mc:Fallback>
    </mc:AlternateContent>
    <mc:AlternateContent xmlns:mc="http://schemas.openxmlformats.org/markup-compatibility/2006">
      <mc:Choice Requires="x14">
        <control shapeId="7801" r:id="rId227" name="Control 633">
          <controlPr defaultSize="0" r:id="rId133">
            <anchor moveWithCells="1">
              <from>
                <xdr:col>31</xdr:col>
                <xdr:colOff>228600</xdr:colOff>
                <xdr:row>139</xdr:row>
                <xdr:rowOff>66675</xdr:rowOff>
              </from>
              <to>
                <xdr:col>31</xdr:col>
                <xdr:colOff>457200</xdr:colOff>
                <xdr:row>140</xdr:row>
                <xdr:rowOff>114300</xdr:rowOff>
              </to>
            </anchor>
          </controlPr>
        </control>
      </mc:Choice>
      <mc:Fallback>
        <control shapeId="7801" r:id="rId227" name="Control 633"/>
      </mc:Fallback>
    </mc:AlternateContent>
    <mc:AlternateContent xmlns:mc="http://schemas.openxmlformats.org/markup-compatibility/2006">
      <mc:Choice Requires="x14">
        <control shapeId="7803" r:id="rId228" name="Control 635">
          <controlPr defaultSize="0" r:id="rId133">
            <anchor moveWithCells="1">
              <from>
                <xdr:col>31</xdr:col>
                <xdr:colOff>228600</xdr:colOff>
                <xdr:row>138</xdr:row>
                <xdr:rowOff>47625</xdr:rowOff>
              </from>
              <to>
                <xdr:col>31</xdr:col>
                <xdr:colOff>457200</xdr:colOff>
                <xdr:row>139</xdr:row>
                <xdr:rowOff>95250</xdr:rowOff>
              </to>
            </anchor>
          </controlPr>
        </control>
      </mc:Choice>
      <mc:Fallback>
        <control shapeId="7803" r:id="rId228" name="Control 635"/>
      </mc:Fallback>
    </mc:AlternateContent>
    <mc:AlternateContent xmlns:mc="http://schemas.openxmlformats.org/markup-compatibility/2006">
      <mc:Choice Requires="x14">
        <control shapeId="7804" r:id="rId229" name="Control 636">
          <controlPr defaultSize="0" r:id="rId133">
            <anchor moveWithCells="1">
              <from>
                <xdr:col>31</xdr:col>
                <xdr:colOff>228600</xdr:colOff>
                <xdr:row>139</xdr:row>
                <xdr:rowOff>66675</xdr:rowOff>
              </from>
              <to>
                <xdr:col>31</xdr:col>
                <xdr:colOff>457200</xdr:colOff>
                <xdr:row>140</xdr:row>
                <xdr:rowOff>114300</xdr:rowOff>
              </to>
            </anchor>
          </controlPr>
        </control>
      </mc:Choice>
      <mc:Fallback>
        <control shapeId="7804" r:id="rId229" name="Control 636"/>
      </mc:Fallback>
    </mc:AlternateContent>
    <mc:AlternateContent xmlns:mc="http://schemas.openxmlformats.org/markup-compatibility/2006">
      <mc:Choice Requires="x14">
        <control shapeId="7806" r:id="rId230" name="Control 638">
          <controlPr defaultSize="0" r:id="rId133">
            <anchor moveWithCells="1">
              <from>
                <xdr:col>31</xdr:col>
                <xdr:colOff>228600</xdr:colOff>
                <xdr:row>138</xdr:row>
                <xdr:rowOff>47625</xdr:rowOff>
              </from>
              <to>
                <xdr:col>31</xdr:col>
                <xdr:colOff>457200</xdr:colOff>
                <xdr:row>139</xdr:row>
                <xdr:rowOff>95250</xdr:rowOff>
              </to>
            </anchor>
          </controlPr>
        </control>
      </mc:Choice>
      <mc:Fallback>
        <control shapeId="7806" r:id="rId230" name="Control 638"/>
      </mc:Fallback>
    </mc:AlternateContent>
    <mc:AlternateContent xmlns:mc="http://schemas.openxmlformats.org/markup-compatibility/2006">
      <mc:Choice Requires="x14">
        <control shapeId="7807" r:id="rId231" name="Control 639">
          <controlPr defaultSize="0" r:id="rId133">
            <anchor moveWithCells="1">
              <from>
                <xdr:col>31</xdr:col>
                <xdr:colOff>228600</xdr:colOff>
                <xdr:row>139</xdr:row>
                <xdr:rowOff>66675</xdr:rowOff>
              </from>
              <to>
                <xdr:col>31</xdr:col>
                <xdr:colOff>457200</xdr:colOff>
                <xdr:row>140</xdr:row>
                <xdr:rowOff>114300</xdr:rowOff>
              </to>
            </anchor>
          </controlPr>
        </control>
      </mc:Choice>
      <mc:Fallback>
        <control shapeId="7807" r:id="rId231" name="Control 639"/>
      </mc:Fallback>
    </mc:AlternateContent>
    <mc:AlternateContent xmlns:mc="http://schemas.openxmlformats.org/markup-compatibility/2006">
      <mc:Choice Requires="x14">
        <control shapeId="7809" r:id="rId232" name="Control 641">
          <controlPr defaultSize="0" r:id="rId5">
            <anchor moveWithCells="1">
              <from>
                <xdr:col>31</xdr:col>
                <xdr:colOff>228600</xdr:colOff>
                <xdr:row>138</xdr:row>
                <xdr:rowOff>47625</xdr:rowOff>
              </from>
              <to>
                <xdr:col>31</xdr:col>
                <xdr:colOff>457200</xdr:colOff>
                <xdr:row>139</xdr:row>
                <xdr:rowOff>95250</xdr:rowOff>
              </to>
            </anchor>
          </controlPr>
        </control>
      </mc:Choice>
      <mc:Fallback>
        <control shapeId="7809" r:id="rId232" name="Control 641"/>
      </mc:Fallback>
    </mc:AlternateContent>
    <mc:AlternateContent xmlns:mc="http://schemas.openxmlformats.org/markup-compatibility/2006">
      <mc:Choice Requires="x14">
        <control shapeId="7810" r:id="rId233" name="Control 642">
          <controlPr defaultSize="0" r:id="rId5">
            <anchor moveWithCells="1">
              <from>
                <xdr:col>31</xdr:col>
                <xdr:colOff>228600</xdr:colOff>
                <xdr:row>139</xdr:row>
                <xdr:rowOff>66675</xdr:rowOff>
              </from>
              <to>
                <xdr:col>31</xdr:col>
                <xdr:colOff>457200</xdr:colOff>
                <xdr:row>140</xdr:row>
                <xdr:rowOff>114300</xdr:rowOff>
              </to>
            </anchor>
          </controlPr>
        </control>
      </mc:Choice>
      <mc:Fallback>
        <control shapeId="7810" r:id="rId233" name="Control 642"/>
      </mc:Fallback>
    </mc:AlternateContent>
    <mc:AlternateContent xmlns:mc="http://schemas.openxmlformats.org/markup-compatibility/2006">
      <mc:Choice Requires="x14">
        <control shapeId="7812" r:id="rId234" name="Control 644">
          <controlPr defaultSize="0" r:id="rId5">
            <anchor moveWithCells="1">
              <from>
                <xdr:col>31</xdr:col>
                <xdr:colOff>228600</xdr:colOff>
                <xdr:row>138</xdr:row>
                <xdr:rowOff>47625</xdr:rowOff>
              </from>
              <to>
                <xdr:col>31</xdr:col>
                <xdr:colOff>457200</xdr:colOff>
                <xdr:row>139</xdr:row>
                <xdr:rowOff>95250</xdr:rowOff>
              </to>
            </anchor>
          </controlPr>
        </control>
      </mc:Choice>
      <mc:Fallback>
        <control shapeId="7812" r:id="rId234" name="Control 644"/>
      </mc:Fallback>
    </mc:AlternateContent>
    <mc:AlternateContent xmlns:mc="http://schemas.openxmlformats.org/markup-compatibility/2006">
      <mc:Choice Requires="x14">
        <control shapeId="7813" r:id="rId235" name="Control 645">
          <controlPr defaultSize="0" r:id="rId5">
            <anchor moveWithCells="1">
              <from>
                <xdr:col>31</xdr:col>
                <xdr:colOff>228600</xdr:colOff>
                <xdr:row>139</xdr:row>
                <xdr:rowOff>66675</xdr:rowOff>
              </from>
              <to>
                <xdr:col>31</xdr:col>
                <xdr:colOff>457200</xdr:colOff>
                <xdr:row>140</xdr:row>
                <xdr:rowOff>114300</xdr:rowOff>
              </to>
            </anchor>
          </controlPr>
        </control>
      </mc:Choice>
      <mc:Fallback>
        <control shapeId="7813" r:id="rId235" name="Control 645"/>
      </mc:Fallback>
    </mc:AlternateContent>
    <mc:AlternateContent xmlns:mc="http://schemas.openxmlformats.org/markup-compatibility/2006">
      <mc:Choice Requires="x14">
        <control shapeId="7815" r:id="rId236" name="Control 647">
          <controlPr defaultSize="0" r:id="rId5">
            <anchor moveWithCells="1">
              <from>
                <xdr:col>31</xdr:col>
                <xdr:colOff>228600</xdr:colOff>
                <xdr:row>138</xdr:row>
                <xdr:rowOff>47625</xdr:rowOff>
              </from>
              <to>
                <xdr:col>31</xdr:col>
                <xdr:colOff>457200</xdr:colOff>
                <xdr:row>139</xdr:row>
                <xdr:rowOff>95250</xdr:rowOff>
              </to>
            </anchor>
          </controlPr>
        </control>
      </mc:Choice>
      <mc:Fallback>
        <control shapeId="7815" r:id="rId236" name="Control 647"/>
      </mc:Fallback>
    </mc:AlternateContent>
    <mc:AlternateContent xmlns:mc="http://schemas.openxmlformats.org/markup-compatibility/2006">
      <mc:Choice Requires="x14">
        <control shapeId="7816" r:id="rId237" name="Control 648">
          <controlPr defaultSize="0" r:id="rId5">
            <anchor moveWithCells="1">
              <from>
                <xdr:col>31</xdr:col>
                <xdr:colOff>228600</xdr:colOff>
                <xdr:row>139</xdr:row>
                <xdr:rowOff>66675</xdr:rowOff>
              </from>
              <to>
                <xdr:col>31</xdr:col>
                <xdr:colOff>457200</xdr:colOff>
                <xdr:row>140</xdr:row>
                <xdr:rowOff>114300</xdr:rowOff>
              </to>
            </anchor>
          </controlPr>
        </control>
      </mc:Choice>
      <mc:Fallback>
        <control shapeId="7816" r:id="rId237" name="Control 648"/>
      </mc:Fallback>
    </mc:AlternateContent>
    <mc:AlternateContent xmlns:mc="http://schemas.openxmlformats.org/markup-compatibility/2006">
      <mc:Choice Requires="x14">
        <control shapeId="7818" r:id="rId238" name="Control 650">
          <controlPr defaultSize="0" r:id="rId5">
            <anchor moveWithCells="1">
              <from>
                <xdr:col>31</xdr:col>
                <xdr:colOff>228600</xdr:colOff>
                <xdr:row>138</xdr:row>
                <xdr:rowOff>47625</xdr:rowOff>
              </from>
              <to>
                <xdr:col>31</xdr:col>
                <xdr:colOff>457200</xdr:colOff>
                <xdr:row>139</xdr:row>
                <xdr:rowOff>95250</xdr:rowOff>
              </to>
            </anchor>
          </controlPr>
        </control>
      </mc:Choice>
      <mc:Fallback>
        <control shapeId="7818" r:id="rId238" name="Control 650"/>
      </mc:Fallback>
    </mc:AlternateContent>
    <mc:AlternateContent xmlns:mc="http://schemas.openxmlformats.org/markup-compatibility/2006">
      <mc:Choice Requires="x14">
        <control shapeId="7819" r:id="rId239" name="Control 651">
          <controlPr defaultSize="0" r:id="rId5">
            <anchor moveWithCells="1">
              <from>
                <xdr:col>31</xdr:col>
                <xdr:colOff>228600</xdr:colOff>
                <xdr:row>139</xdr:row>
                <xdr:rowOff>66675</xdr:rowOff>
              </from>
              <to>
                <xdr:col>31</xdr:col>
                <xdr:colOff>457200</xdr:colOff>
                <xdr:row>140</xdr:row>
                <xdr:rowOff>114300</xdr:rowOff>
              </to>
            </anchor>
          </controlPr>
        </control>
      </mc:Choice>
      <mc:Fallback>
        <control shapeId="7819" r:id="rId239" name="Control 651"/>
      </mc:Fallback>
    </mc:AlternateContent>
    <mc:AlternateContent xmlns:mc="http://schemas.openxmlformats.org/markup-compatibility/2006">
      <mc:Choice Requires="x14">
        <control shapeId="7821" r:id="rId240" name="Control 653">
          <controlPr defaultSize="0" r:id="rId5">
            <anchor moveWithCells="1">
              <from>
                <xdr:col>31</xdr:col>
                <xdr:colOff>228600</xdr:colOff>
                <xdr:row>138</xdr:row>
                <xdr:rowOff>47625</xdr:rowOff>
              </from>
              <to>
                <xdr:col>31</xdr:col>
                <xdr:colOff>457200</xdr:colOff>
                <xdr:row>139</xdr:row>
                <xdr:rowOff>95250</xdr:rowOff>
              </to>
            </anchor>
          </controlPr>
        </control>
      </mc:Choice>
      <mc:Fallback>
        <control shapeId="7821" r:id="rId240" name="Control 653"/>
      </mc:Fallback>
    </mc:AlternateContent>
    <mc:AlternateContent xmlns:mc="http://schemas.openxmlformats.org/markup-compatibility/2006">
      <mc:Choice Requires="x14">
        <control shapeId="7822" r:id="rId241" name="Control 654">
          <controlPr defaultSize="0" r:id="rId5">
            <anchor moveWithCells="1">
              <from>
                <xdr:col>31</xdr:col>
                <xdr:colOff>228600</xdr:colOff>
                <xdr:row>139</xdr:row>
                <xdr:rowOff>66675</xdr:rowOff>
              </from>
              <to>
                <xdr:col>31</xdr:col>
                <xdr:colOff>457200</xdr:colOff>
                <xdr:row>140</xdr:row>
                <xdr:rowOff>114300</xdr:rowOff>
              </to>
            </anchor>
          </controlPr>
        </control>
      </mc:Choice>
      <mc:Fallback>
        <control shapeId="7822" r:id="rId241" name="Control 654"/>
      </mc:Fallback>
    </mc:AlternateContent>
    <mc:AlternateContent xmlns:mc="http://schemas.openxmlformats.org/markup-compatibility/2006">
      <mc:Choice Requires="x14">
        <control shapeId="7824" r:id="rId242" name="Control 656">
          <controlPr defaultSize="0" r:id="rId5">
            <anchor moveWithCells="1">
              <from>
                <xdr:col>31</xdr:col>
                <xdr:colOff>228600</xdr:colOff>
                <xdr:row>138</xdr:row>
                <xdr:rowOff>47625</xdr:rowOff>
              </from>
              <to>
                <xdr:col>31</xdr:col>
                <xdr:colOff>457200</xdr:colOff>
                <xdr:row>139</xdr:row>
                <xdr:rowOff>95250</xdr:rowOff>
              </to>
            </anchor>
          </controlPr>
        </control>
      </mc:Choice>
      <mc:Fallback>
        <control shapeId="7824" r:id="rId242" name="Control 656"/>
      </mc:Fallback>
    </mc:AlternateContent>
    <mc:AlternateContent xmlns:mc="http://schemas.openxmlformats.org/markup-compatibility/2006">
      <mc:Choice Requires="x14">
        <control shapeId="7825" r:id="rId243" name="Control 657">
          <controlPr defaultSize="0" r:id="rId5">
            <anchor moveWithCells="1">
              <from>
                <xdr:col>31</xdr:col>
                <xdr:colOff>228600</xdr:colOff>
                <xdr:row>139</xdr:row>
                <xdr:rowOff>66675</xdr:rowOff>
              </from>
              <to>
                <xdr:col>31</xdr:col>
                <xdr:colOff>457200</xdr:colOff>
                <xdr:row>140</xdr:row>
                <xdr:rowOff>114300</xdr:rowOff>
              </to>
            </anchor>
          </controlPr>
        </control>
      </mc:Choice>
      <mc:Fallback>
        <control shapeId="7825" r:id="rId243" name="Control 657"/>
      </mc:Fallback>
    </mc:AlternateContent>
    <mc:AlternateContent xmlns:mc="http://schemas.openxmlformats.org/markup-compatibility/2006">
      <mc:Choice Requires="x14">
        <control shapeId="7827" r:id="rId244" name="Control 659">
          <controlPr defaultSize="0" r:id="rId133">
            <anchor moveWithCells="1">
              <from>
                <xdr:col>31</xdr:col>
                <xdr:colOff>228600</xdr:colOff>
                <xdr:row>143</xdr:row>
                <xdr:rowOff>0</xdr:rowOff>
              </from>
              <to>
                <xdr:col>31</xdr:col>
                <xdr:colOff>457200</xdr:colOff>
                <xdr:row>144</xdr:row>
                <xdr:rowOff>47625</xdr:rowOff>
              </to>
            </anchor>
          </controlPr>
        </control>
      </mc:Choice>
      <mc:Fallback>
        <control shapeId="7827" r:id="rId244" name="Control 659"/>
      </mc:Fallback>
    </mc:AlternateContent>
    <mc:AlternateContent xmlns:mc="http://schemas.openxmlformats.org/markup-compatibility/2006">
      <mc:Choice Requires="x14">
        <control shapeId="7828" r:id="rId245" name="Control 660">
          <controlPr defaultSize="0" r:id="rId201">
            <anchor moveWithCells="1">
              <from>
                <xdr:col>31</xdr:col>
                <xdr:colOff>228600</xdr:colOff>
                <xdr:row>144</xdr:row>
                <xdr:rowOff>9525</xdr:rowOff>
              </from>
              <to>
                <xdr:col>31</xdr:col>
                <xdr:colOff>457200</xdr:colOff>
                <xdr:row>145</xdr:row>
                <xdr:rowOff>66675</xdr:rowOff>
              </to>
            </anchor>
          </controlPr>
        </control>
      </mc:Choice>
      <mc:Fallback>
        <control shapeId="7828" r:id="rId245" name="Control 660"/>
      </mc:Fallback>
    </mc:AlternateContent>
    <mc:AlternateContent xmlns:mc="http://schemas.openxmlformats.org/markup-compatibility/2006">
      <mc:Choice Requires="x14">
        <control shapeId="7830" r:id="rId246" name="Control 662">
          <controlPr defaultSize="0" r:id="rId133">
            <anchor moveWithCells="1">
              <from>
                <xdr:col>31</xdr:col>
                <xdr:colOff>228600</xdr:colOff>
                <xdr:row>143</xdr:row>
                <xdr:rowOff>0</xdr:rowOff>
              </from>
              <to>
                <xdr:col>31</xdr:col>
                <xdr:colOff>457200</xdr:colOff>
                <xdr:row>144</xdr:row>
                <xdr:rowOff>47625</xdr:rowOff>
              </to>
            </anchor>
          </controlPr>
        </control>
      </mc:Choice>
      <mc:Fallback>
        <control shapeId="7830" r:id="rId246" name="Control 662"/>
      </mc:Fallback>
    </mc:AlternateContent>
    <mc:AlternateContent xmlns:mc="http://schemas.openxmlformats.org/markup-compatibility/2006">
      <mc:Choice Requires="x14">
        <control shapeId="7831" r:id="rId247" name="Control 663">
          <controlPr defaultSize="0" r:id="rId201">
            <anchor moveWithCells="1">
              <from>
                <xdr:col>31</xdr:col>
                <xdr:colOff>228600</xdr:colOff>
                <xdr:row>144</xdr:row>
                <xdr:rowOff>9525</xdr:rowOff>
              </from>
              <to>
                <xdr:col>31</xdr:col>
                <xdr:colOff>457200</xdr:colOff>
                <xdr:row>145</xdr:row>
                <xdr:rowOff>66675</xdr:rowOff>
              </to>
            </anchor>
          </controlPr>
        </control>
      </mc:Choice>
      <mc:Fallback>
        <control shapeId="7831" r:id="rId247" name="Control 663"/>
      </mc:Fallback>
    </mc:AlternateContent>
    <mc:AlternateContent xmlns:mc="http://schemas.openxmlformats.org/markup-compatibility/2006">
      <mc:Choice Requires="x14">
        <control shapeId="7833" r:id="rId248" name="Control 665">
          <controlPr defaultSize="0" r:id="rId133">
            <anchor moveWithCells="1">
              <from>
                <xdr:col>31</xdr:col>
                <xdr:colOff>228600</xdr:colOff>
                <xdr:row>143</xdr:row>
                <xdr:rowOff>0</xdr:rowOff>
              </from>
              <to>
                <xdr:col>31</xdr:col>
                <xdr:colOff>457200</xdr:colOff>
                <xdr:row>144</xdr:row>
                <xdr:rowOff>47625</xdr:rowOff>
              </to>
            </anchor>
          </controlPr>
        </control>
      </mc:Choice>
      <mc:Fallback>
        <control shapeId="7833" r:id="rId248" name="Control 665"/>
      </mc:Fallback>
    </mc:AlternateContent>
    <mc:AlternateContent xmlns:mc="http://schemas.openxmlformats.org/markup-compatibility/2006">
      <mc:Choice Requires="x14">
        <control shapeId="7834" r:id="rId249" name="Control 666">
          <controlPr defaultSize="0" r:id="rId201">
            <anchor moveWithCells="1">
              <from>
                <xdr:col>31</xdr:col>
                <xdr:colOff>228600</xdr:colOff>
                <xdr:row>144</xdr:row>
                <xdr:rowOff>9525</xdr:rowOff>
              </from>
              <to>
                <xdr:col>31</xdr:col>
                <xdr:colOff>457200</xdr:colOff>
                <xdr:row>145</xdr:row>
                <xdr:rowOff>66675</xdr:rowOff>
              </to>
            </anchor>
          </controlPr>
        </control>
      </mc:Choice>
      <mc:Fallback>
        <control shapeId="7834" r:id="rId249" name="Control 666"/>
      </mc:Fallback>
    </mc:AlternateContent>
    <mc:AlternateContent xmlns:mc="http://schemas.openxmlformats.org/markup-compatibility/2006">
      <mc:Choice Requires="x14">
        <control shapeId="7836" r:id="rId250" name="Control 668">
          <controlPr defaultSize="0" r:id="rId133">
            <anchor moveWithCells="1">
              <from>
                <xdr:col>31</xdr:col>
                <xdr:colOff>228600</xdr:colOff>
                <xdr:row>143</xdr:row>
                <xdr:rowOff>0</xdr:rowOff>
              </from>
              <to>
                <xdr:col>31</xdr:col>
                <xdr:colOff>457200</xdr:colOff>
                <xdr:row>144</xdr:row>
                <xdr:rowOff>47625</xdr:rowOff>
              </to>
            </anchor>
          </controlPr>
        </control>
      </mc:Choice>
      <mc:Fallback>
        <control shapeId="7836" r:id="rId250" name="Control 668"/>
      </mc:Fallback>
    </mc:AlternateContent>
    <mc:AlternateContent xmlns:mc="http://schemas.openxmlformats.org/markup-compatibility/2006">
      <mc:Choice Requires="x14">
        <control shapeId="7837" r:id="rId251" name="Control 669">
          <controlPr defaultSize="0" r:id="rId201">
            <anchor moveWithCells="1">
              <from>
                <xdr:col>31</xdr:col>
                <xdr:colOff>228600</xdr:colOff>
                <xdr:row>144</xdr:row>
                <xdr:rowOff>9525</xdr:rowOff>
              </from>
              <to>
                <xdr:col>31</xdr:col>
                <xdr:colOff>457200</xdr:colOff>
                <xdr:row>145</xdr:row>
                <xdr:rowOff>66675</xdr:rowOff>
              </to>
            </anchor>
          </controlPr>
        </control>
      </mc:Choice>
      <mc:Fallback>
        <control shapeId="7837" r:id="rId251" name="Control 669"/>
      </mc:Fallback>
    </mc:AlternateContent>
    <mc:AlternateContent xmlns:mc="http://schemas.openxmlformats.org/markup-compatibility/2006">
      <mc:Choice Requires="x14">
        <control shapeId="7839" r:id="rId252" name="Control 671">
          <controlPr defaultSize="0" r:id="rId133">
            <anchor moveWithCells="1">
              <from>
                <xdr:col>31</xdr:col>
                <xdr:colOff>228600</xdr:colOff>
                <xdr:row>143</xdr:row>
                <xdr:rowOff>0</xdr:rowOff>
              </from>
              <to>
                <xdr:col>31</xdr:col>
                <xdr:colOff>457200</xdr:colOff>
                <xdr:row>144</xdr:row>
                <xdr:rowOff>47625</xdr:rowOff>
              </to>
            </anchor>
          </controlPr>
        </control>
      </mc:Choice>
      <mc:Fallback>
        <control shapeId="7839" r:id="rId252" name="Control 671"/>
      </mc:Fallback>
    </mc:AlternateContent>
    <mc:AlternateContent xmlns:mc="http://schemas.openxmlformats.org/markup-compatibility/2006">
      <mc:Choice Requires="x14">
        <control shapeId="7840" r:id="rId253" name="Control 672">
          <controlPr defaultSize="0" r:id="rId201">
            <anchor moveWithCells="1">
              <from>
                <xdr:col>31</xdr:col>
                <xdr:colOff>228600</xdr:colOff>
                <xdr:row>144</xdr:row>
                <xdr:rowOff>9525</xdr:rowOff>
              </from>
              <to>
                <xdr:col>31</xdr:col>
                <xdr:colOff>457200</xdr:colOff>
                <xdr:row>145</xdr:row>
                <xdr:rowOff>66675</xdr:rowOff>
              </to>
            </anchor>
          </controlPr>
        </control>
      </mc:Choice>
      <mc:Fallback>
        <control shapeId="7840" r:id="rId253" name="Control 672"/>
      </mc:Fallback>
    </mc:AlternateContent>
    <mc:AlternateContent xmlns:mc="http://schemas.openxmlformats.org/markup-compatibility/2006">
      <mc:Choice Requires="x14">
        <control shapeId="7842" r:id="rId254" name="Control 674">
          <controlPr defaultSize="0" r:id="rId5">
            <anchor moveWithCells="1">
              <from>
                <xdr:col>31</xdr:col>
                <xdr:colOff>228600</xdr:colOff>
                <xdr:row>143</xdr:row>
                <xdr:rowOff>0</xdr:rowOff>
              </from>
              <to>
                <xdr:col>31</xdr:col>
                <xdr:colOff>457200</xdr:colOff>
                <xdr:row>144</xdr:row>
                <xdr:rowOff>47625</xdr:rowOff>
              </to>
            </anchor>
          </controlPr>
        </control>
      </mc:Choice>
      <mc:Fallback>
        <control shapeId="7842" r:id="rId254" name="Control 674"/>
      </mc:Fallback>
    </mc:AlternateContent>
    <mc:AlternateContent xmlns:mc="http://schemas.openxmlformats.org/markup-compatibility/2006">
      <mc:Choice Requires="x14">
        <control shapeId="7843" r:id="rId255" name="Control 675">
          <controlPr defaultSize="0" r:id="rId34">
            <anchor moveWithCells="1">
              <from>
                <xdr:col>31</xdr:col>
                <xdr:colOff>228600</xdr:colOff>
                <xdr:row>144</xdr:row>
                <xdr:rowOff>9525</xdr:rowOff>
              </from>
              <to>
                <xdr:col>31</xdr:col>
                <xdr:colOff>457200</xdr:colOff>
                <xdr:row>145</xdr:row>
                <xdr:rowOff>66675</xdr:rowOff>
              </to>
            </anchor>
          </controlPr>
        </control>
      </mc:Choice>
      <mc:Fallback>
        <control shapeId="7843" r:id="rId255" name="Control 675"/>
      </mc:Fallback>
    </mc:AlternateContent>
    <mc:AlternateContent xmlns:mc="http://schemas.openxmlformats.org/markup-compatibility/2006">
      <mc:Choice Requires="x14">
        <control shapeId="7845" r:id="rId256" name="Control 677">
          <controlPr defaultSize="0" r:id="rId5">
            <anchor moveWithCells="1">
              <from>
                <xdr:col>31</xdr:col>
                <xdr:colOff>228600</xdr:colOff>
                <xdr:row>143</xdr:row>
                <xdr:rowOff>0</xdr:rowOff>
              </from>
              <to>
                <xdr:col>31</xdr:col>
                <xdr:colOff>457200</xdr:colOff>
                <xdr:row>144</xdr:row>
                <xdr:rowOff>47625</xdr:rowOff>
              </to>
            </anchor>
          </controlPr>
        </control>
      </mc:Choice>
      <mc:Fallback>
        <control shapeId="7845" r:id="rId256" name="Control 677"/>
      </mc:Fallback>
    </mc:AlternateContent>
    <mc:AlternateContent xmlns:mc="http://schemas.openxmlformats.org/markup-compatibility/2006">
      <mc:Choice Requires="x14">
        <control shapeId="7846" r:id="rId257" name="Control 678">
          <controlPr defaultSize="0" r:id="rId34">
            <anchor moveWithCells="1">
              <from>
                <xdr:col>31</xdr:col>
                <xdr:colOff>228600</xdr:colOff>
                <xdr:row>144</xdr:row>
                <xdr:rowOff>9525</xdr:rowOff>
              </from>
              <to>
                <xdr:col>31</xdr:col>
                <xdr:colOff>457200</xdr:colOff>
                <xdr:row>145</xdr:row>
                <xdr:rowOff>66675</xdr:rowOff>
              </to>
            </anchor>
          </controlPr>
        </control>
      </mc:Choice>
      <mc:Fallback>
        <control shapeId="7846" r:id="rId257" name="Control 678"/>
      </mc:Fallback>
    </mc:AlternateContent>
    <mc:AlternateContent xmlns:mc="http://schemas.openxmlformats.org/markup-compatibility/2006">
      <mc:Choice Requires="x14">
        <control shapeId="7848" r:id="rId258" name="Control 680">
          <controlPr defaultSize="0" r:id="rId5">
            <anchor moveWithCells="1">
              <from>
                <xdr:col>31</xdr:col>
                <xdr:colOff>228600</xdr:colOff>
                <xdr:row>143</xdr:row>
                <xdr:rowOff>0</xdr:rowOff>
              </from>
              <to>
                <xdr:col>31</xdr:col>
                <xdr:colOff>457200</xdr:colOff>
                <xdr:row>144</xdr:row>
                <xdr:rowOff>47625</xdr:rowOff>
              </to>
            </anchor>
          </controlPr>
        </control>
      </mc:Choice>
      <mc:Fallback>
        <control shapeId="7848" r:id="rId258" name="Control 680"/>
      </mc:Fallback>
    </mc:AlternateContent>
    <mc:AlternateContent xmlns:mc="http://schemas.openxmlformats.org/markup-compatibility/2006">
      <mc:Choice Requires="x14">
        <control shapeId="7849" r:id="rId259" name="Control 681">
          <controlPr defaultSize="0" r:id="rId34">
            <anchor moveWithCells="1">
              <from>
                <xdr:col>31</xdr:col>
                <xdr:colOff>228600</xdr:colOff>
                <xdr:row>144</xdr:row>
                <xdr:rowOff>9525</xdr:rowOff>
              </from>
              <to>
                <xdr:col>31</xdr:col>
                <xdr:colOff>457200</xdr:colOff>
                <xdr:row>145</xdr:row>
                <xdr:rowOff>66675</xdr:rowOff>
              </to>
            </anchor>
          </controlPr>
        </control>
      </mc:Choice>
      <mc:Fallback>
        <control shapeId="7849" r:id="rId259" name="Control 681"/>
      </mc:Fallback>
    </mc:AlternateContent>
    <mc:AlternateContent xmlns:mc="http://schemas.openxmlformats.org/markup-compatibility/2006">
      <mc:Choice Requires="x14">
        <control shapeId="7851" r:id="rId260" name="Control 683">
          <controlPr defaultSize="0" r:id="rId5">
            <anchor moveWithCells="1">
              <from>
                <xdr:col>31</xdr:col>
                <xdr:colOff>228600</xdr:colOff>
                <xdr:row>143</xdr:row>
                <xdr:rowOff>0</xdr:rowOff>
              </from>
              <to>
                <xdr:col>31</xdr:col>
                <xdr:colOff>457200</xdr:colOff>
                <xdr:row>144</xdr:row>
                <xdr:rowOff>47625</xdr:rowOff>
              </to>
            </anchor>
          </controlPr>
        </control>
      </mc:Choice>
      <mc:Fallback>
        <control shapeId="7851" r:id="rId260" name="Control 683"/>
      </mc:Fallback>
    </mc:AlternateContent>
    <mc:AlternateContent xmlns:mc="http://schemas.openxmlformats.org/markup-compatibility/2006">
      <mc:Choice Requires="x14">
        <control shapeId="7852" r:id="rId261" name="Control 684">
          <controlPr defaultSize="0" r:id="rId34">
            <anchor moveWithCells="1">
              <from>
                <xdr:col>31</xdr:col>
                <xdr:colOff>228600</xdr:colOff>
                <xdr:row>144</xdr:row>
                <xdr:rowOff>9525</xdr:rowOff>
              </from>
              <to>
                <xdr:col>31</xdr:col>
                <xdr:colOff>457200</xdr:colOff>
                <xdr:row>145</xdr:row>
                <xdr:rowOff>66675</xdr:rowOff>
              </to>
            </anchor>
          </controlPr>
        </control>
      </mc:Choice>
      <mc:Fallback>
        <control shapeId="7852" r:id="rId261" name="Control 684"/>
      </mc:Fallback>
    </mc:AlternateContent>
    <mc:AlternateContent xmlns:mc="http://schemas.openxmlformats.org/markup-compatibility/2006">
      <mc:Choice Requires="x14">
        <control shapeId="7854" r:id="rId262" name="Control 686">
          <controlPr defaultSize="0" r:id="rId5">
            <anchor moveWithCells="1">
              <from>
                <xdr:col>31</xdr:col>
                <xdr:colOff>228600</xdr:colOff>
                <xdr:row>143</xdr:row>
                <xdr:rowOff>0</xdr:rowOff>
              </from>
              <to>
                <xdr:col>31</xdr:col>
                <xdr:colOff>457200</xdr:colOff>
                <xdr:row>144</xdr:row>
                <xdr:rowOff>47625</xdr:rowOff>
              </to>
            </anchor>
          </controlPr>
        </control>
      </mc:Choice>
      <mc:Fallback>
        <control shapeId="7854" r:id="rId262" name="Control 686"/>
      </mc:Fallback>
    </mc:AlternateContent>
    <mc:AlternateContent xmlns:mc="http://schemas.openxmlformats.org/markup-compatibility/2006">
      <mc:Choice Requires="x14">
        <control shapeId="7855" r:id="rId263" name="Control 687">
          <controlPr defaultSize="0" r:id="rId34">
            <anchor moveWithCells="1">
              <from>
                <xdr:col>31</xdr:col>
                <xdr:colOff>228600</xdr:colOff>
                <xdr:row>144</xdr:row>
                <xdr:rowOff>9525</xdr:rowOff>
              </from>
              <to>
                <xdr:col>31</xdr:col>
                <xdr:colOff>457200</xdr:colOff>
                <xdr:row>145</xdr:row>
                <xdr:rowOff>66675</xdr:rowOff>
              </to>
            </anchor>
          </controlPr>
        </control>
      </mc:Choice>
      <mc:Fallback>
        <control shapeId="7855" r:id="rId263" name="Control 687"/>
      </mc:Fallback>
    </mc:AlternateContent>
    <mc:AlternateContent xmlns:mc="http://schemas.openxmlformats.org/markup-compatibility/2006">
      <mc:Choice Requires="x14">
        <control shapeId="7857" r:id="rId264" name="Control 689">
          <controlPr defaultSize="0" r:id="rId5">
            <anchor moveWithCells="1">
              <from>
                <xdr:col>31</xdr:col>
                <xdr:colOff>228600</xdr:colOff>
                <xdr:row>143</xdr:row>
                <xdr:rowOff>0</xdr:rowOff>
              </from>
              <to>
                <xdr:col>31</xdr:col>
                <xdr:colOff>457200</xdr:colOff>
                <xdr:row>144</xdr:row>
                <xdr:rowOff>47625</xdr:rowOff>
              </to>
            </anchor>
          </controlPr>
        </control>
      </mc:Choice>
      <mc:Fallback>
        <control shapeId="7857" r:id="rId264" name="Control 689"/>
      </mc:Fallback>
    </mc:AlternateContent>
    <mc:AlternateContent xmlns:mc="http://schemas.openxmlformats.org/markup-compatibility/2006">
      <mc:Choice Requires="x14">
        <control shapeId="7858" r:id="rId265" name="Control 690">
          <controlPr defaultSize="0" r:id="rId34">
            <anchor moveWithCells="1">
              <from>
                <xdr:col>31</xdr:col>
                <xdr:colOff>228600</xdr:colOff>
                <xdr:row>144</xdr:row>
                <xdr:rowOff>9525</xdr:rowOff>
              </from>
              <to>
                <xdr:col>31</xdr:col>
                <xdr:colOff>457200</xdr:colOff>
                <xdr:row>145</xdr:row>
                <xdr:rowOff>66675</xdr:rowOff>
              </to>
            </anchor>
          </controlPr>
        </control>
      </mc:Choice>
      <mc:Fallback>
        <control shapeId="7858" r:id="rId265" name="Control 690"/>
      </mc:Fallback>
    </mc:AlternateContent>
    <mc:AlternateContent xmlns:mc="http://schemas.openxmlformats.org/markup-compatibility/2006">
      <mc:Choice Requires="x14">
        <control shapeId="7860" r:id="rId266" name="Control 692">
          <controlPr defaultSize="0" r:id="rId133">
            <anchor moveWithCells="1">
              <from>
                <xdr:col>31</xdr:col>
                <xdr:colOff>228600</xdr:colOff>
                <xdr:row>147</xdr:row>
                <xdr:rowOff>85725</xdr:rowOff>
              </from>
              <to>
                <xdr:col>31</xdr:col>
                <xdr:colOff>457200</xdr:colOff>
                <xdr:row>148</xdr:row>
                <xdr:rowOff>133350</xdr:rowOff>
              </to>
            </anchor>
          </controlPr>
        </control>
      </mc:Choice>
      <mc:Fallback>
        <control shapeId="7860" r:id="rId266" name="Control 692"/>
      </mc:Fallback>
    </mc:AlternateContent>
    <mc:AlternateContent xmlns:mc="http://schemas.openxmlformats.org/markup-compatibility/2006">
      <mc:Choice Requires="x14">
        <control shapeId="7861" r:id="rId267" name="Control 693">
          <controlPr defaultSize="0" r:id="rId133">
            <anchor moveWithCells="1">
              <from>
                <xdr:col>31</xdr:col>
                <xdr:colOff>228600</xdr:colOff>
                <xdr:row>148</xdr:row>
                <xdr:rowOff>95250</xdr:rowOff>
              </from>
              <to>
                <xdr:col>31</xdr:col>
                <xdr:colOff>457200</xdr:colOff>
                <xdr:row>149</xdr:row>
                <xdr:rowOff>142875</xdr:rowOff>
              </to>
            </anchor>
          </controlPr>
        </control>
      </mc:Choice>
      <mc:Fallback>
        <control shapeId="7861" r:id="rId267" name="Control 693"/>
      </mc:Fallback>
    </mc:AlternateContent>
    <mc:AlternateContent xmlns:mc="http://schemas.openxmlformats.org/markup-compatibility/2006">
      <mc:Choice Requires="x14">
        <control shapeId="7863" r:id="rId268" name="Control 695">
          <controlPr defaultSize="0" r:id="rId133">
            <anchor moveWithCells="1">
              <from>
                <xdr:col>31</xdr:col>
                <xdr:colOff>228600</xdr:colOff>
                <xdr:row>147</xdr:row>
                <xdr:rowOff>85725</xdr:rowOff>
              </from>
              <to>
                <xdr:col>31</xdr:col>
                <xdr:colOff>457200</xdr:colOff>
                <xdr:row>148</xdr:row>
                <xdr:rowOff>133350</xdr:rowOff>
              </to>
            </anchor>
          </controlPr>
        </control>
      </mc:Choice>
      <mc:Fallback>
        <control shapeId="7863" r:id="rId268" name="Control 695"/>
      </mc:Fallback>
    </mc:AlternateContent>
    <mc:AlternateContent xmlns:mc="http://schemas.openxmlformats.org/markup-compatibility/2006">
      <mc:Choice Requires="x14">
        <control shapeId="7864" r:id="rId269" name="Control 696">
          <controlPr defaultSize="0" r:id="rId133">
            <anchor moveWithCells="1">
              <from>
                <xdr:col>31</xdr:col>
                <xdr:colOff>228600</xdr:colOff>
                <xdr:row>148</xdr:row>
                <xdr:rowOff>95250</xdr:rowOff>
              </from>
              <to>
                <xdr:col>31</xdr:col>
                <xdr:colOff>457200</xdr:colOff>
                <xdr:row>149</xdr:row>
                <xdr:rowOff>142875</xdr:rowOff>
              </to>
            </anchor>
          </controlPr>
        </control>
      </mc:Choice>
      <mc:Fallback>
        <control shapeId="7864" r:id="rId269" name="Control 696"/>
      </mc:Fallback>
    </mc:AlternateContent>
    <mc:AlternateContent xmlns:mc="http://schemas.openxmlformats.org/markup-compatibility/2006">
      <mc:Choice Requires="x14">
        <control shapeId="7866" r:id="rId270" name="Control 698">
          <controlPr defaultSize="0" r:id="rId133">
            <anchor moveWithCells="1">
              <from>
                <xdr:col>31</xdr:col>
                <xdr:colOff>228600</xdr:colOff>
                <xdr:row>147</xdr:row>
                <xdr:rowOff>85725</xdr:rowOff>
              </from>
              <to>
                <xdr:col>31</xdr:col>
                <xdr:colOff>457200</xdr:colOff>
                <xdr:row>148</xdr:row>
                <xdr:rowOff>133350</xdr:rowOff>
              </to>
            </anchor>
          </controlPr>
        </control>
      </mc:Choice>
      <mc:Fallback>
        <control shapeId="7866" r:id="rId270" name="Control 698"/>
      </mc:Fallback>
    </mc:AlternateContent>
    <mc:AlternateContent xmlns:mc="http://schemas.openxmlformats.org/markup-compatibility/2006">
      <mc:Choice Requires="x14">
        <control shapeId="7867" r:id="rId271" name="Control 699">
          <controlPr defaultSize="0" r:id="rId133">
            <anchor moveWithCells="1">
              <from>
                <xdr:col>31</xdr:col>
                <xdr:colOff>228600</xdr:colOff>
                <xdr:row>148</xdr:row>
                <xdr:rowOff>95250</xdr:rowOff>
              </from>
              <to>
                <xdr:col>31</xdr:col>
                <xdr:colOff>457200</xdr:colOff>
                <xdr:row>149</xdr:row>
                <xdr:rowOff>142875</xdr:rowOff>
              </to>
            </anchor>
          </controlPr>
        </control>
      </mc:Choice>
      <mc:Fallback>
        <control shapeId="7867" r:id="rId271" name="Control 699"/>
      </mc:Fallback>
    </mc:AlternateContent>
    <mc:AlternateContent xmlns:mc="http://schemas.openxmlformats.org/markup-compatibility/2006">
      <mc:Choice Requires="x14">
        <control shapeId="7869" r:id="rId272" name="Control 701">
          <controlPr defaultSize="0" r:id="rId133">
            <anchor moveWithCells="1">
              <from>
                <xdr:col>31</xdr:col>
                <xdr:colOff>228600</xdr:colOff>
                <xdr:row>147</xdr:row>
                <xdr:rowOff>85725</xdr:rowOff>
              </from>
              <to>
                <xdr:col>31</xdr:col>
                <xdr:colOff>457200</xdr:colOff>
                <xdr:row>148</xdr:row>
                <xdr:rowOff>133350</xdr:rowOff>
              </to>
            </anchor>
          </controlPr>
        </control>
      </mc:Choice>
      <mc:Fallback>
        <control shapeId="7869" r:id="rId272" name="Control 701"/>
      </mc:Fallback>
    </mc:AlternateContent>
    <mc:AlternateContent xmlns:mc="http://schemas.openxmlformats.org/markup-compatibility/2006">
      <mc:Choice Requires="x14">
        <control shapeId="7870" r:id="rId273" name="Control 702">
          <controlPr defaultSize="0" r:id="rId133">
            <anchor moveWithCells="1">
              <from>
                <xdr:col>31</xdr:col>
                <xdr:colOff>228600</xdr:colOff>
                <xdr:row>148</xdr:row>
                <xdr:rowOff>95250</xdr:rowOff>
              </from>
              <to>
                <xdr:col>31</xdr:col>
                <xdr:colOff>457200</xdr:colOff>
                <xdr:row>149</xdr:row>
                <xdr:rowOff>142875</xdr:rowOff>
              </to>
            </anchor>
          </controlPr>
        </control>
      </mc:Choice>
      <mc:Fallback>
        <control shapeId="7870" r:id="rId273" name="Control 702"/>
      </mc:Fallback>
    </mc:AlternateContent>
    <mc:AlternateContent xmlns:mc="http://schemas.openxmlformats.org/markup-compatibility/2006">
      <mc:Choice Requires="x14">
        <control shapeId="7872" r:id="rId274" name="Control 704">
          <controlPr defaultSize="0" r:id="rId133">
            <anchor moveWithCells="1">
              <from>
                <xdr:col>31</xdr:col>
                <xdr:colOff>228600</xdr:colOff>
                <xdr:row>147</xdr:row>
                <xdr:rowOff>85725</xdr:rowOff>
              </from>
              <to>
                <xdr:col>31</xdr:col>
                <xdr:colOff>457200</xdr:colOff>
                <xdr:row>148</xdr:row>
                <xdr:rowOff>133350</xdr:rowOff>
              </to>
            </anchor>
          </controlPr>
        </control>
      </mc:Choice>
      <mc:Fallback>
        <control shapeId="7872" r:id="rId274" name="Control 704"/>
      </mc:Fallback>
    </mc:AlternateContent>
    <mc:AlternateContent xmlns:mc="http://schemas.openxmlformats.org/markup-compatibility/2006">
      <mc:Choice Requires="x14">
        <control shapeId="7873" r:id="rId275" name="Control 705">
          <controlPr defaultSize="0" r:id="rId133">
            <anchor moveWithCells="1">
              <from>
                <xdr:col>31</xdr:col>
                <xdr:colOff>228600</xdr:colOff>
                <xdr:row>148</xdr:row>
                <xdr:rowOff>95250</xdr:rowOff>
              </from>
              <to>
                <xdr:col>31</xdr:col>
                <xdr:colOff>457200</xdr:colOff>
                <xdr:row>149</xdr:row>
                <xdr:rowOff>142875</xdr:rowOff>
              </to>
            </anchor>
          </controlPr>
        </control>
      </mc:Choice>
      <mc:Fallback>
        <control shapeId="7873" r:id="rId275" name="Control 705"/>
      </mc:Fallback>
    </mc:AlternateContent>
    <mc:AlternateContent xmlns:mc="http://schemas.openxmlformats.org/markup-compatibility/2006">
      <mc:Choice Requires="x14">
        <control shapeId="7875" r:id="rId276" name="Control 707">
          <controlPr defaultSize="0" r:id="rId5">
            <anchor moveWithCells="1">
              <from>
                <xdr:col>31</xdr:col>
                <xdr:colOff>228600</xdr:colOff>
                <xdr:row>147</xdr:row>
                <xdr:rowOff>85725</xdr:rowOff>
              </from>
              <to>
                <xdr:col>31</xdr:col>
                <xdr:colOff>457200</xdr:colOff>
                <xdr:row>148</xdr:row>
                <xdr:rowOff>133350</xdr:rowOff>
              </to>
            </anchor>
          </controlPr>
        </control>
      </mc:Choice>
      <mc:Fallback>
        <control shapeId="7875" r:id="rId276" name="Control 707"/>
      </mc:Fallback>
    </mc:AlternateContent>
    <mc:AlternateContent xmlns:mc="http://schemas.openxmlformats.org/markup-compatibility/2006">
      <mc:Choice Requires="x14">
        <control shapeId="7876" r:id="rId277" name="Control 708">
          <controlPr defaultSize="0" r:id="rId5">
            <anchor moveWithCells="1">
              <from>
                <xdr:col>31</xdr:col>
                <xdr:colOff>228600</xdr:colOff>
                <xdr:row>148</xdr:row>
                <xdr:rowOff>95250</xdr:rowOff>
              </from>
              <to>
                <xdr:col>31</xdr:col>
                <xdr:colOff>457200</xdr:colOff>
                <xdr:row>149</xdr:row>
                <xdr:rowOff>142875</xdr:rowOff>
              </to>
            </anchor>
          </controlPr>
        </control>
      </mc:Choice>
      <mc:Fallback>
        <control shapeId="7876" r:id="rId277" name="Control 708"/>
      </mc:Fallback>
    </mc:AlternateContent>
    <mc:AlternateContent xmlns:mc="http://schemas.openxmlformats.org/markup-compatibility/2006">
      <mc:Choice Requires="x14">
        <control shapeId="7878" r:id="rId278" name="Control 710">
          <controlPr defaultSize="0" r:id="rId5">
            <anchor moveWithCells="1">
              <from>
                <xdr:col>31</xdr:col>
                <xdr:colOff>228600</xdr:colOff>
                <xdr:row>147</xdr:row>
                <xdr:rowOff>85725</xdr:rowOff>
              </from>
              <to>
                <xdr:col>31</xdr:col>
                <xdr:colOff>457200</xdr:colOff>
                <xdr:row>148</xdr:row>
                <xdr:rowOff>133350</xdr:rowOff>
              </to>
            </anchor>
          </controlPr>
        </control>
      </mc:Choice>
      <mc:Fallback>
        <control shapeId="7878" r:id="rId278" name="Control 710"/>
      </mc:Fallback>
    </mc:AlternateContent>
    <mc:AlternateContent xmlns:mc="http://schemas.openxmlformats.org/markup-compatibility/2006">
      <mc:Choice Requires="x14">
        <control shapeId="7879" r:id="rId279" name="Control 711">
          <controlPr defaultSize="0" r:id="rId5">
            <anchor moveWithCells="1">
              <from>
                <xdr:col>31</xdr:col>
                <xdr:colOff>228600</xdr:colOff>
                <xdr:row>148</xdr:row>
                <xdr:rowOff>95250</xdr:rowOff>
              </from>
              <to>
                <xdr:col>31</xdr:col>
                <xdr:colOff>457200</xdr:colOff>
                <xdr:row>149</xdr:row>
                <xdr:rowOff>142875</xdr:rowOff>
              </to>
            </anchor>
          </controlPr>
        </control>
      </mc:Choice>
      <mc:Fallback>
        <control shapeId="7879" r:id="rId279" name="Control 711"/>
      </mc:Fallback>
    </mc:AlternateContent>
    <mc:AlternateContent xmlns:mc="http://schemas.openxmlformats.org/markup-compatibility/2006">
      <mc:Choice Requires="x14">
        <control shapeId="7881" r:id="rId280" name="Control 713">
          <controlPr defaultSize="0" r:id="rId5">
            <anchor moveWithCells="1">
              <from>
                <xdr:col>31</xdr:col>
                <xdr:colOff>228600</xdr:colOff>
                <xdr:row>147</xdr:row>
                <xdr:rowOff>85725</xdr:rowOff>
              </from>
              <to>
                <xdr:col>31</xdr:col>
                <xdr:colOff>457200</xdr:colOff>
                <xdr:row>148</xdr:row>
                <xdr:rowOff>133350</xdr:rowOff>
              </to>
            </anchor>
          </controlPr>
        </control>
      </mc:Choice>
      <mc:Fallback>
        <control shapeId="7881" r:id="rId280" name="Control 713"/>
      </mc:Fallback>
    </mc:AlternateContent>
    <mc:AlternateContent xmlns:mc="http://schemas.openxmlformats.org/markup-compatibility/2006">
      <mc:Choice Requires="x14">
        <control shapeId="7882" r:id="rId281" name="Control 714">
          <controlPr defaultSize="0" r:id="rId5">
            <anchor moveWithCells="1">
              <from>
                <xdr:col>31</xdr:col>
                <xdr:colOff>228600</xdr:colOff>
                <xdr:row>148</xdr:row>
                <xdr:rowOff>95250</xdr:rowOff>
              </from>
              <to>
                <xdr:col>31</xdr:col>
                <xdr:colOff>457200</xdr:colOff>
                <xdr:row>149</xdr:row>
                <xdr:rowOff>142875</xdr:rowOff>
              </to>
            </anchor>
          </controlPr>
        </control>
      </mc:Choice>
      <mc:Fallback>
        <control shapeId="7882" r:id="rId281" name="Control 714"/>
      </mc:Fallback>
    </mc:AlternateContent>
    <mc:AlternateContent xmlns:mc="http://schemas.openxmlformats.org/markup-compatibility/2006">
      <mc:Choice Requires="x14">
        <control shapeId="7884" r:id="rId282" name="Control 716">
          <controlPr defaultSize="0" r:id="rId5">
            <anchor moveWithCells="1">
              <from>
                <xdr:col>31</xdr:col>
                <xdr:colOff>228600</xdr:colOff>
                <xdr:row>147</xdr:row>
                <xdr:rowOff>85725</xdr:rowOff>
              </from>
              <to>
                <xdr:col>31</xdr:col>
                <xdr:colOff>457200</xdr:colOff>
                <xdr:row>148</xdr:row>
                <xdr:rowOff>133350</xdr:rowOff>
              </to>
            </anchor>
          </controlPr>
        </control>
      </mc:Choice>
      <mc:Fallback>
        <control shapeId="7884" r:id="rId282" name="Control 716"/>
      </mc:Fallback>
    </mc:AlternateContent>
    <mc:AlternateContent xmlns:mc="http://schemas.openxmlformats.org/markup-compatibility/2006">
      <mc:Choice Requires="x14">
        <control shapeId="7885" r:id="rId283" name="Control 717">
          <controlPr defaultSize="0" r:id="rId5">
            <anchor moveWithCells="1">
              <from>
                <xdr:col>31</xdr:col>
                <xdr:colOff>228600</xdr:colOff>
                <xdr:row>148</xdr:row>
                <xdr:rowOff>95250</xdr:rowOff>
              </from>
              <to>
                <xdr:col>31</xdr:col>
                <xdr:colOff>457200</xdr:colOff>
                <xdr:row>149</xdr:row>
                <xdr:rowOff>142875</xdr:rowOff>
              </to>
            </anchor>
          </controlPr>
        </control>
      </mc:Choice>
      <mc:Fallback>
        <control shapeId="7885" r:id="rId283" name="Control 717"/>
      </mc:Fallback>
    </mc:AlternateContent>
    <mc:AlternateContent xmlns:mc="http://schemas.openxmlformats.org/markup-compatibility/2006">
      <mc:Choice Requires="x14">
        <control shapeId="7887" r:id="rId284" name="Control 719">
          <controlPr defaultSize="0" r:id="rId5">
            <anchor moveWithCells="1">
              <from>
                <xdr:col>31</xdr:col>
                <xdr:colOff>228600</xdr:colOff>
                <xdr:row>147</xdr:row>
                <xdr:rowOff>85725</xdr:rowOff>
              </from>
              <to>
                <xdr:col>31</xdr:col>
                <xdr:colOff>457200</xdr:colOff>
                <xdr:row>148</xdr:row>
                <xdr:rowOff>133350</xdr:rowOff>
              </to>
            </anchor>
          </controlPr>
        </control>
      </mc:Choice>
      <mc:Fallback>
        <control shapeId="7887" r:id="rId284" name="Control 719"/>
      </mc:Fallback>
    </mc:AlternateContent>
    <mc:AlternateContent xmlns:mc="http://schemas.openxmlformats.org/markup-compatibility/2006">
      <mc:Choice Requires="x14">
        <control shapeId="7888" r:id="rId285" name="Control 720">
          <controlPr defaultSize="0" r:id="rId5">
            <anchor moveWithCells="1">
              <from>
                <xdr:col>31</xdr:col>
                <xdr:colOff>228600</xdr:colOff>
                <xdr:row>148</xdr:row>
                <xdr:rowOff>95250</xdr:rowOff>
              </from>
              <to>
                <xdr:col>31</xdr:col>
                <xdr:colOff>457200</xdr:colOff>
                <xdr:row>149</xdr:row>
                <xdr:rowOff>142875</xdr:rowOff>
              </to>
            </anchor>
          </controlPr>
        </control>
      </mc:Choice>
      <mc:Fallback>
        <control shapeId="7888" r:id="rId285" name="Control 720"/>
      </mc:Fallback>
    </mc:AlternateContent>
    <mc:AlternateContent xmlns:mc="http://schemas.openxmlformats.org/markup-compatibility/2006">
      <mc:Choice Requires="x14">
        <control shapeId="7890" r:id="rId286" name="Control 722">
          <controlPr defaultSize="0" r:id="rId5">
            <anchor moveWithCells="1">
              <from>
                <xdr:col>31</xdr:col>
                <xdr:colOff>228600</xdr:colOff>
                <xdr:row>147</xdr:row>
                <xdr:rowOff>85725</xdr:rowOff>
              </from>
              <to>
                <xdr:col>31</xdr:col>
                <xdr:colOff>457200</xdr:colOff>
                <xdr:row>148</xdr:row>
                <xdr:rowOff>133350</xdr:rowOff>
              </to>
            </anchor>
          </controlPr>
        </control>
      </mc:Choice>
      <mc:Fallback>
        <control shapeId="7890" r:id="rId286" name="Control 722"/>
      </mc:Fallback>
    </mc:AlternateContent>
    <mc:AlternateContent xmlns:mc="http://schemas.openxmlformats.org/markup-compatibility/2006">
      <mc:Choice Requires="x14">
        <control shapeId="7891" r:id="rId287" name="Control 723">
          <controlPr defaultSize="0" r:id="rId5">
            <anchor moveWithCells="1">
              <from>
                <xdr:col>31</xdr:col>
                <xdr:colOff>228600</xdr:colOff>
                <xdr:row>148</xdr:row>
                <xdr:rowOff>95250</xdr:rowOff>
              </from>
              <to>
                <xdr:col>31</xdr:col>
                <xdr:colOff>457200</xdr:colOff>
                <xdr:row>149</xdr:row>
                <xdr:rowOff>142875</xdr:rowOff>
              </to>
            </anchor>
          </controlPr>
        </control>
      </mc:Choice>
      <mc:Fallback>
        <control shapeId="7891" r:id="rId287" name="Control 723"/>
      </mc:Fallback>
    </mc:AlternateContent>
    <mc:AlternateContent xmlns:mc="http://schemas.openxmlformats.org/markup-compatibility/2006">
      <mc:Choice Requires="x14">
        <control shapeId="7893" r:id="rId288" name="Control 725">
          <controlPr defaultSize="0" r:id="rId133">
            <anchor moveWithCells="1">
              <from>
                <xdr:col>31</xdr:col>
                <xdr:colOff>228600</xdr:colOff>
                <xdr:row>152</xdr:row>
                <xdr:rowOff>47625</xdr:rowOff>
              </from>
              <to>
                <xdr:col>31</xdr:col>
                <xdr:colOff>457200</xdr:colOff>
                <xdr:row>153</xdr:row>
                <xdr:rowOff>95250</xdr:rowOff>
              </to>
            </anchor>
          </controlPr>
        </control>
      </mc:Choice>
      <mc:Fallback>
        <control shapeId="7893" r:id="rId288" name="Control 725"/>
      </mc:Fallback>
    </mc:AlternateContent>
    <mc:AlternateContent xmlns:mc="http://schemas.openxmlformats.org/markup-compatibility/2006">
      <mc:Choice Requires="x14">
        <control shapeId="7894" r:id="rId289" name="Control 726">
          <controlPr defaultSize="0" r:id="rId201">
            <anchor moveWithCells="1">
              <from>
                <xdr:col>31</xdr:col>
                <xdr:colOff>228600</xdr:colOff>
                <xdr:row>153</xdr:row>
                <xdr:rowOff>57150</xdr:rowOff>
              </from>
              <to>
                <xdr:col>31</xdr:col>
                <xdr:colOff>457200</xdr:colOff>
                <xdr:row>154</xdr:row>
                <xdr:rowOff>114300</xdr:rowOff>
              </to>
            </anchor>
          </controlPr>
        </control>
      </mc:Choice>
      <mc:Fallback>
        <control shapeId="7894" r:id="rId289" name="Control 726"/>
      </mc:Fallback>
    </mc:AlternateContent>
    <mc:AlternateContent xmlns:mc="http://schemas.openxmlformats.org/markup-compatibility/2006">
      <mc:Choice Requires="x14">
        <control shapeId="7896" r:id="rId290" name="Control 728">
          <controlPr defaultSize="0" r:id="rId133">
            <anchor moveWithCells="1">
              <from>
                <xdr:col>31</xdr:col>
                <xdr:colOff>228600</xdr:colOff>
                <xdr:row>152</xdr:row>
                <xdr:rowOff>47625</xdr:rowOff>
              </from>
              <to>
                <xdr:col>31</xdr:col>
                <xdr:colOff>457200</xdr:colOff>
                <xdr:row>153</xdr:row>
                <xdr:rowOff>95250</xdr:rowOff>
              </to>
            </anchor>
          </controlPr>
        </control>
      </mc:Choice>
      <mc:Fallback>
        <control shapeId="7896" r:id="rId290" name="Control 728"/>
      </mc:Fallback>
    </mc:AlternateContent>
    <mc:AlternateContent xmlns:mc="http://schemas.openxmlformats.org/markup-compatibility/2006">
      <mc:Choice Requires="x14">
        <control shapeId="7897" r:id="rId291" name="Control 729">
          <controlPr defaultSize="0" r:id="rId201">
            <anchor moveWithCells="1">
              <from>
                <xdr:col>31</xdr:col>
                <xdr:colOff>228600</xdr:colOff>
                <xdr:row>153</xdr:row>
                <xdr:rowOff>57150</xdr:rowOff>
              </from>
              <to>
                <xdr:col>31</xdr:col>
                <xdr:colOff>457200</xdr:colOff>
                <xdr:row>154</xdr:row>
                <xdr:rowOff>114300</xdr:rowOff>
              </to>
            </anchor>
          </controlPr>
        </control>
      </mc:Choice>
      <mc:Fallback>
        <control shapeId="7897" r:id="rId291" name="Control 729"/>
      </mc:Fallback>
    </mc:AlternateContent>
    <mc:AlternateContent xmlns:mc="http://schemas.openxmlformats.org/markup-compatibility/2006">
      <mc:Choice Requires="x14">
        <control shapeId="7899" r:id="rId292" name="Control 731">
          <controlPr defaultSize="0" r:id="rId133">
            <anchor moveWithCells="1">
              <from>
                <xdr:col>31</xdr:col>
                <xdr:colOff>228600</xdr:colOff>
                <xdr:row>152</xdr:row>
                <xdr:rowOff>47625</xdr:rowOff>
              </from>
              <to>
                <xdr:col>31</xdr:col>
                <xdr:colOff>457200</xdr:colOff>
                <xdr:row>153</xdr:row>
                <xdr:rowOff>95250</xdr:rowOff>
              </to>
            </anchor>
          </controlPr>
        </control>
      </mc:Choice>
      <mc:Fallback>
        <control shapeId="7899" r:id="rId292" name="Control 731"/>
      </mc:Fallback>
    </mc:AlternateContent>
    <mc:AlternateContent xmlns:mc="http://schemas.openxmlformats.org/markup-compatibility/2006">
      <mc:Choice Requires="x14">
        <control shapeId="7900" r:id="rId293" name="Control 732">
          <controlPr defaultSize="0" r:id="rId201">
            <anchor moveWithCells="1">
              <from>
                <xdr:col>31</xdr:col>
                <xdr:colOff>228600</xdr:colOff>
                <xdr:row>153</xdr:row>
                <xdr:rowOff>57150</xdr:rowOff>
              </from>
              <to>
                <xdr:col>31</xdr:col>
                <xdr:colOff>457200</xdr:colOff>
                <xdr:row>154</xdr:row>
                <xdr:rowOff>114300</xdr:rowOff>
              </to>
            </anchor>
          </controlPr>
        </control>
      </mc:Choice>
      <mc:Fallback>
        <control shapeId="7900" r:id="rId293" name="Control 732"/>
      </mc:Fallback>
    </mc:AlternateContent>
    <mc:AlternateContent xmlns:mc="http://schemas.openxmlformats.org/markup-compatibility/2006">
      <mc:Choice Requires="x14">
        <control shapeId="7902" r:id="rId294" name="Control 734">
          <controlPr defaultSize="0" r:id="rId133">
            <anchor moveWithCells="1">
              <from>
                <xdr:col>31</xdr:col>
                <xdr:colOff>228600</xdr:colOff>
                <xdr:row>152</xdr:row>
                <xdr:rowOff>47625</xdr:rowOff>
              </from>
              <to>
                <xdr:col>31</xdr:col>
                <xdr:colOff>457200</xdr:colOff>
                <xdr:row>153</xdr:row>
                <xdr:rowOff>95250</xdr:rowOff>
              </to>
            </anchor>
          </controlPr>
        </control>
      </mc:Choice>
      <mc:Fallback>
        <control shapeId="7902" r:id="rId294" name="Control 734"/>
      </mc:Fallback>
    </mc:AlternateContent>
    <mc:AlternateContent xmlns:mc="http://schemas.openxmlformats.org/markup-compatibility/2006">
      <mc:Choice Requires="x14">
        <control shapeId="7903" r:id="rId295" name="Control 735">
          <controlPr defaultSize="0" r:id="rId201">
            <anchor moveWithCells="1">
              <from>
                <xdr:col>31</xdr:col>
                <xdr:colOff>228600</xdr:colOff>
                <xdr:row>153</xdr:row>
                <xdr:rowOff>57150</xdr:rowOff>
              </from>
              <to>
                <xdr:col>31</xdr:col>
                <xdr:colOff>457200</xdr:colOff>
                <xdr:row>154</xdr:row>
                <xdr:rowOff>114300</xdr:rowOff>
              </to>
            </anchor>
          </controlPr>
        </control>
      </mc:Choice>
      <mc:Fallback>
        <control shapeId="7903" r:id="rId295" name="Control 735"/>
      </mc:Fallback>
    </mc:AlternateContent>
    <mc:AlternateContent xmlns:mc="http://schemas.openxmlformats.org/markup-compatibility/2006">
      <mc:Choice Requires="x14">
        <control shapeId="7905" r:id="rId296" name="Control 737">
          <controlPr defaultSize="0" r:id="rId133">
            <anchor moveWithCells="1">
              <from>
                <xdr:col>31</xdr:col>
                <xdr:colOff>228600</xdr:colOff>
                <xdr:row>152</xdr:row>
                <xdr:rowOff>47625</xdr:rowOff>
              </from>
              <to>
                <xdr:col>31</xdr:col>
                <xdr:colOff>457200</xdr:colOff>
                <xdr:row>153</xdr:row>
                <xdr:rowOff>95250</xdr:rowOff>
              </to>
            </anchor>
          </controlPr>
        </control>
      </mc:Choice>
      <mc:Fallback>
        <control shapeId="7905" r:id="rId296" name="Control 737"/>
      </mc:Fallback>
    </mc:AlternateContent>
    <mc:AlternateContent xmlns:mc="http://schemas.openxmlformats.org/markup-compatibility/2006">
      <mc:Choice Requires="x14">
        <control shapeId="7906" r:id="rId297" name="Control 738">
          <controlPr defaultSize="0" r:id="rId201">
            <anchor moveWithCells="1">
              <from>
                <xdr:col>31</xdr:col>
                <xdr:colOff>228600</xdr:colOff>
                <xdr:row>153</xdr:row>
                <xdr:rowOff>57150</xdr:rowOff>
              </from>
              <to>
                <xdr:col>31</xdr:col>
                <xdr:colOff>457200</xdr:colOff>
                <xdr:row>154</xdr:row>
                <xdr:rowOff>114300</xdr:rowOff>
              </to>
            </anchor>
          </controlPr>
        </control>
      </mc:Choice>
      <mc:Fallback>
        <control shapeId="7906" r:id="rId297" name="Control 738"/>
      </mc:Fallback>
    </mc:AlternateContent>
    <mc:AlternateContent xmlns:mc="http://schemas.openxmlformats.org/markup-compatibility/2006">
      <mc:Choice Requires="x14">
        <control shapeId="7907" r:id="rId298" name="Control 739">
          <controlPr defaultSize="0" r:id="rId5">
            <anchor moveWithCells="1">
              <from>
                <xdr:col>31</xdr:col>
                <xdr:colOff>228600</xdr:colOff>
                <xdr:row>152</xdr:row>
                <xdr:rowOff>47625</xdr:rowOff>
              </from>
              <to>
                <xdr:col>31</xdr:col>
                <xdr:colOff>457200</xdr:colOff>
                <xdr:row>153</xdr:row>
                <xdr:rowOff>95250</xdr:rowOff>
              </to>
            </anchor>
          </controlPr>
        </control>
      </mc:Choice>
      <mc:Fallback>
        <control shapeId="7907" r:id="rId298" name="Control 739"/>
      </mc:Fallback>
    </mc:AlternateContent>
    <mc:AlternateContent xmlns:mc="http://schemas.openxmlformats.org/markup-compatibility/2006">
      <mc:Choice Requires="x14">
        <control shapeId="7908" r:id="rId299" name="Control 740">
          <controlPr defaultSize="0" r:id="rId34">
            <anchor moveWithCells="1">
              <from>
                <xdr:col>31</xdr:col>
                <xdr:colOff>228600</xdr:colOff>
                <xdr:row>153</xdr:row>
                <xdr:rowOff>57150</xdr:rowOff>
              </from>
              <to>
                <xdr:col>31</xdr:col>
                <xdr:colOff>457200</xdr:colOff>
                <xdr:row>154</xdr:row>
                <xdr:rowOff>114300</xdr:rowOff>
              </to>
            </anchor>
          </controlPr>
        </control>
      </mc:Choice>
      <mc:Fallback>
        <control shapeId="7908" r:id="rId299" name="Control 740"/>
      </mc:Fallback>
    </mc:AlternateContent>
    <mc:AlternateContent xmlns:mc="http://schemas.openxmlformats.org/markup-compatibility/2006">
      <mc:Choice Requires="x14">
        <control shapeId="7910" r:id="rId300" name="Control 742">
          <controlPr defaultSize="0" r:id="rId5">
            <anchor moveWithCells="1">
              <from>
                <xdr:col>31</xdr:col>
                <xdr:colOff>228600</xdr:colOff>
                <xdr:row>152</xdr:row>
                <xdr:rowOff>47625</xdr:rowOff>
              </from>
              <to>
                <xdr:col>31</xdr:col>
                <xdr:colOff>457200</xdr:colOff>
                <xdr:row>153</xdr:row>
                <xdr:rowOff>95250</xdr:rowOff>
              </to>
            </anchor>
          </controlPr>
        </control>
      </mc:Choice>
      <mc:Fallback>
        <control shapeId="7910" r:id="rId300" name="Control 742"/>
      </mc:Fallback>
    </mc:AlternateContent>
    <mc:AlternateContent xmlns:mc="http://schemas.openxmlformats.org/markup-compatibility/2006">
      <mc:Choice Requires="x14">
        <control shapeId="7911" r:id="rId301" name="Control 743">
          <controlPr defaultSize="0" r:id="rId34">
            <anchor moveWithCells="1">
              <from>
                <xdr:col>31</xdr:col>
                <xdr:colOff>228600</xdr:colOff>
                <xdr:row>153</xdr:row>
                <xdr:rowOff>57150</xdr:rowOff>
              </from>
              <to>
                <xdr:col>31</xdr:col>
                <xdr:colOff>457200</xdr:colOff>
                <xdr:row>154</xdr:row>
                <xdr:rowOff>114300</xdr:rowOff>
              </to>
            </anchor>
          </controlPr>
        </control>
      </mc:Choice>
      <mc:Fallback>
        <control shapeId="7911" r:id="rId301" name="Control 743"/>
      </mc:Fallback>
    </mc:AlternateContent>
    <mc:AlternateContent xmlns:mc="http://schemas.openxmlformats.org/markup-compatibility/2006">
      <mc:Choice Requires="x14">
        <control shapeId="7913" r:id="rId302" name="Control 745">
          <controlPr defaultSize="0" r:id="rId5">
            <anchor moveWithCells="1">
              <from>
                <xdr:col>31</xdr:col>
                <xdr:colOff>228600</xdr:colOff>
                <xdr:row>152</xdr:row>
                <xdr:rowOff>47625</xdr:rowOff>
              </from>
              <to>
                <xdr:col>31</xdr:col>
                <xdr:colOff>457200</xdr:colOff>
                <xdr:row>153</xdr:row>
                <xdr:rowOff>95250</xdr:rowOff>
              </to>
            </anchor>
          </controlPr>
        </control>
      </mc:Choice>
      <mc:Fallback>
        <control shapeId="7913" r:id="rId302" name="Control 745"/>
      </mc:Fallback>
    </mc:AlternateContent>
    <mc:AlternateContent xmlns:mc="http://schemas.openxmlformats.org/markup-compatibility/2006">
      <mc:Choice Requires="x14">
        <control shapeId="7914" r:id="rId303" name="Control 746">
          <controlPr defaultSize="0" r:id="rId34">
            <anchor moveWithCells="1">
              <from>
                <xdr:col>31</xdr:col>
                <xdr:colOff>228600</xdr:colOff>
                <xdr:row>153</xdr:row>
                <xdr:rowOff>57150</xdr:rowOff>
              </from>
              <to>
                <xdr:col>31</xdr:col>
                <xdr:colOff>457200</xdr:colOff>
                <xdr:row>154</xdr:row>
                <xdr:rowOff>114300</xdr:rowOff>
              </to>
            </anchor>
          </controlPr>
        </control>
      </mc:Choice>
      <mc:Fallback>
        <control shapeId="7914" r:id="rId303" name="Control 746"/>
      </mc:Fallback>
    </mc:AlternateContent>
    <mc:AlternateContent xmlns:mc="http://schemas.openxmlformats.org/markup-compatibility/2006">
      <mc:Choice Requires="x14">
        <control shapeId="7916" r:id="rId304" name="Control 748">
          <controlPr defaultSize="0" r:id="rId5">
            <anchor moveWithCells="1">
              <from>
                <xdr:col>31</xdr:col>
                <xdr:colOff>228600</xdr:colOff>
                <xdr:row>152</xdr:row>
                <xdr:rowOff>47625</xdr:rowOff>
              </from>
              <to>
                <xdr:col>31</xdr:col>
                <xdr:colOff>457200</xdr:colOff>
                <xdr:row>153</xdr:row>
                <xdr:rowOff>95250</xdr:rowOff>
              </to>
            </anchor>
          </controlPr>
        </control>
      </mc:Choice>
      <mc:Fallback>
        <control shapeId="7916" r:id="rId304" name="Control 748"/>
      </mc:Fallback>
    </mc:AlternateContent>
    <mc:AlternateContent xmlns:mc="http://schemas.openxmlformats.org/markup-compatibility/2006">
      <mc:Choice Requires="x14">
        <control shapeId="7917" r:id="rId305" name="Control 749">
          <controlPr defaultSize="0" r:id="rId34">
            <anchor moveWithCells="1">
              <from>
                <xdr:col>31</xdr:col>
                <xdr:colOff>228600</xdr:colOff>
                <xdr:row>153</xdr:row>
                <xdr:rowOff>57150</xdr:rowOff>
              </from>
              <to>
                <xdr:col>31</xdr:col>
                <xdr:colOff>457200</xdr:colOff>
                <xdr:row>154</xdr:row>
                <xdr:rowOff>114300</xdr:rowOff>
              </to>
            </anchor>
          </controlPr>
        </control>
      </mc:Choice>
      <mc:Fallback>
        <control shapeId="7917" r:id="rId305" name="Control 749"/>
      </mc:Fallback>
    </mc:AlternateContent>
    <mc:AlternateContent xmlns:mc="http://schemas.openxmlformats.org/markup-compatibility/2006">
      <mc:Choice Requires="x14">
        <control shapeId="7919" r:id="rId306" name="Control 751">
          <controlPr defaultSize="0" r:id="rId5">
            <anchor moveWithCells="1">
              <from>
                <xdr:col>31</xdr:col>
                <xdr:colOff>228600</xdr:colOff>
                <xdr:row>152</xdr:row>
                <xdr:rowOff>47625</xdr:rowOff>
              </from>
              <to>
                <xdr:col>31</xdr:col>
                <xdr:colOff>457200</xdr:colOff>
                <xdr:row>153</xdr:row>
                <xdr:rowOff>95250</xdr:rowOff>
              </to>
            </anchor>
          </controlPr>
        </control>
      </mc:Choice>
      <mc:Fallback>
        <control shapeId="7919" r:id="rId306" name="Control 751"/>
      </mc:Fallback>
    </mc:AlternateContent>
    <mc:AlternateContent xmlns:mc="http://schemas.openxmlformats.org/markup-compatibility/2006">
      <mc:Choice Requires="x14">
        <control shapeId="7920" r:id="rId307" name="Control 752">
          <controlPr defaultSize="0" r:id="rId34">
            <anchor moveWithCells="1">
              <from>
                <xdr:col>31</xdr:col>
                <xdr:colOff>228600</xdr:colOff>
                <xdr:row>153</xdr:row>
                <xdr:rowOff>57150</xdr:rowOff>
              </from>
              <to>
                <xdr:col>31</xdr:col>
                <xdr:colOff>457200</xdr:colOff>
                <xdr:row>154</xdr:row>
                <xdr:rowOff>114300</xdr:rowOff>
              </to>
            </anchor>
          </controlPr>
        </control>
      </mc:Choice>
      <mc:Fallback>
        <control shapeId="7920" r:id="rId307" name="Control 752"/>
      </mc:Fallback>
    </mc:AlternateContent>
    <mc:AlternateContent xmlns:mc="http://schemas.openxmlformats.org/markup-compatibility/2006">
      <mc:Choice Requires="x14">
        <control shapeId="7922" r:id="rId308" name="Control 754">
          <controlPr defaultSize="0" r:id="rId5">
            <anchor moveWithCells="1">
              <from>
                <xdr:col>31</xdr:col>
                <xdr:colOff>228600</xdr:colOff>
                <xdr:row>152</xdr:row>
                <xdr:rowOff>47625</xdr:rowOff>
              </from>
              <to>
                <xdr:col>31</xdr:col>
                <xdr:colOff>457200</xdr:colOff>
                <xdr:row>153</xdr:row>
                <xdr:rowOff>95250</xdr:rowOff>
              </to>
            </anchor>
          </controlPr>
        </control>
      </mc:Choice>
      <mc:Fallback>
        <control shapeId="7922" r:id="rId308" name="Control 754"/>
      </mc:Fallback>
    </mc:AlternateContent>
    <mc:AlternateContent xmlns:mc="http://schemas.openxmlformats.org/markup-compatibility/2006">
      <mc:Choice Requires="x14">
        <control shapeId="7923" r:id="rId309" name="Control 755">
          <controlPr defaultSize="0" r:id="rId34">
            <anchor moveWithCells="1">
              <from>
                <xdr:col>31</xdr:col>
                <xdr:colOff>228600</xdr:colOff>
                <xdr:row>153</xdr:row>
                <xdr:rowOff>57150</xdr:rowOff>
              </from>
              <to>
                <xdr:col>31</xdr:col>
                <xdr:colOff>457200</xdr:colOff>
                <xdr:row>154</xdr:row>
                <xdr:rowOff>114300</xdr:rowOff>
              </to>
            </anchor>
          </controlPr>
        </control>
      </mc:Choice>
      <mc:Fallback>
        <control shapeId="7923" r:id="rId309" name="Control 755"/>
      </mc:Fallback>
    </mc:AlternateContent>
    <mc:AlternateContent xmlns:mc="http://schemas.openxmlformats.org/markup-compatibility/2006">
      <mc:Choice Requires="x14">
        <control shapeId="7925" r:id="rId310" name="Control 757">
          <controlPr defaultSize="0" r:id="rId133">
            <anchor moveWithCells="1">
              <from>
                <xdr:col>31</xdr:col>
                <xdr:colOff>228600</xdr:colOff>
                <xdr:row>156</xdr:row>
                <xdr:rowOff>123825</xdr:rowOff>
              </from>
              <to>
                <xdr:col>31</xdr:col>
                <xdr:colOff>457200</xdr:colOff>
                <xdr:row>157</xdr:row>
                <xdr:rowOff>171450</xdr:rowOff>
              </to>
            </anchor>
          </controlPr>
        </control>
      </mc:Choice>
      <mc:Fallback>
        <control shapeId="7925" r:id="rId310" name="Control 757"/>
      </mc:Fallback>
    </mc:AlternateContent>
    <mc:AlternateContent xmlns:mc="http://schemas.openxmlformats.org/markup-compatibility/2006">
      <mc:Choice Requires="x14">
        <control shapeId="7926" r:id="rId311" name="Control 758">
          <controlPr defaultSize="0" r:id="rId133">
            <anchor moveWithCells="1">
              <from>
                <xdr:col>31</xdr:col>
                <xdr:colOff>228600</xdr:colOff>
                <xdr:row>157</xdr:row>
                <xdr:rowOff>133350</xdr:rowOff>
              </from>
              <to>
                <xdr:col>31</xdr:col>
                <xdr:colOff>457200</xdr:colOff>
                <xdr:row>159</xdr:row>
                <xdr:rowOff>0</xdr:rowOff>
              </to>
            </anchor>
          </controlPr>
        </control>
      </mc:Choice>
      <mc:Fallback>
        <control shapeId="7926" r:id="rId311" name="Control 758"/>
      </mc:Fallback>
    </mc:AlternateContent>
    <mc:AlternateContent xmlns:mc="http://schemas.openxmlformats.org/markup-compatibility/2006">
      <mc:Choice Requires="x14">
        <control shapeId="7928" r:id="rId312" name="Control 760">
          <controlPr defaultSize="0" r:id="rId133">
            <anchor moveWithCells="1">
              <from>
                <xdr:col>31</xdr:col>
                <xdr:colOff>228600</xdr:colOff>
                <xdr:row>156</xdr:row>
                <xdr:rowOff>123825</xdr:rowOff>
              </from>
              <to>
                <xdr:col>31</xdr:col>
                <xdr:colOff>457200</xdr:colOff>
                <xdr:row>157</xdr:row>
                <xdr:rowOff>171450</xdr:rowOff>
              </to>
            </anchor>
          </controlPr>
        </control>
      </mc:Choice>
      <mc:Fallback>
        <control shapeId="7928" r:id="rId312" name="Control 760"/>
      </mc:Fallback>
    </mc:AlternateContent>
    <mc:AlternateContent xmlns:mc="http://schemas.openxmlformats.org/markup-compatibility/2006">
      <mc:Choice Requires="x14">
        <control shapeId="7929" r:id="rId313" name="Control 761">
          <controlPr defaultSize="0" r:id="rId133">
            <anchor moveWithCells="1">
              <from>
                <xdr:col>31</xdr:col>
                <xdr:colOff>228600</xdr:colOff>
                <xdr:row>157</xdr:row>
                <xdr:rowOff>133350</xdr:rowOff>
              </from>
              <to>
                <xdr:col>31</xdr:col>
                <xdr:colOff>457200</xdr:colOff>
                <xdr:row>159</xdr:row>
                <xdr:rowOff>0</xdr:rowOff>
              </to>
            </anchor>
          </controlPr>
        </control>
      </mc:Choice>
      <mc:Fallback>
        <control shapeId="7929" r:id="rId313" name="Control 761"/>
      </mc:Fallback>
    </mc:AlternateContent>
    <mc:AlternateContent xmlns:mc="http://schemas.openxmlformats.org/markup-compatibility/2006">
      <mc:Choice Requires="x14">
        <control shapeId="7931" r:id="rId314" name="Control 763">
          <controlPr defaultSize="0" r:id="rId133">
            <anchor moveWithCells="1">
              <from>
                <xdr:col>31</xdr:col>
                <xdr:colOff>228600</xdr:colOff>
                <xdr:row>156</xdr:row>
                <xdr:rowOff>123825</xdr:rowOff>
              </from>
              <to>
                <xdr:col>31</xdr:col>
                <xdr:colOff>457200</xdr:colOff>
                <xdr:row>157</xdr:row>
                <xdr:rowOff>171450</xdr:rowOff>
              </to>
            </anchor>
          </controlPr>
        </control>
      </mc:Choice>
      <mc:Fallback>
        <control shapeId="7931" r:id="rId314" name="Control 763"/>
      </mc:Fallback>
    </mc:AlternateContent>
    <mc:AlternateContent xmlns:mc="http://schemas.openxmlformats.org/markup-compatibility/2006">
      <mc:Choice Requires="x14">
        <control shapeId="7932" r:id="rId315" name="Control 764">
          <controlPr defaultSize="0" r:id="rId133">
            <anchor moveWithCells="1">
              <from>
                <xdr:col>31</xdr:col>
                <xdr:colOff>228600</xdr:colOff>
                <xdr:row>157</xdr:row>
                <xdr:rowOff>133350</xdr:rowOff>
              </from>
              <to>
                <xdr:col>31</xdr:col>
                <xdr:colOff>457200</xdr:colOff>
                <xdr:row>159</xdr:row>
                <xdr:rowOff>0</xdr:rowOff>
              </to>
            </anchor>
          </controlPr>
        </control>
      </mc:Choice>
      <mc:Fallback>
        <control shapeId="7932" r:id="rId315" name="Control 764"/>
      </mc:Fallback>
    </mc:AlternateContent>
    <mc:AlternateContent xmlns:mc="http://schemas.openxmlformats.org/markup-compatibility/2006">
      <mc:Choice Requires="x14">
        <control shapeId="7934" r:id="rId316" name="Control 766">
          <controlPr defaultSize="0" r:id="rId133">
            <anchor moveWithCells="1">
              <from>
                <xdr:col>31</xdr:col>
                <xdr:colOff>228600</xdr:colOff>
                <xdr:row>156</xdr:row>
                <xdr:rowOff>123825</xdr:rowOff>
              </from>
              <to>
                <xdr:col>31</xdr:col>
                <xdr:colOff>457200</xdr:colOff>
                <xdr:row>157</xdr:row>
                <xdr:rowOff>171450</xdr:rowOff>
              </to>
            </anchor>
          </controlPr>
        </control>
      </mc:Choice>
      <mc:Fallback>
        <control shapeId="7934" r:id="rId316" name="Control 766"/>
      </mc:Fallback>
    </mc:AlternateContent>
    <mc:AlternateContent xmlns:mc="http://schemas.openxmlformats.org/markup-compatibility/2006">
      <mc:Choice Requires="x14">
        <control shapeId="7935" r:id="rId317" name="Control 767">
          <controlPr defaultSize="0" r:id="rId133">
            <anchor moveWithCells="1">
              <from>
                <xdr:col>31</xdr:col>
                <xdr:colOff>228600</xdr:colOff>
                <xdr:row>157</xdr:row>
                <xdr:rowOff>133350</xdr:rowOff>
              </from>
              <to>
                <xdr:col>31</xdr:col>
                <xdr:colOff>457200</xdr:colOff>
                <xdr:row>159</xdr:row>
                <xdr:rowOff>0</xdr:rowOff>
              </to>
            </anchor>
          </controlPr>
        </control>
      </mc:Choice>
      <mc:Fallback>
        <control shapeId="7935" r:id="rId317" name="Control 767"/>
      </mc:Fallback>
    </mc:AlternateContent>
    <mc:AlternateContent xmlns:mc="http://schemas.openxmlformats.org/markup-compatibility/2006">
      <mc:Choice Requires="x14">
        <control shapeId="7937" r:id="rId318" name="Control 769">
          <controlPr defaultSize="0" r:id="rId133">
            <anchor moveWithCells="1">
              <from>
                <xdr:col>31</xdr:col>
                <xdr:colOff>228600</xdr:colOff>
                <xdr:row>156</xdr:row>
                <xdr:rowOff>123825</xdr:rowOff>
              </from>
              <to>
                <xdr:col>31</xdr:col>
                <xdr:colOff>457200</xdr:colOff>
                <xdr:row>157</xdr:row>
                <xdr:rowOff>171450</xdr:rowOff>
              </to>
            </anchor>
          </controlPr>
        </control>
      </mc:Choice>
      <mc:Fallback>
        <control shapeId="7937" r:id="rId318" name="Control 769"/>
      </mc:Fallback>
    </mc:AlternateContent>
    <mc:AlternateContent xmlns:mc="http://schemas.openxmlformats.org/markup-compatibility/2006">
      <mc:Choice Requires="x14">
        <control shapeId="7938" r:id="rId319" name="Control 770">
          <controlPr defaultSize="0" r:id="rId133">
            <anchor moveWithCells="1">
              <from>
                <xdr:col>31</xdr:col>
                <xdr:colOff>228600</xdr:colOff>
                <xdr:row>157</xdr:row>
                <xdr:rowOff>133350</xdr:rowOff>
              </from>
              <to>
                <xdr:col>31</xdr:col>
                <xdr:colOff>457200</xdr:colOff>
                <xdr:row>159</xdr:row>
                <xdr:rowOff>0</xdr:rowOff>
              </to>
            </anchor>
          </controlPr>
        </control>
      </mc:Choice>
      <mc:Fallback>
        <control shapeId="7938" r:id="rId319" name="Control 770"/>
      </mc:Fallback>
    </mc:AlternateContent>
    <mc:AlternateContent xmlns:mc="http://schemas.openxmlformats.org/markup-compatibility/2006">
      <mc:Choice Requires="x14">
        <control shapeId="7939" r:id="rId320" name="Control 771">
          <controlPr defaultSize="0" r:id="rId5">
            <anchor moveWithCells="1">
              <from>
                <xdr:col>31</xdr:col>
                <xdr:colOff>228600</xdr:colOff>
                <xdr:row>156</xdr:row>
                <xdr:rowOff>123825</xdr:rowOff>
              </from>
              <to>
                <xdr:col>31</xdr:col>
                <xdr:colOff>457200</xdr:colOff>
                <xdr:row>157</xdr:row>
                <xdr:rowOff>171450</xdr:rowOff>
              </to>
            </anchor>
          </controlPr>
        </control>
      </mc:Choice>
      <mc:Fallback>
        <control shapeId="7939" r:id="rId320" name="Control 771"/>
      </mc:Fallback>
    </mc:AlternateContent>
    <mc:AlternateContent xmlns:mc="http://schemas.openxmlformats.org/markup-compatibility/2006">
      <mc:Choice Requires="x14">
        <control shapeId="7940" r:id="rId321" name="Control 772">
          <controlPr defaultSize="0" r:id="rId5">
            <anchor moveWithCells="1">
              <from>
                <xdr:col>31</xdr:col>
                <xdr:colOff>228600</xdr:colOff>
                <xdr:row>157</xdr:row>
                <xdr:rowOff>133350</xdr:rowOff>
              </from>
              <to>
                <xdr:col>31</xdr:col>
                <xdr:colOff>457200</xdr:colOff>
                <xdr:row>159</xdr:row>
                <xdr:rowOff>0</xdr:rowOff>
              </to>
            </anchor>
          </controlPr>
        </control>
      </mc:Choice>
      <mc:Fallback>
        <control shapeId="7940" r:id="rId321" name="Control 772"/>
      </mc:Fallback>
    </mc:AlternateContent>
    <mc:AlternateContent xmlns:mc="http://schemas.openxmlformats.org/markup-compatibility/2006">
      <mc:Choice Requires="x14">
        <control shapeId="7942" r:id="rId322" name="Control 774">
          <controlPr defaultSize="0" r:id="rId5">
            <anchor moveWithCells="1">
              <from>
                <xdr:col>31</xdr:col>
                <xdr:colOff>228600</xdr:colOff>
                <xdr:row>156</xdr:row>
                <xdr:rowOff>123825</xdr:rowOff>
              </from>
              <to>
                <xdr:col>31</xdr:col>
                <xdr:colOff>457200</xdr:colOff>
                <xdr:row>157</xdr:row>
                <xdr:rowOff>171450</xdr:rowOff>
              </to>
            </anchor>
          </controlPr>
        </control>
      </mc:Choice>
      <mc:Fallback>
        <control shapeId="7942" r:id="rId322" name="Control 774"/>
      </mc:Fallback>
    </mc:AlternateContent>
    <mc:AlternateContent xmlns:mc="http://schemas.openxmlformats.org/markup-compatibility/2006">
      <mc:Choice Requires="x14">
        <control shapeId="7943" r:id="rId323" name="Control 775">
          <controlPr defaultSize="0" r:id="rId5">
            <anchor moveWithCells="1">
              <from>
                <xdr:col>31</xdr:col>
                <xdr:colOff>228600</xdr:colOff>
                <xdr:row>157</xdr:row>
                <xdr:rowOff>133350</xdr:rowOff>
              </from>
              <to>
                <xdr:col>31</xdr:col>
                <xdr:colOff>457200</xdr:colOff>
                <xdr:row>159</xdr:row>
                <xdr:rowOff>0</xdr:rowOff>
              </to>
            </anchor>
          </controlPr>
        </control>
      </mc:Choice>
      <mc:Fallback>
        <control shapeId="7943" r:id="rId323" name="Control 775"/>
      </mc:Fallback>
    </mc:AlternateContent>
    <mc:AlternateContent xmlns:mc="http://schemas.openxmlformats.org/markup-compatibility/2006">
      <mc:Choice Requires="x14">
        <control shapeId="7945" r:id="rId324" name="Control 777">
          <controlPr defaultSize="0" r:id="rId5">
            <anchor moveWithCells="1">
              <from>
                <xdr:col>31</xdr:col>
                <xdr:colOff>228600</xdr:colOff>
                <xdr:row>156</xdr:row>
                <xdr:rowOff>123825</xdr:rowOff>
              </from>
              <to>
                <xdr:col>31</xdr:col>
                <xdr:colOff>457200</xdr:colOff>
                <xdr:row>157</xdr:row>
                <xdr:rowOff>171450</xdr:rowOff>
              </to>
            </anchor>
          </controlPr>
        </control>
      </mc:Choice>
      <mc:Fallback>
        <control shapeId="7945" r:id="rId324" name="Control 777"/>
      </mc:Fallback>
    </mc:AlternateContent>
    <mc:AlternateContent xmlns:mc="http://schemas.openxmlformats.org/markup-compatibility/2006">
      <mc:Choice Requires="x14">
        <control shapeId="7946" r:id="rId325" name="Control 778">
          <controlPr defaultSize="0" r:id="rId5">
            <anchor moveWithCells="1">
              <from>
                <xdr:col>31</xdr:col>
                <xdr:colOff>228600</xdr:colOff>
                <xdr:row>157</xdr:row>
                <xdr:rowOff>133350</xdr:rowOff>
              </from>
              <to>
                <xdr:col>31</xdr:col>
                <xdr:colOff>457200</xdr:colOff>
                <xdr:row>159</xdr:row>
                <xdr:rowOff>0</xdr:rowOff>
              </to>
            </anchor>
          </controlPr>
        </control>
      </mc:Choice>
      <mc:Fallback>
        <control shapeId="7946" r:id="rId325" name="Control 778"/>
      </mc:Fallback>
    </mc:AlternateContent>
    <mc:AlternateContent xmlns:mc="http://schemas.openxmlformats.org/markup-compatibility/2006">
      <mc:Choice Requires="x14">
        <control shapeId="7948" r:id="rId326" name="Control 780">
          <controlPr defaultSize="0" r:id="rId5">
            <anchor moveWithCells="1">
              <from>
                <xdr:col>31</xdr:col>
                <xdr:colOff>228600</xdr:colOff>
                <xdr:row>156</xdr:row>
                <xdr:rowOff>123825</xdr:rowOff>
              </from>
              <to>
                <xdr:col>31</xdr:col>
                <xdr:colOff>457200</xdr:colOff>
                <xdr:row>157</xdr:row>
                <xdr:rowOff>171450</xdr:rowOff>
              </to>
            </anchor>
          </controlPr>
        </control>
      </mc:Choice>
      <mc:Fallback>
        <control shapeId="7948" r:id="rId326" name="Control 780"/>
      </mc:Fallback>
    </mc:AlternateContent>
    <mc:AlternateContent xmlns:mc="http://schemas.openxmlformats.org/markup-compatibility/2006">
      <mc:Choice Requires="x14">
        <control shapeId="7949" r:id="rId327" name="Control 781">
          <controlPr defaultSize="0" r:id="rId5">
            <anchor moveWithCells="1">
              <from>
                <xdr:col>31</xdr:col>
                <xdr:colOff>228600</xdr:colOff>
                <xdr:row>157</xdr:row>
                <xdr:rowOff>133350</xdr:rowOff>
              </from>
              <to>
                <xdr:col>31</xdr:col>
                <xdr:colOff>457200</xdr:colOff>
                <xdr:row>159</xdr:row>
                <xdr:rowOff>0</xdr:rowOff>
              </to>
            </anchor>
          </controlPr>
        </control>
      </mc:Choice>
      <mc:Fallback>
        <control shapeId="7949" r:id="rId327" name="Control 781"/>
      </mc:Fallback>
    </mc:AlternateContent>
    <mc:AlternateContent xmlns:mc="http://schemas.openxmlformats.org/markup-compatibility/2006">
      <mc:Choice Requires="x14">
        <control shapeId="7951" r:id="rId328" name="Control 783">
          <controlPr defaultSize="0" r:id="rId5">
            <anchor moveWithCells="1">
              <from>
                <xdr:col>31</xdr:col>
                <xdr:colOff>228600</xdr:colOff>
                <xdr:row>156</xdr:row>
                <xdr:rowOff>123825</xdr:rowOff>
              </from>
              <to>
                <xdr:col>31</xdr:col>
                <xdr:colOff>457200</xdr:colOff>
                <xdr:row>157</xdr:row>
                <xdr:rowOff>171450</xdr:rowOff>
              </to>
            </anchor>
          </controlPr>
        </control>
      </mc:Choice>
      <mc:Fallback>
        <control shapeId="7951" r:id="rId328" name="Control 783"/>
      </mc:Fallback>
    </mc:AlternateContent>
    <mc:AlternateContent xmlns:mc="http://schemas.openxmlformats.org/markup-compatibility/2006">
      <mc:Choice Requires="x14">
        <control shapeId="7952" r:id="rId329" name="Control 784">
          <controlPr defaultSize="0" r:id="rId5">
            <anchor moveWithCells="1">
              <from>
                <xdr:col>31</xdr:col>
                <xdr:colOff>228600</xdr:colOff>
                <xdr:row>157</xdr:row>
                <xdr:rowOff>133350</xdr:rowOff>
              </from>
              <to>
                <xdr:col>31</xdr:col>
                <xdr:colOff>457200</xdr:colOff>
                <xdr:row>159</xdr:row>
                <xdr:rowOff>0</xdr:rowOff>
              </to>
            </anchor>
          </controlPr>
        </control>
      </mc:Choice>
      <mc:Fallback>
        <control shapeId="7952" r:id="rId329" name="Control 784"/>
      </mc:Fallback>
    </mc:AlternateContent>
    <mc:AlternateContent xmlns:mc="http://schemas.openxmlformats.org/markup-compatibility/2006">
      <mc:Choice Requires="x14">
        <control shapeId="7954" r:id="rId330" name="Control 786">
          <controlPr defaultSize="0" r:id="rId5">
            <anchor moveWithCells="1">
              <from>
                <xdr:col>31</xdr:col>
                <xdr:colOff>228600</xdr:colOff>
                <xdr:row>156</xdr:row>
                <xdr:rowOff>123825</xdr:rowOff>
              </from>
              <to>
                <xdr:col>31</xdr:col>
                <xdr:colOff>457200</xdr:colOff>
                <xdr:row>157</xdr:row>
                <xdr:rowOff>171450</xdr:rowOff>
              </to>
            </anchor>
          </controlPr>
        </control>
      </mc:Choice>
      <mc:Fallback>
        <control shapeId="7954" r:id="rId330" name="Control 786"/>
      </mc:Fallback>
    </mc:AlternateContent>
    <mc:AlternateContent xmlns:mc="http://schemas.openxmlformats.org/markup-compatibility/2006">
      <mc:Choice Requires="x14">
        <control shapeId="7955" r:id="rId331" name="Control 787">
          <controlPr defaultSize="0" r:id="rId5">
            <anchor moveWithCells="1">
              <from>
                <xdr:col>31</xdr:col>
                <xdr:colOff>228600</xdr:colOff>
                <xdr:row>157</xdr:row>
                <xdr:rowOff>133350</xdr:rowOff>
              </from>
              <to>
                <xdr:col>31</xdr:col>
                <xdr:colOff>457200</xdr:colOff>
                <xdr:row>159</xdr:row>
                <xdr:rowOff>0</xdr:rowOff>
              </to>
            </anchor>
          </controlPr>
        </control>
      </mc:Choice>
      <mc:Fallback>
        <control shapeId="7955" r:id="rId331" name="Control 787"/>
      </mc:Fallback>
    </mc:AlternateContent>
    <mc:AlternateContent xmlns:mc="http://schemas.openxmlformats.org/markup-compatibility/2006">
      <mc:Choice Requires="x14">
        <control shapeId="7957" r:id="rId332" name="Control 789">
          <controlPr defaultSize="0" r:id="rId333">
            <anchor moveWithCells="1">
              <from>
                <xdr:col>34</xdr:col>
                <xdr:colOff>0</xdr:colOff>
                <xdr:row>38</xdr:row>
                <xdr:rowOff>180975</xdr:rowOff>
              </from>
              <to>
                <xdr:col>34</xdr:col>
                <xdr:colOff>180975</xdr:colOff>
                <xdr:row>40</xdr:row>
                <xdr:rowOff>9525</xdr:rowOff>
              </to>
            </anchor>
          </controlPr>
        </control>
      </mc:Choice>
      <mc:Fallback>
        <control shapeId="7957" r:id="rId332" name="Control 789"/>
      </mc:Fallback>
    </mc:AlternateContent>
    <mc:AlternateContent xmlns:mc="http://schemas.openxmlformats.org/markup-compatibility/2006">
      <mc:Choice Requires="x14">
        <control shapeId="7958" r:id="rId334" name="Control 790">
          <controlPr defaultSize="0" r:id="rId333">
            <anchor moveWithCells="1">
              <from>
                <xdr:col>35</xdr:col>
                <xdr:colOff>0</xdr:colOff>
                <xdr:row>38</xdr:row>
                <xdr:rowOff>180975</xdr:rowOff>
              </from>
              <to>
                <xdr:col>35</xdr:col>
                <xdr:colOff>180975</xdr:colOff>
                <xdr:row>40</xdr:row>
                <xdr:rowOff>9525</xdr:rowOff>
              </to>
            </anchor>
          </controlPr>
        </control>
      </mc:Choice>
      <mc:Fallback>
        <control shapeId="7958" r:id="rId334" name="Control 790"/>
      </mc:Fallback>
    </mc:AlternateContent>
    <mc:AlternateContent xmlns:mc="http://schemas.openxmlformats.org/markup-compatibility/2006">
      <mc:Choice Requires="x14">
        <control shapeId="7959" r:id="rId335" name="Control 791">
          <controlPr defaultSize="0" r:id="rId333">
            <anchor moveWithCells="1">
              <from>
                <xdr:col>36</xdr:col>
                <xdr:colOff>0</xdr:colOff>
                <xdr:row>38</xdr:row>
                <xdr:rowOff>180975</xdr:rowOff>
              </from>
              <to>
                <xdr:col>36</xdr:col>
                <xdr:colOff>180975</xdr:colOff>
                <xdr:row>40</xdr:row>
                <xdr:rowOff>9525</xdr:rowOff>
              </to>
            </anchor>
          </controlPr>
        </control>
      </mc:Choice>
      <mc:Fallback>
        <control shapeId="7959" r:id="rId335" name="Control 791"/>
      </mc:Fallback>
    </mc:AlternateContent>
    <mc:AlternateContent xmlns:mc="http://schemas.openxmlformats.org/markup-compatibility/2006">
      <mc:Choice Requires="x14">
        <control shapeId="7960" r:id="rId336" name="Control 792">
          <controlPr defaultSize="0" r:id="rId333">
            <anchor moveWithCells="1">
              <from>
                <xdr:col>36</xdr:col>
                <xdr:colOff>685800</xdr:colOff>
                <xdr:row>38</xdr:row>
                <xdr:rowOff>180975</xdr:rowOff>
              </from>
              <to>
                <xdr:col>37</xdr:col>
                <xdr:colOff>180975</xdr:colOff>
                <xdr:row>40</xdr:row>
                <xdr:rowOff>9525</xdr:rowOff>
              </to>
            </anchor>
          </controlPr>
        </control>
      </mc:Choice>
      <mc:Fallback>
        <control shapeId="7960" r:id="rId336" name="Control 792"/>
      </mc:Fallback>
    </mc:AlternateContent>
    <mc:AlternateContent xmlns:mc="http://schemas.openxmlformats.org/markup-compatibility/2006">
      <mc:Choice Requires="x14">
        <control shapeId="7961" r:id="rId337" name="Control 793">
          <controlPr defaultSize="0" r:id="rId333">
            <anchor moveWithCells="1">
              <from>
                <xdr:col>37</xdr:col>
                <xdr:colOff>590550</xdr:colOff>
                <xdr:row>38</xdr:row>
                <xdr:rowOff>180975</xdr:rowOff>
              </from>
              <to>
                <xdr:col>38</xdr:col>
                <xdr:colOff>85725</xdr:colOff>
                <xdr:row>40</xdr:row>
                <xdr:rowOff>9525</xdr:rowOff>
              </to>
            </anchor>
          </controlPr>
        </control>
      </mc:Choice>
      <mc:Fallback>
        <control shapeId="7961" r:id="rId337" name="Control 793"/>
      </mc:Fallback>
    </mc:AlternateContent>
    <mc:AlternateContent xmlns:mc="http://schemas.openxmlformats.org/markup-compatibility/2006">
      <mc:Choice Requires="x14">
        <control shapeId="7962" r:id="rId338" name="Control 794">
          <controlPr defaultSize="0" r:id="rId333">
            <anchor moveWithCells="1">
              <from>
                <xdr:col>38</xdr:col>
                <xdr:colOff>495300</xdr:colOff>
                <xdr:row>38</xdr:row>
                <xdr:rowOff>180975</xdr:rowOff>
              </from>
              <to>
                <xdr:col>38</xdr:col>
                <xdr:colOff>676275</xdr:colOff>
                <xdr:row>40</xdr:row>
                <xdr:rowOff>9525</xdr:rowOff>
              </to>
            </anchor>
          </controlPr>
        </control>
      </mc:Choice>
      <mc:Fallback>
        <control shapeId="7962" r:id="rId338" name="Control 794"/>
      </mc:Fallback>
    </mc:AlternateContent>
    <mc:AlternateContent xmlns:mc="http://schemas.openxmlformats.org/markup-compatibility/2006">
      <mc:Choice Requires="x14">
        <control shapeId="7963" r:id="rId339" name="Control 795">
          <controlPr defaultSize="0" r:id="rId340">
            <anchor moveWithCells="1">
              <from>
                <xdr:col>39</xdr:col>
                <xdr:colOff>457200</xdr:colOff>
                <xdr:row>38</xdr:row>
                <xdr:rowOff>180975</xdr:rowOff>
              </from>
              <to>
                <xdr:col>39</xdr:col>
                <xdr:colOff>638175</xdr:colOff>
                <xdr:row>40</xdr:row>
                <xdr:rowOff>9525</xdr:rowOff>
              </to>
            </anchor>
          </controlPr>
        </control>
      </mc:Choice>
      <mc:Fallback>
        <control shapeId="7963" r:id="rId339" name="Control 795"/>
      </mc:Fallback>
    </mc:AlternateContent>
    <mc:AlternateContent xmlns:mc="http://schemas.openxmlformats.org/markup-compatibility/2006">
      <mc:Choice Requires="x14">
        <control shapeId="7964" r:id="rId341" name="Control 796">
          <controlPr defaultSize="0" r:id="rId333">
            <anchor moveWithCells="1">
              <from>
                <xdr:col>40</xdr:col>
                <xdr:colOff>457200</xdr:colOff>
                <xdr:row>38</xdr:row>
                <xdr:rowOff>180975</xdr:rowOff>
              </from>
              <to>
                <xdr:col>40</xdr:col>
                <xdr:colOff>638175</xdr:colOff>
                <xdr:row>40</xdr:row>
                <xdr:rowOff>9525</xdr:rowOff>
              </to>
            </anchor>
          </controlPr>
        </control>
      </mc:Choice>
      <mc:Fallback>
        <control shapeId="7964" r:id="rId341" name="Control 796"/>
      </mc:Fallback>
    </mc:AlternateContent>
    <mc:AlternateContent xmlns:mc="http://schemas.openxmlformats.org/markup-compatibility/2006">
      <mc:Choice Requires="x14">
        <control shapeId="7965" r:id="rId342" name="Control 797">
          <controlPr defaultSize="0" r:id="rId333">
            <anchor moveWithCells="1">
              <from>
                <xdr:col>41</xdr:col>
                <xdr:colOff>371475</xdr:colOff>
                <xdr:row>38</xdr:row>
                <xdr:rowOff>180975</xdr:rowOff>
              </from>
              <to>
                <xdr:col>41</xdr:col>
                <xdr:colOff>552450</xdr:colOff>
                <xdr:row>40</xdr:row>
                <xdr:rowOff>9525</xdr:rowOff>
              </to>
            </anchor>
          </controlPr>
        </control>
      </mc:Choice>
      <mc:Fallback>
        <control shapeId="7965" r:id="rId342" name="Control 797"/>
      </mc:Fallback>
    </mc:AlternateContent>
    <mc:AlternateContent xmlns:mc="http://schemas.openxmlformats.org/markup-compatibility/2006">
      <mc:Choice Requires="x14">
        <control shapeId="7966" r:id="rId343" name="Control 798">
          <controlPr defaultSize="0" r:id="rId333">
            <anchor moveWithCells="1">
              <from>
                <xdr:col>42</xdr:col>
                <xdr:colOff>285750</xdr:colOff>
                <xdr:row>38</xdr:row>
                <xdr:rowOff>180975</xdr:rowOff>
              </from>
              <to>
                <xdr:col>42</xdr:col>
                <xdr:colOff>466725</xdr:colOff>
                <xdr:row>40</xdr:row>
                <xdr:rowOff>9525</xdr:rowOff>
              </to>
            </anchor>
          </controlPr>
        </control>
      </mc:Choice>
      <mc:Fallback>
        <control shapeId="7966" r:id="rId343" name="Control 798"/>
      </mc:Fallback>
    </mc:AlternateContent>
    <mc:AlternateContent xmlns:mc="http://schemas.openxmlformats.org/markup-compatibility/2006">
      <mc:Choice Requires="x14">
        <control shapeId="7967" r:id="rId344" name="Control 799">
          <controlPr defaultSize="0" r:id="rId333">
            <anchor moveWithCells="1">
              <from>
                <xdr:col>43</xdr:col>
                <xdr:colOff>228600</xdr:colOff>
                <xdr:row>38</xdr:row>
                <xdr:rowOff>180975</xdr:rowOff>
              </from>
              <to>
                <xdr:col>43</xdr:col>
                <xdr:colOff>409575</xdr:colOff>
                <xdr:row>40</xdr:row>
                <xdr:rowOff>9525</xdr:rowOff>
              </to>
            </anchor>
          </controlPr>
        </control>
      </mc:Choice>
      <mc:Fallback>
        <control shapeId="7967" r:id="rId344" name="Control 799"/>
      </mc:Fallback>
    </mc:AlternateContent>
    <mc:AlternateContent xmlns:mc="http://schemas.openxmlformats.org/markup-compatibility/2006">
      <mc:Choice Requires="x14">
        <control shapeId="7968" r:id="rId345" name="Control 800">
          <controlPr defaultSize="0" r:id="rId333">
            <anchor moveWithCells="1">
              <from>
                <xdr:col>38</xdr:col>
                <xdr:colOff>495300</xdr:colOff>
                <xdr:row>39</xdr:row>
                <xdr:rowOff>180975</xdr:rowOff>
              </from>
              <to>
                <xdr:col>38</xdr:col>
                <xdr:colOff>676275</xdr:colOff>
                <xdr:row>41</xdr:row>
                <xdr:rowOff>9525</xdr:rowOff>
              </to>
            </anchor>
          </controlPr>
        </control>
      </mc:Choice>
      <mc:Fallback>
        <control shapeId="7968" r:id="rId345" name="Control 800"/>
      </mc:Fallback>
    </mc:AlternateContent>
    <mc:AlternateContent xmlns:mc="http://schemas.openxmlformats.org/markup-compatibility/2006">
      <mc:Choice Requires="x14">
        <control shapeId="7969" r:id="rId346" name="Control 801">
          <controlPr defaultSize="0" r:id="rId333">
            <anchor moveWithCells="1">
              <from>
                <xdr:col>39</xdr:col>
                <xdr:colOff>457200</xdr:colOff>
                <xdr:row>39</xdr:row>
                <xdr:rowOff>180975</xdr:rowOff>
              </from>
              <to>
                <xdr:col>39</xdr:col>
                <xdr:colOff>638175</xdr:colOff>
                <xdr:row>41</xdr:row>
                <xdr:rowOff>9525</xdr:rowOff>
              </to>
            </anchor>
          </controlPr>
        </control>
      </mc:Choice>
      <mc:Fallback>
        <control shapeId="7969" r:id="rId346" name="Control 801"/>
      </mc:Fallback>
    </mc:AlternateContent>
    <mc:AlternateContent xmlns:mc="http://schemas.openxmlformats.org/markup-compatibility/2006">
      <mc:Choice Requires="x14">
        <control shapeId="7970" r:id="rId347" name="Control 802">
          <controlPr defaultSize="0" r:id="rId333">
            <anchor moveWithCells="1">
              <from>
                <xdr:col>40</xdr:col>
                <xdr:colOff>457200</xdr:colOff>
                <xdr:row>39</xdr:row>
                <xdr:rowOff>180975</xdr:rowOff>
              </from>
              <to>
                <xdr:col>40</xdr:col>
                <xdr:colOff>638175</xdr:colOff>
                <xdr:row>41</xdr:row>
                <xdr:rowOff>9525</xdr:rowOff>
              </to>
            </anchor>
          </controlPr>
        </control>
      </mc:Choice>
      <mc:Fallback>
        <control shapeId="7970" r:id="rId347" name="Control 802"/>
      </mc:Fallback>
    </mc:AlternateContent>
    <mc:AlternateContent xmlns:mc="http://schemas.openxmlformats.org/markup-compatibility/2006">
      <mc:Choice Requires="x14">
        <control shapeId="7971" r:id="rId348" name="Control 803">
          <controlPr defaultSize="0" r:id="rId333">
            <anchor moveWithCells="1">
              <from>
                <xdr:col>41</xdr:col>
                <xdr:colOff>371475</xdr:colOff>
                <xdr:row>39</xdr:row>
                <xdr:rowOff>180975</xdr:rowOff>
              </from>
              <to>
                <xdr:col>41</xdr:col>
                <xdr:colOff>552450</xdr:colOff>
                <xdr:row>41</xdr:row>
                <xdr:rowOff>9525</xdr:rowOff>
              </to>
            </anchor>
          </controlPr>
        </control>
      </mc:Choice>
      <mc:Fallback>
        <control shapeId="7971" r:id="rId348" name="Control 803"/>
      </mc:Fallback>
    </mc:AlternateContent>
    <mc:AlternateContent xmlns:mc="http://schemas.openxmlformats.org/markup-compatibility/2006">
      <mc:Choice Requires="x14">
        <control shapeId="7972" r:id="rId349" name="Control 804">
          <controlPr defaultSize="0" r:id="rId333">
            <anchor moveWithCells="1">
              <from>
                <xdr:col>42</xdr:col>
                <xdr:colOff>285750</xdr:colOff>
                <xdr:row>39</xdr:row>
                <xdr:rowOff>180975</xdr:rowOff>
              </from>
              <to>
                <xdr:col>42</xdr:col>
                <xdr:colOff>466725</xdr:colOff>
                <xdr:row>41</xdr:row>
                <xdr:rowOff>9525</xdr:rowOff>
              </to>
            </anchor>
          </controlPr>
        </control>
      </mc:Choice>
      <mc:Fallback>
        <control shapeId="7972" r:id="rId349" name="Control 804"/>
      </mc:Fallback>
    </mc:AlternateContent>
    <mc:AlternateContent xmlns:mc="http://schemas.openxmlformats.org/markup-compatibility/2006">
      <mc:Choice Requires="x14">
        <control shapeId="7973" r:id="rId350" name="Control 805">
          <controlPr defaultSize="0" r:id="rId333">
            <anchor moveWithCells="1">
              <from>
                <xdr:col>43</xdr:col>
                <xdr:colOff>228600</xdr:colOff>
                <xdr:row>39</xdr:row>
                <xdr:rowOff>180975</xdr:rowOff>
              </from>
              <to>
                <xdr:col>43</xdr:col>
                <xdr:colOff>409575</xdr:colOff>
                <xdr:row>41</xdr:row>
                <xdr:rowOff>9525</xdr:rowOff>
              </to>
            </anchor>
          </controlPr>
        </control>
      </mc:Choice>
      <mc:Fallback>
        <control shapeId="7973" r:id="rId350" name="Control 805"/>
      </mc:Fallback>
    </mc:AlternateContent>
    <mc:AlternateContent xmlns:mc="http://schemas.openxmlformats.org/markup-compatibility/2006">
      <mc:Choice Requires="x14">
        <control shapeId="7974" r:id="rId351" name="Control 806">
          <controlPr defaultSize="0" r:id="rId352">
            <anchor moveWithCells="1">
              <from>
                <xdr:col>44</xdr:col>
                <xdr:colOff>228600</xdr:colOff>
                <xdr:row>39</xdr:row>
                <xdr:rowOff>180975</xdr:rowOff>
              </from>
              <to>
                <xdr:col>44</xdr:col>
                <xdr:colOff>409575</xdr:colOff>
                <xdr:row>41</xdr:row>
                <xdr:rowOff>9525</xdr:rowOff>
              </to>
            </anchor>
          </controlPr>
        </control>
      </mc:Choice>
      <mc:Fallback>
        <control shapeId="7974" r:id="rId351" name="Control 806"/>
      </mc:Fallback>
    </mc:AlternateContent>
    <mc:AlternateContent xmlns:mc="http://schemas.openxmlformats.org/markup-compatibility/2006">
      <mc:Choice Requires="x14">
        <control shapeId="7975" r:id="rId353" name="Control 807">
          <controlPr defaultSize="0" r:id="rId333">
            <anchor moveWithCells="1">
              <from>
                <xdr:col>45</xdr:col>
                <xdr:colOff>228600</xdr:colOff>
                <xdr:row>39</xdr:row>
                <xdr:rowOff>180975</xdr:rowOff>
              </from>
              <to>
                <xdr:col>45</xdr:col>
                <xdr:colOff>409575</xdr:colOff>
                <xdr:row>41</xdr:row>
                <xdr:rowOff>9525</xdr:rowOff>
              </to>
            </anchor>
          </controlPr>
        </control>
      </mc:Choice>
      <mc:Fallback>
        <control shapeId="7975" r:id="rId353" name="Control 807"/>
      </mc:Fallback>
    </mc:AlternateContent>
    <mc:AlternateContent xmlns:mc="http://schemas.openxmlformats.org/markup-compatibility/2006">
      <mc:Choice Requires="x14">
        <control shapeId="7976" r:id="rId354" name="Control 808">
          <controlPr defaultSize="0" r:id="rId333">
            <anchor moveWithCells="1">
              <from>
                <xdr:col>46</xdr:col>
                <xdr:colOff>152400</xdr:colOff>
                <xdr:row>39</xdr:row>
                <xdr:rowOff>180975</xdr:rowOff>
              </from>
              <to>
                <xdr:col>46</xdr:col>
                <xdr:colOff>333375</xdr:colOff>
                <xdr:row>41</xdr:row>
                <xdr:rowOff>9525</xdr:rowOff>
              </to>
            </anchor>
          </controlPr>
        </control>
      </mc:Choice>
      <mc:Fallback>
        <control shapeId="7976" r:id="rId354" name="Control 808"/>
      </mc:Fallback>
    </mc:AlternateContent>
    <mc:AlternateContent xmlns:mc="http://schemas.openxmlformats.org/markup-compatibility/2006">
      <mc:Choice Requires="x14">
        <control shapeId="7977" r:id="rId355" name="Control 809">
          <controlPr defaultSize="0" r:id="rId333">
            <anchor moveWithCells="1">
              <from>
                <xdr:col>47</xdr:col>
                <xdr:colOff>76200</xdr:colOff>
                <xdr:row>39</xdr:row>
                <xdr:rowOff>180975</xdr:rowOff>
              </from>
              <to>
                <xdr:col>47</xdr:col>
                <xdr:colOff>257175</xdr:colOff>
                <xdr:row>41</xdr:row>
                <xdr:rowOff>9525</xdr:rowOff>
              </to>
            </anchor>
          </controlPr>
        </control>
      </mc:Choice>
      <mc:Fallback>
        <control shapeId="7977" r:id="rId355" name="Control 809"/>
      </mc:Fallback>
    </mc:AlternateContent>
    <mc:AlternateContent xmlns:mc="http://schemas.openxmlformats.org/markup-compatibility/2006">
      <mc:Choice Requires="x14">
        <control shapeId="7978" r:id="rId356" name="Control 810">
          <controlPr defaultSize="0" r:id="rId333">
            <anchor moveWithCells="1">
              <from>
                <xdr:col>48</xdr:col>
                <xdr:colOff>0</xdr:colOff>
                <xdr:row>39</xdr:row>
                <xdr:rowOff>180975</xdr:rowOff>
              </from>
              <to>
                <xdr:col>48</xdr:col>
                <xdr:colOff>180975</xdr:colOff>
                <xdr:row>41</xdr:row>
                <xdr:rowOff>9525</xdr:rowOff>
              </to>
            </anchor>
          </controlPr>
        </control>
      </mc:Choice>
      <mc:Fallback>
        <control shapeId="7978" r:id="rId356" name="Control 810"/>
      </mc:Fallback>
    </mc:AlternateContent>
    <mc:AlternateContent xmlns:mc="http://schemas.openxmlformats.org/markup-compatibility/2006">
      <mc:Choice Requires="x14">
        <control shapeId="7979" r:id="rId357" name="Control 811">
          <controlPr defaultSize="0" r:id="rId333">
            <anchor moveWithCells="1">
              <from>
                <xdr:col>38</xdr:col>
                <xdr:colOff>495300</xdr:colOff>
                <xdr:row>40</xdr:row>
                <xdr:rowOff>180975</xdr:rowOff>
              </from>
              <to>
                <xdr:col>38</xdr:col>
                <xdr:colOff>676275</xdr:colOff>
                <xdr:row>42</xdr:row>
                <xdr:rowOff>9525</xdr:rowOff>
              </to>
            </anchor>
          </controlPr>
        </control>
      </mc:Choice>
      <mc:Fallback>
        <control shapeId="7979" r:id="rId357" name="Control 811"/>
      </mc:Fallback>
    </mc:AlternateContent>
    <mc:AlternateContent xmlns:mc="http://schemas.openxmlformats.org/markup-compatibility/2006">
      <mc:Choice Requires="x14">
        <control shapeId="7980" r:id="rId358" name="Control 812">
          <controlPr defaultSize="0" r:id="rId333">
            <anchor moveWithCells="1">
              <from>
                <xdr:col>39</xdr:col>
                <xdr:colOff>457200</xdr:colOff>
                <xdr:row>40</xdr:row>
                <xdr:rowOff>180975</xdr:rowOff>
              </from>
              <to>
                <xdr:col>39</xdr:col>
                <xdr:colOff>638175</xdr:colOff>
                <xdr:row>42</xdr:row>
                <xdr:rowOff>9525</xdr:rowOff>
              </to>
            </anchor>
          </controlPr>
        </control>
      </mc:Choice>
      <mc:Fallback>
        <control shapeId="7980" r:id="rId358" name="Control 812"/>
      </mc:Fallback>
    </mc:AlternateContent>
    <mc:AlternateContent xmlns:mc="http://schemas.openxmlformats.org/markup-compatibility/2006">
      <mc:Choice Requires="x14">
        <control shapeId="7981" r:id="rId359" name="Control 813">
          <controlPr defaultSize="0" r:id="rId333">
            <anchor moveWithCells="1">
              <from>
                <xdr:col>40</xdr:col>
                <xdr:colOff>457200</xdr:colOff>
                <xdr:row>40</xdr:row>
                <xdr:rowOff>180975</xdr:rowOff>
              </from>
              <to>
                <xdr:col>40</xdr:col>
                <xdr:colOff>638175</xdr:colOff>
                <xdr:row>42</xdr:row>
                <xdr:rowOff>9525</xdr:rowOff>
              </to>
            </anchor>
          </controlPr>
        </control>
      </mc:Choice>
      <mc:Fallback>
        <control shapeId="7981" r:id="rId359" name="Control 813"/>
      </mc:Fallback>
    </mc:AlternateContent>
    <mc:AlternateContent xmlns:mc="http://schemas.openxmlformats.org/markup-compatibility/2006">
      <mc:Choice Requires="x14">
        <control shapeId="7982" r:id="rId360" name="Control 814">
          <controlPr defaultSize="0" r:id="rId333">
            <anchor moveWithCells="1">
              <from>
                <xdr:col>41</xdr:col>
                <xdr:colOff>371475</xdr:colOff>
                <xdr:row>40</xdr:row>
                <xdr:rowOff>180975</xdr:rowOff>
              </from>
              <to>
                <xdr:col>41</xdr:col>
                <xdr:colOff>552450</xdr:colOff>
                <xdr:row>42</xdr:row>
                <xdr:rowOff>9525</xdr:rowOff>
              </to>
            </anchor>
          </controlPr>
        </control>
      </mc:Choice>
      <mc:Fallback>
        <control shapeId="7982" r:id="rId360" name="Control 814"/>
      </mc:Fallback>
    </mc:AlternateContent>
    <mc:AlternateContent xmlns:mc="http://schemas.openxmlformats.org/markup-compatibility/2006">
      <mc:Choice Requires="x14">
        <control shapeId="7983" r:id="rId361" name="Control 815">
          <controlPr defaultSize="0" r:id="rId333">
            <anchor moveWithCells="1">
              <from>
                <xdr:col>42</xdr:col>
                <xdr:colOff>285750</xdr:colOff>
                <xdr:row>40</xdr:row>
                <xdr:rowOff>180975</xdr:rowOff>
              </from>
              <to>
                <xdr:col>42</xdr:col>
                <xdr:colOff>466725</xdr:colOff>
                <xdr:row>42</xdr:row>
                <xdr:rowOff>9525</xdr:rowOff>
              </to>
            </anchor>
          </controlPr>
        </control>
      </mc:Choice>
      <mc:Fallback>
        <control shapeId="7983" r:id="rId361" name="Control 815"/>
      </mc:Fallback>
    </mc:AlternateContent>
    <mc:AlternateContent xmlns:mc="http://schemas.openxmlformats.org/markup-compatibility/2006">
      <mc:Choice Requires="x14">
        <control shapeId="7984" r:id="rId362" name="Control 816">
          <controlPr defaultSize="0" r:id="rId333">
            <anchor moveWithCells="1">
              <from>
                <xdr:col>43</xdr:col>
                <xdr:colOff>228600</xdr:colOff>
                <xdr:row>40</xdr:row>
                <xdr:rowOff>180975</xdr:rowOff>
              </from>
              <to>
                <xdr:col>43</xdr:col>
                <xdr:colOff>409575</xdr:colOff>
                <xdr:row>42</xdr:row>
                <xdr:rowOff>9525</xdr:rowOff>
              </to>
            </anchor>
          </controlPr>
        </control>
      </mc:Choice>
      <mc:Fallback>
        <control shapeId="7984" r:id="rId362" name="Control 816"/>
      </mc:Fallback>
    </mc:AlternateContent>
    <mc:AlternateContent xmlns:mc="http://schemas.openxmlformats.org/markup-compatibility/2006">
      <mc:Choice Requires="x14">
        <control shapeId="7985" r:id="rId363" name="Control 817">
          <controlPr defaultSize="0" r:id="rId364">
            <anchor moveWithCells="1">
              <from>
                <xdr:col>44</xdr:col>
                <xdr:colOff>228600</xdr:colOff>
                <xdr:row>40</xdr:row>
                <xdr:rowOff>180975</xdr:rowOff>
              </from>
              <to>
                <xdr:col>44</xdr:col>
                <xdr:colOff>409575</xdr:colOff>
                <xdr:row>42</xdr:row>
                <xdr:rowOff>9525</xdr:rowOff>
              </to>
            </anchor>
          </controlPr>
        </control>
      </mc:Choice>
      <mc:Fallback>
        <control shapeId="7985" r:id="rId363" name="Control 817"/>
      </mc:Fallback>
    </mc:AlternateContent>
    <mc:AlternateContent xmlns:mc="http://schemas.openxmlformats.org/markup-compatibility/2006">
      <mc:Choice Requires="x14">
        <control shapeId="7986" r:id="rId365" name="Control 818">
          <controlPr defaultSize="0" r:id="rId333">
            <anchor moveWithCells="1">
              <from>
                <xdr:col>45</xdr:col>
                <xdr:colOff>228600</xdr:colOff>
                <xdr:row>40</xdr:row>
                <xdr:rowOff>180975</xdr:rowOff>
              </from>
              <to>
                <xdr:col>45</xdr:col>
                <xdr:colOff>409575</xdr:colOff>
                <xdr:row>42</xdr:row>
                <xdr:rowOff>9525</xdr:rowOff>
              </to>
            </anchor>
          </controlPr>
        </control>
      </mc:Choice>
      <mc:Fallback>
        <control shapeId="7986" r:id="rId365" name="Control 818"/>
      </mc:Fallback>
    </mc:AlternateContent>
    <mc:AlternateContent xmlns:mc="http://schemas.openxmlformats.org/markup-compatibility/2006">
      <mc:Choice Requires="x14">
        <control shapeId="7987" r:id="rId366" name="Control 819">
          <controlPr defaultSize="0" r:id="rId333">
            <anchor moveWithCells="1">
              <from>
                <xdr:col>46</xdr:col>
                <xdr:colOff>152400</xdr:colOff>
                <xdr:row>40</xdr:row>
                <xdr:rowOff>180975</xdr:rowOff>
              </from>
              <to>
                <xdr:col>46</xdr:col>
                <xdr:colOff>333375</xdr:colOff>
                <xdr:row>42</xdr:row>
                <xdr:rowOff>9525</xdr:rowOff>
              </to>
            </anchor>
          </controlPr>
        </control>
      </mc:Choice>
      <mc:Fallback>
        <control shapeId="7987" r:id="rId366" name="Control 819"/>
      </mc:Fallback>
    </mc:AlternateContent>
    <mc:AlternateContent xmlns:mc="http://schemas.openxmlformats.org/markup-compatibility/2006">
      <mc:Choice Requires="x14">
        <control shapeId="7988" r:id="rId367" name="Control 820">
          <controlPr defaultSize="0" r:id="rId333">
            <anchor moveWithCells="1">
              <from>
                <xdr:col>47</xdr:col>
                <xdr:colOff>76200</xdr:colOff>
                <xdr:row>40</xdr:row>
                <xdr:rowOff>180975</xdr:rowOff>
              </from>
              <to>
                <xdr:col>47</xdr:col>
                <xdr:colOff>257175</xdr:colOff>
                <xdr:row>42</xdr:row>
                <xdr:rowOff>9525</xdr:rowOff>
              </to>
            </anchor>
          </controlPr>
        </control>
      </mc:Choice>
      <mc:Fallback>
        <control shapeId="7988" r:id="rId367" name="Control 820"/>
      </mc:Fallback>
    </mc:AlternateContent>
    <mc:AlternateContent xmlns:mc="http://schemas.openxmlformats.org/markup-compatibility/2006">
      <mc:Choice Requires="x14">
        <control shapeId="7989" r:id="rId368" name="Control 821">
          <controlPr defaultSize="0" r:id="rId333">
            <anchor moveWithCells="1">
              <from>
                <xdr:col>48</xdr:col>
                <xdr:colOff>0</xdr:colOff>
                <xdr:row>40</xdr:row>
                <xdr:rowOff>180975</xdr:rowOff>
              </from>
              <to>
                <xdr:col>48</xdr:col>
                <xdr:colOff>180975</xdr:colOff>
                <xdr:row>42</xdr:row>
                <xdr:rowOff>9525</xdr:rowOff>
              </to>
            </anchor>
          </controlPr>
        </control>
      </mc:Choice>
      <mc:Fallback>
        <control shapeId="7989" r:id="rId368" name="Control 821"/>
      </mc:Fallback>
    </mc:AlternateContent>
    <mc:AlternateContent xmlns:mc="http://schemas.openxmlformats.org/markup-compatibility/2006">
      <mc:Choice Requires="x14">
        <control shapeId="7990" r:id="rId369" name="Control 822">
          <controlPr defaultSize="0" r:id="rId333">
            <anchor moveWithCells="1">
              <from>
                <xdr:col>38</xdr:col>
                <xdr:colOff>495300</xdr:colOff>
                <xdr:row>41</xdr:row>
                <xdr:rowOff>180975</xdr:rowOff>
              </from>
              <to>
                <xdr:col>38</xdr:col>
                <xdr:colOff>676275</xdr:colOff>
                <xdr:row>43</xdr:row>
                <xdr:rowOff>9525</xdr:rowOff>
              </to>
            </anchor>
          </controlPr>
        </control>
      </mc:Choice>
      <mc:Fallback>
        <control shapeId="7990" r:id="rId369" name="Control 822"/>
      </mc:Fallback>
    </mc:AlternateContent>
    <mc:AlternateContent xmlns:mc="http://schemas.openxmlformats.org/markup-compatibility/2006">
      <mc:Choice Requires="x14">
        <control shapeId="7991" r:id="rId370" name="Control 823">
          <controlPr defaultSize="0" r:id="rId333">
            <anchor moveWithCells="1">
              <from>
                <xdr:col>39</xdr:col>
                <xdr:colOff>457200</xdr:colOff>
                <xdr:row>41</xdr:row>
                <xdr:rowOff>180975</xdr:rowOff>
              </from>
              <to>
                <xdr:col>39</xdr:col>
                <xdr:colOff>638175</xdr:colOff>
                <xdr:row>43</xdr:row>
                <xdr:rowOff>9525</xdr:rowOff>
              </to>
            </anchor>
          </controlPr>
        </control>
      </mc:Choice>
      <mc:Fallback>
        <control shapeId="7991" r:id="rId370" name="Control 823"/>
      </mc:Fallback>
    </mc:AlternateContent>
    <mc:AlternateContent xmlns:mc="http://schemas.openxmlformats.org/markup-compatibility/2006">
      <mc:Choice Requires="x14">
        <control shapeId="7992" r:id="rId371" name="Control 824">
          <controlPr defaultSize="0" r:id="rId333">
            <anchor moveWithCells="1">
              <from>
                <xdr:col>40</xdr:col>
                <xdr:colOff>457200</xdr:colOff>
                <xdr:row>41</xdr:row>
                <xdr:rowOff>180975</xdr:rowOff>
              </from>
              <to>
                <xdr:col>40</xdr:col>
                <xdr:colOff>638175</xdr:colOff>
                <xdr:row>43</xdr:row>
                <xdr:rowOff>9525</xdr:rowOff>
              </to>
            </anchor>
          </controlPr>
        </control>
      </mc:Choice>
      <mc:Fallback>
        <control shapeId="7992" r:id="rId371" name="Control 824"/>
      </mc:Fallback>
    </mc:AlternateContent>
    <mc:AlternateContent xmlns:mc="http://schemas.openxmlformats.org/markup-compatibility/2006">
      <mc:Choice Requires="x14">
        <control shapeId="7993" r:id="rId372" name="Control 825">
          <controlPr defaultSize="0" r:id="rId333">
            <anchor moveWithCells="1">
              <from>
                <xdr:col>41</xdr:col>
                <xdr:colOff>371475</xdr:colOff>
                <xdr:row>41</xdr:row>
                <xdr:rowOff>180975</xdr:rowOff>
              </from>
              <to>
                <xdr:col>41</xdr:col>
                <xdr:colOff>552450</xdr:colOff>
                <xdr:row>43</xdr:row>
                <xdr:rowOff>9525</xdr:rowOff>
              </to>
            </anchor>
          </controlPr>
        </control>
      </mc:Choice>
      <mc:Fallback>
        <control shapeId="7993" r:id="rId372" name="Control 825"/>
      </mc:Fallback>
    </mc:AlternateContent>
    <mc:AlternateContent xmlns:mc="http://schemas.openxmlformats.org/markup-compatibility/2006">
      <mc:Choice Requires="x14">
        <control shapeId="7994" r:id="rId373" name="Control 826">
          <controlPr defaultSize="0" r:id="rId333">
            <anchor moveWithCells="1">
              <from>
                <xdr:col>42</xdr:col>
                <xdr:colOff>285750</xdr:colOff>
                <xdr:row>41</xdr:row>
                <xdr:rowOff>180975</xdr:rowOff>
              </from>
              <to>
                <xdr:col>42</xdr:col>
                <xdr:colOff>466725</xdr:colOff>
                <xdr:row>43</xdr:row>
                <xdr:rowOff>9525</xdr:rowOff>
              </to>
            </anchor>
          </controlPr>
        </control>
      </mc:Choice>
      <mc:Fallback>
        <control shapeId="7994" r:id="rId373" name="Control 826"/>
      </mc:Fallback>
    </mc:AlternateContent>
    <mc:AlternateContent xmlns:mc="http://schemas.openxmlformats.org/markup-compatibility/2006">
      <mc:Choice Requires="x14">
        <control shapeId="7995" r:id="rId374" name="Control 827">
          <controlPr defaultSize="0" r:id="rId333">
            <anchor moveWithCells="1">
              <from>
                <xdr:col>43</xdr:col>
                <xdr:colOff>228600</xdr:colOff>
                <xdr:row>41</xdr:row>
                <xdr:rowOff>180975</xdr:rowOff>
              </from>
              <to>
                <xdr:col>43</xdr:col>
                <xdr:colOff>409575</xdr:colOff>
                <xdr:row>43</xdr:row>
                <xdr:rowOff>9525</xdr:rowOff>
              </to>
            </anchor>
          </controlPr>
        </control>
      </mc:Choice>
      <mc:Fallback>
        <control shapeId="7995" r:id="rId374" name="Control 827"/>
      </mc:Fallback>
    </mc:AlternateContent>
    <mc:AlternateContent xmlns:mc="http://schemas.openxmlformats.org/markup-compatibility/2006">
      <mc:Choice Requires="x14">
        <control shapeId="7996" r:id="rId375" name="Control 828">
          <controlPr defaultSize="0" r:id="rId376">
            <anchor moveWithCells="1">
              <from>
                <xdr:col>44</xdr:col>
                <xdr:colOff>228600</xdr:colOff>
                <xdr:row>41</xdr:row>
                <xdr:rowOff>180975</xdr:rowOff>
              </from>
              <to>
                <xdr:col>44</xdr:col>
                <xdr:colOff>409575</xdr:colOff>
                <xdr:row>43</xdr:row>
                <xdr:rowOff>9525</xdr:rowOff>
              </to>
            </anchor>
          </controlPr>
        </control>
      </mc:Choice>
      <mc:Fallback>
        <control shapeId="7996" r:id="rId375" name="Control 828"/>
      </mc:Fallback>
    </mc:AlternateContent>
    <mc:AlternateContent xmlns:mc="http://schemas.openxmlformats.org/markup-compatibility/2006">
      <mc:Choice Requires="x14">
        <control shapeId="7997" r:id="rId377" name="Control 829">
          <controlPr defaultSize="0" r:id="rId333">
            <anchor moveWithCells="1">
              <from>
                <xdr:col>45</xdr:col>
                <xdr:colOff>228600</xdr:colOff>
                <xdr:row>41</xdr:row>
                <xdr:rowOff>180975</xdr:rowOff>
              </from>
              <to>
                <xdr:col>45</xdr:col>
                <xdr:colOff>409575</xdr:colOff>
                <xdr:row>43</xdr:row>
                <xdr:rowOff>9525</xdr:rowOff>
              </to>
            </anchor>
          </controlPr>
        </control>
      </mc:Choice>
      <mc:Fallback>
        <control shapeId="7997" r:id="rId377" name="Control 829"/>
      </mc:Fallback>
    </mc:AlternateContent>
    <mc:AlternateContent xmlns:mc="http://schemas.openxmlformats.org/markup-compatibility/2006">
      <mc:Choice Requires="x14">
        <control shapeId="7998" r:id="rId378" name="Control 830">
          <controlPr defaultSize="0" r:id="rId333">
            <anchor moveWithCells="1">
              <from>
                <xdr:col>46</xdr:col>
                <xdr:colOff>152400</xdr:colOff>
                <xdr:row>41</xdr:row>
                <xdr:rowOff>180975</xdr:rowOff>
              </from>
              <to>
                <xdr:col>46</xdr:col>
                <xdr:colOff>333375</xdr:colOff>
                <xdr:row>43</xdr:row>
                <xdr:rowOff>9525</xdr:rowOff>
              </to>
            </anchor>
          </controlPr>
        </control>
      </mc:Choice>
      <mc:Fallback>
        <control shapeId="7998" r:id="rId378" name="Control 830"/>
      </mc:Fallback>
    </mc:AlternateContent>
    <mc:AlternateContent xmlns:mc="http://schemas.openxmlformats.org/markup-compatibility/2006">
      <mc:Choice Requires="x14">
        <control shapeId="7999" r:id="rId379" name="Control 831">
          <controlPr defaultSize="0" r:id="rId333">
            <anchor moveWithCells="1">
              <from>
                <xdr:col>47</xdr:col>
                <xdr:colOff>76200</xdr:colOff>
                <xdr:row>41</xdr:row>
                <xdr:rowOff>180975</xdr:rowOff>
              </from>
              <to>
                <xdr:col>47</xdr:col>
                <xdr:colOff>257175</xdr:colOff>
                <xdr:row>43</xdr:row>
                <xdr:rowOff>9525</xdr:rowOff>
              </to>
            </anchor>
          </controlPr>
        </control>
      </mc:Choice>
      <mc:Fallback>
        <control shapeId="7999" r:id="rId379" name="Control 831"/>
      </mc:Fallback>
    </mc:AlternateContent>
    <mc:AlternateContent xmlns:mc="http://schemas.openxmlformats.org/markup-compatibility/2006">
      <mc:Choice Requires="x14">
        <control shapeId="8000" r:id="rId380" name="Control 832">
          <controlPr defaultSize="0" r:id="rId333">
            <anchor moveWithCells="1">
              <from>
                <xdr:col>48</xdr:col>
                <xdr:colOff>0</xdr:colOff>
                <xdr:row>41</xdr:row>
                <xdr:rowOff>180975</xdr:rowOff>
              </from>
              <to>
                <xdr:col>48</xdr:col>
                <xdr:colOff>180975</xdr:colOff>
                <xdr:row>43</xdr:row>
                <xdr:rowOff>9525</xdr:rowOff>
              </to>
            </anchor>
          </controlPr>
        </control>
      </mc:Choice>
      <mc:Fallback>
        <control shapeId="8000" r:id="rId380" name="Control 832"/>
      </mc:Fallback>
    </mc:AlternateContent>
    <mc:AlternateContent xmlns:mc="http://schemas.openxmlformats.org/markup-compatibility/2006">
      <mc:Choice Requires="x14">
        <control shapeId="8001" r:id="rId381" name="Control 833">
          <controlPr defaultSize="0" r:id="rId333">
            <anchor moveWithCells="1">
              <from>
                <xdr:col>38</xdr:col>
                <xdr:colOff>495300</xdr:colOff>
                <xdr:row>42</xdr:row>
                <xdr:rowOff>180975</xdr:rowOff>
              </from>
              <to>
                <xdr:col>38</xdr:col>
                <xdr:colOff>676275</xdr:colOff>
                <xdr:row>44</xdr:row>
                <xdr:rowOff>19050</xdr:rowOff>
              </to>
            </anchor>
          </controlPr>
        </control>
      </mc:Choice>
      <mc:Fallback>
        <control shapeId="8001" r:id="rId381" name="Control 833"/>
      </mc:Fallback>
    </mc:AlternateContent>
    <mc:AlternateContent xmlns:mc="http://schemas.openxmlformats.org/markup-compatibility/2006">
      <mc:Choice Requires="x14">
        <control shapeId="8002" r:id="rId382" name="Control 834">
          <controlPr defaultSize="0" r:id="rId333">
            <anchor moveWithCells="1">
              <from>
                <xdr:col>39</xdr:col>
                <xdr:colOff>457200</xdr:colOff>
                <xdr:row>42</xdr:row>
                <xdr:rowOff>180975</xdr:rowOff>
              </from>
              <to>
                <xdr:col>39</xdr:col>
                <xdr:colOff>638175</xdr:colOff>
                <xdr:row>44</xdr:row>
                <xdr:rowOff>19050</xdr:rowOff>
              </to>
            </anchor>
          </controlPr>
        </control>
      </mc:Choice>
      <mc:Fallback>
        <control shapeId="8002" r:id="rId382" name="Control 834"/>
      </mc:Fallback>
    </mc:AlternateContent>
    <mc:AlternateContent xmlns:mc="http://schemas.openxmlformats.org/markup-compatibility/2006">
      <mc:Choice Requires="x14">
        <control shapeId="8003" r:id="rId383" name="Control 835">
          <controlPr defaultSize="0" r:id="rId333">
            <anchor moveWithCells="1">
              <from>
                <xdr:col>40</xdr:col>
                <xdr:colOff>457200</xdr:colOff>
                <xdr:row>42</xdr:row>
                <xdr:rowOff>180975</xdr:rowOff>
              </from>
              <to>
                <xdr:col>40</xdr:col>
                <xdr:colOff>638175</xdr:colOff>
                <xdr:row>44</xdr:row>
                <xdr:rowOff>19050</xdr:rowOff>
              </to>
            </anchor>
          </controlPr>
        </control>
      </mc:Choice>
      <mc:Fallback>
        <control shapeId="8003" r:id="rId383" name="Control 835"/>
      </mc:Fallback>
    </mc:AlternateContent>
    <mc:AlternateContent xmlns:mc="http://schemas.openxmlformats.org/markup-compatibility/2006">
      <mc:Choice Requires="x14">
        <control shapeId="8004" r:id="rId384" name="Control 836">
          <controlPr defaultSize="0" r:id="rId333">
            <anchor moveWithCells="1">
              <from>
                <xdr:col>41</xdr:col>
                <xdr:colOff>371475</xdr:colOff>
                <xdr:row>42</xdr:row>
                <xdr:rowOff>180975</xdr:rowOff>
              </from>
              <to>
                <xdr:col>41</xdr:col>
                <xdr:colOff>552450</xdr:colOff>
                <xdr:row>44</xdr:row>
                <xdr:rowOff>19050</xdr:rowOff>
              </to>
            </anchor>
          </controlPr>
        </control>
      </mc:Choice>
      <mc:Fallback>
        <control shapeId="8004" r:id="rId384" name="Control 836"/>
      </mc:Fallback>
    </mc:AlternateContent>
    <mc:AlternateContent xmlns:mc="http://schemas.openxmlformats.org/markup-compatibility/2006">
      <mc:Choice Requires="x14">
        <control shapeId="8005" r:id="rId385" name="Control 837">
          <controlPr defaultSize="0" r:id="rId333">
            <anchor moveWithCells="1">
              <from>
                <xdr:col>42</xdr:col>
                <xdr:colOff>285750</xdr:colOff>
                <xdr:row>42</xdr:row>
                <xdr:rowOff>180975</xdr:rowOff>
              </from>
              <to>
                <xdr:col>42</xdr:col>
                <xdr:colOff>466725</xdr:colOff>
                <xdr:row>44</xdr:row>
                <xdr:rowOff>19050</xdr:rowOff>
              </to>
            </anchor>
          </controlPr>
        </control>
      </mc:Choice>
      <mc:Fallback>
        <control shapeId="8005" r:id="rId385" name="Control 837"/>
      </mc:Fallback>
    </mc:AlternateContent>
    <mc:AlternateContent xmlns:mc="http://schemas.openxmlformats.org/markup-compatibility/2006">
      <mc:Choice Requires="x14">
        <control shapeId="8006" r:id="rId386" name="Control 838">
          <controlPr defaultSize="0" r:id="rId333">
            <anchor moveWithCells="1">
              <from>
                <xdr:col>43</xdr:col>
                <xdr:colOff>228600</xdr:colOff>
                <xdr:row>42</xdr:row>
                <xdr:rowOff>180975</xdr:rowOff>
              </from>
              <to>
                <xdr:col>43</xdr:col>
                <xdr:colOff>409575</xdr:colOff>
                <xdr:row>44</xdr:row>
                <xdr:rowOff>19050</xdr:rowOff>
              </to>
            </anchor>
          </controlPr>
        </control>
      </mc:Choice>
      <mc:Fallback>
        <control shapeId="8006" r:id="rId386" name="Control 838"/>
      </mc:Fallback>
    </mc:AlternateContent>
    <mc:AlternateContent xmlns:mc="http://schemas.openxmlformats.org/markup-compatibility/2006">
      <mc:Choice Requires="x14">
        <control shapeId="8007" r:id="rId387" name="Control 839">
          <controlPr defaultSize="0" r:id="rId388">
            <anchor moveWithCells="1">
              <from>
                <xdr:col>44</xdr:col>
                <xdr:colOff>228600</xdr:colOff>
                <xdr:row>42</xdr:row>
                <xdr:rowOff>180975</xdr:rowOff>
              </from>
              <to>
                <xdr:col>44</xdr:col>
                <xdr:colOff>409575</xdr:colOff>
                <xdr:row>44</xdr:row>
                <xdr:rowOff>19050</xdr:rowOff>
              </to>
            </anchor>
          </controlPr>
        </control>
      </mc:Choice>
      <mc:Fallback>
        <control shapeId="8007" r:id="rId387" name="Control 839"/>
      </mc:Fallback>
    </mc:AlternateContent>
    <mc:AlternateContent xmlns:mc="http://schemas.openxmlformats.org/markup-compatibility/2006">
      <mc:Choice Requires="x14">
        <control shapeId="8008" r:id="rId389" name="Control 840">
          <controlPr defaultSize="0" r:id="rId333">
            <anchor moveWithCells="1">
              <from>
                <xdr:col>45</xdr:col>
                <xdr:colOff>228600</xdr:colOff>
                <xdr:row>42</xdr:row>
                <xdr:rowOff>180975</xdr:rowOff>
              </from>
              <to>
                <xdr:col>45</xdr:col>
                <xdr:colOff>409575</xdr:colOff>
                <xdr:row>44</xdr:row>
                <xdr:rowOff>19050</xdr:rowOff>
              </to>
            </anchor>
          </controlPr>
        </control>
      </mc:Choice>
      <mc:Fallback>
        <control shapeId="8008" r:id="rId389" name="Control 840"/>
      </mc:Fallback>
    </mc:AlternateContent>
    <mc:AlternateContent xmlns:mc="http://schemas.openxmlformats.org/markup-compatibility/2006">
      <mc:Choice Requires="x14">
        <control shapeId="8009" r:id="rId390" name="Control 841">
          <controlPr defaultSize="0" r:id="rId333">
            <anchor moveWithCells="1">
              <from>
                <xdr:col>46</xdr:col>
                <xdr:colOff>152400</xdr:colOff>
                <xdr:row>42</xdr:row>
                <xdr:rowOff>180975</xdr:rowOff>
              </from>
              <to>
                <xdr:col>46</xdr:col>
                <xdr:colOff>333375</xdr:colOff>
                <xdr:row>44</xdr:row>
                <xdr:rowOff>19050</xdr:rowOff>
              </to>
            </anchor>
          </controlPr>
        </control>
      </mc:Choice>
      <mc:Fallback>
        <control shapeId="8009" r:id="rId390" name="Control 841"/>
      </mc:Fallback>
    </mc:AlternateContent>
    <mc:AlternateContent xmlns:mc="http://schemas.openxmlformats.org/markup-compatibility/2006">
      <mc:Choice Requires="x14">
        <control shapeId="8010" r:id="rId391" name="Control 842">
          <controlPr defaultSize="0" r:id="rId333">
            <anchor moveWithCells="1">
              <from>
                <xdr:col>47</xdr:col>
                <xdr:colOff>76200</xdr:colOff>
                <xdr:row>42</xdr:row>
                <xdr:rowOff>180975</xdr:rowOff>
              </from>
              <to>
                <xdr:col>47</xdr:col>
                <xdr:colOff>257175</xdr:colOff>
                <xdr:row>44</xdr:row>
                <xdr:rowOff>19050</xdr:rowOff>
              </to>
            </anchor>
          </controlPr>
        </control>
      </mc:Choice>
      <mc:Fallback>
        <control shapeId="8010" r:id="rId391" name="Control 842"/>
      </mc:Fallback>
    </mc:AlternateContent>
    <mc:AlternateContent xmlns:mc="http://schemas.openxmlformats.org/markup-compatibility/2006">
      <mc:Choice Requires="x14">
        <control shapeId="8011" r:id="rId392" name="Control 843">
          <controlPr defaultSize="0" r:id="rId333">
            <anchor moveWithCells="1">
              <from>
                <xdr:col>48</xdr:col>
                <xdr:colOff>0</xdr:colOff>
                <xdr:row>42</xdr:row>
                <xdr:rowOff>180975</xdr:rowOff>
              </from>
              <to>
                <xdr:col>48</xdr:col>
                <xdr:colOff>180975</xdr:colOff>
                <xdr:row>44</xdr:row>
                <xdr:rowOff>19050</xdr:rowOff>
              </to>
            </anchor>
          </controlPr>
        </control>
      </mc:Choice>
      <mc:Fallback>
        <control shapeId="8011" r:id="rId392" name="Control 843"/>
      </mc:Fallback>
    </mc:AlternateContent>
    <mc:AlternateContent xmlns:mc="http://schemas.openxmlformats.org/markup-compatibility/2006">
      <mc:Choice Requires="x14">
        <control shapeId="8012" r:id="rId393" name="Control 844">
          <controlPr defaultSize="0" r:id="rId333">
            <anchor moveWithCells="1">
              <from>
                <xdr:col>38</xdr:col>
                <xdr:colOff>495300</xdr:colOff>
                <xdr:row>44</xdr:row>
                <xdr:rowOff>0</xdr:rowOff>
              </from>
              <to>
                <xdr:col>38</xdr:col>
                <xdr:colOff>676275</xdr:colOff>
                <xdr:row>45</xdr:row>
                <xdr:rowOff>28575</xdr:rowOff>
              </to>
            </anchor>
          </controlPr>
        </control>
      </mc:Choice>
      <mc:Fallback>
        <control shapeId="8012" r:id="rId393" name="Control 844"/>
      </mc:Fallback>
    </mc:AlternateContent>
    <mc:AlternateContent xmlns:mc="http://schemas.openxmlformats.org/markup-compatibility/2006">
      <mc:Choice Requires="x14">
        <control shapeId="8013" r:id="rId394" name="Control 845">
          <controlPr defaultSize="0" r:id="rId333">
            <anchor moveWithCells="1">
              <from>
                <xdr:col>39</xdr:col>
                <xdr:colOff>457200</xdr:colOff>
                <xdr:row>44</xdr:row>
                <xdr:rowOff>0</xdr:rowOff>
              </from>
              <to>
                <xdr:col>39</xdr:col>
                <xdr:colOff>638175</xdr:colOff>
                <xdr:row>45</xdr:row>
                <xdr:rowOff>28575</xdr:rowOff>
              </to>
            </anchor>
          </controlPr>
        </control>
      </mc:Choice>
      <mc:Fallback>
        <control shapeId="8013" r:id="rId394" name="Control 845"/>
      </mc:Fallback>
    </mc:AlternateContent>
    <mc:AlternateContent xmlns:mc="http://schemas.openxmlformats.org/markup-compatibility/2006">
      <mc:Choice Requires="x14">
        <control shapeId="8014" r:id="rId395" name="Control 846">
          <controlPr defaultSize="0" r:id="rId333">
            <anchor moveWithCells="1">
              <from>
                <xdr:col>40</xdr:col>
                <xdr:colOff>457200</xdr:colOff>
                <xdr:row>44</xdr:row>
                <xdr:rowOff>0</xdr:rowOff>
              </from>
              <to>
                <xdr:col>40</xdr:col>
                <xdr:colOff>638175</xdr:colOff>
                <xdr:row>45</xdr:row>
                <xdr:rowOff>28575</xdr:rowOff>
              </to>
            </anchor>
          </controlPr>
        </control>
      </mc:Choice>
      <mc:Fallback>
        <control shapeId="8014" r:id="rId395" name="Control 846"/>
      </mc:Fallback>
    </mc:AlternateContent>
    <mc:AlternateContent xmlns:mc="http://schemas.openxmlformats.org/markup-compatibility/2006">
      <mc:Choice Requires="x14">
        <control shapeId="8015" r:id="rId396" name="Control 847">
          <controlPr defaultSize="0" r:id="rId397">
            <anchor moveWithCells="1">
              <from>
                <xdr:col>41</xdr:col>
                <xdr:colOff>371475</xdr:colOff>
                <xdr:row>44</xdr:row>
                <xdr:rowOff>0</xdr:rowOff>
              </from>
              <to>
                <xdr:col>41</xdr:col>
                <xdr:colOff>571500</xdr:colOff>
                <xdr:row>45</xdr:row>
                <xdr:rowOff>28575</xdr:rowOff>
              </to>
            </anchor>
          </controlPr>
        </control>
      </mc:Choice>
      <mc:Fallback>
        <control shapeId="8015" r:id="rId396" name="Control 847"/>
      </mc:Fallback>
    </mc:AlternateContent>
    <mc:AlternateContent xmlns:mc="http://schemas.openxmlformats.org/markup-compatibility/2006">
      <mc:Choice Requires="x14">
        <control shapeId="8016" r:id="rId398" name="Control 848">
          <controlPr defaultSize="0" r:id="rId397">
            <anchor moveWithCells="1">
              <from>
                <xdr:col>42</xdr:col>
                <xdr:colOff>285750</xdr:colOff>
                <xdr:row>44</xdr:row>
                <xdr:rowOff>0</xdr:rowOff>
              </from>
              <to>
                <xdr:col>42</xdr:col>
                <xdr:colOff>485775</xdr:colOff>
                <xdr:row>45</xdr:row>
                <xdr:rowOff>28575</xdr:rowOff>
              </to>
            </anchor>
          </controlPr>
        </control>
      </mc:Choice>
      <mc:Fallback>
        <control shapeId="8016" r:id="rId398" name="Control 848"/>
      </mc:Fallback>
    </mc:AlternateContent>
    <mc:AlternateContent xmlns:mc="http://schemas.openxmlformats.org/markup-compatibility/2006">
      <mc:Choice Requires="x14">
        <control shapeId="8017" r:id="rId399" name="Control 849">
          <controlPr defaultSize="0" r:id="rId397">
            <anchor moveWithCells="1">
              <from>
                <xdr:col>43</xdr:col>
                <xdr:colOff>228600</xdr:colOff>
                <xdr:row>44</xdr:row>
                <xdr:rowOff>0</xdr:rowOff>
              </from>
              <to>
                <xdr:col>43</xdr:col>
                <xdr:colOff>428625</xdr:colOff>
                <xdr:row>45</xdr:row>
                <xdr:rowOff>28575</xdr:rowOff>
              </to>
            </anchor>
          </controlPr>
        </control>
      </mc:Choice>
      <mc:Fallback>
        <control shapeId="8017" r:id="rId399" name="Control 849"/>
      </mc:Fallback>
    </mc:AlternateContent>
    <mc:AlternateContent xmlns:mc="http://schemas.openxmlformats.org/markup-compatibility/2006">
      <mc:Choice Requires="x14">
        <control shapeId="8018" r:id="rId400" name="Control 850">
          <controlPr defaultSize="0" r:id="rId401">
            <anchor moveWithCells="1">
              <from>
                <xdr:col>44</xdr:col>
                <xdr:colOff>228600</xdr:colOff>
                <xdr:row>44</xdr:row>
                <xdr:rowOff>0</xdr:rowOff>
              </from>
              <to>
                <xdr:col>44</xdr:col>
                <xdr:colOff>428625</xdr:colOff>
                <xdr:row>45</xdr:row>
                <xdr:rowOff>28575</xdr:rowOff>
              </to>
            </anchor>
          </controlPr>
        </control>
      </mc:Choice>
      <mc:Fallback>
        <control shapeId="8018" r:id="rId400" name="Control 850"/>
      </mc:Fallback>
    </mc:AlternateContent>
    <mc:AlternateContent xmlns:mc="http://schemas.openxmlformats.org/markup-compatibility/2006">
      <mc:Choice Requires="x14">
        <control shapeId="8019" r:id="rId402" name="Control 851">
          <controlPr defaultSize="0" r:id="rId397">
            <anchor moveWithCells="1">
              <from>
                <xdr:col>45</xdr:col>
                <xdr:colOff>228600</xdr:colOff>
                <xdr:row>44</xdr:row>
                <xdr:rowOff>0</xdr:rowOff>
              </from>
              <to>
                <xdr:col>45</xdr:col>
                <xdr:colOff>428625</xdr:colOff>
                <xdr:row>45</xdr:row>
                <xdr:rowOff>28575</xdr:rowOff>
              </to>
            </anchor>
          </controlPr>
        </control>
      </mc:Choice>
      <mc:Fallback>
        <control shapeId="8019" r:id="rId402" name="Control 851"/>
      </mc:Fallback>
    </mc:AlternateContent>
    <mc:AlternateContent xmlns:mc="http://schemas.openxmlformats.org/markup-compatibility/2006">
      <mc:Choice Requires="x14">
        <control shapeId="8020" r:id="rId403" name="Control 852">
          <controlPr defaultSize="0" r:id="rId397">
            <anchor moveWithCells="1">
              <from>
                <xdr:col>46</xdr:col>
                <xdr:colOff>152400</xdr:colOff>
                <xdr:row>44</xdr:row>
                <xdr:rowOff>0</xdr:rowOff>
              </from>
              <to>
                <xdr:col>46</xdr:col>
                <xdr:colOff>352425</xdr:colOff>
                <xdr:row>45</xdr:row>
                <xdr:rowOff>28575</xdr:rowOff>
              </to>
            </anchor>
          </controlPr>
        </control>
      </mc:Choice>
      <mc:Fallback>
        <control shapeId="8020" r:id="rId403" name="Control 852"/>
      </mc:Fallback>
    </mc:AlternateContent>
    <mc:AlternateContent xmlns:mc="http://schemas.openxmlformats.org/markup-compatibility/2006">
      <mc:Choice Requires="x14">
        <control shapeId="8021" r:id="rId404" name="Control 853">
          <controlPr defaultSize="0" r:id="rId397">
            <anchor moveWithCells="1">
              <from>
                <xdr:col>47</xdr:col>
                <xdr:colOff>76200</xdr:colOff>
                <xdr:row>44</xdr:row>
                <xdr:rowOff>0</xdr:rowOff>
              </from>
              <to>
                <xdr:col>47</xdr:col>
                <xdr:colOff>276225</xdr:colOff>
                <xdr:row>45</xdr:row>
                <xdr:rowOff>28575</xdr:rowOff>
              </to>
            </anchor>
          </controlPr>
        </control>
      </mc:Choice>
      <mc:Fallback>
        <control shapeId="8021" r:id="rId404" name="Control 853"/>
      </mc:Fallback>
    </mc:AlternateContent>
    <mc:AlternateContent xmlns:mc="http://schemas.openxmlformats.org/markup-compatibility/2006">
      <mc:Choice Requires="x14">
        <control shapeId="8022" r:id="rId405" name="Control 854">
          <controlPr defaultSize="0" r:id="rId397">
            <anchor moveWithCells="1">
              <from>
                <xdr:col>48</xdr:col>
                <xdr:colOff>0</xdr:colOff>
                <xdr:row>44</xdr:row>
                <xdr:rowOff>0</xdr:rowOff>
              </from>
              <to>
                <xdr:col>48</xdr:col>
                <xdr:colOff>200025</xdr:colOff>
                <xdr:row>45</xdr:row>
                <xdr:rowOff>28575</xdr:rowOff>
              </to>
            </anchor>
          </controlPr>
        </control>
      </mc:Choice>
      <mc:Fallback>
        <control shapeId="8022" r:id="rId405" name="Control 854"/>
      </mc:Fallback>
    </mc:AlternateContent>
    <mc:AlternateContent xmlns:mc="http://schemas.openxmlformats.org/markup-compatibility/2006">
      <mc:Choice Requires="x14">
        <control shapeId="8023" r:id="rId406" name="Control 855">
          <controlPr defaultSize="0" r:id="rId407">
            <anchor moveWithCells="1">
              <from>
                <xdr:col>38</xdr:col>
                <xdr:colOff>495300</xdr:colOff>
                <xdr:row>45</xdr:row>
                <xdr:rowOff>9525</xdr:rowOff>
              </from>
              <to>
                <xdr:col>39</xdr:col>
                <xdr:colOff>0</xdr:colOff>
                <xdr:row>46</xdr:row>
                <xdr:rowOff>47625</xdr:rowOff>
              </to>
            </anchor>
          </controlPr>
        </control>
      </mc:Choice>
      <mc:Fallback>
        <control shapeId="8023" r:id="rId406" name="Control 855"/>
      </mc:Fallback>
    </mc:AlternateContent>
    <mc:AlternateContent xmlns:mc="http://schemas.openxmlformats.org/markup-compatibility/2006">
      <mc:Choice Requires="x14">
        <control shapeId="8024" r:id="rId408" name="Control 856">
          <controlPr defaultSize="0" r:id="rId409">
            <anchor moveWithCells="1">
              <from>
                <xdr:col>39</xdr:col>
                <xdr:colOff>457200</xdr:colOff>
                <xdr:row>45</xdr:row>
                <xdr:rowOff>9525</xdr:rowOff>
              </from>
              <to>
                <xdr:col>39</xdr:col>
                <xdr:colOff>657225</xdr:colOff>
                <xdr:row>46</xdr:row>
                <xdr:rowOff>47625</xdr:rowOff>
              </to>
            </anchor>
          </controlPr>
        </control>
      </mc:Choice>
      <mc:Fallback>
        <control shapeId="8024" r:id="rId408" name="Control 856"/>
      </mc:Fallback>
    </mc:AlternateContent>
    <mc:AlternateContent xmlns:mc="http://schemas.openxmlformats.org/markup-compatibility/2006">
      <mc:Choice Requires="x14">
        <control shapeId="8025" r:id="rId410" name="Control 857">
          <controlPr defaultSize="0" r:id="rId409">
            <anchor moveWithCells="1">
              <from>
                <xdr:col>40</xdr:col>
                <xdr:colOff>457200</xdr:colOff>
                <xdr:row>45</xdr:row>
                <xdr:rowOff>9525</xdr:rowOff>
              </from>
              <to>
                <xdr:col>40</xdr:col>
                <xdr:colOff>657225</xdr:colOff>
                <xdr:row>46</xdr:row>
                <xdr:rowOff>47625</xdr:rowOff>
              </to>
            </anchor>
          </controlPr>
        </control>
      </mc:Choice>
      <mc:Fallback>
        <control shapeId="8025" r:id="rId410" name="Control 857"/>
      </mc:Fallback>
    </mc:AlternateContent>
    <mc:AlternateContent xmlns:mc="http://schemas.openxmlformats.org/markup-compatibility/2006">
      <mc:Choice Requires="x14">
        <control shapeId="8026" r:id="rId411" name="Control 858">
          <controlPr defaultSize="0" r:id="rId409">
            <anchor moveWithCells="1">
              <from>
                <xdr:col>41</xdr:col>
                <xdr:colOff>371475</xdr:colOff>
                <xdr:row>45</xdr:row>
                <xdr:rowOff>9525</xdr:rowOff>
              </from>
              <to>
                <xdr:col>41</xdr:col>
                <xdr:colOff>571500</xdr:colOff>
                <xdr:row>46</xdr:row>
                <xdr:rowOff>47625</xdr:rowOff>
              </to>
            </anchor>
          </controlPr>
        </control>
      </mc:Choice>
      <mc:Fallback>
        <control shapeId="8026" r:id="rId411" name="Control 858"/>
      </mc:Fallback>
    </mc:AlternateContent>
    <mc:AlternateContent xmlns:mc="http://schemas.openxmlformats.org/markup-compatibility/2006">
      <mc:Choice Requires="x14">
        <control shapeId="8027" r:id="rId412" name="Control 859">
          <controlPr defaultSize="0" r:id="rId409">
            <anchor moveWithCells="1">
              <from>
                <xdr:col>42</xdr:col>
                <xdr:colOff>285750</xdr:colOff>
                <xdr:row>45</xdr:row>
                <xdr:rowOff>9525</xdr:rowOff>
              </from>
              <to>
                <xdr:col>42</xdr:col>
                <xdr:colOff>485775</xdr:colOff>
                <xdr:row>46</xdr:row>
                <xdr:rowOff>47625</xdr:rowOff>
              </to>
            </anchor>
          </controlPr>
        </control>
      </mc:Choice>
      <mc:Fallback>
        <control shapeId="8027" r:id="rId412" name="Control 859"/>
      </mc:Fallback>
    </mc:AlternateContent>
    <mc:AlternateContent xmlns:mc="http://schemas.openxmlformats.org/markup-compatibility/2006">
      <mc:Choice Requires="x14">
        <control shapeId="8028" r:id="rId413" name="Control 860">
          <controlPr defaultSize="0" r:id="rId409">
            <anchor moveWithCells="1">
              <from>
                <xdr:col>43</xdr:col>
                <xdr:colOff>228600</xdr:colOff>
                <xdr:row>45</xdr:row>
                <xdr:rowOff>9525</xdr:rowOff>
              </from>
              <to>
                <xdr:col>43</xdr:col>
                <xdr:colOff>428625</xdr:colOff>
                <xdr:row>46</xdr:row>
                <xdr:rowOff>47625</xdr:rowOff>
              </to>
            </anchor>
          </controlPr>
        </control>
      </mc:Choice>
      <mc:Fallback>
        <control shapeId="8028" r:id="rId413" name="Control 860"/>
      </mc:Fallback>
    </mc:AlternateContent>
    <mc:AlternateContent xmlns:mc="http://schemas.openxmlformats.org/markup-compatibility/2006">
      <mc:Choice Requires="x14">
        <control shapeId="8029" r:id="rId414" name="Control 861">
          <controlPr defaultSize="0" r:id="rId415">
            <anchor moveWithCells="1">
              <from>
                <xdr:col>44</xdr:col>
                <xdr:colOff>228600</xdr:colOff>
                <xdr:row>45</xdr:row>
                <xdr:rowOff>9525</xdr:rowOff>
              </from>
              <to>
                <xdr:col>44</xdr:col>
                <xdr:colOff>428625</xdr:colOff>
                <xdr:row>46</xdr:row>
                <xdr:rowOff>47625</xdr:rowOff>
              </to>
            </anchor>
          </controlPr>
        </control>
      </mc:Choice>
      <mc:Fallback>
        <control shapeId="8029" r:id="rId414" name="Control 861"/>
      </mc:Fallback>
    </mc:AlternateContent>
    <mc:AlternateContent xmlns:mc="http://schemas.openxmlformats.org/markup-compatibility/2006">
      <mc:Choice Requires="x14">
        <control shapeId="8030" r:id="rId416" name="Control 862">
          <controlPr defaultSize="0" r:id="rId409">
            <anchor moveWithCells="1">
              <from>
                <xdr:col>45</xdr:col>
                <xdr:colOff>228600</xdr:colOff>
                <xdr:row>45</xdr:row>
                <xdr:rowOff>9525</xdr:rowOff>
              </from>
              <to>
                <xdr:col>45</xdr:col>
                <xdr:colOff>428625</xdr:colOff>
                <xdr:row>46</xdr:row>
                <xdr:rowOff>47625</xdr:rowOff>
              </to>
            </anchor>
          </controlPr>
        </control>
      </mc:Choice>
      <mc:Fallback>
        <control shapeId="8030" r:id="rId416" name="Control 862"/>
      </mc:Fallback>
    </mc:AlternateContent>
    <mc:AlternateContent xmlns:mc="http://schemas.openxmlformats.org/markup-compatibility/2006">
      <mc:Choice Requires="x14">
        <control shapeId="8031" r:id="rId417" name="Control 863">
          <controlPr defaultSize="0" r:id="rId409">
            <anchor moveWithCells="1">
              <from>
                <xdr:col>46</xdr:col>
                <xdr:colOff>152400</xdr:colOff>
                <xdr:row>45</xdr:row>
                <xdr:rowOff>9525</xdr:rowOff>
              </from>
              <to>
                <xdr:col>46</xdr:col>
                <xdr:colOff>352425</xdr:colOff>
                <xdr:row>46</xdr:row>
                <xdr:rowOff>47625</xdr:rowOff>
              </to>
            </anchor>
          </controlPr>
        </control>
      </mc:Choice>
      <mc:Fallback>
        <control shapeId="8031" r:id="rId417" name="Control 863"/>
      </mc:Fallback>
    </mc:AlternateContent>
    <mc:AlternateContent xmlns:mc="http://schemas.openxmlformats.org/markup-compatibility/2006">
      <mc:Choice Requires="x14">
        <control shapeId="8032" r:id="rId418" name="Control 864">
          <controlPr defaultSize="0" r:id="rId409">
            <anchor moveWithCells="1">
              <from>
                <xdr:col>47</xdr:col>
                <xdr:colOff>76200</xdr:colOff>
                <xdr:row>45</xdr:row>
                <xdr:rowOff>9525</xdr:rowOff>
              </from>
              <to>
                <xdr:col>47</xdr:col>
                <xdr:colOff>276225</xdr:colOff>
                <xdr:row>46</xdr:row>
                <xdr:rowOff>47625</xdr:rowOff>
              </to>
            </anchor>
          </controlPr>
        </control>
      </mc:Choice>
      <mc:Fallback>
        <control shapeId="8032" r:id="rId418" name="Control 864"/>
      </mc:Fallback>
    </mc:AlternateContent>
    <mc:AlternateContent xmlns:mc="http://schemas.openxmlformats.org/markup-compatibility/2006">
      <mc:Choice Requires="x14">
        <control shapeId="8033" r:id="rId419" name="Control 865">
          <controlPr defaultSize="0" r:id="rId409">
            <anchor moveWithCells="1">
              <from>
                <xdr:col>48</xdr:col>
                <xdr:colOff>0</xdr:colOff>
                <xdr:row>45</xdr:row>
                <xdr:rowOff>9525</xdr:rowOff>
              </from>
              <to>
                <xdr:col>48</xdr:col>
                <xdr:colOff>200025</xdr:colOff>
                <xdr:row>46</xdr:row>
                <xdr:rowOff>47625</xdr:rowOff>
              </to>
            </anchor>
          </controlPr>
        </control>
      </mc:Choice>
      <mc:Fallback>
        <control shapeId="8033" r:id="rId419" name="Control 86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5" sqref="E15"/>
    </sheetView>
  </sheetViews>
  <sheetFormatPr defaultRowHeight="14.25"/>
  <cols>
    <col min="1" max="1" width="21.25" customWidth="1"/>
  </cols>
  <sheetData>
    <row r="1" spans="1:7">
      <c r="A1" s="59" t="s">
        <v>219</v>
      </c>
      <c r="B1" s="59" t="s">
        <v>220</v>
      </c>
      <c r="C1" s="59" t="s">
        <v>132</v>
      </c>
    </row>
    <row r="2" spans="1:7">
      <c r="A2" s="59" t="s">
        <v>4</v>
      </c>
      <c r="B2" s="37">
        <v>0.33470588235294113</v>
      </c>
      <c r="C2" s="37">
        <v>2.8235294117646876E-2</v>
      </c>
      <c r="F2">
        <v>0</v>
      </c>
      <c r="G2">
        <v>1.32</v>
      </c>
    </row>
    <row r="3" spans="1:7">
      <c r="A3" s="59" t="s">
        <v>5</v>
      </c>
      <c r="B3" s="37">
        <v>0.43647058823529411</v>
      </c>
      <c r="C3" s="37">
        <v>-8.4117647058823519E-2</v>
      </c>
    </row>
    <row r="4" spans="1:7">
      <c r="A4" s="59" t="s">
        <v>6</v>
      </c>
      <c r="B4" s="37">
        <v>0.35117647058823531</v>
      </c>
      <c r="C4" s="37">
        <v>6.4705882352940839E-3</v>
      </c>
      <c r="F4">
        <v>-0.5</v>
      </c>
      <c r="G4">
        <v>1.53</v>
      </c>
    </row>
    <row r="5" spans="1:7">
      <c r="A5" s="59" t="s">
        <v>126</v>
      </c>
      <c r="B5" s="37">
        <v>0.38117647058823534</v>
      </c>
      <c r="C5" s="37">
        <v>-6.2352941176470722E-2</v>
      </c>
    </row>
    <row r="6" spans="1:7">
      <c r="A6" s="59" t="s">
        <v>8</v>
      </c>
      <c r="B6" s="37">
        <v>0.43235294117647061</v>
      </c>
      <c r="C6" s="37">
        <v>5.5882352941176217E-2</v>
      </c>
    </row>
    <row r="7" spans="1:7">
      <c r="A7" s="59" t="s">
        <v>9</v>
      </c>
      <c r="B7" s="37">
        <v>0.41176470588235287</v>
      </c>
      <c r="C7" s="37">
        <v>8.6470588235294049E-2</v>
      </c>
    </row>
    <row r="8" spans="1:7">
      <c r="A8" s="59" t="s">
        <v>10</v>
      </c>
      <c r="B8" s="37">
        <v>0.33999999999999997</v>
      </c>
      <c r="C8" s="37">
        <v>0.18705882352941175</v>
      </c>
    </row>
    <row r="9" spans="1:7">
      <c r="A9" s="59" t="s">
        <v>119</v>
      </c>
      <c r="B9" s="37">
        <v>0.28857142857142859</v>
      </c>
      <c r="C9" s="37">
        <v>0.27666666666666678</v>
      </c>
    </row>
    <row r="10" spans="1:7">
      <c r="A10" s="59" t="s">
        <v>12</v>
      </c>
      <c r="B10" s="37">
        <v>0.37764705882352939</v>
      </c>
      <c r="C10" s="37">
        <v>0</v>
      </c>
    </row>
    <row r="11" spans="1:7">
      <c r="A11" s="59" t="s">
        <v>13</v>
      </c>
      <c r="B11" s="37">
        <v>0.55117647058823538</v>
      </c>
      <c r="C11" s="37">
        <v>-2.9411764705880683E-3</v>
      </c>
    </row>
    <row r="12" spans="1:7">
      <c r="A12" s="59" t="s">
        <v>14</v>
      </c>
      <c r="B12" s="37">
        <v>0.32411764705882351</v>
      </c>
      <c r="C12" s="37">
        <v>-3.999999999999998E-2</v>
      </c>
    </row>
    <row r="13" spans="1:7">
      <c r="A13" s="59" t="s">
        <v>120</v>
      </c>
      <c r="B13" s="37">
        <v>0.10285714285714287</v>
      </c>
      <c r="C13" s="37">
        <v>-0.1671428571428574</v>
      </c>
    </row>
    <row r="14" spans="1:7">
      <c r="A14" s="59" t="s">
        <v>15</v>
      </c>
      <c r="B14" s="37">
        <v>0.39294117647058824</v>
      </c>
      <c r="C14" s="37">
        <v>7.058823529411614E-3</v>
      </c>
      <c r="F14">
        <v>-0.34</v>
      </c>
      <c r="G14">
        <v>1.4</v>
      </c>
    </row>
    <row r="15" spans="1:7">
      <c r="A15" s="59" t="s">
        <v>16</v>
      </c>
      <c r="B15" s="37">
        <v>0.43352941176470583</v>
      </c>
      <c r="C15" s="37">
        <v>0.17764705882352919</v>
      </c>
    </row>
    <row r="16" spans="1:7">
      <c r="A16" s="59" t="s">
        <v>17</v>
      </c>
      <c r="B16" s="37">
        <v>0.38294117647058823</v>
      </c>
      <c r="C16" s="37">
        <v>-6.7647058823529324E-2</v>
      </c>
    </row>
    <row r="17" spans="1:3">
      <c r="A17" s="59" t="s">
        <v>19</v>
      </c>
      <c r="B17" s="37">
        <v>0.36999999999999994</v>
      </c>
      <c r="C17" s="37">
        <v>1.2941176470588168E-2</v>
      </c>
    </row>
    <row r="18" spans="1:3">
      <c r="A18" s="59" t="s">
        <v>121</v>
      </c>
      <c r="B18" s="37">
        <v>0.19523809523809521</v>
      </c>
      <c r="C18" s="37">
        <v>0.15571428571428553</v>
      </c>
    </row>
    <row r="19" spans="1:3">
      <c r="A19" s="59" t="s">
        <v>20</v>
      </c>
      <c r="B19" s="37">
        <v>0.34058823529411764</v>
      </c>
      <c r="C19" s="37">
        <v>2.9411764705880683E-3</v>
      </c>
    </row>
  </sheetData>
  <sortState ref="A2:C19">
    <sortCondition ref="A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106"/>
  <sheetViews>
    <sheetView zoomScale="85" zoomScaleNormal="85" workbookViewId="0">
      <pane xSplit="25" ySplit="31" topLeftCell="Z59" activePane="bottomRight" state="frozen"/>
      <selection pane="topRight" activeCell="Z1" sqref="Z1"/>
      <selection pane="bottomLeft" activeCell="A32" sqref="A32"/>
      <selection pane="bottomRight" activeCell="A75" sqref="A75"/>
    </sheetView>
  </sheetViews>
  <sheetFormatPr defaultRowHeight="14.25"/>
  <cols>
    <col min="2" max="2" width="13.375" customWidth="1"/>
  </cols>
  <sheetData>
    <row r="1" spans="1:22">
      <c r="B1" t="s">
        <v>0</v>
      </c>
      <c r="C1" t="s">
        <v>29</v>
      </c>
      <c r="D1" t="s">
        <v>30</v>
      </c>
      <c r="F1" t="s">
        <v>0</v>
      </c>
      <c r="G1" t="s">
        <v>31</v>
      </c>
      <c r="H1" t="s">
        <v>32</v>
      </c>
    </row>
    <row r="2" spans="1:22" ht="15" thickBot="1">
      <c r="A2">
        <v>1</v>
      </c>
      <c r="B2" t="s">
        <v>120</v>
      </c>
      <c r="C2">
        <v>0</v>
      </c>
      <c r="D2">
        <v>-0.2</v>
      </c>
      <c r="E2">
        <v>1</v>
      </c>
      <c r="F2" t="s">
        <v>120</v>
      </c>
      <c r="G2">
        <v>1.4</v>
      </c>
      <c r="H2">
        <v>1.4</v>
      </c>
      <c r="J2">
        <v>-0.2</v>
      </c>
      <c r="K2">
        <v>-0.2</v>
      </c>
      <c r="R2" t="s">
        <v>130</v>
      </c>
      <c r="S2" t="s">
        <v>131</v>
      </c>
      <c r="T2" t="s">
        <v>132</v>
      </c>
      <c r="V2">
        <f>AVERAGE(V3:V20)</f>
        <v>0.19530943627450978</v>
      </c>
    </row>
    <row r="3" spans="1:22" ht="15" thickBot="1">
      <c r="A3">
        <v>2</v>
      </c>
      <c r="B3" t="s">
        <v>4</v>
      </c>
      <c r="C3" s="3">
        <v>0.30604677287581694</v>
      </c>
      <c r="D3" s="4">
        <v>0.17117544934640522</v>
      </c>
      <c r="E3">
        <v>2</v>
      </c>
      <c r="F3" t="s">
        <v>4</v>
      </c>
      <c r="G3" s="1">
        <v>1.3056862745098043</v>
      </c>
      <c r="H3" s="1">
        <v>1.2790196078431375</v>
      </c>
      <c r="J3">
        <v>0.15</v>
      </c>
      <c r="K3">
        <v>0.2</v>
      </c>
      <c r="L3">
        <v>-0.05</v>
      </c>
      <c r="M3" t="s">
        <v>138</v>
      </c>
      <c r="P3" t="s">
        <v>146</v>
      </c>
      <c r="R3">
        <v>-0.1</v>
      </c>
      <c r="S3">
        <v>-0.3</v>
      </c>
      <c r="T3">
        <v>1.5</v>
      </c>
      <c r="V3">
        <f>C2-D2</f>
        <v>0.2</v>
      </c>
    </row>
    <row r="4" spans="1:22" ht="15" thickBot="1">
      <c r="A4">
        <v>3</v>
      </c>
      <c r="B4" t="s">
        <v>5</v>
      </c>
      <c r="C4" s="3">
        <v>-0.3012796160130719</v>
      </c>
      <c r="D4" s="4">
        <v>-0.54427593954248366</v>
      </c>
      <c r="E4">
        <v>3</v>
      </c>
      <c r="F4" t="s">
        <v>5</v>
      </c>
      <c r="G4" s="1">
        <v>1.2323182189542488</v>
      </c>
      <c r="H4" s="1">
        <v>1.3117626633986927</v>
      </c>
      <c r="J4">
        <v>0</v>
      </c>
      <c r="K4">
        <v>-0.06</v>
      </c>
      <c r="P4" t="s">
        <v>120</v>
      </c>
      <c r="R4">
        <v>0</v>
      </c>
      <c r="S4">
        <v>-0.2</v>
      </c>
      <c r="T4">
        <v>1.4</v>
      </c>
      <c r="V4">
        <f t="shared" ref="V4:V19" si="0">C3-D3</f>
        <v>0.13487132352941172</v>
      </c>
    </row>
    <row r="5" spans="1:22" ht="15" thickBot="1">
      <c r="A5">
        <v>4</v>
      </c>
      <c r="B5" t="s">
        <v>6</v>
      </c>
      <c r="C5" s="3">
        <v>0.20090788398692813</v>
      </c>
      <c r="D5" s="4">
        <v>4.8536560457516344E-2</v>
      </c>
      <c r="E5">
        <v>4</v>
      </c>
      <c r="F5" t="s">
        <v>6</v>
      </c>
      <c r="G5" s="1">
        <v>1.4400959967320264</v>
      </c>
      <c r="H5" s="1">
        <v>1.4339848856209152</v>
      </c>
      <c r="J5">
        <v>-7.0000000000000007E-2</v>
      </c>
      <c r="K5">
        <v>0</v>
      </c>
      <c r="L5">
        <v>-0.03</v>
      </c>
      <c r="M5" t="s">
        <v>133</v>
      </c>
      <c r="P5" t="s">
        <v>121</v>
      </c>
      <c r="R5">
        <v>-0.3</v>
      </c>
      <c r="S5">
        <v>-0.5</v>
      </c>
      <c r="T5">
        <v>0.9</v>
      </c>
      <c r="V5">
        <f t="shared" si="0"/>
        <v>0.24299632352941175</v>
      </c>
    </row>
    <row r="6" spans="1:22" ht="15" thickBot="1">
      <c r="A6">
        <v>5</v>
      </c>
      <c r="B6" t="s">
        <v>7</v>
      </c>
      <c r="C6" s="3">
        <v>-0.1445435049019608</v>
      </c>
      <c r="D6" s="4">
        <v>-0.32878982843137255</v>
      </c>
      <c r="E6">
        <v>5</v>
      </c>
      <c r="F6" t="s">
        <v>7</v>
      </c>
      <c r="G6" s="1">
        <v>1.2916584967320259</v>
      </c>
      <c r="H6" s="1">
        <v>1.3505473856209151</v>
      </c>
      <c r="J6">
        <v>0</v>
      </c>
      <c r="K6">
        <v>0</v>
      </c>
      <c r="V6">
        <f t="shared" si="0"/>
        <v>0.1523713235294118</v>
      </c>
    </row>
    <row r="7" spans="1:22" ht="16.5" thickBot="1">
      <c r="A7">
        <v>6</v>
      </c>
      <c r="B7" t="s">
        <v>8</v>
      </c>
      <c r="C7" s="3">
        <v>0.72847732843137258</v>
      </c>
      <c r="D7" s="4">
        <v>0.4898560049019608</v>
      </c>
      <c r="E7">
        <v>6</v>
      </c>
      <c r="F7" t="s">
        <v>8</v>
      </c>
      <c r="G7" s="1">
        <v>1.4496793300653597</v>
      </c>
      <c r="H7" s="1">
        <v>1.3969015522875821</v>
      </c>
      <c r="J7">
        <v>0.2</v>
      </c>
      <c r="K7">
        <v>0.2</v>
      </c>
      <c r="L7">
        <v>-0.03</v>
      </c>
      <c r="M7" s="20" t="s">
        <v>135</v>
      </c>
      <c r="V7">
        <f t="shared" si="0"/>
        <v>0.18424632352941175</v>
      </c>
    </row>
    <row r="8" spans="1:22" ht="15" thickBot="1">
      <c r="A8">
        <v>7</v>
      </c>
      <c r="B8" t="s">
        <v>9</v>
      </c>
      <c r="C8" s="3">
        <v>0.41615093954248361</v>
      </c>
      <c r="D8" s="4">
        <v>0.19940461601307191</v>
      </c>
      <c r="E8">
        <v>7</v>
      </c>
      <c r="F8" t="s">
        <v>9</v>
      </c>
      <c r="G8" s="1">
        <v>1.4141237745098041</v>
      </c>
      <c r="H8" s="1">
        <v>1.3324571078431371</v>
      </c>
      <c r="J8">
        <v>0</v>
      </c>
      <c r="K8">
        <v>0</v>
      </c>
      <c r="V8">
        <f t="shared" si="0"/>
        <v>0.23862132352941179</v>
      </c>
    </row>
    <row r="9" spans="1:22">
      <c r="A9">
        <v>8</v>
      </c>
      <c r="B9" t="s">
        <v>10</v>
      </c>
      <c r="C9" s="3">
        <v>0.60024816176470586</v>
      </c>
      <c r="D9" s="4">
        <v>0.45975183823529414</v>
      </c>
      <c r="E9">
        <v>8</v>
      </c>
      <c r="F9" t="s">
        <v>10</v>
      </c>
      <c r="G9" s="1">
        <v>1.6650612745098043</v>
      </c>
      <c r="H9" s="1">
        <v>1.4883946078431372</v>
      </c>
      <c r="J9">
        <v>0.2</v>
      </c>
      <c r="K9">
        <v>0.05</v>
      </c>
      <c r="V9">
        <f t="shared" si="0"/>
        <v>0.2167463235294117</v>
      </c>
    </row>
    <row r="10" spans="1:22" ht="15" thickBot="1">
      <c r="A10">
        <v>9</v>
      </c>
      <c r="B10" t="s">
        <v>121</v>
      </c>
      <c r="C10">
        <v>-0.3</v>
      </c>
      <c r="D10">
        <v>-0.5</v>
      </c>
      <c r="E10">
        <v>9</v>
      </c>
      <c r="F10" t="s">
        <v>121</v>
      </c>
      <c r="G10">
        <v>0.9</v>
      </c>
      <c r="H10">
        <v>0.9</v>
      </c>
      <c r="V10">
        <f t="shared" si="0"/>
        <v>0.14049632352941172</v>
      </c>
    </row>
    <row r="11" spans="1:22" ht="15" thickBot="1">
      <c r="A11">
        <v>10</v>
      </c>
      <c r="B11" t="s">
        <v>12</v>
      </c>
      <c r="C11" s="3">
        <v>-0.1164185049019608</v>
      </c>
      <c r="D11" s="4">
        <v>-0.29691482843137257</v>
      </c>
      <c r="E11">
        <v>10</v>
      </c>
      <c r="F11" t="s">
        <v>12</v>
      </c>
      <c r="G11" s="1">
        <v>1.1248529411764705</v>
      </c>
      <c r="H11" s="1">
        <v>1.1248529411764705</v>
      </c>
      <c r="J11">
        <v>0</v>
      </c>
      <c r="K11">
        <v>0</v>
      </c>
      <c r="V11">
        <f t="shared" si="0"/>
        <v>0.2</v>
      </c>
    </row>
    <row r="12" spans="1:22" ht="15" thickBot="1">
      <c r="A12">
        <v>11</v>
      </c>
      <c r="B12" t="s">
        <v>13</v>
      </c>
      <c r="C12" s="3">
        <v>0.27549121732026144</v>
      </c>
      <c r="D12" s="4">
        <v>-8.9380106209150309E-2</v>
      </c>
      <c r="E12">
        <v>11</v>
      </c>
      <c r="F12" t="s">
        <v>13</v>
      </c>
      <c r="G12" s="1">
        <v>1.4169015522875816</v>
      </c>
      <c r="H12" s="1">
        <v>1.4196793300653594</v>
      </c>
      <c r="J12">
        <v>-0.2</v>
      </c>
      <c r="K12">
        <v>-0.2</v>
      </c>
      <c r="V12">
        <f t="shared" si="0"/>
        <v>0.18049632352941175</v>
      </c>
    </row>
    <row r="13" spans="1:22" ht="15" thickBot="1">
      <c r="A13">
        <v>12</v>
      </c>
      <c r="B13" t="s">
        <v>14</v>
      </c>
      <c r="C13" s="3">
        <v>-0.16346711601307193</v>
      </c>
      <c r="D13" s="4">
        <v>-0.28708843954248359</v>
      </c>
      <c r="E13">
        <v>12</v>
      </c>
      <c r="F13" t="s">
        <v>14</v>
      </c>
      <c r="G13" s="1">
        <v>1.2840890522875825</v>
      </c>
      <c r="H13" s="1">
        <v>1.3218668300653595</v>
      </c>
      <c r="J13">
        <v>0</v>
      </c>
      <c r="K13">
        <v>0</v>
      </c>
      <c r="V13">
        <f t="shared" si="0"/>
        <v>0.36487132352941176</v>
      </c>
    </row>
    <row r="14" spans="1:22" ht="15" thickBot="1">
      <c r="A14">
        <v>13</v>
      </c>
      <c r="B14" t="s">
        <v>15</v>
      </c>
      <c r="C14" s="3">
        <v>0.22503982843137255</v>
      </c>
      <c r="D14" s="4">
        <v>2.8293504901960784E-2</v>
      </c>
      <c r="E14">
        <v>13</v>
      </c>
      <c r="F14" t="s">
        <v>15</v>
      </c>
      <c r="G14" s="1">
        <v>1.2831862745098044</v>
      </c>
      <c r="H14" s="1">
        <v>1.2765196078431371</v>
      </c>
      <c r="J14">
        <v>-0.1</v>
      </c>
      <c r="K14">
        <v>-0.2</v>
      </c>
      <c r="V14">
        <f t="shared" si="0"/>
        <v>0.12362132352941166</v>
      </c>
    </row>
    <row r="15" spans="1:22" ht="15" thickBot="1">
      <c r="A15">
        <v>14</v>
      </c>
      <c r="B15" t="s">
        <v>16</v>
      </c>
      <c r="C15" s="3">
        <v>0.95688010620915032</v>
      </c>
      <c r="D15" s="4">
        <v>0.71700878267973855</v>
      </c>
      <c r="E15">
        <v>14</v>
      </c>
      <c r="F15" t="s">
        <v>16</v>
      </c>
      <c r="G15" s="1">
        <v>1.8399918300653597</v>
      </c>
      <c r="H15" s="1">
        <v>1.6722140522875815</v>
      </c>
      <c r="J15">
        <v>-0.1</v>
      </c>
      <c r="K15">
        <v>-0.2</v>
      </c>
      <c r="V15">
        <f t="shared" si="0"/>
        <v>0.19674632352941177</v>
      </c>
    </row>
    <row r="16" spans="1:22">
      <c r="A16">
        <v>15</v>
      </c>
      <c r="B16" t="s">
        <v>17</v>
      </c>
      <c r="C16" s="3">
        <v>-0.21388378267973857</v>
      </c>
      <c r="D16" s="4">
        <v>-0.40000510620915031</v>
      </c>
      <c r="E16">
        <v>15</v>
      </c>
      <c r="F16" t="s">
        <v>17</v>
      </c>
      <c r="G16" s="1">
        <v>1.3138459967320255</v>
      </c>
      <c r="H16" s="1">
        <v>1.3777348856209151</v>
      </c>
      <c r="J16">
        <v>0.1</v>
      </c>
      <c r="K16">
        <v>0</v>
      </c>
      <c r="V16">
        <f t="shared" si="0"/>
        <v>0.23987132352941176</v>
      </c>
    </row>
    <row r="17" spans="1:22" ht="15" thickBot="1">
      <c r="A17">
        <v>16</v>
      </c>
      <c r="B17" t="s">
        <v>146</v>
      </c>
      <c r="C17">
        <v>-0.1</v>
      </c>
      <c r="D17">
        <v>-0.3</v>
      </c>
      <c r="E17">
        <v>16</v>
      </c>
      <c r="F17">
        <v>1.5</v>
      </c>
      <c r="G17">
        <v>1.5</v>
      </c>
      <c r="H17">
        <v>1.5</v>
      </c>
      <c r="V17">
        <f t="shared" si="0"/>
        <v>0.18612132352941174</v>
      </c>
    </row>
    <row r="18" spans="1:22" ht="16.5" thickBot="1">
      <c r="A18">
        <v>17</v>
      </c>
      <c r="B18" t="s">
        <v>19</v>
      </c>
      <c r="C18" s="3">
        <v>2.3685661764705879E-2</v>
      </c>
      <c r="D18" s="4">
        <v>-0.14868566176470585</v>
      </c>
      <c r="E18">
        <v>17</v>
      </c>
      <c r="F18" t="s">
        <v>19</v>
      </c>
      <c r="G18" s="1">
        <v>1.4290890522875817</v>
      </c>
      <c r="H18" s="1">
        <v>1.4168668300653597</v>
      </c>
      <c r="J18">
        <v>0</v>
      </c>
      <c r="K18">
        <v>0</v>
      </c>
      <c r="L18">
        <v>-0.03</v>
      </c>
      <c r="M18" s="21" t="s">
        <v>134</v>
      </c>
      <c r="V18">
        <f t="shared" si="0"/>
        <v>0.19999999999999998</v>
      </c>
    </row>
    <row r="19" spans="1:22" ht="15" thickBot="1">
      <c r="A19">
        <v>18</v>
      </c>
      <c r="B19" t="s">
        <v>20</v>
      </c>
      <c r="C19" s="5">
        <v>0.134171772875817</v>
      </c>
      <c r="D19" s="6">
        <v>-6.9495506535947674E-3</v>
      </c>
      <c r="E19">
        <v>18</v>
      </c>
      <c r="F19" t="s">
        <v>20</v>
      </c>
      <c r="G19" s="1">
        <v>1.2378043300653596</v>
      </c>
      <c r="H19" s="1">
        <v>1.2350265522875818</v>
      </c>
      <c r="J19">
        <v>-0.1</v>
      </c>
      <c r="K19">
        <v>-0.1</v>
      </c>
      <c r="V19">
        <f t="shared" si="0"/>
        <v>0.17237132352941173</v>
      </c>
    </row>
    <row r="20" spans="1:22">
      <c r="V20">
        <f>C19-D19</f>
        <v>0.14112132352941176</v>
      </c>
    </row>
    <row r="23" spans="1:22">
      <c r="B23" t="s">
        <v>68</v>
      </c>
      <c r="C23" t="s">
        <v>70</v>
      </c>
      <c r="L23" t="s">
        <v>112</v>
      </c>
      <c r="N23" t="s">
        <v>113</v>
      </c>
      <c r="P23">
        <v>0.17</v>
      </c>
      <c r="Q23">
        <v>2.4900000000000002</v>
      </c>
      <c r="R23">
        <v>-0.06</v>
      </c>
      <c r="S23">
        <v>2.37</v>
      </c>
    </row>
    <row r="24" spans="1:22">
      <c r="A24" t="s">
        <v>72</v>
      </c>
      <c r="B24">
        <v>18</v>
      </c>
      <c r="C24">
        <v>13</v>
      </c>
      <c r="L24" t="s">
        <v>114</v>
      </c>
      <c r="N24" t="s">
        <v>115</v>
      </c>
      <c r="P24">
        <v>-0.42</v>
      </c>
      <c r="Q24">
        <v>2.75</v>
      </c>
      <c r="R24">
        <v>-0.61</v>
      </c>
      <c r="S24">
        <v>2.62</v>
      </c>
    </row>
    <row r="25" spans="1:22">
      <c r="E25" t="s">
        <v>74</v>
      </c>
      <c r="L25" t="s">
        <v>116</v>
      </c>
      <c r="N25" t="s">
        <v>117</v>
      </c>
      <c r="P25">
        <v>0.48</v>
      </c>
      <c r="Q25">
        <v>2.4900000000000002</v>
      </c>
      <c r="R25">
        <v>0.32</v>
      </c>
      <c r="S25">
        <v>2.4</v>
      </c>
    </row>
    <row r="26" spans="1:22">
      <c r="A26" t="s">
        <v>71</v>
      </c>
      <c r="B26">
        <f>VLOOKUP(B24,A2:C19,3,TRUE)</f>
        <v>0.134171772875817</v>
      </c>
      <c r="C26">
        <f>VLOOKUP(C24,A2:D19,4,TRUE)</f>
        <v>2.8293504901960784E-2</v>
      </c>
      <c r="E26">
        <f>B26-C26</f>
        <v>0.10587826797385622</v>
      </c>
      <c r="L26" t="s">
        <v>118</v>
      </c>
      <c r="N26" t="s">
        <v>119</v>
      </c>
      <c r="P26">
        <v>0.62</v>
      </c>
      <c r="Q26">
        <v>2.72</v>
      </c>
      <c r="R26">
        <v>0.37</v>
      </c>
      <c r="S26">
        <v>2.97</v>
      </c>
    </row>
    <row r="27" spans="1:22">
      <c r="E27" t="s">
        <v>75</v>
      </c>
      <c r="L27" t="s">
        <v>120</v>
      </c>
      <c r="N27" t="s">
        <v>121</v>
      </c>
      <c r="P27">
        <v>0.68</v>
      </c>
      <c r="Q27">
        <v>2.46</v>
      </c>
      <c r="R27">
        <v>0.28000000000000003</v>
      </c>
      <c r="S27">
        <v>2.06</v>
      </c>
    </row>
    <row r="28" spans="1:22">
      <c r="A28" t="s">
        <v>73</v>
      </c>
      <c r="B28">
        <f>VLOOKUP(B24,E2:G19,3,TRUE)</f>
        <v>1.2378043300653596</v>
      </c>
      <c r="C28">
        <f>VLOOKUP(C24,E2:H19,4,TRUE)</f>
        <v>1.2765196078431371</v>
      </c>
      <c r="E28">
        <f>B28+C28</f>
        <v>2.5143239379084967</v>
      </c>
      <c r="L28" t="s">
        <v>122</v>
      </c>
      <c r="N28" t="s">
        <v>123</v>
      </c>
      <c r="P28">
        <v>-0.28000000000000003</v>
      </c>
      <c r="Q28">
        <v>2.64</v>
      </c>
      <c r="R28">
        <v>-0.45</v>
      </c>
      <c r="S28">
        <v>2.64</v>
      </c>
    </row>
    <row r="29" spans="1:22">
      <c r="L29" t="s">
        <v>124</v>
      </c>
      <c r="N29" t="s">
        <v>125</v>
      </c>
      <c r="P29">
        <v>-0.7</v>
      </c>
      <c r="Q29">
        <v>2.91</v>
      </c>
      <c r="R29">
        <v>-0.87</v>
      </c>
      <c r="S29">
        <v>2.91</v>
      </c>
    </row>
    <row r="30" spans="1:22">
      <c r="L30" t="s">
        <v>126</v>
      </c>
      <c r="N30" t="s">
        <v>127</v>
      </c>
      <c r="P30">
        <v>-0.48</v>
      </c>
      <c r="Q30">
        <v>2.7</v>
      </c>
      <c r="R30">
        <v>-0.31</v>
      </c>
      <c r="S30">
        <v>2.58</v>
      </c>
    </row>
    <row r="31" spans="1:22">
      <c r="L31" t="s">
        <v>128</v>
      </c>
      <c r="N31" t="s">
        <v>129</v>
      </c>
      <c r="P31">
        <v>0.39</v>
      </c>
      <c r="Q31">
        <v>2.5499999999999998</v>
      </c>
      <c r="R31">
        <v>0.75</v>
      </c>
      <c r="S31">
        <v>2.5</v>
      </c>
    </row>
    <row r="35" spans="1:18">
      <c r="A35" t="s">
        <v>76</v>
      </c>
    </row>
    <row r="36" spans="1:18" ht="15" thickBot="1">
      <c r="A36" s="9" t="s">
        <v>77</v>
      </c>
      <c r="B36" s="10" t="s">
        <v>78</v>
      </c>
      <c r="C36" s="10" t="s">
        <v>79</v>
      </c>
      <c r="D36" s="10" t="s">
        <v>80</v>
      </c>
      <c r="E36" s="10" t="s">
        <v>81</v>
      </c>
      <c r="F36" s="10" t="s">
        <v>82</v>
      </c>
      <c r="G36" s="10" t="s">
        <v>83</v>
      </c>
      <c r="H36" s="10" t="s">
        <v>84</v>
      </c>
      <c r="I36" s="10" t="s">
        <v>85</v>
      </c>
      <c r="J36" s="10" t="s">
        <v>67</v>
      </c>
      <c r="K36" s="10" t="s">
        <v>86</v>
      </c>
      <c r="L36" s="10" t="s">
        <v>69</v>
      </c>
      <c r="M36" s="10" t="s">
        <v>87</v>
      </c>
      <c r="N36" s="10" t="s">
        <v>88</v>
      </c>
      <c r="O36" s="10" t="s">
        <v>89</v>
      </c>
      <c r="P36" s="10" t="s">
        <v>90</v>
      </c>
      <c r="Q36" s="10" t="s">
        <v>87</v>
      </c>
      <c r="R36" s="11" t="s">
        <v>91</v>
      </c>
    </row>
    <row r="37" spans="1:18" ht="15" thickBot="1">
      <c r="A37" s="12">
        <v>1</v>
      </c>
      <c r="B37" s="7" t="s">
        <v>92</v>
      </c>
      <c r="C37" s="7" t="s">
        <v>93</v>
      </c>
      <c r="D37" s="8">
        <v>43161.75</v>
      </c>
      <c r="E37" s="7" t="s">
        <v>94</v>
      </c>
      <c r="F37" s="7" t="s">
        <v>55</v>
      </c>
      <c r="G37" s="7" t="s">
        <v>95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13"/>
    </row>
    <row r="38" spans="1:18" ht="15" thickBot="1">
      <c r="A38" s="12">
        <v>2</v>
      </c>
      <c r="B38" s="7" t="s">
        <v>92</v>
      </c>
      <c r="C38" s="7" t="s">
        <v>96</v>
      </c>
      <c r="D38" s="8">
        <v>43161.75</v>
      </c>
      <c r="E38" s="7" t="s">
        <v>94</v>
      </c>
      <c r="F38" s="7" t="s">
        <v>97</v>
      </c>
      <c r="G38" s="7" t="s">
        <v>48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13"/>
    </row>
    <row r="39" spans="1:18" ht="15" thickBot="1">
      <c r="A39" s="12">
        <v>3</v>
      </c>
      <c r="B39" s="7" t="s">
        <v>92</v>
      </c>
      <c r="C39" s="7" t="s">
        <v>98</v>
      </c>
      <c r="D39" s="8">
        <v>43161.770833333336</v>
      </c>
      <c r="E39" s="7" t="s">
        <v>94</v>
      </c>
      <c r="F39" s="7" t="s">
        <v>99</v>
      </c>
      <c r="G39" s="7" t="s">
        <v>100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13"/>
    </row>
    <row r="40" spans="1:18" ht="15" thickBot="1">
      <c r="A40" s="12">
        <v>4</v>
      </c>
      <c r="B40" s="7" t="s">
        <v>92</v>
      </c>
      <c r="C40" s="7"/>
      <c r="D40" s="8">
        <v>43162.541666666664</v>
      </c>
      <c r="E40" s="7" t="s">
        <v>94</v>
      </c>
      <c r="F40" s="7" t="s">
        <v>44</v>
      </c>
      <c r="G40" s="7" t="s">
        <v>101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13"/>
    </row>
    <row r="41" spans="1:18" ht="15" thickBot="1">
      <c r="A41" s="12">
        <v>5</v>
      </c>
      <c r="B41" s="7" t="s">
        <v>92</v>
      </c>
      <c r="C41" s="7"/>
      <c r="D41" s="8">
        <v>43162.583333333336</v>
      </c>
      <c r="E41" s="7" t="s">
        <v>94</v>
      </c>
      <c r="F41" s="7" t="s">
        <v>102</v>
      </c>
      <c r="G41" s="7" t="s">
        <v>103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13"/>
    </row>
    <row r="42" spans="1:18" ht="15" thickBot="1">
      <c r="A42" s="12">
        <v>6</v>
      </c>
      <c r="B42" s="7" t="s">
        <v>92</v>
      </c>
      <c r="C42" s="7"/>
      <c r="D42" s="8">
        <v>43162.625</v>
      </c>
      <c r="E42" s="7" t="s">
        <v>94</v>
      </c>
      <c r="F42" s="7" t="s">
        <v>104</v>
      </c>
      <c r="G42" s="7" t="s">
        <v>58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13"/>
    </row>
    <row r="43" spans="1:18" ht="15" thickBot="1">
      <c r="A43" s="12">
        <v>7</v>
      </c>
      <c r="B43" s="7" t="s">
        <v>92</v>
      </c>
      <c r="C43" s="7"/>
      <c r="D43" s="8">
        <v>43162.625</v>
      </c>
      <c r="E43" s="7" t="s">
        <v>94</v>
      </c>
      <c r="F43" s="7" t="s">
        <v>105</v>
      </c>
      <c r="G43" s="7" t="s">
        <v>106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13"/>
    </row>
    <row r="44" spans="1:18" ht="15" thickBot="1">
      <c r="A44" s="12">
        <v>8</v>
      </c>
      <c r="B44" s="7" t="s">
        <v>92</v>
      </c>
      <c r="C44" s="7"/>
      <c r="D44" s="8">
        <v>43162.75</v>
      </c>
      <c r="E44" s="7" t="s">
        <v>94</v>
      </c>
      <c r="F44" s="7" t="s">
        <v>52</v>
      </c>
      <c r="G44" s="7" t="s">
        <v>107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13"/>
    </row>
    <row r="45" spans="1:18">
      <c r="A45" s="14">
        <v>9</v>
      </c>
      <c r="B45" s="15" t="s">
        <v>92</v>
      </c>
      <c r="C45" s="15"/>
      <c r="D45" s="16">
        <v>43163.625</v>
      </c>
      <c r="E45" s="15" t="s">
        <v>94</v>
      </c>
      <c r="F45" s="15" t="s">
        <v>108</v>
      </c>
      <c r="G45" s="15" t="s">
        <v>109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7"/>
    </row>
    <row r="46" spans="1:18">
      <c r="A46" s="109"/>
      <c r="B46" s="109"/>
    </row>
    <row r="47" spans="1:18" ht="15" thickBot="1">
      <c r="A47" s="19" t="s">
        <v>68</v>
      </c>
      <c r="B47" s="19" t="s">
        <v>110</v>
      </c>
      <c r="C47" s="19" t="s">
        <v>111</v>
      </c>
      <c r="D47" s="19"/>
      <c r="E47" s="18" t="s">
        <v>139</v>
      </c>
      <c r="F47" s="19" t="s">
        <v>110</v>
      </c>
      <c r="G47" s="19" t="s">
        <v>111</v>
      </c>
      <c r="J47" t="s">
        <v>136</v>
      </c>
      <c r="K47" t="s">
        <v>137</v>
      </c>
    </row>
    <row r="48" spans="1:18" ht="15" thickBot="1">
      <c r="A48" s="7" t="s">
        <v>55</v>
      </c>
      <c r="B48">
        <v>0.5</v>
      </c>
      <c r="C48">
        <v>1.5</v>
      </c>
      <c r="E48" s="7" t="s">
        <v>95</v>
      </c>
      <c r="F48">
        <v>-0.55000000000000004</v>
      </c>
      <c r="G48">
        <v>1.23</v>
      </c>
      <c r="H48" s="7" t="s">
        <v>55</v>
      </c>
      <c r="I48" s="7" t="s">
        <v>95</v>
      </c>
      <c r="J48">
        <f>B48-F48</f>
        <v>1.05</v>
      </c>
      <c r="K48">
        <f>C48+G48</f>
        <v>2.73</v>
      </c>
    </row>
    <row r="49" spans="1:24" ht="15" thickBot="1">
      <c r="A49" s="7" t="s">
        <v>97</v>
      </c>
      <c r="B49">
        <v>0.6</v>
      </c>
      <c r="C49">
        <v>1.67</v>
      </c>
      <c r="E49" s="7" t="s">
        <v>48</v>
      </c>
      <c r="F49">
        <v>-0.2</v>
      </c>
      <c r="G49">
        <v>1.4</v>
      </c>
      <c r="H49" s="7" t="s">
        <v>97</v>
      </c>
      <c r="I49" s="7" t="s">
        <v>48</v>
      </c>
      <c r="J49">
        <f t="shared" ref="J49:J56" si="1">B49-F49</f>
        <v>0.8</v>
      </c>
      <c r="K49">
        <f t="shared" ref="K49:K56" si="2">C49+G49</f>
        <v>3.07</v>
      </c>
    </row>
    <row r="50" spans="1:24" ht="15" thickBot="1">
      <c r="A50" s="7" t="s">
        <v>99</v>
      </c>
      <c r="B50">
        <v>0.4</v>
      </c>
      <c r="C50">
        <v>1.41</v>
      </c>
      <c r="E50" s="7" t="s">
        <v>100</v>
      </c>
      <c r="F50">
        <v>-0.2</v>
      </c>
      <c r="G50">
        <v>1</v>
      </c>
      <c r="H50" s="7" t="s">
        <v>99</v>
      </c>
      <c r="I50" s="7" t="s">
        <v>100</v>
      </c>
      <c r="J50">
        <f t="shared" si="1"/>
        <v>0.60000000000000009</v>
      </c>
      <c r="K50">
        <f t="shared" si="2"/>
        <v>2.41</v>
      </c>
    </row>
    <row r="51" spans="1:24" ht="15" thickBot="1">
      <c r="A51" s="7" t="s">
        <v>44</v>
      </c>
      <c r="B51">
        <v>-0.1</v>
      </c>
      <c r="C51">
        <v>1.5</v>
      </c>
      <c r="E51" s="7" t="s">
        <v>101</v>
      </c>
      <c r="F51">
        <v>-0.3</v>
      </c>
      <c r="G51">
        <v>1.35</v>
      </c>
      <c r="H51" s="7" t="s">
        <v>44</v>
      </c>
      <c r="I51" s="7" t="s">
        <v>101</v>
      </c>
      <c r="J51">
        <f t="shared" si="1"/>
        <v>0.19999999999999998</v>
      </c>
      <c r="K51">
        <f t="shared" si="2"/>
        <v>2.85</v>
      </c>
    </row>
    <row r="52" spans="1:24" ht="15" thickBot="1">
      <c r="A52" s="7" t="s">
        <v>102</v>
      </c>
      <c r="B52">
        <v>0.1</v>
      </c>
      <c r="C52">
        <v>1.1000000000000001</v>
      </c>
      <c r="E52" s="7" t="s">
        <v>103</v>
      </c>
      <c r="F52">
        <v>-0.4</v>
      </c>
      <c r="G52">
        <v>1.37</v>
      </c>
      <c r="H52" s="7" t="s">
        <v>102</v>
      </c>
      <c r="I52" s="7" t="s">
        <v>103</v>
      </c>
      <c r="J52">
        <f t="shared" si="1"/>
        <v>0.5</v>
      </c>
      <c r="K52">
        <f t="shared" si="2"/>
        <v>2.4700000000000002</v>
      </c>
    </row>
    <row r="53" spans="1:24" ht="15" thickBot="1">
      <c r="A53" s="7" t="s">
        <v>104</v>
      </c>
      <c r="B53">
        <v>0</v>
      </c>
      <c r="C53">
        <v>1.4</v>
      </c>
      <c r="E53" s="7" t="s">
        <v>58</v>
      </c>
      <c r="F53">
        <v>-0.3</v>
      </c>
      <c r="G53">
        <v>1.32</v>
      </c>
      <c r="H53" s="7" t="s">
        <v>104</v>
      </c>
      <c r="I53" s="7" t="s">
        <v>58</v>
      </c>
      <c r="J53">
        <f t="shared" si="1"/>
        <v>0.3</v>
      </c>
      <c r="K53">
        <f t="shared" si="2"/>
        <v>2.7199999999999998</v>
      </c>
    </row>
    <row r="54" spans="1:24" ht="15" thickBot="1">
      <c r="A54" s="7" t="s">
        <v>105</v>
      </c>
      <c r="B54">
        <v>0.9</v>
      </c>
      <c r="C54">
        <v>1.62</v>
      </c>
      <c r="E54" s="7" t="s">
        <v>106</v>
      </c>
      <c r="F54">
        <v>-0.05</v>
      </c>
      <c r="G54">
        <v>1.43</v>
      </c>
      <c r="H54" s="7" t="s">
        <v>105</v>
      </c>
      <c r="I54" s="7" t="s">
        <v>106</v>
      </c>
      <c r="J54">
        <f t="shared" si="1"/>
        <v>0.95000000000000007</v>
      </c>
      <c r="K54">
        <f t="shared" si="2"/>
        <v>3.05</v>
      </c>
    </row>
    <row r="55" spans="1:24" ht="15" thickBot="1">
      <c r="A55" s="7" t="s">
        <v>52</v>
      </c>
      <c r="B55">
        <v>-0.3</v>
      </c>
      <c r="C55">
        <v>0.9</v>
      </c>
      <c r="E55" s="7" t="s">
        <v>107</v>
      </c>
      <c r="F55">
        <v>-0.3</v>
      </c>
      <c r="G55">
        <v>1.1200000000000001</v>
      </c>
      <c r="H55" s="7" t="s">
        <v>52</v>
      </c>
      <c r="I55" s="7" t="s">
        <v>107</v>
      </c>
      <c r="J55">
        <f t="shared" si="1"/>
        <v>0</v>
      </c>
      <c r="K55">
        <f t="shared" si="2"/>
        <v>2.02</v>
      </c>
    </row>
    <row r="56" spans="1:24">
      <c r="A56" s="15" t="s">
        <v>108</v>
      </c>
      <c r="B56">
        <v>0.9</v>
      </c>
      <c r="C56">
        <v>1.75</v>
      </c>
      <c r="E56" s="15" t="s">
        <v>109</v>
      </c>
      <c r="F56">
        <v>-0.3</v>
      </c>
      <c r="G56">
        <v>1.25</v>
      </c>
      <c r="H56" s="15" t="s">
        <v>108</v>
      </c>
      <c r="I56" s="15" t="s">
        <v>109</v>
      </c>
      <c r="J56">
        <f t="shared" si="1"/>
        <v>1.2</v>
      </c>
      <c r="K56">
        <f t="shared" si="2"/>
        <v>3</v>
      </c>
    </row>
    <row r="61" spans="1:24">
      <c r="A61" s="23"/>
      <c r="B61" s="23"/>
      <c r="C61" s="23"/>
      <c r="D61" s="23"/>
      <c r="E61" s="107" t="s">
        <v>140</v>
      </c>
      <c r="F61" s="107"/>
      <c r="G61" s="107" t="s">
        <v>141</v>
      </c>
      <c r="H61" s="107"/>
      <c r="I61" s="108" t="s">
        <v>145</v>
      </c>
      <c r="J61" s="108"/>
      <c r="K61" s="108" t="s">
        <v>144</v>
      </c>
      <c r="L61" s="108"/>
    </row>
    <row r="62" spans="1:24" ht="15" thickBot="1">
      <c r="A62" s="19" t="s">
        <v>82</v>
      </c>
      <c r="B62" s="19"/>
      <c r="C62" s="19" t="s">
        <v>83</v>
      </c>
      <c r="D62" s="23"/>
      <c r="E62" s="24" t="s">
        <v>84</v>
      </c>
      <c r="F62" s="24" t="s">
        <v>142</v>
      </c>
      <c r="G62" s="24" t="s">
        <v>84</v>
      </c>
      <c r="H62" s="24" t="s">
        <v>142</v>
      </c>
      <c r="I62" s="23"/>
      <c r="J62" s="23" t="s">
        <v>143</v>
      </c>
      <c r="M62" s="110"/>
      <c r="N62" s="110"/>
      <c r="O62" s="110"/>
      <c r="P62" s="110"/>
    </row>
    <row r="63" spans="1:24">
      <c r="A63" t="s">
        <v>127</v>
      </c>
      <c r="C63" t="s">
        <v>120</v>
      </c>
      <c r="E63">
        <v>1.08</v>
      </c>
      <c r="F63">
        <v>2.8599999999999821</v>
      </c>
      <c r="G63" s="25">
        <v>1.34</v>
      </c>
      <c r="H63" s="26">
        <v>2.9399999999999804</v>
      </c>
      <c r="I63" s="25">
        <v>0.8</v>
      </c>
      <c r="J63" s="26">
        <v>3.07</v>
      </c>
      <c r="K63" s="25">
        <v>1.1200000000000001</v>
      </c>
      <c r="L63" s="26">
        <v>2.86</v>
      </c>
    </row>
    <row r="64" spans="1:24">
      <c r="A64" t="s">
        <v>128</v>
      </c>
      <c r="C64" t="s">
        <v>117</v>
      </c>
      <c r="E64">
        <v>0.96</v>
      </c>
      <c r="F64">
        <v>2.73</v>
      </c>
      <c r="G64" s="27">
        <v>0.80500000000000005</v>
      </c>
      <c r="H64" s="28">
        <v>2.48999999999999</v>
      </c>
      <c r="I64" s="27">
        <v>1.05</v>
      </c>
      <c r="J64" s="28">
        <v>2.73</v>
      </c>
      <c r="K64" s="27">
        <v>1.01</v>
      </c>
      <c r="L64" s="28">
        <v>2.74</v>
      </c>
      <c r="R64">
        <v>1</v>
      </c>
      <c r="S64" t="s">
        <v>92</v>
      </c>
      <c r="T64" t="s">
        <v>147</v>
      </c>
      <c r="U64" s="35">
        <v>43166.75</v>
      </c>
      <c r="V64" t="s">
        <v>148</v>
      </c>
      <c r="W64" t="s">
        <v>103</v>
      </c>
      <c r="X64" t="s">
        <v>149</v>
      </c>
    </row>
    <row r="65" spans="1:24">
      <c r="A65" t="s">
        <v>123</v>
      </c>
      <c r="C65" t="s">
        <v>129</v>
      </c>
      <c r="E65">
        <v>0.54</v>
      </c>
      <c r="F65">
        <v>2.3999999999999919</v>
      </c>
      <c r="G65" s="27">
        <v>0.42</v>
      </c>
      <c r="H65" s="28">
        <v>2.48999999999999</v>
      </c>
      <c r="I65" s="27">
        <v>0.6</v>
      </c>
      <c r="J65" s="28">
        <v>2.41</v>
      </c>
      <c r="K65" s="27">
        <v>0.54</v>
      </c>
      <c r="L65" s="28">
        <v>2.52</v>
      </c>
      <c r="R65">
        <v>2</v>
      </c>
      <c r="S65" t="s">
        <v>92</v>
      </c>
      <c r="T65" t="s">
        <v>150</v>
      </c>
      <c r="U65" s="35">
        <v>43166.75</v>
      </c>
      <c r="V65" t="s">
        <v>148</v>
      </c>
      <c r="W65" t="s">
        <v>58</v>
      </c>
      <c r="X65" t="s">
        <v>101</v>
      </c>
    </row>
    <row r="66" spans="1:24">
      <c r="A66" t="s">
        <v>119</v>
      </c>
      <c r="C66" t="s">
        <v>126</v>
      </c>
      <c r="E66">
        <v>0.35</v>
      </c>
      <c r="F66">
        <v>2.8599999999999821</v>
      </c>
      <c r="G66" s="27">
        <v>-0.28000000000000003</v>
      </c>
      <c r="H66" s="28">
        <v>2.9399999999999804</v>
      </c>
      <c r="I66" s="27">
        <v>0.19999999999999998</v>
      </c>
      <c r="J66" s="28">
        <v>2.85</v>
      </c>
      <c r="K66" s="31">
        <v>0.12</v>
      </c>
      <c r="L66" s="32">
        <v>2.91</v>
      </c>
      <c r="R66">
        <v>3</v>
      </c>
      <c r="S66" t="s">
        <v>92</v>
      </c>
      <c r="T66" t="s">
        <v>151</v>
      </c>
      <c r="U66" s="35">
        <v>43166.75</v>
      </c>
      <c r="V66" t="s">
        <v>148</v>
      </c>
      <c r="W66" t="s">
        <v>152</v>
      </c>
      <c r="X66" t="s">
        <v>95</v>
      </c>
    </row>
    <row r="67" spans="1:24">
      <c r="A67" t="s">
        <v>114</v>
      </c>
      <c r="C67" t="s">
        <v>122</v>
      </c>
      <c r="E67">
        <v>0.51</v>
      </c>
      <c r="F67">
        <v>2.48999999999999</v>
      </c>
      <c r="G67" s="27">
        <v>0.26500000000000001</v>
      </c>
      <c r="H67" s="28">
        <v>2.3799999999999923</v>
      </c>
      <c r="I67" s="27">
        <v>0.5</v>
      </c>
      <c r="J67" s="28">
        <v>2.4700000000000002</v>
      </c>
      <c r="K67" s="31">
        <v>0.47</v>
      </c>
      <c r="L67" s="32">
        <v>2.4300000000000002</v>
      </c>
      <c r="R67">
        <v>4</v>
      </c>
      <c r="S67" t="s">
        <v>92</v>
      </c>
      <c r="T67" t="s">
        <v>153</v>
      </c>
      <c r="U67" s="35">
        <v>43166.75</v>
      </c>
      <c r="V67" t="s">
        <v>148</v>
      </c>
      <c r="W67" t="s">
        <v>106</v>
      </c>
      <c r="X67" t="s">
        <v>109</v>
      </c>
    </row>
    <row r="68" spans="1:24">
      <c r="A68" t="s">
        <v>125</v>
      </c>
      <c r="C68" t="s">
        <v>118</v>
      </c>
      <c r="E68">
        <v>0.9</v>
      </c>
      <c r="F68">
        <v>3.0099999999999789</v>
      </c>
      <c r="G68" s="27">
        <v>1.07</v>
      </c>
      <c r="H68" s="28">
        <v>2.909999999999981</v>
      </c>
      <c r="I68" s="27">
        <v>0.95000000000000007</v>
      </c>
      <c r="J68" s="28">
        <v>3.05</v>
      </c>
      <c r="K68" s="31">
        <v>0.95</v>
      </c>
      <c r="L68" s="32">
        <v>2.93</v>
      </c>
      <c r="R68">
        <v>5</v>
      </c>
      <c r="S68" t="s">
        <v>92</v>
      </c>
      <c r="T68" t="s">
        <v>154</v>
      </c>
      <c r="U68" s="35">
        <v>43166.75</v>
      </c>
      <c r="V68" t="s">
        <v>148</v>
      </c>
      <c r="W68" t="s">
        <v>44</v>
      </c>
      <c r="X68" t="s">
        <v>108</v>
      </c>
    </row>
    <row r="69" spans="1:24">
      <c r="A69" t="s">
        <v>113</v>
      </c>
      <c r="C69" t="s">
        <v>124</v>
      </c>
      <c r="E69">
        <v>0.37</v>
      </c>
      <c r="F69">
        <v>2.5899999999999879</v>
      </c>
      <c r="G69" s="27">
        <v>0.39</v>
      </c>
      <c r="H69" s="28">
        <v>2.5999999999999877</v>
      </c>
      <c r="I69" s="27">
        <v>0.3</v>
      </c>
      <c r="J69" s="28">
        <v>2.7199999999999998</v>
      </c>
      <c r="K69" s="31">
        <v>0.43</v>
      </c>
      <c r="L69" s="32">
        <v>2.65</v>
      </c>
      <c r="R69">
        <v>6</v>
      </c>
      <c r="S69" t="s">
        <v>92</v>
      </c>
      <c r="T69" t="s">
        <v>155</v>
      </c>
      <c r="U69" s="35">
        <v>43166.75</v>
      </c>
      <c r="V69" t="s">
        <v>148</v>
      </c>
      <c r="W69" t="s">
        <v>48</v>
      </c>
      <c r="X69" t="s">
        <v>107</v>
      </c>
    </row>
    <row r="70" spans="1:24">
      <c r="A70" t="s">
        <v>121</v>
      </c>
      <c r="C70" t="s">
        <v>112</v>
      </c>
      <c r="E70">
        <v>0.17</v>
      </c>
      <c r="F70">
        <v>2.25</v>
      </c>
      <c r="G70" s="27">
        <v>-0.04</v>
      </c>
      <c r="H70" s="28">
        <v>2.17</v>
      </c>
      <c r="I70" s="27">
        <v>0</v>
      </c>
      <c r="J70" s="28">
        <v>2.02</v>
      </c>
      <c r="K70" s="31">
        <v>-0.1</v>
      </c>
      <c r="L70" s="32">
        <v>2.17</v>
      </c>
      <c r="R70">
        <v>7</v>
      </c>
      <c r="S70" t="s">
        <v>92</v>
      </c>
      <c r="T70" t="s">
        <v>156</v>
      </c>
      <c r="U70" s="35">
        <v>43166.75</v>
      </c>
      <c r="V70" t="s">
        <v>148</v>
      </c>
      <c r="W70" t="s">
        <v>104</v>
      </c>
      <c r="X70" t="s">
        <v>52</v>
      </c>
    </row>
    <row r="71" spans="1:24" ht="15" thickBot="1">
      <c r="A71" t="s">
        <v>115</v>
      </c>
      <c r="C71" t="s">
        <v>116</v>
      </c>
      <c r="E71">
        <v>0.94</v>
      </c>
      <c r="F71">
        <v>2.909999999999981</v>
      </c>
      <c r="G71" s="29">
        <v>0.82</v>
      </c>
      <c r="H71" s="30">
        <v>2.7199999999999851</v>
      </c>
      <c r="I71" s="29">
        <v>1.2</v>
      </c>
      <c r="J71" s="30">
        <v>3</v>
      </c>
      <c r="K71" s="33">
        <v>0.86</v>
      </c>
      <c r="L71" s="34">
        <v>2.81</v>
      </c>
      <c r="R71">
        <v>8</v>
      </c>
      <c r="S71" t="s">
        <v>92</v>
      </c>
      <c r="T71" t="s">
        <v>157</v>
      </c>
      <c r="U71" s="35">
        <v>43166.770833333336</v>
      </c>
      <c r="V71" t="s">
        <v>148</v>
      </c>
      <c r="W71" t="s">
        <v>100</v>
      </c>
      <c r="X71" t="s">
        <v>102</v>
      </c>
    </row>
    <row r="73" spans="1:24">
      <c r="A73" t="s">
        <v>103</v>
      </c>
      <c r="C73">
        <v>-0.11</v>
      </c>
      <c r="D73">
        <v>1.31</v>
      </c>
      <c r="E73" t="s">
        <v>149</v>
      </c>
      <c r="F73">
        <v>-0.61</v>
      </c>
      <c r="G73">
        <v>1.34</v>
      </c>
      <c r="I73">
        <f>C73-F73</f>
        <v>0.5</v>
      </c>
      <c r="J73">
        <f>D73+G73</f>
        <v>2.6500000000000004</v>
      </c>
    </row>
    <row r="74" spans="1:24">
      <c r="A74" t="s">
        <v>58</v>
      </c>
      <c r="C74">
        <v>-0.16346711601307193</v>
      </c>
      <c r="D74">
        <v>1.2840890522875825</v>
      </c>
      <c r="E74" t="s">
        <v>101</v>
      </c>
      <c r="F74">
        <v>-0.32878982843137255</v>
      </c>
      <c r="G74">
        <v>1.3505473856209151</v>
      </c>
      <c r="I74">
        <f t="shared" ref="I74:I80" si="3">C74-F74</f>
        <v>0.16532271241830063</v>
      </c>
      <c r="J74">
        <f t="shared" ref="J74:J80" si="4">D74+G74</f>
        <v>2.6346364379084974</v>
      </c>
    </row>
    <row r="75" spans="1:24">
      <c r="A75" t="s">
        <v>174</v>
      </c>
      <c r="C75">
        <v>-0.45</v>
      </c>
      <c r="D75">
        <v>0.91</v>
      </c>
      <c r="E75" t="s">
        <v>95</v>
      </c>
      <c r="F75">
        <v>0.38</v>
      </c>
      <c r="G75">
        <v>1.25</v>
      </c>
      <c r="I75">
        <f t="shared" si="3"/>
        <v>-0.83000000000000007</v>
      </c>
      <c r="J75">
        <f t="shared" si="4"/>
        <v>2.16</v>
      </c>
    </row>
    <row r="76" spans="1:24">
      <c r="A76" t="s">
        <v>106</v>
      </c>
      <c r="C76">
        <v>0.13</v>
      </c>
      <c r="D76">
        <v>1.44</v>
      </c>
      <c r="E76" t="s">
        <v>109</v>
      </c>
      <c r="F76">
        <v>-0.28999999999999998</v>
      </c>
      <c r="G76">
        <v>1.21</v>
      </c>
      <c r="I76">
        <f t="shared" si="3"/>
        <v>0.42</v>
      </c>
      <c r="J76">
        <f t="shared" si="4"/>
        <v>2.65</v>
      </c>
    </row>
    <row r="77" spans="1:24">
      <c r="A77" t="s">
        <v>44</v>
      </c>
      <c r="C77">
        <v>-0.1</v>
      </c>
      <c r="D77">
        <v>1.5</v>
      </c>
      <c r="E77" t="s">
        <v>108</v>
      </c>
      <c r="F77">
        <v>0.62</v>
      </c>
      <c r="G77">
        <v>1.47</v>
      </c>
      <c r="I77">
        <f t="shared" si="3"/>
        <v>-0.72</v>
      </c>
      <c r="J77">
        <f t="shared" si="4"/>
        <v>2.9699999999999998</v>
      </c>
    </row>
    <row r="78" spans="1:24">
      <c r="A78" t="s">
        <v>48</v>
      </c>
      <c r="C78">
        <v>-0.2</v>
      </c>
      <c r="D78">
        <v>1.2</v>
      </c>
      <c r="E78" t="s">
        <v>107</v>
      </c>
      <c r="F78">
        <v>-0.3</v>
      </c>
      <c r="G78">
        <v>1.1200000000000001</v>
      </c>
      <c r="I78">
        <f t="shared" si="3"/>
        <v>9.9999999999999978E-2</v>
      </c>
      <c r="J78">
        <f t="shared" si="4"/>
        <v>2.3200000000000003</v>
      </c>
    </row>
    <row r="79" spans="1:24">
      <c r="A79" t="s">
        <v>104</v>
      </c>
      <c r="C79">
        <v>0</v>
      </c>
      <c r="D79">
        <v>1.4</v>
      </c>
      <c r="E79" t="s">
        <v>52</v>
      </c>
      <c r="F79">
        <v>-0.5</v>
      </c>
      <c r="G79">
        <v>0.9</v>
      </c>
      <c r="I79">
        <f t="shared" si="3"/>
        <v>0.5</v>
      </c>
      <c r="J79">
        <f t="shared" si="4"/>
        <v>2.2999999999999998</v>
      </c>
    </row>
    <row r="80" spans="1:24">
      <c r="A80" t="s">
        <v>100</v>
      </c>
      <c r="C80">
        <v>0.03</v>
      </c>
      <c r="D80">
        <v>1.1299999999999999</v>
      </c>
      <c r="E80" t="s">
        <v>102</v>
      </c>
      <c r="F80">
        <v>-7.0000000000000007E-2</v>
      </c>
      <c r="G80">
        <v>1.08</v>
      </c>
      <c r="I80">
        <f t="shared" si="3"/>
        <v>0.1</v>
      </c>
      <c r="J80">
        <f t="shared" si="4"/>
        <v>2.21</v>
      </c>
    </row>
    <row r="88" spans="1:16">
      <c r="B88" t="s">
        <v>0</v>
      </c>
      <c r="C88" t="s">
        <v>29</v>
      </c>
      <c r="D88" t="s">
        <v>30</v>
      </c>
      <c r="F88" t="s">
        <v>0</v>
      </c>
      <c r="G88" t="s">
        <v>31</v>
      </c>
      <c r="H88" t="s">
        <v>32</v>
      </c>
      <c r="L88" t="s">
        <v>0</v>
      </c>
      <c r="M88" t="s">
        <v>29</v>
      </c>
      <c r="N88" t="s">
        <v>30</v>
      </c>
      <c r="O88" t="s">
        <v>31</v>
      </c>
      <c r="P88" t="s">
        <v>32</v>
      </c>
    </row>
    <row r="89" spans="1:16" ht="15" thickBot="1">
      <c r="A89">
        <v>1</v>
      </c>
      <c r="B89" t="s">
        <v>120</v>
      </c>
      <c r="C89">
        <v>0</v>
      </c>
      <c r="D89">
        <v>-0.2</v>
      </c>
      <c r="E89">
        <v>1</v>
      </c>
      <c r="F89" t="s">
        <v>120</v>
      </c>
      <c r="G89">
        <v>1.4</v>
      </c>
      <c r="H89">
        <v>1.4</v>
      </c>
      <c r="J89">
        <v>-0.2</v>
      </c>
      <c r="K89">
        <v>-0.2</v>
      </c>
      <c r="L89" t="s">
        <v>120</v>
      </c>
      <c r="M89">
        <f>C89+J89</f>
        <v>-0.2</v>
      </c>
      <c r="N89">
        <f>D89+J89</f>
        <v>-0.4</v>
      </c>
      <c r="O89">
        <f>G89+K89</f>
        <v>1.2</v>
      </c>
      <c r="P89">
        <f>H89+K89</f>
        <v>1.2</v>
      </c>
    </row>
    <row r="90" spans="1:16" ht="15" thickBot="1">
      <c r="A90">
        <v>2</v>
      </c>
      <c r="B90" t="s">
        <v>4</v>
      </c>
      <c r="C90" s="3">
        <v>0.30604677287581694</v>
      </c>
      <c r="D90" s="4">
        <v>0.17117544934640522</v>
      </c>
      <c r="E90">
        <v>2</v>
      </c>
      <c r="F90" t="s">
        <v>4</v>
      </c>
      <c r="G90" s="1">
        <v>1.3056862745098043</v>
      </c>
      <c r="H90" s="1">
        <v>1.2790196078431375</v>
      </c>
      <c r="J90">
        <v>0.15</v>
      </c>
      <c r="K90">
        <v>0.2</v>
      </c>
      <c r="L90" t="s">
        <v>4</v>
      </c>
      <c r="M90">
        <f t="shared" ref="M90:M106" si="5">C90+J90</f>
        <v>0.45604677287581696</v>
      </c>
      <c r="N90">
        <f t="shared" ref="N90:N106" si="6">D90+J90</f>
        <v>0.32117544934640518</v>
      </c>
      <c r="O90">
        <f t="shared" ref="O90:O106" si="7">G90+K90</f>
        <v>1.5056862745098043</v>
      </c>
      <c r="P90">
        <f t="shared" ref="P90:P106" si="8">H90+K90</f>
        <v>1.4790196078431375</v>
      </c>
    </row>
    <row r="91" spans="1:16" ht="15" thickBot="1">
      <c r="A91">
        <v>3</v>
      </c>
      <c r="B91" t="s">
        <v>5</v>
      </c>
      <c r="C91" s="3">
        <v>-0.3012796160130719</v>
      </c>
      <c r="D91" s="4">
        <v>-0.54427593954248366</v>
      </c>
      <c r="E91">
        <v>3</v>
      </c>
      <c r="F91" t="s">
        <v>5</v>
      </c>
      <c r="G91" s="1">
        <v>1.2323182189542488</v>
      </c>
      <c r="H91" s="1">
        <v>1.3117626633986927</v>
      </c>
      <c r="J91">
        <v>0</v>
      </c>
      <c r="K91">
        <v>-0.06</v>
      </c>
      <c r="L91" t="s">
        <v>5</v>
      </c>
      <c r="M91">
        <f t="shared" si="5"/>
        <v>-0.3012796160130719</v>
      </c>
      <c r="N91">
        <f t="shared" si="6"/>
        <v>-0.54427593954248366</v>
      </c>
      <c r="O91">
        <f t="shared" si="7"/>
        <v>1.1723182189542487</v>
      </c>
      <c r="P91">
        <f t="shared" si="8"/>
        <v>1.2517626633986927</v>
      </c>
    </row>
    <row r="92" spans="1:16" ht="15" thickBot="1">
      <c r="A92">
        <v>4</v>
      </c>
      <c r="B92" t="s">
        <v>6</v>
      </c>
      <c r="C92" s="3">
        <v>0.20090788398692813</v>
      </c>
      <c r="D92" s="4">
        <v>4.8536560457516344E-2</v>
      </c>
      <c r="E92">
        <v>4</v>
      </c>
      <c r="F92" t="s">
        <v>6</v>
      </c>
      <c r="G92" s="1">
        <v>1.4400959967320264</v>
      </c>
      <c r="H92" s="1">
        <v>1.4339848856209152</v>
      </c>
      <c r="J92">
        <v>-7.0000000000000007E-2</v>
      </c>
      <c r="K92">
        <v>0</v>
      </c>
      <c r="L92" t="s">
        <v>6</v>
      </c>
      <c r="M92">
        <f t="shared" si="5"/>
        <v>0.13090788398692813</v>
      </c>
      <c r="N92">
        <f t="shared" si="6"/>
        <v>-2.1463439542483663E-2</v>
      </c>
      <c r="O92">
        <f t="shared" si="7"/>
        <v>1.4400959967320264</v>
      </c>
      <c r="P92">
        <f t="shared" si="8"/>
        <v>1.4339848856209152</v>
      </c>
    </row>
    <row r="93" spans="1:16" ht="15" thickBot="1">
      <c r="A93">
        <v>5</v>
      </c>
      <c r="B93" t="s">
        <v>7</v>
      </c>
      <c r="C93" s="3">
        <v>-0.1445435049019608</v>
      </c>
      <c r="D93" s="4">
        <v>-0.32878982843137255</v>
      </c>
      <c r="E93">
        <v>5</v>
      </c>
      <c r="F93" t="s">
        <v>7</v>
      </c>
      <c r="G93" s="1">
        <v>1.2916584967320259</v>
      </c>
      <c r="H93" s="1">
        <v>1.3505473856209151</v>
      </c>
      <c r="J93">
        <v>0</v>
      </c>
      <c r="K93">
        <v>0</v>
      </c>
      <c r="L93" t="s">
        <v>7</v>
      </c>
      <c r="M93">
        <f t="shared" si="5"/>
        <v>-0.1445435049019608</v>
      </c>
      <c r="N93">
        <f t="shared" si="6"/>
        <v>-0.32878982843137255</v>
      </c>
      <c r="O93">
        <f t="shared" si="7"/>
        <v>1.2916584967320259</v>
      </c>
      <c r="P93">
        <f t="shared" si="8"/>
        <v>1.3505473856209151</v>
      </c>
    </row>
    <row r="94" spans="1:16" ht="15" thickBot="1">
      <c r="A94">
        <v>6</v>
      </c>
      <c r="B94" t="s">
        <v>8</v>
      </c>
      <c r="C94" s="3">
        <v>0.72847732843137258</v>
      </c>
      <c r="D94" s="4">
        <v>0.4898560049019608</v>
      </c>
      <c r="E94">
        <v>6</v>
      </c>
      <c r="F94" t="s">
        <v>8</v>
      </c>
      <c r="G94" s="1">
        <v>1.4496793300653597</v>
      </c>
      <c r="H94" s="1">
        <v>1.3969015522875821</v>
      </c>
      <c r="J94">
        <v>0.2</v>
      </c>
      <c r="K94">
        <v>0.2</v>
      </c>
      <c r="L94" t="s">
        <v>8</v>
      </c>
      <c r="M94">
        <f t="shared" si="5"/>
        <v>0.92847732843137254</v>
      </c>
      <c r="N94">
        <f t="shared" si="6"/>
        <v>0.68985600490196086</v>
      </c>
      <c r="O94">
        <f t="shared" si="7"/>
        <v>1.6496793300653596</v>
      </c>
      <c r="P94">
        <f t="shared" si="8"/>
        <v>1.596901552287582</v>
      </c>
    </row>
    <row r="95" spans="1:16" ht="15" thickBot="1">
      <c r="A95">
        <v>7</v>
      </c>
      <c r="B95" t="s">
        <v>9</v>
      </c>
      <c r="C95" s="3">
        <v>0.41615093954248361</v>
      </c>
      <c r="D95" s="4">
        <v>0.19940461601307191</v>
      </c>
      <c r="E95">
        <v>7</v>
      </c>
      <c r="F95" t="s">
        <v>9</v>
      </c>
      <c r="G95" s="1">
        <v>1.4141237745098041</v>
      </c>
      <c r="H95" s="1">
        <v>1.3324571078431371</v>
      </c>
      <c r="J95">
        <v>0</v>
      </c>
      <c r="K95">
        <v>0</v>
      </c>
      <c r="L95" t="s">
        <v>9</v>
      </c>
      <c r="M95">
        <f t="shared" si="5"/>
        <v>0.41615093954248361</v>
      </c>
      <c r="N95">
        <f t="shared" si="6"/>
        <v>0.19940461601307191</v>
      </c>
      <c r="O95">
        <f t="shared" si="7"/>
        <v>1.4141237745098041</v>
      </c>
      <c r="P95">
        <f t="shared" si="8"/>
        <v>1.3324571078431371</v>
      </c>
    </row>
    <row r="96" spans="1:16">
      <c r="A96">
        <v>8</v>
      </c>
      <c r="B96" t="s">
        <v>10</v>
      </c>
      <c r="C96" s="3">
        <v>0.60024816176470586</v>
      </c>
      <c r="D96" s="4">
        <v>0.45975183823529414</v>
      </c>
      <c r="E96">
        <v>8</v>
      </c>
      <c r="F96" t="s">
        <v>10</v>
      </c>
      <c r="G96" s="1">
        <v>1.6650612745098043</v>
      </c>
      <c r="H96" s="1">
        <v>1.4883946078431372</v>
      </c>
      <c r="J96">
        <v>0.2</v>
      </c>
      <c r="K96">
        <v>0.05</v>
      </c>
      <c r="L96" t="s">
        <v>10</v>
      </c>
      <c r="M96">
        <f t="shared" si="5"/>
        <v>0.80024816176470592</v>
      </c>
      <c r="N96">
        <f t="shared" si="6"/>
        <v>0.65975183823529415</v>
      </c>
      <c r="O96">
        <f t="shared" si="7"/>
        <v>1.7150612745098044</v>
      </c>
      <c r="P96">
        <f t="shared" si="8"/>
        <v>1.5383946078431372</v>
      </c>
    </row>
    <row r="97" spans="1:16" ht="15" thickBot="1">
      <c r="A97">
        <v>9</v>
      </c>
      <c r="B97" t="s">
        <v>121</v>
      </c>
      <c r="C97">
        <v>-0.3</v>
      </c>
      <c r="D97">
        <v>-0.5</v>
      </c>
      <c r="E97">
        <v>9</v>
      </c>
      <c r="F97" t="s">
        <v>121</v>
      </c>
      <c r="G97">
        <v>0.9</v>
      </c>
      <c r="H97">
        <v>0.9</v>
      </c>
      <c r="L97" t="s">
        <v>121</v>
      </c>
      <c r="M97">
        <f t="shared" si="5"/>
        <v>-0.3</v>
      </c>
      <c r="N97">
        <f t="shared" si="6"/>
        <v>-0.5</v>
      </c>
      <c r="O97">
        <f>G97+K97</f>
        <v>0.9</v>
      </c>
      <c r="P97">
        <f t="shared" si="8"/>
        <v>0.9</v>
      </c>
    </row>
    <row r="98" spans="1:16" ht="15" thickBot="1">
      <c r="A98">
        <v>10</v>
      </c>
      <c r="B98" t="s">
        <v>12</v>
      </c>
      <c r="C98" s="3">
        <v>-0.1164185049019608</v>
      </c>
      <c r="D98" s="4">
        <v>-0.29691482843137257</v>
      </c>
      <c r="E98">
        <v>10</v>
      </c>
      <c r="F98" t="s">
        <v>12</v>
      </c>
      <c r="G98" s="1">
        <v>1.1248529411764705</v>
      </c>
      <c r="H98" s="1">
        <v>1.1248529411764705</v>
      </c>
      <c r="J98">
        <v>0</v>
      </c>
      <c r="K98">
        <v>0</v>
      </c>
      <c r="L98" t="s">
        <v>12</v>
      </c>
      <c r="M98">
        <f t="shared" si="5"/>
        <v>-0.1164185049019608</v>
      </c>
      <c r="N98">
        <f t="shared" si="6"/>
        <v>-0.29691482843137257</v>
      </c>
      <c r="O98">
        <f t="shared" si="7"/>
        <v>1.1248529411764705</v>
      </c>
      <c r="P98">
        <f t="shared" si="8"/>
        <v>1.1248529411764705</v>
      </c>
    </row>
    <row r="99" spans="1:16" ht="15" thickBot="1">
      <c r="A99">
        <v>11</v>
      </c>
      <c r="B99" t="s">
        <v>13</v>
      </c>
      <c r="C99" s="3">
        <v>0.27549121732026144</v>
      </c>
      <c r="D99" s="4">
        <v>-8.9380106209150309E-2</v>
      </c>
      <c r="E99">
        <v>11</v>
      </c>
      <c r="F99" t="s">
        <v>13</v>
      </c>
      <c r="G99" s="1">
        <v>1.4169015522875816</v>
      </c>
      <c r="H99" s="1">
        <v>1.4196793300653594</v>
      </c>
      <c r="J99">
        <v>-0.2</v>
      </c>
      <c r="K99">
        <v>-0.2</v>
      </c>
      <c r="L99" t="s">
        <v>13</v>
      </c>
      <c r="M99">
        <f t="shared" si="5"/>
        <v>7.5491217320261428E-2</v>
      </c>
      <c r="N99">
        <f t="shared" si="6"/>
        <v>-0.28938010620915033</v>
      </c>
      <c r="O99">
        <f t="shared" si="7"/>
        <v>1.2169015522875817</v>
      </c>
      <c r="P99">
        <f t="shared" si="8"/>
        <v>1.2196793300653594</v>
      </c>
    </row>
    <row r="100" spans="1:16" ht="15" thickBot="1">
      <c r="A100">
        <v>12</v>
      </c>
      <c r="B100" t="s">
        <v>14</v>
      </c>
      <c r="C100" s="3">
        <v>-0.16346711601307193</v>
      </c>
      <c r="D100" s="4">
        <v>-0.28708843954248359</v>
      </c>
      <c r="E100">
        <v>12</v>
      </c>
      <c r="F100" t="s">
        <v>14</v>
      </c>
      <c r="G100" s="1">
        <v>1.2840890522875825</v>
      </c>
      <c r="H100" s="1">
        <v>1.3218668300653595</v>
      </c>
      <c r="J100">
        <v>0</v>
      </c>
      <c r="K100">
        <v>0</v>
      </c>
      <c r="L100" t="s">
        <v>14</v>
      </c>
      <c r="M100">
        <f t="shared" si="5"/>
        <v>-0.16346711601307193</v>
      </c>
      <c r="N100">
        <f t="shared" si="6"/>
        <v>-0.28708843954248359</v>
      </c>
      <c r="O100">
        <f t="shared" si="7"/>
        <v>1.2840890522875825</v>
      </c>
      <c r="P100">
        <f t="shared" si="8"/>
        <v>1.3218668300653595</v>
      </c>
    </row>
    <row r="101" spans="1:16" ht="15" thickBot="1">
      <c r="A101">
        <v>13</v>
      </c>
      <c r="B101" t="s">
        <v>15</v>
      </c>
      <c r="C101" s="3">
        <v>0.22503982843137255</v>
      </c>
      <c r="D101" s="4">
        <v>2.8293504901960784E-2</v>
      </c>
      <c r="E101">
        <v>13</v>
      </c>
      <c r="F101" t="s">
        <v>15</v>
      </c>
      <c r="G101" s="1">
        <v>1.2831862745098044</v>
      </c>
      <c r="H101" s="1">
        <v>1.2765196078431371</v>
      </c>
      <c r="J101">
        <v>-0.1</v>
      </c>
      <c r="K101">
        <v>-0.2</v>
      </c>
      <c r="L101" t="s">
        <v>15</v>
      </c>
      <c r="M101">
        <f t="shared" si="5"/>
        <v>0.12503982843137254</v>
      </c>
      <c r="N101">
        <f t="shared" si="6"/>
        <v>-7.1706495098039225E-2</v>
      </c>
      <c r="O101">
        <f t="shared" si="7"/>
        <v>1.0831862745098044</v>
      </c>
      <c r="P101">
        <f t="shared" si="8"/>
        <v>1.0765196078431372</v>
      </c>
    </row>
    <row r="102" spans="1:16" ht="15" thickBot="1">
      <c r="A102">
        <v>14</v>
      </c>
      <c r="B102" t="s">
        <v>16</v>
      </c>
      <c r="C102" s="3">
        <v>0.95688010620915032</v>
      </c>
      <c r="D102" s="4">
        <v>0.71700878267973855</v>
      </c>
      <c r="E102">
        <v>14</v>
      </c>
      <c r="F102" t="s">
        <v>16</v>
      </c>
      <c r="G102" s="1">
        <v>1.8399918300653597</v>
      </c>
      <c r="H102" s="1">
        <v>1.6722140522875815</v>
      </c>
      <c r="J102">
        <v>-0.1</v>
      </c>
      <c r="K102">
        <v>-0.2</v>
      </c>
      <c r="L102" t="s">
        <v>16</v>
      </c>
      <c r="M102">
        <f t="shared" si="5"/>
        <v>0.85688010620915034</v>
      </c>
      <c r="N102">
        <f t="shared" si="6"/>
        <v>0.61700878267973858</v>
      </c>
      <c r="O102">
        <f t="shared" si="7"/>
        <v>1.6399918300653598</v>
      </c>
      <c r="P102">
        <f t="shared" si="8"/>
        <v>1.4722140522875815</v>
      </c>
    </row>
    <row r="103" spans="1:16">
      <c r="A103">
        <v>15</v>
      </c>
      <c r="B103" t="s">
        <v>17</v>
      </c>
      <c r="C103" s="3">
        <v>-0.21388378267973857</v>
      </c>
      <c r="D103" s="4">
        <v>-0.40000510620915031</v>
      </c>
      <c r="E103">
        <v>15</v>
      </c>
      <c r="F103" t="s">
        <v>17</v>
      </c>
      <c r="G103" s="1">
        <v>1.3138459967320255</v>
      </c>
      <c r="H103" s="1">
        <v>1.3777348856209151</v>
      </c>
      <c r="J103">
        <v>0.1</v>
      </c>
      <c r="K103">
        <v>0</v>
      </c>
      <c r="L103" t="s">
        <v>17</v>
      </c>
      <c r="M103">
        <f t="shared" si="5"/>
        <v>-0.11388378267973856</v>
      </c>
      <c r="N103">
        <f t="shared" si="6"/>
        <v>-0.30000510620915033</v>
      </c>
      <c r="O103">
        <f t="shared" si="7"/>
        <v>1.3138459967320255</v>
      </c>
      <c r="P103">
        <f t="shared" si="8"/>
        <v>1.3777348856209151</v>
      </c>
    </row>
    <row r="104" spans="1:16" ht="15" thickBot="1">
      <c r="A104">
        <v>16</v>
      </c>
      <c r="B104" t="s">
        <v>146</v>
      </c>
      <c r="C104">
        <v>-0.1</v>
      </c>
      <c r="D104">
        <v>-0.3</v>
      </c>
      <c r="E104">
        <v>16</v>
      </c>
      <c r="F104" t="s">
        <v>146</v>
      </c>
      <c r="G104">
        <v>1.5</v>
      </c>
      <c r="H104">
        <v>1.5</v>
      </c>
      <c r="L104" t="s">
        <v>146</v>
      </c>
      <c r="M104">
        <f t="shared" si="5"/>
        <v>-0.1</v>
      </c>
      <c r="N104">
        <f t="shared" si="6"/>
        <v>-0.3</v>
      </c>
      <c r="O104">
        <f t="shared" si="7"/>
        <v>1.5</v>
      </c>
      <c r="P104">
        <f t="shared" si="8"/>
        <v>1.5</v>
      </c>
    </row>
    <row r="105" spans="1:16" ht="15" thickBot="1">
      <c r="A105">
        <v>17</v>
      </c>
      <c r="B105" t="s">
        <v>19</v>
      </c>
      <c r="C105" s="3">
        <v>2.3685661764705879E-2</v>
      </c>
      <c r="D105" s="4">
        <v>-0.14868566176470585</v>
      </c>
      <c r="E105">
        <v>17</v>
      </c>
      <c r="F105" t="s">
        <v>19</v>
      </c>
      <c r="G105" s="1">
        <v>1.4290890522875817</v>
      </c>
      <c r="H105" s="1">
        <v>1.4168668300653597</v>
      </c>
      <c r="J105">
        <v>0</v>
      </c>
      <c r="K105">
        <v>0</v>
      </c>
      <c r="L105" t="s">
        <v>19</v>
      </c>
      <c r="M105">
        <f t="shared" si="5"/>
        <v>2.3685661764705879E-2</v>
      </c>
      <c r="N105">
        <f t="shared" si="6"/>
        <v>-0.14868566176470585</v>
      </c>
      <c r="O105">
        <f t="shared" si="7"/>
        <v>1.4290890522875817</v>
      </c>
      <c r="P105">
        <f t="shared" si="8"/>
        <v>1.4168668300653597</v>
      </c>
    </row>
    <row r="106" spans="1:16" ht="15" thickBot="1">
      <c r="A106">
        <v>18</v>
      </c>
      <c r="B106" t="s">
        <v>20</v>
      </c>
      <c r="C106" s="5">
        <v>0.134171772875817</v>
      </c>
      <c r="D106" s="6">
        <v>-6.9495506535947674E-3</v>
      </c>
      <c r="E106">
        <v>18</v>
      </c>
      <c r="F106" t="s">
        <v>20</v>
      </c>
      <c r="G106" s="1">
        <v>1.2378043300653596</v>
      </c>
      <c r="H106" s="1">
        <v>1.2350265522875818</v>
      </c>
      <c r="J106">
        <v>-0.1</v>
      </c>
      <c r="K106">
        <v>-0.1</v>
      </c>
      <c r="L106" t="s">
        <v>20</v>
      </c>
      <c r="M106">
        <f t="shared" si="5"/>
        <v>3.4171772875816991E-2</v>
      </c>
      <c r="N106">
        <f t="shared" si="6"/>
        <v>-0.10694955065359477</v>
      </c>
      <c r="O106">
        <f t="shared" si="7"/>
        <v>1.1378043300653595</v>
      </c>
      <c r="P106">
        <f t="shared" si="8"/>
        <v>1.1350265522875818</v>
      </c>
    </row>
  </sheetData>
  <mergeCells count="7">
    <mergeCell ref="A46:B46"/>
    <mergeCell ref="E61:F61"/>
    <mergeCell ref="G61:H61"/>
    <mergeCell ref="O62:P62"/>
    <mergeCell ref="M62:N62"/>
    <mergeCell ref="K61:L61"/>
    <mergeCell ref="I61:J61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Control 1">
          <controlPr defaultSize="0" r:id="rId5">
            <anchor moveWithCells="1">
              <from>
                <xdr:col>7</xdr:col>
                <xdr:colOff>304800</xdr:colOff>
                <xdr:row>40</xdr:row>
                <xdr:rowOff>152400</xdr:rowOff>
              </from>
              <to>
                <xdr:col>7</xdr:col>
                <xdr:colOff>476250</xdr:colOff>
                <xdr:row>41</xdr:row>
                <xdr:rowOff>152400</xdr:rowOff>
              </to>
            </anchor>
          </controlPr>
        </control>
      </mc:Choice>
      <mc:Fallback>
        <control shapeId="6145" r:id="rId4" name="Control 1"/>
      </mc:Fallback>
    </mc:AlternateContent>
    <mc:AlternateContent xmlns:mc="http://schemas.openxmlformats.org/markup-compatibility/2006">
      <mc:Choice Requires="x14">
        <control shapeId="6146" r:id="rId6" name="Control 2">
          <controlPr defaultSize="0" r:id="rId5">
            <anchor moveWithCells="1">
              <from>
                <xdr:col>8</xdr:col>
                <xdr:colOff>609600</xdr:colOff>
                <xdr:row>40</xdr:row>
                <xdr:rowOff>152400</xdr:rowOff>
              </from>
              <to>
                <xdr:col>9</xdr:col>
                <xdr:colOff>95250</xdr:colOff>
                <xdr:row>41</xdr:row>
                <xdr:rowOff>152400</xdr:rowOff>
              </to>
            </anchor>
          </controlPr>
        </control>
      </mc:Choice>
      <mc:Fallback>
        <control shapeId="6146" r:id="rId6" name="Control 2"/>
      </mc:Fallback>
    </mc:AlternateContent>
    <mc:AlternateContent xmlns:mc="http://schemas.openxmlformats.org/markup-compatibility/2006">
      <mc:Choice Requires="x14">
        <control shapeId="6147" r:id="rId7" name="Control 3">
          <controlPr defaultSize="0" r:id="rId5">
            <anchor moveWithCells="1">
              <from>
                <xdr:col>9</xdr:col>
                <xdr:colOff>609600</xdr:colOff>
                <xdr:row>40</xdr:row>
                <xdr:rowOff>152400</xdr:rowOff>
              </from>
              <to>
                <xdr:col>10</xdr:col>
                <xdr:colOff>95250</xdr:colOff>
                <xdr:row>41</xdr:row>
                <xdr:rowOff>152400</xdr:rowOff>
              </to>
            </anchor>
          </controlPr>
        </control>
      </mc:Choice>
      <mc:Fallback>
        <control shapeId="6147" r:id="rId7" name="Control 3"/>
      </mc:Fallback>
    </mc:AlternateContent>
    <mc:AlternateContent xmlns:mc="http://schemas.openxmlformats.org/markup-compatibility/2006">
      <mc:Choice Requires="x14">
        <control shapeId="6148" r:id="rId8" name="Control 4">
          <controlPr defaultSize="0" r:id="rId5">
            <anchor moveWithCells="1">
              <from>
                <xdr:col>10</xdr:col>
                <xdr:colOff>609600</xdr:colOff>
                <xdr:row>40</xdr:row>
                <xdr:rowOff>152400</xdr:rowOff>
              </from>
              <to>
                <xdr:col>11</xdr:col>
                <xdr:colOff>95250</xdr:colOff>
                <xdr:row>41</xdr:row>
                <xdr:rowOff>152400</xdr:rowOff>
              </to>
            </anchor>
          </controlPr>
        </control>
      </mc:Choice>
      <mc:Fallback>
        <control shapeId="6148" r:id="rId8" name="Control 4"/>
      </mc:Fallback>
    </mc:AlternateContent>
    <mc:AlternateContent xmlns:mc="http://schemas.openxmlformats.org/markup-compatibility/2006">
      <mc:Choice Requires="x14">
        <control shapeId="6149" r:id="rId9" name="Control 5">
          <controlPr defaultSize="0" r:id="rId10">
            <anchor moveWithCells="1">
              <from>
                <xdr:col>11</xdr:col>
                <xdr:colOff>609600</xdr:colOff>
                <xdr:row>40</xdr:row>
                <xdr:rowOff>152400</xdr:rowOff>
              </from>
              <to>
                <xdr:col>12</xdr:col>
                <xdr:colOff>104775</xdr:colOff>
                <xdr:row>41</xdr:row>
                <xdr:rowOff>152400</xdr:rowOff>
              </to>
            </anchor>
          </controlPr>
        </control>
      </mc:Choice>
      <mc:Fallback>
        <control shapeId="6149" r:id="rId9" name="Control 5"/>
      </mc:Fallback>
    </mc:AlternateContent>
    <mc:AlternateContent xmlns:mc="http://schemas.openxmlformats.org/markup-compatibility/2006">
      <mc:Choice Requires="x14">
        <control shapeId="6150" r:id="rId11" name="Control 6">
          <controlPr defaultSize="0" r:id="rId5">
            <anchor moveWithCells="1">
              <from>
                <xdr:col>13</xdr:col>
                <xdr:colOff>228600</xdr:colOff>
                <xdr:row>40</xdr:row>
                <xdr:rowOff>152400</xdr:rowOff>
              </from>
              <to>
                <xdr:col>13</xdr:col>
                <xdr:colOff>400050</xdr:colOff>
                <xdr:row>41</xdr:row>
                <xdr:rowOff>152400</xdr:rowOff>
              </to>
            </anchor>
          </controlPr>
        </control>
      </mc:Choice>
      <mc:Fallback>
        <control shapeId="6150" r:id="rId11" name="Control 6"/>
      </mc:Fallback>
    </mc:AlternateContent>
    <mc:AlternateContent xmlns:mc="http://schemas.openxmlformats.org/markup-compatibility/2006">
      <mc:Choice Requires="x14">
        <control shapeId="6151" r:id="rId12" name="Control 7">
          <controlPr defaultSize="0" r:id="rId13">
            <anchor moveWithCells="1">
              <from>
                <xdr:col>14</xdr:col>
                <xdr:colOff>228600</xdr:colOff>
                <xdr:row>40</xdr:row>
                <xdr:rowOff>152400</xdr:rowOff>
              </from>
              <to>
                <xdr:col>14</xdr:col>
                <xdr:colOff>400050</xdr:colOff>
                <xdr:row>41</xdr:row>
                <xdr:rowOff>152400</xdr:rowOff>
              </to>
            </anchor>
          </controlPr>
        </control>
      </mc:Choice>
      <mc:Fallback>
        <control shapeId="6151" r:id="rId12" name="Control 7"/>
      </mc:Fallback>
    </mc:AlternateContent>
    <mc:AlternateContent xmlns:mc="http://schemas.openxmlformats.org/markup-compatibility/2006">
      <mc:Choice Requires="x14">
        <control shapeId="6152" r:id="rId14" name="Control 8">
          <controlPr defaultSize="0" r:id="rId5">
            <anchor moveWithCells="1">
              <from>
                <xdr:col>15</xdr:col>
                <xdr:colOff>228600</xdr:colOff>
                <xdr:row>40</xdr:row>
                <xdr:rowOff>152400</xdr:rowOff>
              </from>
              <to>
                <xdr:col>15</xdr:col>
                <xdr:colOff>400050</xdr:colOff>
                <xdr:row>41</xdr:row>
                <xdr:rowOff>152400</xdr:rowOff>
              </to>
            </anchor>
          </controlPr>
        </control>
      </mc:Choice>
      <mc:Fallback>
        <control shapeId="6152" r:id="rId14" name="Control 8"/>
      </mc:Fallback>
    </mc:AlternateContent>
    <mc:AlternateContent xmlns:mc="http://schemas.openxmlformats.org/markup-compatibility/2006">
      <mc:Choice Requires="x14">
        <control shapeId="6153" r:id="rId15" name="Control 9">
          <controlPr defaultSize="0" r:id="rId5">
            <anchor moveWithCells="1">
              <from>
                <xdr:col>16</xdr:col>
                <xdr:colOff>228600</xdr:colOff>
                <xdr:row>40</xdr:row>
                <xdr:rowOff>152400</xdr:rowOff>
              </from>
              <to>
                <xdr:col>16</xdr:col>
                <xdr:colOff>400050</xdr:colOff>
                <xdr:row>41</xdr:row>
                <xdr:rowOff>152400</xdr:rowOff>
              </to>
            </anchor>
          </controlPr>
        </control>
      </mc:Choice>
      <mc:Fallback>
        <control shapeId="6153" r:id="rId15" name="Control 9"/>
      </mc:Fallback>
    </mc:AlternateContent>
    <mc:AlternateContent xmlns:mc="http://schemas.openxmlformats.org/markup-compatibility/2006">
      <mc:Choice Requires="x14">
        <control shapeId="6154" r:id="rId16" name="Control 10">
          <controlPr defaultSize="0" r:id="rId5">
            <anchor moveWithCells="1">
              <from>
                <xdr:col>17</xdr:col>
                <xdr:colOff>314325</xdr:colOff>
                <xdr:row>40</xdr:row>
                <xdr:rowOff>152400</xdr:rowOff>
              </from>
              <to>
                <xdr:col>17</xdr:col>
                <xdr:colOff>485775</xdr:colOff>
                <xdr:row>41</xdr:row>
                <xdr:rowOff>152400</xdr:rowOff>
              </to>
            </anchor>
          </controlPr>
        </control>
      </mc:Choice>
      <mc:Fallback>
        <control shapeId="6154" r:id="rId16" name="Control 10"/>
      </mc:Fallback>
    </mc:AlternateContent>
    <mc:AlternateContent xmlns:mc="http://schemas.openxmlformats.org/markup-compatibility/2006">
      <mc:Choice Requires="x14">
        <control shapeId="6155" r:id="rId17" name="Control 11">
          <controlPr defaultSize="0" autoPict="0" r:id="rId18">
            <anchor moveWithCells="1">
              <from>
                <xdr:col>18</xdr:col>
                <xdr:colOff>533400</xdr:colOff>
                <xdr:row>40</xdr:row>
                <xdr:rowOff>152400</xdr:rowOff>
              </from>
              <to>
                <xdr:col>19</xdr:col>
                <xdr:colOff>66675</xdr:colOff>
                <xdr:row>42</xdr:row>
                <xdr:rowOff>0</xdr:rowOff>
              </to>
            </anchor>
          </controlPr>
        </control>
      </mc:Choice>
      <mc:Fallback>
        <control shapeId="6155" r:id="rId17" name="Control 11"/>
      </mc:Fallback>
    </mc:AlternateContent>
    <mc:AlternateContent xmlns:mc="http://schemas.openxmlformats.org/markup-compatibility/2006">
      <mc:Choice Requires="x14">
        <control shapeId="6156" r:id="rId19" name="Control 12">
          <controlPr defaultSize="0" r:id="rId5">
            <anchor moveWithCells="1">
              <from>
                <xdr:col>7</xdr:col>
                <xdr:colOff>304800</xdr:colOff>
                <xdr:row>41</xdr:row>
                <xdr:rowOff>152400</xdr:rowOff>
              </from>
              <to>
                <xdr:col>7</xdr:col>
                <xdr:colOff>476250</xdr:colOff>
                <xdr:row>42</xdr:row>
                <xdr:rowOff>152400</xdr:rowOff>
              </to>
            </anchor>
          </controlPr>
        </control>
      </mc:Choice>
      <mc:Fallback>
        <control shapeId="6156" r:id="rId19" name="Control 12"/>
      </mc:Fallback>
    </mc:AlternateContent>
    <mc:AlternateContent xmlns:mc="http://schemas.openxmlformats.org/markup-compatibility/2006">
      <mc:Choice Requires="x14">
        <control shapeId="6157" r:id="rId20" name="Control 13">
          <controlPr defaultSize="0" r:id="rId5">
            <anchor moveWithCells="1">
              <from>
                <xdr:col>8</xdr:col>
                <xdr:colOff>609600</xdr:colOff>
                <xdr:row>41</xdr:row>
                <xdr:rowOff>152400</xdr:rowOff>
              </from>
              <to>
                <xdr:col>9</xdr:col>
                <xdr:colOff>95250</xdr:colOff>
                <xdr:row>42</xdr:row>
                <xdr:rowOff>152400</xdr:rowOff>
              </to>
            </anchor>
          </controlPr>
        </control>
      </mc:Choice>
      <mc:Fallback>
        <control shapeId="6157" r:id="rId20" name="Control 13"/>
      </mc:Fallback>
    </mc:AlternateContent>
    <mc:AlternateContent xmlns:mc="http://schemas.openxmlformats.org/markup-compatibility/2006">
      <mc:Choice Requires="x14">
        <control shapeId="6158" r:id="rId21" name="Control 14">
          <controlPr defaultSize="0" r:id="rId5">
            <anchor moveWithCells="1">
              <from>
                <xdr:col>9</xdr:col>
                <xdr:colOff>609600</xdr:colOff>
                <xdr:row>41</xdr:row>
                <xdr:rowOff>152400</xdr:rowOff>
              </from>
              <to>
                <xdr:col>10</xdr:col>
                <xdr:colOff>95250</xdr:colOff>
                <xdr:row>42</xdr:row>
                <xdr:rowOff>152400</xdr:rowOff>
              </to>
            </anchor>
          </controlPr>
        </control>
      </mc:Choice>
      <mc:Fallback>
        <control shapeId="6158" r:id="rId21" name="Control 14"/>
      </mc:Fallback>
    </mc:AlternateContent>
    <mc:AlternateContent xmlns:mc="http://schemas.openxmlformats.org/markup-compatibility/2006">
      <mc:Choice Requires="x14">
        <control shapeId="6159" r:id="rId22" name="Control 15">
          <controlPr defaultSize="0" r:id="rId5">
            <anchor moveWithCells="1">
              <from>
                <xdr:col>10</xdr:col>
                <xdr:colOff>609600</xdr:colOff>
                <xdr:row>41</xdr:row>
                <xdr:rowOff>152400</xdr:rowOff>
              </from>
              <to>
                <xdr:col>11</xdr:col>
                <xdr:colOff>95250</xdr:colOff>
                <xdr:row>42</xdr:row>
                <xdr:rowOff>152400</xdr:rowOff>
              </to>
            </anchor>
          </controlPr>
        </control>
      </mc:Choice>
      <mc:Fallback>
        <control shapeId="6159" r:id="rId22" name="Control 15"/>
      </mc:Fallback>
    </mc:AlternateContent>
    <mc:AlternateContent xmlns:mc="http://schemas.openxmlformats.org/markup-compatibility/2006">
      <mc:Choice Requires="x14">
        <control shapeId="6160" r:id="rId23" name="Control 16">
          <controlPr defaultSize="0" r:id="rId10">
            <anchor moveWithCells="1">
              <from>
                <xdr:col>11</xdr:col>
                <xdr:colOff>609600</xdr:colOff>
                <xdr:row>41</xdr:row>
                <xdr:rowOff>152400</xdr:rowOff>
              </from>
              <to>
                <xdr:col>12</xdr:col>
                <xdr:colOff>104775</xdr:colOff>
                <xdr:row>42</xdr:row>
                <xdr:rowOff>152400</xdr:rowOff>
              </to>
            </anchor>
          </controlPr>
        </control>
      </mc:Choice>
      <mc:Fallback>
        <control shapeId="6160" r:id="rId23" name="Control 16"/>
      </mc:Fallback>
    </mc:AlternateContent>
    <mc:AlternateContent xmlns:mc="http://schemas.openxmlformats.org/markup-compatibility/2006">
      <mc:Choice Requires="x14">
        <control shapeId="6161" r:id="rId24" name="Control 17">
          <controlPr defaultSize="0" r:id="rId5">
            <anchor moveWithCells="1">
              <from>
                <xdr:col>13</xdr:col>
                <xdr:colOff>228600</xdr:colOff>
                <xdr:row>41</xdr:row>
                <xdr:rowOff>152400</xdr:rowOff>
              </from>
              <to>
                <xdr:col>13</xdr:col>
                <xdr:colOff>400050</xdr:colOff>
                <xdr:row>42</xdr:row>
                <xdr:rowOff>152400</xdr:rowOff>
              </to>
            </anchor>
          </controlPr>
        </control>
      </mc:Choice>
      <mc:Fallback>
        <control shapeId="6161" r:id="rId24" name="Control 17"/>
      </mc:Fallback>
    </mc:AlternateContent>
    <mc:AlternateContent xmlns:mc="http://schemas.openxmlformats.org/markup-compatibility/2006">
      <mc:Choice Requires="x14">
        <control shapeId="6162" r:id="rId25" name="Control 18">
          <controlPr defaultSize="0" r:id="rId26">
            <anchor moveWithCells="1">
              <from>
                <xdr:col>14</xdr:col>
                <xdr:colOff>228600</xdr:colOff>
                <xdr:row>41</xdr:row>
                <xdr:rowOff>152400</xdr:rowOff>
              </from>
              <to>
                <xdr:col>14</xdr:col>
                <xdr:colOff>400050</xdr:colOff>
                <xdr:row>42</xdr:row>
                <xdr:rowOff>152400</xdr:rowOff>
              </to>
            </anchor>
          </controlPr>
        </control>
      </mc:Choice>
      <mc:Fallback>
        <control shapeId="6162" r:id="rId25" name="Control 18"/>
      </mc:Fallback>
    </mc:AlternateContent>
    <mc:AlternateContent xmlns:mc="http://schemas.openxmlformats.org/markup-compatibility/2006">
      <mc:Choice Requires="x14">
        <control shapeId="6163" r:id="rId27" name="Control 19">
          <controlPr defaultSize="0" r:id="rId5">
            <anchor moveWithCells="1">
              <from>
                <xdr:col>15</xdr:col>
                <xdr:colOff>228600</xdr:colOff>
                <xdr:row>41</xdr:row>
                <xdr:rowOff>152400</xdr:rowOff>
              </from>
              <to>
                <xdr:col>15</xdr:col>
                <xdr:colOff>400050</xdr:colOff>
                <xdr:row>42</xdr:row>
                <xdr:rowOff>152400</xdr:rowOff>
              </to>
            </anchor>
          </controlPr>
        </control>
      </mc:Choice>
      <mc:Fallback>
        <control shapeId="6163" r:id="rId27" name="Control 19"/>
      </mc:Fallback>
    </mc:AlternateContent>
    <mc:AlternateContent xmlns:mc="http://schemas.openxmlformats.org/markup-compatibility/2006">
      <mc:Choice Requires="x14">
        <control shapeId="6164" r:id="rId28" name="Control 20">
          <controlPr defaultSize="0" r:id="rId5">
            <anchor moveWithCells="1">
              <from>
                <xdr:col>16</xdr:col>
                <xdr:colOff>228600</xdr:colOff>
                <xdr:row>41</xdr:row>
                <xdr:rowOff>152400</xdr:rowOff>
              </from>
              <to>
                <xdr:col>16</xdr:col>
                <xdr:colOff>400050</xdr:colOff>
                <xdr:row>42</xdr:row>
                <xdr:rowOff>152400</xdr:rowOff>
              </to>
            </anchor>
          </controlPr>
        </control>
      </mc:Choice>
      <mc:Fallback>
        <control shapeId="6164" r:id="rId28" name="Control 20"/>
      </mc:Fallback>
    </mc:AlternateContent>
    <mc:AlternateContent xmlns:mc="http://schemas.openxmlformats.org/markup-compatibility/2006">
      <mc:Choice Requires="x14">
        <control shapeId="6165" r:id="rId29" name="Control 21">
          <controlPr defaultSize="0" r:id="rId5">
            <anchor moveWithCells="1">
              <from>
                <xdr:col>17</xdr:col>
                <xdr:colOff>314325</xdr:colOff>
                <xdr:row>41</xdr:row>
                <xdr:rowOff>152400</xdr:rowOff>
              </from>
              <to>
                <xdr:col>17</xdr:col>
                <xdr:colOff>485775</xdr:colOff>
                <xdr:row>42</xdr:row>
                <xdr:rowOff>152400</xdr:rowOff>
              </to>
            </anchor>
          </controlPr>
        </control>
      </mc:Choice>
      <mc:Fallback>
        <control shapeId="6165" r:id="rId29" name="Control 21"/>
      </mc:Fallback>
    </mc:AlternateContent>
    <mc:AlternateContent xmlns:mc="http://schemas.openxmlformats.org/markup-compatibility/2006">
      <mc:Choice Requires="x14">
        <control shapeId="6166" r:id="rId30" name="Control 22">
          <controlPr defaultSize="0" autoPict="0" r:id="rId18">
            <anchor moveWithCells="1">
              <from>
                <xdr:col>18</xdr:col>
                <xdr:colOff>533400</xdr:colOff>
                <xdr:row>41</xdr:row>
                <xdr:rowOff>152400</xdr:rowOff>
              </from>
              <to>
                <xdr:col>19</xdr:col>
                <xdr:colOff>66675</xdr:colOff>
                <xdr:row>43</xdr:row>
                <xdr:rowOff>0</xdr:rowOff>
              </to>
            </anchor>
          </controlPr>
        </control>
      </mc:Choice>
      <mc:Fallback>
        <control shapeId="6166" r:id="rId30" name="Control 22"/>
      </mc:Fallback>
    </mc:AlternateContent>
    <mc:AlternateContent xmlns:mc="http://schemas.openxmlformats.org/markup-compatibility/2006">
      <mc:Choice Requires="x14">
        <control shapeId="6167" r:id="rId31" name="Control 23">
          <controlPr defaultSize="0" r:id="rId5">
            <anchor moveWithCells="1">
              <from>
                <xdr:col>7</xdr:col>
                <xdr:colOff>304800</xdr:colOff>
                <xdr:row>42</xdr:row>
                <xdr:rowOff>152400</xdr:rowOff>
              </from>
              <to>
                <xdr:col>7</xdr:col>
                <xdr:colOff>476250</xdr:colOff>
                <xdr:row>43</xdr:row>
                <xdr:rowOff>152400</xdr:rowOff>
              </to>
            </anchor>
          </controlPr>
        </control>
      </mc:Choice>
      <mc:Fallback>
        <control shapeId="6167" r:id="rId31" name="Control 23"/>
      </mc:Fallback>
    </mc:AlternateContent>
    <mc:AlternateContent xmlns:mc="http://schemas.openxmlformats.org/markup-compatibility/2006">
      <mc:Choice Requires="x14">
        <control shapeId="6168" r:id="rId32" name="Control 24">
          <controlPr defaultSize="0" r:id="rId5">
            <anchor moveWithCells="1">
              <from>
                <xdr:col>8</xdr:col>
                <xdr:colOff>609600</xdr:colOff>
                <xdr:row>42</xdr:row>
                <xdr:rowOff>152400</xdr:rowOff>
              </from>
              <to>
                <xdr:col>9</xdr:col>
                <xdr:colOff>95250</xdr:colOff>
                <xdr:row>43</xdr:row>
                <xdr:rowOff>152400</xdr:rowOff>
              </to>
            </anchor>
          </controlPr>
        </control>
      </mc:Choice>
      <mc:Fallback>
        <control shapeId="6168" r:id="rId32" name="Control 24"/>
      </mc:Fallback>
    </mc:AlternateContent>
    <mc:AlternateContent xmlns:mc="http://schemas.openxmlformats.org/markup-compatibility/2006">
      <mc:Choice Requires="x14">
        <control shapeId="6169" r:id="rId33" name="Control 25">
          <controlPr defaultSize="0" r:id="rId5">
            <anchor moveWithCells="1">
              <from>
                <xdr:col>9</xdr:col>
                <xdr:colOff>609600</xdr:colOff>
                <xdr:row>42</xdr:row>
                <xdr:rowOff>152400</xdr:rowOff>
              </from>
              <to>
                <xdr:col>10</xdr:col>
                <xdr:colOff>95250</xdr:colOff>
                <xdr:row>43</xdr:row>
                <xdr:rowOff>152400</xdr:rowOff>
              </to>
            </anchor>
          </controlPr>
        </control>
      </mc:Choice>
      <mc:Fallback>
        <control shapeId="6169" r:id="rId33" name="Control 25"/>
      </mc:Fallback>
    </mc:AlternateContent>
    <mc:AlternateContent xmlns:mc="http://schemas.openxmlformats.org/markup-compatibility/2006">
      <mc:Choice Requires="x14">
        <control shapeId="6170" r:id="rId34" name="Control 26">
          <controlPr defaultSize="0" r:id="rId5">
            <anchor moveWithCells="1">
              <from>
                <xdr:col>10</xdr:col>
                <xdr:colOff>609600</xdr:colOff>
                <xdr:row>42</xdr:row>
                <xdr:rowOff>152400</xdr:rowOff>
              </from>
              <to>
                <xdr:col>11</xdr:col>
                <xdr:colOff>95250</xdr:colOff>
                <xdr:row>43</xdr:row>
                <xdr:rowOff>152400</xdr:rowOff>
              </to>
            </anchor>
          </controlPr>
        </control>
      </mc:Choice>
      <mc:Fallback>
        <control shapeId="6170" r:id="rId34" name="Control 26"/>
      </mc:Fallback>
    </mc:AlternateContent>
    <mc:AlternateContent xmlns:mc="http://schemas.openxmlformats.org/markup-compatibility/2006">
      <mc:Choice Requires="x14">
        <control shapeId="6171" r:id="rId35" name="Control 27">
          <controlPr defaultSize="0" r:id="rId10">
            <anchor moveWithCells="1">
              <from>
                <xdr:col>11</xdr:col>
                <xdr:colOff>609600</xdr:colOff>
                <xdr:row>42</xdr:row>
                <xdr:rowOff>152400</xdr:rowOff>
              </from>
              <to>
                <xdr:col>12</xdr:col>
                <xdr:colOff>104775</xdr:colOff>
                <xdr:row>43</xdr:row>
                <xdr:rowOff>152400</xdr:rowOff>
              </to>
            </anchor>
          </controlPr>
        </control>
      </mc:Choice>
      <mc:Fallback>
        <control shapeId="6171" r:id="rId35" name="Control 27"/>
      </mc:Fallback>
    </mc:AlternateContent>
    <mc:AlternateContent xmlns:mc="http://schemas.openxmlformats.org/markup-compatibility/2006">
      <mc:Choice Requires="x14">
        <control shapeId="6172" r:id="rId36" name="Control 28">
          <controlPr defaultSize="0" r:id="rId5">
            <anchor moveWithCells="1">
              <from>
                <xdr:col>13</xdr:col>
                <xdr:colOff>228600</xdr:colOff>
                <xdr:row>42</xdr:row>
                <xdr:rowOff>152400</xdr:rowOff>
              </from>
              <to>
                <xdr:col>13</xdr:col>
                <xdr:colOff>400050</xdr:colOff>
                <xdr:row>43</xdr:row>
                <xdr:rowOff>152400</xdr:rowOff>
              </to>
            </anchor>
          </controlPr>
        </control>
      </mc:Choice>
      <mc:Fallback>
        <control shapeId="6172" r:id="rId36" name="Control 28"/>
      </mc:Fallback>
    </mc:AlternateContent>
    <mc:AlternateContent xmlns:mc="http://schemas.openxmlformats.org/markup-compatibility/2006">
      <mc:Choice Requires="x14">
        <control shapeId="6173" r:id="rId37" name="Control 29">
          <controlPr defaultSize="0" r:id="rId38">
            <anchor moveWithCells="1">
              <from>
                <xdr:col>14</xdr:col>
                <xdr:colOff>228600</xdr:colOff>
                <xdr:row>42</xdr:row>
                <xdr:rowOff>152400</xdr:rowOff>
              </from>
              <to>
                <xdr:col>14</xdr:col>
                <xdr:colOff>400050</xdr:colOff>
                <xdr:row>43</xdr:row>
                <xdr:rowOff>152400</xdr:rowOff>
              </to>
            </anchor>
          </controlPr>
        </control>
      </mc:Choice>
      <mc:Fallback>
        <control shapeId="6173" r:id="rId37" name="Control 29"/>
      </mc:Fallback>
    </mc:AlternateContent>
    <mc:AlternateContent xmlns:mc="http://schemas.openxmlformats.org/markup-compatibility/2006">
      <mc:Choice Requires="x14">
        <control shapeId="6174" r:id="rId39" name="Control 30">
          <controlPr defaultSize="0" r:id="rId5">
            <anchor moveWithCells="1">
              <from>
                <xdr:col>15</xdr:col>
                <xdr:colOff>228600</xdr:colOff>
                <xdr:row>42</xdr:row>
                <xdr:rowOff>152400</xdr:rowOff>
              </from>
              <to>
                <xdr:col>15</xdr:col>
                <xdr:colOff>400050</xdr:colOff>
                <xdr:row>43</xdr:row>
                <xdr:rowOff>152400</xdr:rowOff>
              </to>
            </anchor>
          </controlPr>
        </control>
      </mc:Choice>
      <mc:Fallback>
        <control shapeId="6174" r:id="rId39" name="Control 30"/>
      </mc:Fallback>
    </mc:AlternateContent>
    <mc:AlternateContent xmlns:mc="http://schemas.openxmlformats.org/markup-compatibility/2006">
      <mc:Choice Requires="x14">
        <control shapeId="6175" r:id="rId40" name="Control 31">
          <controlPr defaultSize="0" r:id="rId5">
            <anchor moveWithCells="1">
              <from>
                <xdr:col>16</xdr:col>
                <xdr:colOff>228600</xdr:colOff>
                <xdr:row>42</xdr:row>
                <xdr:rowOff>152400</xdr:rowOff>
              </from>
              <to>
                <xdr:col>16</xdr:col>
                <xdr:colOff>400050</xdr:colOff>
                <xdr:row>43</xdr:row>
                <xdr:rowOff>152400</xdr:rowOff>
              </to>
            </anchor>
          </controlPr>
        </control>
      </mc:Choice>
      <mc:Fallback>
        <control shapeId="6175" r:id="rId40" name="Control 31"/>
      </mc:Fallback>
    </mc:AlternateContent>
    <mc:AlternateContent xmlns:mc="http://schemas.openxmlformats.org/markup-compatibility/2006">
      <mc:Choice Requires="x14">
        <control shapeId="6176" r:id="rId41" name="Control 32">
          <controlPr defaultSize="0" r:id="rId5">
            <anchor moveWithCells="1">
              <from>
                <xdr:col>17</xdr:col>
                <xdr:colOff>314325</xdr:colOff>
                <xdr:row>42</xdr:row>
                <xdr:rowOff>152400</xdr:rowOff>
              </from>
              <to>
                <xdr:col>17</xdr:col>
                <xdr:colOff>485775</xdr:colOff>
                <xdr:row>43</xdr:row>
                <xdr:rowOff>152400</xdr:rowOff>
              </to>
            </anchor>
          </controlPr>
        </control>
      </mc:Choice>
      <mc:Fallback>
        <control shapeId="6176" r:id="rId41" name="Control 32"/>
      </mc:Fallback>
    </mc:AlternateContent>
    <mc:AlternateContent xmlns:mc="http://schemas.openxmlformats.org/markup-compatibility/2006">
      <mc:Choice Requires="x14">
        <control shapeId="6177" r:id="rId42" name="Control 33">
          <controlPr defaultSize="0" autoPict="0" r:id="rId18">
            <anchor moveWithCells="1">
              <from>
                <xdr:col>18</xdr:col>
                <xdr:colOff>533400</xdr:colOff>
                <xdr:row>42</xdr:row>
                <xdr:rowOff>152400</xdr:rowOff>
              </from>
              <to>
                <xdr:col>19</xdr:col>
                <xdr:colOff>66675</xdr:colOff>
                <xdr:row>44</xdr:row>
                <xdr:rowOff>0</xdr:rowOff>
              </to>
            </anchor>
          </controlPr>
        </control>
      </mc:Choice>
      <mc:Fallback>
        <control shapeId="6177" r:id="rId42" name="Control 33"/>
      </mc:Fallback>
    </mc:AlternateContent>
    <mc:AlternateContent xmlns:mc="http://schemas.openxmlformats.org/markup-compatibility/2006">
      <mc:Choice Requires="x14">
        <control shapeId="6178" r:id="rId43" name="Control 34">
          <controlPr defaultSize="0" r:id="rId5">
            <anchor moveWithCells="1">
              <from>
                <xdr:col>7</xdr:col>
                <xdr:colOff>304800</xdr:colOff>
                <xdr:row>43</xdr:row>
                <xdr:rowOff>152400</xdr:rowOff>
              </from>
              <to>
                <xdr:col>7</xdr:col>
                <xdr:colOff>476250</xdr:colOff>
                <xdr:row>44</xdr:row>
                <xdr:rowOff>152400</xdr:rowOff>
              </to>
            </anchor>
          </controlPr>
        </control>
      </mc:Choice>
      <mc:Fallback>
        <control shapeId="6178" r:id="rId43" name="Control 34"/>
      </mc:Fallback>
    </mc:AlternateContent>
    <mc:AlternateContent xmlns:mc="http://schemas.openxmlformats.org/markup-compatibility/2006">
      <mc:Choice Requires="x14">
        <control shapeId="6179" r:id="rId44" name="Control 35">
          <controlPr defaultSize="0" r:id="rId5">
            <anchor moveWithCells="1">
              <from>
                <xdr:col>8</xdr:col>
                <xdr:colOff>609600</xdr:colOff>
                <xdr:row>43</xdr:row>
                <xdr:rowOff>152400</xdr:rowOff>
              </from>
              <to>
                <xdr:col>9</xdr:col>
                <xdr:colOff>95250</xdr:colOff>
                <xdr:row>44</xdr:row>
                <xdr:rowOff>152400</xdr:rowOff>
              </to>
            </anchor>
          </controlPr>
        </control>
      </mc:Choice>
      <mc:Fallback>
        <control shapeId="6179" r:id="rId44" name="Control 35"/>
      </mc:Fallback>
    </mc:AlternateContent>
    <mc:AlternateContent xmlns:mc="http://schemas.openxmlformats.org/markup-compatibility/2006">
      <mc:Choice Requires="x14">
        <control shapeId="6180" r:id="rId45" name="Control 36">
          <controlPr defaultSize="0" r:id="rId5">
            <anchor moveWithCells="1">
              <from>
                <xdr:col>9</xdr:col>
                <xdr:colOff>609600</xdr:colOff>
                <xdr:row>43</xdr:row>
                <xdr:rowOff>152400</xdr:rowOff>
              </from>
              <to>
                <xdr:col>10</xdr:col>
                <xdr:colOff>95250</xdr:colOff>
                <xdr:row>44</xdr:row>
                <xdr:rowOff>152400</xdr:rowOff>
              </to>
            </anchor>
          </controlPr>
        </control>
      </mc:Choice>
      <mc:Fallback>
        <control shapeId="6180" r:id="rId45" name="Control 36"/>
      </mc:Fallback>
    </mc:AlternateContent>
    <mc:AlternateContent xmlns:mc="http://schemas.openxmlformats.org/markup-compatibility/2006">
      <mc:Choice Requires="x14">
        <control shapeId="6181" r:id="rId46" name="Control 37">
          <controlPr defaultSize="0" r:id="rId5">
            <anchor moveWithCells="1">
              <from>
                <xdr:col>10</xdr:col>
                <xdr:colOff>609600</xdr:colOff>
                <xdr:row>43</xdr:row>
                <xdr:rowOff>152400</xdr:rowOff>
              </from>
              <to>
                <xdr:col>11</xdr:col>
                <xdr:colOff>95250</xdr:colOff>
                <xdr:row>44</xdr:row>
                <xdr:rowOff>152400</xdr:rowOff>
              </to>
            </anchor>
          </controlPr>
        </control>
      </mc:Choice>
      <mc:Fallback>
        <control shapeId="6181" r:id="rId46" name="Control 37"/>
      </mc:Fallback>
    </mc:AlternateContent>
    <mc:AlternateContent xmlns:mc="http://schemas.openxmlformats.org/markup-compatibility/2006">
      <mc:Choice Requires="x14">
        <control shapeId="6182" r:id="rId47" name="Control 38">
          <controlPr defaultSize="0" r:id="rId10">
            <anchor moveWithCells="1">
              <from>
                <xdr:col>11</xdr:col>
                <xdr:colOff>609600</xdr:colOff>
                <xdr:row>43</xdr:row>
                <xdr:rowOff>152400</xdr:rowOff>
              </from>
              <to>
                <xdr:col>12</xdr:col>
                <xdr:colOff>104775</xdr:colOff>
                <xdr:row>44</xdr:row>
                <xdr:rowOff>152400</xdr:rowOff>
              </to>
            </anchor>
          </controlPr>
        </control>
      </mc:Choice>
      <mc:Fallback>
        <control shapeId="6182" r:id="rId47" name="Control 38"/>
      </mc:Fallback>
    </mc:AlternateContent>
    <mc:AlternateContent xmlns:mc="http://schemas.openxmlformats.org/markup-compatibility/2006">
      <mc:Choice Requires="x14">
        <control shapeId="6183" r:id="rId48" name="Control 39">
          <controlPr defaultSize="0" r:id="rId5">
            <anchor moveWithCells="1">
              <from>
                <xdr:col>13</xdr:col>
                <xdr:colOff>228600</xdr:colOff>
                <xdr:row>43</xdr:row>
                <xdr:rowOff>152400</xdr:rowOff>
              </from>
              <to>
                <xdr:col>13</xdr:col>
                <xdr:colOff>400050</xdr:colOff>
                <xdr:row>44</xdr:row>
                <xdr:rowOff>152400</xdr:rowOff>
              </to>
            </anchor>
          </controlPr>
        </control>
      </mc:Choice>
      <mc:Fallback>
        <control shapeId="6183" r:id="rId48" name="Control 39"/>
      </mc:Fallback>
    </mc:AlternateContent>
    <mc:AlternateContent xmlns:mc="http://schemas.openxmlformats.org/markup-compatibility/2006">
      <mc:Choice Requires="x14">
        <control shapeId="6184" r:id="rId49" name="Control 40">
          <controlPr defaultSize="0" r:id="rId50">
            <anchor moveWithCells="1">
              <from>
                <xdr:col>14</xdr:col>
                <xdr:colOff>228600</xdr:colOff>
                <xdr:row>43</xdr:row>
                <xdr:rowOff>152400</xdr:rowOff>
              </from>
              <to>
                <xdr:col>14</xdr:col>
                <xdr:colOff>400050</xdr:colOff>
                <xdr:row>44</xdr:row>
                <xdr:rowOff>152400</xdr:rowOff>
              </to>
            </anchor>
          </controlPr>
        </control>
      </mc:Choice>
      <mc:Fallback>
        <control shapeId="6184" r:id="rId49" name="Control 40"/>
      </mc:Fallback>
    </mc:AlternateContent>
    <mc:AlternateContent xmlns:mc="http://schemas.openxmlformats.org/markup-compatibility/2006">
      <mc:Choice Requires="x14">
        <control shapeId="6185" r:id="rId51" name="Control 41">
          <controlPr defaultSize="0" r:id="rId5">
            <anchor moveWithCells="1">
              <from>
                <xdr:col>15</xdr:col>
                <xdr:colOff>228600</xdr:colOff>
                <xdr:row>43</xdr:row>
                <xdr:rowOff>152400</xdr:rowOff>
              </from>
              <to>
                <xdr:col>15</xdr:col>
                <xdr:colOff>400050</xdr:colOff>
                <xdr:row>44</xdr:row>
                <xdr:rowOff>152400</xdr:rowOff>
              </to>
            </anchor>
          </controlPr>
        </control>
      </mc:Choice>
      <mc:Fallback>
        <control shapeId="6185" r:id="rId51" name="Control 41"/>
      </mc:Fallback>
    </mc:AlternateContent>
    <mc:AlternateContent xmlns:mc="http://schemas.openxmlformats.org/markup-compatibility/2006">
      <mc:Choice Requires="x14">
        <control shapeId="6186" r:id="rId52" name="Control 42">
          <controlPr defaultSize="0" r:id="rId5">
            <anchor moveWithCells="1">
              <from>
                <xdr:col>16</xdr:col>
                <xdr:colOff>228600</xdr:colOff>
                <xdr:row>43</xdr:row>
                <xdr:rowOff>152400</xdr:rowOff>
              </from>
              <to>
                <xdr:col>16</xdr:col>
                <xdr:colOff>400050</xdr:colOff>
                <xdr:row>44</xdr:row>
                <xdr:rowOff>152400</xdr:rowOff>
              </to>
            </anchor>
          </controlPr>
        </control>
      </mc:Choice>
      <mc:Fallback>
        <control shapeId="6186" r:id="rId52" name="Control 42"/>
      </mc:Fallback>
    </mc:AlternateContent>
    <mc:AlternateContent xmlns:mc="http://schemas.openxmlformats.org/markup-compatibility/2006">
      <mc:Choice Requires="x14">
        <control shapeId="6187" r:id="rId53" name="Control 43">
          <controlPr defaultSize="0" r:id="rId5">
            <anchor moveWithCells="1">
              <from>
                <xdr:col>17</xdr:col>
                <xdr:colOff>314325</xdr:colOff>
                <xdr:row>43</xdr:row>
                <xdr:rowOff>152400</xdr:rowOff>
              </from>
              <to>
                <xdr:col>17</xdr:col>
                <xdr:colOff>485775</xdr:colOff>
                <xdr:row>44</xdr:row>
                <xdr:rowOff>152400</xdr:rowOff>
              </to>
            </anchor>
          </controlPr>
        </control>
      </mc:Choice>
      <mc:Fallback>
        <control shapeId="6187" r:id="rId53" name="Control 43"/>
      </mc:Fallback>
    </mc:AlternateContent>
    <mc:AlternateContent xmlns:mc="http://schemas.openxmlformats.org/markup-compatibility/2006">
      <mc:Choice Requires="x14">
        <control shapeId="6188" r:id="rId54" name="Control 44">
          <controlPr defaultSize="0" autoPict="0" r:id="rId18">
            <anchor moveWithCells="1">
              <from>
                <xdr:col>18</xdr:col>
                <xdr:colOff>533400</xdr:colOff>
                <xdr:row>43</xdr:row>
                <xdr:rowOff>152400</xdr:rowOff>
              </from>
              <to>
                <xdr:col>19</xdr:col>
                <xdr:colOff>66675</xdr:colOff>
                <xdr:row>45</xdr:row>
                <xdr:rowOff>9525</xdr:rowOff>
              </to>
            </anchor>
          </controlPr>
        </control>
      </mc:Choice>
      <mc:Fallback>
        <control shapeId="6188" r:id="rId54" name="Control 44"/>
      </mc:Fallback>
    </mc:AlternateContent>
    <mc:AlternateContent xmlns:mc="http://schemas.openxmlformats.org/markup-compatibility/2006">
      <mc:Choice Requires="x14">
        <control shapeId="6189" r:id="rId55" name="Control 45">
          <controlPr defaultSize="0" r:id="rId5">
            <anchor moveWithCells="1">
              <from>
                <xdr:col>7</xdr:col>
                <xdr:colOff>304800</xdr:colOff>
                <xdr:row>44</xdr:row>
                <xdr:rowOff>152400</xdr:rowOff>
              </from>
              <to>
                <xdr:col>7</xdr:col>
                <xdr:colOff>476250</xdr:colOff>
                <xdr:row>45</xdr:row>
                <xdr:rowOff>161925</xdr:rowOff>
              </to>
            </anchor>
          </controlPr>
        </control>
      </mc:Choice>
      <mc:Fallback>
        <control shapeId="6189" r:id="rId55" name="Control 45"/>
      </mc:Fallback>
    </mc:AlternateContent>
    <mc:AlternateContent xmlns:mc="http://schemas.openxmlformats.org/markup-compatibility/2006">
      <mc:Choice Requires="x14">
        <control shapeId="6190" r:id="rId56" name="Control 46">
          <controlPr defaultSize="0" r:id="rId5">
            <anchor moveWithCells="1">
              <from>
                <xdr:col>8</xdr:col>
                <xdr:colOff>609600</xdr:colOff>
                <xdr:row>44</xdr:row>
                <xdr:rowOff>152400</xdr:rowOff>
              </from>
              <to>
                <xdr:col>9</xdr:col>
                <xdr:colOff>95250</xdr:colOff>
                <xdr:row>45</xdr:row>
                <xdr:rowOff>161925</xdr:rowOff>
              </to>
            </anchor>
          </controlPr>
        </control>
      </mc:Choice>
      <mc:Fallback>
        <control shapeId="6190" r:id="rId56" name="Control 46"/>
      </mc:Fallback>
    </mc:AlternateContent>
    <mc:AlternateContent xmlns:mc="http://schemas.openxmlformats.org/markup-compatibility/2006">
      <mc:Choice Requires="x14">
        <control shapeId="6191" r:id="rId57" name="Control 47">
          <controlPr defaultSize="0" r:id="rId5">
            <anchor moveWithCells="1">
              <from>
                <xdr:col>9</xdr:col>
                <xdr:colOff>609600</xdr:colOff>
                <xdr:row>44</xdr:row>
                <xdr:rowOff>152400</xdr:rowOff>
              </from>
              <to>
                <xdr:col>10</xdr:col>
                <xdr:colOff>95250</xdr:colOff>
                <xdr:row>45</xdr:row>
                <xdr:rowOff>161925</xdr:rowOff>
              </to>
            </anchor>
          </controlPr>
        </control>
      </mc:Choice>
      <mc:Fallback>
        <control shapeId="6191" r:id="rId57" name="Control 47"/>
      </mc:Fallback>
    </mc:AlternateContent>
    <mc:AlternateContent xmlns:mc="http://schemas.openxmlformats.org/markup-compatibility/2006">
      <mc:Choice Requires="x14">
        <control shapeId="6192" r:id="rId58" name="Control 48">
          <controlPr defaultSize="0" r:id="rId5">
            <anchor moveWithCells="1">
              <from>
                <xdr:col>10</xdr:col>
                <xdr:colOff>609600</xdr:colOff>
                <xdr:row>44</xdr:row>
                <xdr:rowOff>152400</xdr:rowOff>
              </from>
              <to>
                <xdr:col>11</xdr:col>
                <xdr:colOff>95250</xdr:colOff>
                <xdr:row>45</xdr:row>
                <xdr:rowOff>161925</xdr:rowOff>
              </to>
            </anchor>
          </controlPr>
        </control>
      </mc:Choice>
      <mc:Fallback>
        <control shapeId="6192" r:id="rId58" name="Control 48"/>
      </mc:Fallback>
    </mc:AlternateContent>
    <mc:AlternateContent xmlns:mc="http://schemas.openxmlformats.org/markup-compatibility/2006">
      <mc:Choice Requires="x14">
        <control shapeId="6193" r:id="rId59" name="Control 49">
          <controlPr defaultSize="0" r:id="rId10">
            <anchor moveWithCells="1">
              <from>
                <xdr:col>11</xdr:col>
                <xdr:colOff>609600</xdr:colOff>
                <xdr:row>44</xdr:row>
                <xdr:rowOff>152400</xdr:rowOff>
              </from>
              <to>
                <xdr:col>12</xdr:col>
                <xdr:colOff>104775</xdr:colOff>
                <xdr:row>45</xdr:row>
                <xdr:rowOff>161925</xdr:rowOff>
              </to>
            </anchor>
          </controlPr>
        </control>
      </mc:Choice>
      <mc:Fallback>
        <control shapeId="6193" r:id="rId59" name="Control 49"/>
      </mc:Fallback>
    </mc:AlternateContent>
    <mc:AlternateContent xmlns:mc="http://schemas.openxmlformats.org/markup-compatibility/2006">
      <mc:Choice Requires="x14">
        <control shapeId="6194" r:id="rId60" name="Control 50">
          <controlPr defaultSize="0" r:id="rId5">
            <anchor moveWithCells="1">
              <from>
                <xdr:col>13</xdr:col>
                <xdr:colOff>228600</xdr:colOff>
                <xdr:row>44</xdr:row>
                <xdr:rowOff>152400</xdr:rowOff>
              </from>
              <to>
                <xdr:col>13</xdr:col>
                <xdr:colOff>400050</xdr:colOff>
                <xdr:row>45</xdr:row>
                <xdr:rowOff>161925</xdr:rowOff>
              </to>
            </anchor>
          </controlPr>
        </control>
      </mc:Choice>
      <mc:Fallback>
        <control shapeId="6194" r:id="rId60" name="Control 50"/>
      </mc:Fallback>
    </mc:AlternateContent>
    <mc:AlternateContent xmlns:mc="http://schemas.openxmlformats.org/markup-compatibility/2006">
      <mc:Choice Requires="x14">
        <control shapeId="6195" r:id="rId61" name="Control 51">
          <controlPr defaultSize="0" r:id="rId62">
            <anchor moveWithCells="1">
              <from>
                <xdr:col>14</xdr:col>
                <xdr:colOff>228600</xdr:colOff>
                <xdr:row>44</xdr:row>
                <xdr:rowOff>152400</xdr:rowOff>
              </from>
              <to>
                <xdr:col>14</xdr:col>
                <xdr:colOff>400050</xdr:colOff>
                <xdr:row>45</xdr:row>
                <xdr:rowOff>161925</xdr:rowOff>
              </to>
            </anchor>
          </controlPr>
        </control>
      </mc:Choice>
      <mc:Fallback>
        <control shapeId="6195" r:id="rId61" name="Control 51"/>
      </mc:Fallback>
    </mc:AlternateContent>
    <mc:AlternateContent xmlns:mc="http://schemas.openxmlformats.org/markup-compatibility/2006">
      <mc:Choice Requires="x14">
        <control shapeId="6196" r:id="rId63" name="Control 52">
          <controlPr defaultSize="0" r:id="rId5">
            <anchor moveWithCells="1">
              <from>
                <xdr:col>15</xdr:col>
                <xdr:colOff>228600</xdr:colOff>
                <xdr:row>44</xdr:row>
                <xdr:rowOff>152400</xdr:rowOff>
              </from>
              <to>
                <xdr:col>15</xdr:col>
                <xdr:colOff>400050</xdr:colOff>
                <xdr:row>45</xdr:row>
                <xdr:rowOff>161925</xdr:rowOff>
              </to>
            </anchor>
          </controlPr>
        </control>
      </mc:Choice>
      <mc:Fallback>
        <control shapeId="6196" r:id="rId63" name="Control 52"/>
      </mc:Fallback>
    </mc:AlternateContent>
    <mc:AlternateContent xmlns:mc="http://schemas.openxmlformats.org/markup-compatibility/2006">
      <mc:Choice Requires="x14">
        <control shapeId="6197" r:id="rId64" name="Control 53">
          <controlPr defaultSize="0" r:id="rId5">
            <anchor moveWithCells="1">
              <from>
                <xdr:col>16</xdr:col>
                <xdr:colOff>228600</xdr:colOff>
                <xdr:row>44</xdr:row>
                <xdr:rowOff>152400</xdr:rowOff>
              </from>
              <to>
                <xdr:col>16</xdr:col>
                <xdr:colOff>400050</xdr:colOff>
                <xdr:row>45</xdr:row>
                <xdr:rowOff>161925</xdr:rowOff>
              </to>
            </anchor>
          </controlPr>
        </control>
      </mc:Choice>
      <mc:Fallback>
        <control shapeId="6197" r:id="rId64" name="Control 53"/>
      </mc:Fallback>
    </mc:AlternateContent>
    <mc:AlternateContent xmlns:mc="http://schemas.openxmlformats.org/markup-compatibility/2006">
      <mc:Choice Requires="x14">
        <control shapeId="6198" r:id="rId65" name="Control 54">
          <controlPr defaultSize="0" r:id="rId5">
            <anchor moveWithCells="1">
              <from>
                <xdr:col>17</xdr:col>
                <xdr:colOff>314325</xdr:colOff>
                <xdr:row>44</xdr:row>
                <xdr:rowOff>152400</xdr:rowOff>
              </from>
              <to>
                <xdr:col>17</xdr:col>
                <xdr:colOff>485775</xdr:colOff>
                <xdr:row>45</xdr:row>
                <xdr:rowOff>161925</xdr:rowOff>
              </to>
            </anchor>
          </controlPr>
        </control>
      </mc:Choice>
      <mc:Fallback>
        <control shapeId="6198" r:id="rId65" name="Control 54"/>
      </mc:Fallback>
    </mc:AlternateContent>
    <mc:AlternateContent xmlns:mc="http://schemas.openxmlformats.org/markup-compatibility/2006">
      <mc:Choice Requires="x14">
        <control shapeId="6199" r:id="rId66" name="Control 55">
          <controlPr defaultSize="0" autoPict="0" r:id="rId18">
            <anchor moveWithCells="1">
              <from>
                <xdr:col>18</xdr:col>
                <xdr:colOff>533400</xdr:colOff>
                <xdr:row>44</xdr:row>
                <xdr:rowOff>152400</xdr:rowOff>
              </from>
              <to>
                <xdr:col>19</xdr:col>
                <xdr:colOff>66675</xdr:colOff>
                <xdr:row>46</xdr:row>
                <xdr:rowOff>19050</xdr:rowOff>
              </to>
            </anchor>
          </controlPr>
        </control>
      </mc:Choice>
      <mc:Fallback>
        <control shapeId="6199" r:id="rId66" name="Control 55"/>
      </mc:Fallback>
    </mc:AlternateContent>
    <mc:AlternateContent xmlns:mc="http://schemas.openxmlformats.org/markup-compatibility/2006">
      <mc:Choice Requires="x14">
        <control shapeId="6200" r:id="rId67" name="Control 56">
          <controlPr defaultSize="0" r:id="rId18">
            <anchor moveWithCells="1">
              <from>
                <xdr:col>7</xdr:col>
                <xdr:colOff>304800</xdr:colOff>
                <xdr:row>45</xdr:row>
                <xdr:rowOff>161925</xdr:rowOff>
              </from>
              <to>
                <xdr:col>7</xdr:col>
                <xdr:colOff>495300</xdr:colOff>
                <xdr:row>46</xdr:row>
                <xdr:rowOff>171450</xdr:rowOff>
              </to>
            </anchor>
          </controlPr>
        </control>
      </mc:Choice>
      <mc:Fallback>
        <control shapeId="6200" r:id="rId67" name="Control 56"/>
      </mc:Fallback>
    </mc:AlternateContent>
    <mc:AlternateContent xmlns:mc="http://schemas.openxmlformats.org/markup-compatibility/2006">
      <mc:Choice Requires="x14">
        <control shapeId="6201" r:id="rId68" name="Control 57">
          <controlPr defaultSize="0" r:id="rId18">
            <anchor moveWithCells="1">
              <from>
                <xdr:col>8</xdr:col>
                <xdr:colOff>609600</xdr:colOff>
                <xdr:row>45</xdr:row>
                <xdr:rowOff>161925</xdr:rowOff>
              </from>
              <to>
                <xdr:col>9</xdr:col>
                <xdr:colOff>114300</xdr:colOff>
                <xdr:row>46</xdr:row>
                <xdr:rowOff>171450</xdr:rowOff>
              </to>
            </anchor>
          </controlPr>
        </control>
      </mc:Choice>
      <mc:Fallback>
        <control shapeId="6201" r:id="rId68" name="Control 57"/>
      </mc:Fallback>
    </mc:AlternateContent>
    <mc:AlternateContent xmlns:mc="http://schemas.openxmlformats.org/markup-compatibility/2006">
      <mc:Choice Requires="x14">
        <control shapeId="6202" r:id="rId69" name="Control 58">
          <controlPr defaultSize="0" r:id="rId18">
            <anchor moveWithCells="1">
              <from>
                <xdr:col>9</xdr:col>
                <xdr:colOff>609600</xdr:colOff>
                <xdr:row>45</xdr:row>
                <xdr:rowOff>161925</xdr:rowOff>
              </from>
              <to>
                <xdr:col>10</xdr:col>
                <xdr:colOff>114300</xdr:colOff>
                <xdr:row>46</xdr:row>
                <xdr:rowOff>171450</xdr:rowOff>
              </to>
            </anchor>
          </controlPr>
        </control>
      </mc:Choice>
      <mc:Fallback>
        <control shapeId="6202" r:id="rId69" name="Control 58"/>
      </mc:Fallback>
    </mc:AlternateContent>
    <mc:AlternateContent xmlns:mc="http://schemas.openxmlformats.org/markup-compatibility/2006">
      <mc:Choice Requires="x14">
        <control shapeId="6203" r:id="rId70" name="Control 59">
          <controlPr defaultSize="0" r:id="rId18">
            <anchor moveWithCells="1">
              <from>
                <xdr:col>10</xdr:col>
                <xdr:colOff>609600</xdr:colOff>
                <xdr:row>45</xdr:row>
                <xdr:rowOff>161925</xdr:rowOff>
              </from>
              <to>
                <xdr:col>11</xdr:col>
                <xdr:colOff>114300</xdr:colOff>
                <xdr:row>46</xdr:row>
                <xdr:rowOff>171450</xdr:rowOff>
              </to>
            </anchor>
          </controlPr>
        </control>
      </mc:Choice>
      <mc:Fallback>
        <control shapeId="6203" r:id="rId70" name="Control 59"/>
      </mc:Fallback>
    </mc:AlternateContent>
    <mc:AlternateContent xmlns:mc="http://schemas.openxmlformats.org/markup-compatibility/2006">
      <mc:Choice Requires="x14">
        <control shapeId="6204" r:id="rId71" name="Control 60">
          <controlPr defaultSize="0" r:id="rId72">
            <anchor moveWithCells="1">
              <from>
                <xdr:col>11</xdr:col>
                <xdr:colOff>609600</xdr:colOff>
                <xdr:row>45</xdr:row>
                <xdr:rowOff>161925</xdr:rowOff>
              </from>
              <to>
                <xdr:col>12</xdr:col>
                <xdr:colOff>123825</xdr:colOff>
                <xdr:row>46</xdr:row>
                <xdr:rowOff>171450</xdr:rowOff>
              </to>
            </anchor>
          </controlPr>
        </control>
      </mc:Choice>
      <mc:Fallback>
        <control shapeId="6204" r:id="rId71" name="Control 60"/>
      </mc:Fallback>
    </mc:AlternateContent>
    <mc:AlternateContent xmlns:mc="http://schemas.openxmlformats.org/markup-compatibility/2006">
      <mc:Choice Requires="x14">
        <control shapeId="6205" r:id="rId73" name="Control 61">
          <controlPr defaultSize="0" r:id="rId18">
            <anchor moveWithCells="1">
              <from>
                <xdr:col>13</xdr:col>
                <xdr:colOff>228600</xdr:colOff>
                <xdr:row>45</xdr:row>
                <xdr:rowOff>161925</xdr:rowOff>
              </from>
              <to>
                <xdr:col>13</xdr:col>
                <xdr:colOff>419100</xdr:colOff>
                <xdr:row>46</xdr:row>
                <xdr:rowOff>171450</xdr:rowOff>
              </to>
            </anchor>
          </controlPr>
        </control>
      </mc:Choice>
      <mc:Fallback>
        <control shapeId="6205" r:id="rId73" name="Control 61"/>
      </mc:Fallback>
    </mc:AlternateContent>
    <mc:AlternateContent xmlns:mc="http://schemas.openxmlformats.org/markup-compatibility/2006">
      <mc:Choice Requires="x14">
        <control shapeId="6206" r:id="rId74" name="Control 62">
          <controlPr defaultSize="0" r:id="rId75">
            <anchor moveWithCells="1">
              <from>
                <xdr:col>14</xdr:col>
                <xdr:colOff>228600</xdr:colOff>
                <xdr:row>45</xdr:row>
                <xdr:rowOff>161925</xdr:rowOff>
              </from>
              <to>
                <xdr:col>14</xdr:col>
                <xdr:colOff>419100</xdr:colOff>
                <xdr:row>46</xdr:row>
                <xdr:rowOff>171450</xdr:rowOff>
              </to>
            </anchor>
          </controlPr>
        </control>
      </mc:Choice>
      <mc:Fallback>
        <control shapeId="6206" r:id="rId74" name="Control 62"/>
      </mc:Fallback>
    </mc:AlternateContent>
    <mc:AlternateContent xmlns:mc="http://schemas.openxmlformats.org/markup-compatibility/2006">
      <mc:Choice Requires="x14">
        <control shapeId="6207" r:id="rId76" name="Control 63">
          <controlPr defaultSize="0" r:id="rId18">
            <anchor moveWithCells="1">
              <from>
                <xdr:col>15</xdr:col>
                <xdr:colOff>228600</xdr:colOff>
                <xdr:row>45</xdr:row>
                <xdr:rowOff>161925</xdr:rowOff>
              </from>
              <to>
                <xdr:col>15</xdr:col>
                <xdr:colOff>419100</xdr:colOff>
                <xdr:row>46</xdr:row>
                <xdr:rowOff>171450</xdr:rowOff>
              </to>
            </anchor>
          </controlPr>
        </control>
      </mc:Choice>
      <mc:Fallback>
        <control shapeId="6207" r:id="rId76" name="Control 63"/>
      </mc:Fallback>
    </mc:AlternateContent>
    <mc:AlternateContent xmlns:mc="http://schemas.openxmlformats.org/markup-compatibility/2006">
      <mc:Choice Requires="x14">
        <control shapeId="6208" r:id="rId77" name="Control 64">
          <controlPr defaultSize="0" r:id="rId18">
            <anchor moveWithCells="1">
              <from>
                <xdr:col>16</xdr:col>
                <xdr:colOff>228600</xdr:colOff>
                <xdr:row>45</xdr:row>
                <xdr:rowOff>161925</xdr:rowOff>
              </from>
              <to>
                <xdr:col>16</xdr:col>
                <xdr:colOff>419100</xdr:colOff>
                <xdr:row>46</xdr:row>
                <xdr:rowOff>171450</xdr:rowOff>
              </to>
            </anchor>
          </controlPr>
        </control>
      </mc:Choice>
      <mc:Fallback>
        <control shapeId="6208" r:id="rId77" name="Control 64"/>
      </mc:Fallback>
    </mc:AlternateContent>
    <mc:AlternateContent xmlns:mc="http://schemas.openxmlformats.org/markup-compatibility/2006">
      <mc:Choice Requires="x14">
        <control shapeId="6209" r:id="rId78" name="Control 65">
          <controlPr defaultSize="0" r:id="rId18">
            <anchor moveWithCells="1">
              <from>
                <xdr:col>17</xdr:col>
                <xdr:colOff>314325</xdr:colOff>
                <xdr:row>45</xdr:row>
                <xdr:rowOff>161925</xdr:rowOff>
              </from>
              <to>
                <xdr:col>17</xdr:col>
                <xdr:colOff>504825</xdr:colOff>
                <xdr:row>46</xdr:row>
                <xdr:rowOff>171450</xdr:rowOff>
              </to>
            </anchor>
          </controlPr>
        </control>
      </mc:Choice>
      <mc:Fallback>
        <control shapeId="6209" r:id="rId78" name="Control 65"/>
      </mc:Fallback>
    </mc:AlternateContent>
    <mc:AlternateContent xmlns:mc="http://schemas.openxmlformats.org/markup-compatibility/2006">
      <mc:Choice Requires="x14">
        <control shapeId="6210" r:id="rId79" name="Control 66">
          <controlPr defaultSize="0" autoPict="0" r:id="rId18">
            <anchor moveWithCells="1">
              <from>
                <xdr:col>18</xdr:col>
                <xdr:colOff>533400</xdr:colOff>
                <xdr:row>45</xdr:row>
                <xdr:rowOff>161925</xdr:rowOff>
              </from>
              <to>
                <xdr:col>19</xdr:col>
                <xdr:colOff>66675</xdr:colOff>
                <xdr:row>47</xdr:row>
                <xdr:rowOff>19050</xdr:rowOff>
              </to>
            </anchor>
          </controlPr>
        </control>
      </mc:Choice>
      <mc:Fallback>
        <control shapeId="6210" r:id="rId79" name="Control 66"/>
      </mc:Fallback>
    </mc:AlternateContent>
    <mc:AlternateContent xmlns:mc="http://schemas.openxmlformats.org/markup-compatibility/2006">
      <mc:Choice Requires="x14">
        <control shapeId="6211" r:id="rId80" name="Control 67">
          <controlPr defaultSize="0" autoPict="0" r:id="rId18">
            <anchor moveWithCells="1">
              <from>
                <xdr:col>7</xdr:col>
                <xdr:colOff>304800</xdr:colOff>
                <xdr:row>46</xdr:row>
                <xdr:rowOff>171450</xdr:rowOff>
              </from>
              <to>
                <xdr:col>7</xdr:col>
                <xdr:colOff>523875</xdr:colOff>
                <xdr:row>48</xdr:row>
                <xdr:rowOff>19050</xdr:rowOff>
              </to>
            </anchor>
          </controlPr>
        </control>
      </mc:Choice>
      <mc:Fallback>
        <control shapeId="6211" r:id="rId80" name="Control 67"/>
      </mc:Fallback>
    </mc:AlternateContent>
    <mc:AlternateContent xmlns:mc="http://schemas.openxmlformats.org/markup-compatibility/2006">
      <mc:Choice Requires="x14">
        <control shapeId="6212" r:id="rId81" name="Control 68">
          <controlPr defaultSize="0" autoPict="0" r:id="rId18">
            <anchor moveWithCells="1">
              <from>
                <xdr:col>8</xdr:col>
                <xdr:colOff>609600</xdr:colOff>
                <xdr:row>46</xdr:row>
                <xdr:rowOff>171450</xdr:rowOff>
              </from>
              <to>
                <xdr:col>9</xdr:col>
                <xdr:colOff>142875</xdr:colOff>
                <xdr:row>48</xdr:row>
                <xdr:rowOff>19050</xdr:rowOff>
              </to>
            </anchor>
          </controlPr>
        </control>
      </mc:Choice>
      <mc:Fallback>
        <control shapeId="6212" r:id="rId81" name="Control 68"/>
      </mc:Fallback>
    </mc:AlternateContent>
    <mc:AlternateContent xmlns:mc="http://schemas.openxmlformats.org/markup-compatibility/2006">
      <mc:Choice Requires="x14">
        <control shapeId="6213" r:id="rId82" name="Control 69">
          <controlPr defaultSize="0" autoPict="0" r:id="rId18">
            <anchor moveWithCells="1">
              <from>
                <xdr:col>9</xdr:col>
                <xdr:colOff>609600</xdr:colOff>
                <xdr:row>46</xdr:row>
                <xdr:rowOff>171450</xdr:rowOff>
              </from>
              <to>
                <xdr:col>10</xdr:col>
                <xdr:colOff>142875</xdr:colOff>
                <xdr:row>48</xdr:row>
                <xdr:rowOff>19050</xdr:rowOff>
              </to>
            </anchor>
          </controlPr>
        </control>
      </mc:Choice>
      <mc:Fallback>
        <control shapeId="6213" r:id="rId82" name="Control 69"/>
      </mc:Fallback>
    </mc:AlternateContent>
    <mc:AlternateContent xmlns:mc="http://schemas.openxmlformats.org/markup-compatibility/2006">
      <mc:Choice Requires="x14">
        <control shapeId="6214" r:id="rId83" name="Control 70">
          <controlPr defaultSize="0" autoPict="0" r:id="rId18">
            <anchor moveWithCells="1">
              <from>
                <xdr:col>10</xdr:col>
                <xdr:colOff>609600</xdr:colOff>
                <xdr:row>46</xdr:row>
                <xdr:rowOff>171450</xdr:rowOff>
              </from>
              <to>
                <xdr:col>11</xdr:col>
                <xdr:colOff>142875</xdr:colOff>
                <xdr:row>48</xdr:row>
                <xdr:rowOff>19050</xdr:rowOff>
              </to>
            </anchor>
          </controlPr>
        </control>
      </mc:Choice>
      <mc:Fallback>
        <control shapeId="6214" r:id="rId83" name="Control 70"/>
      </mc:Fallback>
    </mc:AlternateContent>
    <mc:AlternateContent xmlns:mc="http://schemas.openxmlformats.org/markup-compatibility/2006">
      <mc:Choice Requires="x14">
        <control shapeId="6215" r:id="rId84" name="Control 71">
          <controlPr defaultSize="0" r:id="rId72">
            <anchor moveWithCells="1">
              <from>
                <xdr:col>11</xdr:col>
                <xdr:colOff>609600</xdr:colOff>
                <xdr:row>46</xdr:row>
                <xdr:rowOff>171450</xdr:rowOff>
              </from>
              <to>
                <xdr:col>12</xdr:col>
                <xdr:colOff>123825</xdr:colOff>
                <xdr:row>47</xdr:row>
                <xdr:rowOff>171450</xdr:rowOff>
              </to>
            </anchor>
          </controlPr>
        </control>
      </mc:Choice>
      <mc:Fallback>
        <control shapeId="6215" r:id="rId84" name="Control 71"/>
      </mc:Fallback>
    </mc:AlternateContent>
    <mc:AlternateContent xmlns:mc="http://schemas.openxmlformats.org/markup-compatibility/2006">
      <mc:Choice Requires="x14">
        <control shapeId="6216" r:id="rId85" name="Control 72">
          <controlPr defaultSize="0" autoPict="0" r:id="rId18">
            <anchor moveWithCells="1">
              <from>
                <xdr:col>13</xdr:col>
                <xdr:colOff>228600</xdr:colOff>
                <xdr:row>46</xdr:row>
                <xdr:rowOff>171450</xdr:rowOff>
              </from>
              <to>
                <xdr:col>13</xdr:col>
                <xdr:colOff>447675</xdr:colOff>
                <xdr:row>48</xdr:row>
                <xdr:rowOff>19050</xdr:rowOff>
              </to>
            </anchor>
          </controlPr>
        </control>
      </mc:Choice>
      <mc:Fallback>
        <control shapeId="6216" r:id="rId85" name="Control 72"/>
      </mc:Fallback>
    </mc:AlternateContent>
    <mc:AlternateContent xmlns:mc="http://schemas.openxmlformats.org/markup-compatibility/2006">
      <mc:Choice Requires="x14">
        <control shapeId="6217" r:id="rId86" name="Control 73">
          <controlPr defaultSize="0" autoPict="0" r:id="rId87">
            <anchor moveWithCells="1">
              <from>
                <xdr:col>14</xdr:col>
                <xdr:colOff>228600</xdr:colOff>
                <xdr:row>46</xdr:row>
                <xdr:rowOff>171450</xdr:rowOff>
              </from>
              <to>
                <xdr:col>14</xdr:col>
                <xdr:colOff>447675</xdr:colOff>
                <xdr:row>48</xdr:row>
                <xdr:rowOff>19050</xdr:rowOff>
              </to>
            </anchor>
          </controlPr>
        </control>
      </mc:Choice>
      <mc:Fallback>
        <control shapeId="6217" r:id="rId86" name="Control 73"/>
      </mc:Fallback>
    </mc:AlternateContent>
    <mc:AlternateContent xmlns:mc="http://schemas.openxmlformats.org/markup-compatibility/2006">
      <mc:Choice Requires="x14">
        <control shapeId="6218" r:id="rId88" name="Control 74">
          <controlPr defaultSize="0" autoPict="0" r:id="rId18">
            <anchor moveWithCells="1">
              <from>
                <xdr:col>15</xdr:col>
                <xdr:colOff>228600</xdr:colOff>
                <xdr:row>46</xdr:row>
                <xdr:rowOff>171450</xdr:rowOff>
              </from>
              <to>
                <xdr:col>15</xdr:col>
                <xdr:colOff>447675</xdr:colOff>
                <xdr:row>48</xdr:row>
                <xdr:rowOff>19050</xdr:rowOff>
              </to>
            </anchor>
          </controlPr>
        </control>
      </mc:Choice>
      <mc:Fallback>
        <control shapeId="6218" r:id="rId88" name="Control 74"/>
      </mc:Fallback>
    </mc:AlternateContent>
    <mc:AlternateContent xmlns:mc="http://schemas.openxmlformats.org/markup-compatibility/2006">
      <mc:Choice Requires="x14">
        <control shapeId="6219" r:id="rId89" name="Control 75">
          <controlPr defaultSize="0" autoPict="0" r:id="rId18">
            <anchor moveWithCells="1">
              <from>
                <xdr:col>16</xdr:col>
                <xdr:colOff>228600</xdr:colOff>
                <xdr:row>46</xdr:row>
                <xdr:rowOff>171450</xdr:rowOff>
              </from>
              <to>
                <xdr:col>16</xdr:col>
                <xdr:colOff>447675</xdr:colOff>
                <xdr:row>48</xdr:row>
                <xdr:rowOff>19050</xdr:rowOff>
              </to>
            </anchor>
          </controlPr>
        </control>
      </mc:Choice>
      <mc:Fallback>
        <control shapeId="6219" r:id="rId89" name="Control 75"/>
      </mc:Fallback>
    </mc:AlternateContent>
    <mc:AlternateContent xmlns:mc="http://schemas.openxmlformats.org/markup-compatibility/2006">
      <mc:Choice Requires="x14">
        <control shapeId="6220" r:id="rId90" name="Control 76">
          <controlPr defaultSize="0" r:id="rId18">
            <anchor moveWithCells="1">
              <from>
                <xdr:col>17</xdr:col>
                <xdr:colOff>314325</xdr:colOff>
                <xdr:row>46</xdr:row>
                <xdr:rowOff>171450</xdr:rowOff>
              </from>
              <to>
                <xdr:col>17</xdr:col>
                <xdr:colOff>504825</xdr:colOff>
                <xdr:row>47</xdr:row>
                <xdr:rowOff>171450</xdr:rowOff>
              </to>
            </anchor>
          </controlPr>
        </control>
      </mc:Choice>
      <mc:Fallback>
        <control shapeId="6220" r:id="rId90" name="Control 76"/>
      </mc:Fallback>
    </mc:AlternateContent>
    <mc:AlternateContent xmlns:mc="http://schemas.openxmlformats.org/markup-compatibility/2006">
      <mc:Choice Requires="x14">
        <control shapeId="6221" r:id="rId91" name="Control 77">
          <controlPr defaultSize="0" autoPict="0" r:id="rId18">
            <anchor moveWithCells="1">
              <from>
                <xdr:col>18</xdr:col>
                <xdr:colOff>533400</xdr:colOff>
                <xdr:row>46</xdr:row>
                <xdr:rowOff>171450</xdr:rowOff>
              </from>
              <to>
                <xdr:col>19</xdr:col>
                <xdr:colOff>66675</xdr:colOff>
                <xdr:row>48</xdr:row>
                <xdr:rowOff>19050</xdr:rowOff>
              </to>
            </anchor>
          </controlPr>
        </control>
      </mc:Choice>
      <mc:Fallback>
        <control shapeId="6221" r:id="rId91" name="Control 77"/>
      </mc:Fallback>
    </mc:AlternateContent>
    <mc:AlternateContent xmlns:mc="http://schemas.openxmlformats.org/markup-compatibility/2006">
      <mc:Choice Requires="x14">
        <control shapeId="6222" r:id="rId92" name="Control 78">
          <controlPr defaultSize="0" autoPict="0" r:id="rId5">
            <anchor moveWithCells="1">
              <from>
                <xdr:col>7</xdr:col>
                <xdr:colOff>304800</xdr:colOff>
                <xdr:row>47</xdr:row>
                <xdr:rowOff>171450</xdr:rowOff>
              </from>
              <to>
                <xdr:col>7</xdr:col>
                <xdr:colOff>504825</xdr:colOff>
                <xdr:row>49</xdr:row>
                <xdr:rowOff>19050</xdr:rowOff>
              </to>
            </anchor>
          </controlPr>
        </control>
      </mc:Choice>
      <mc:Fallback>
        <control shapeId="6222" r:id="rId92" name="Control 78"/>
      </mc:Fallback>
    </mc:AlternateContent>
    <mc:AlternateContent xmlns:mc="http://schemas.openxmlformats.org/markup-compatibility/2006">
      <mc:Choice Requires="x14">
        <control shapeId="6223" r:id="rId93" name="Control 79">
          <controlPr defaultSize="0" autoPict="0" r:id="rId5">
            <anchor moveWithCells="1">
              <from>
                <xdr:col>8</xdr:col>
                <xdr:colOff>609600</xdr:colOff>
                <xdr:row>47</xdr:row>
                <xdr:rowOff>171450</xdr:rowOff>
              </from>
              <to>
                <xdr:col>9</xdr:col>
                <xdr:colOff>123825</xdr:colOff>
                <xdr:row>49</xdr:row>
                <xdr:rowOff>19050</xdr:rowOff>
              </to>
            </anchor>
          </controlPr>
        </control>
      </mc:Choice>
      <mc:Fallback>
        <control shapeId="6223" r:id="rId93" name="Control 79"/>
      </mc:Fallback>
    </mc:AlternateContent>
    <mc:AlternateContent xmlns:mc="http://schemas.openxmlformats.org/markup-compatibility/2006">
      <mc:Choice Requires="x14">
        <control shapeId="6224" r:id="rId94" name="Control 80">
          <controlPr defaultSize="0" r:id="rId18">
            <anchor moveWithCells="1">
              <from>
                <xdr:col>9</xdr:col>
                <xdr:colOff>609600</xdr:colOff>
                <xdr:row>47</xdr:row>
                <xdr:rowOff>171450</xdr:rowOff>
              </from>
              <to>
                <xdr:col>10</xdr:col>
                <xdr:colOff>114300</xdr:colOff>
                <xdr:row>48</xdr:row>
                <xdr:rowOff>171450</xdr:rowOff>
              </to>
            </anchor>
          </controlPr>
        </control>
      </mc:Choice>
      <mc:Fallback>
        <control shapeId="6224" r:id="rId94" name="Control 80"/>
      </mc:Fallback>
    </mc:AlternateContent>
    <mc:AlternateContent xmlns:mc="http://schemas.openxmlformats.org/markup-compatibility/2006">
      <mc:Choice Requires="x14">
        <control shapeId="6225" r:id="rId95" name="Control 81">
          <controlPr defaultSize="0" r:id="rId18">
            <anchor moveWithCells="1">
              <from>
                <xdr:col>10</xdr:col>
                <xdr:colOff>609600</xdr:colOff>
                <xdr:row>47</xdr:row>
                <xdr:rowOff>171450</xdr:rowOff>
              </from>
              <to>
                <xdr:col>11</xdr:col>
                <xdr:colOff>114300</xdr:colOff>
                <xdr:row>48</xdr:row>
                <xdr:rowOff>171450</xdr:rowOff>
              </to>
            </anchor>
          </controlPr>
        </control>
      </mc:Choice>
      <mc:Fallback>
        <control shapeId="6225" r:id="rId95" name="Control 81"/>
      </mc:Fallback>
    </mc:AlternateContent>
    <mc:AlternateContent xmlns:mc="http://schemas.openxmlformats.org/markup-compatibility/2006">
      <mc:Choice Requires="x14">
        <control shapeId="6226" r:id="rId96" name="Control 82">
          <controlPr defaultSize="0" r:id="rId72">
            <anchor moveWithCells="1">
              <from>
                <xdr:col>11</xdr:col>
                <xdr:colOff>609600</xdr:colOff>
                <xdr:row>47</xdr:row>
                <xdr:rowOff>171450</xdr:rowOff>
              </from>
              <to>
                <xdr:col>12</xdr:col>
                <xdr:colOff>123825</xdr:colOff>
                <xdr:row>48</xdr:row>
                <xdr:rowOff>171450</xdr:rowOff>
              </to>
            </anchor>
          </controlPr>
        </control>
      </mc:Choice>
      <mc:Fallback>
        <control shapeId="6226" r:id="rId96" name="Control 82"/>
      </mc:Fallback>
    </mc:AlternateContent>
    <mc:AlternateContent xmlns:mc="http://schemas.openxmlformats.org/markup-compatibility/2006">
      <mc:Choice Requires="x14">
        <control shapeId="6227" r:id="rId97" name="Control 83">
          <controlPr defaultSize="0" r:id="rId18">
            <anchor moveWithCells="1">
              <from>
                <xdr:col>13</xdr:col>
                <xdr:colOff>228600</xdr:colOff>
                <xdr:row>47</xdr:row>
                <xdr:rowOff>171450</xdr:rowOff>
              </from>
              <to>
                <xdr:col>13</xdr:col>
                <xdr:colOff>419100</xdr:colOff>
                <xdr:row>48</xdr:row>
                <xdr:rowOff>171450</xdr:rowOff>
              </to>
            </anchor>
          </controlPr>
        </control>
      </mc:Choice>
      <mc:Fallback>
        <control shapeId="6227" r:id="rId97" name="Control 83"/>
      </mc:Fallback>
    </mc:AlternateContent>
    <mc:AlternateContent xmlns:mc="http://schemas.openxmlformats.org/markup-compatibility/2006">
      <mc:Choice Requires="x14">
        <control shapeId="6228" r:id="rId98" name="Control 84">
          <controlPr defaultSize="0" r:id="rId99">
            <anchor moveWithCells="1">
              <from>
                <xdr:col>14</xdr:col>
                <xdr:colOff>228600</xdr:colOff>
                <xdr:row>47</xdr:row>
                <xdr:rowOff>171450</xdr:rowOff>
              </from>
              <to>
                <xdr:col>14</xdr:col>
                <xdr:colOff>419100</xdr:colOff>
                <xdr:row>48</xdr:row>
                <xdr:rowOff>171450</xdr:rowOff>
              </to>
            </anchor>
          </controlPr>
        </control>
      </mc:Choice>
      <mc:Fallback>
        <control shapeId="6228" r:id="rId98" name="Control 84"/>
      </mc:Fallback>
    </mc:AlternateContent>
    <mc:AlternateContent xmlns:mc="http://schemas.openxmlformats.org/markup-compatibility/2006">
      <mc:Choice Requires="x14">
        <control shapeId="6229" r:id="rId100" name="Control 85">
          <controlPr defaultSize="0" r:id="rId18">
            <anchor moveWithCells="1">
              <from>
                <xdr:col>15</xdr:col>
                <xdr:colOff>228600</xdr:colOff>
                <xdr:row>47</xdr:row>
                <xdr:rowOff>171450</xdr:rowOff>
              </from>
              <to>
                <xdr:col>15</xdr:col>
                <xdr:colOff>419100</xdr:colOff>
                <xdr:row>48</xdr:row>
                <xdr:rowOff>171450</xdr:rowOff>
              </to>
            </anchor>
          </controlPr>
        </control>
      </mc:Choice>
      <mc:Fallback>
        <control shapeId="6229" r:id="rId100" name="Control 85"/>
      </mc:Fallback>
    </mc:AlternateContent>
    <mc:AlternateContent xmlns:mc="http://schemas.openxmlformats.org/markup-compatibility/2006">
      <mc:Choice Requires="x14">
        <control shapeId="6230" r:id="rId101" name="Control 86">
          <controlPr defaultSize="0" r:id="rId18">
            <anchor moveWithCells="1">
              <from>
                <xdr:col>16</xdr:col>
                <xdr:colOff>228600</xdr:colOff>
                <xdr:row>47</xdr:row>
                <xdr:rowOff>171450</xdr:rowOff>
              </from>
              <to>
                <xdr:col>16</xdr:col>
                <xdr:colOff>419100</xdr:colOff>
                <xdr:row>48</xdr:row>
                <xdr:rowOff>171450</xdr:rowOff>
              </to>
            </anchor>
          </controlPr>
        </control>
      </mc:Choice>
      <mc:Fallback>
        <control shapeId="6230" r:id="rId101" name="Control 86"/>
      </mc:Fallback>
    </mc:AlternateContent>
    <mc:AlternateContent xmlns:mc="http://schemas.openxmlformats.org/markup-compatibility/2006">
      <mc:Choice Requires="x14">
        <control shapeId="6231" r:id="rId102" name="Control 87">
          <controlPr defaultSize="0" r:id="rId18">
            <anchor moveWithCells="1">
              <from>
                <xdr:col>17</xdr:col>
                <xdr:colOff>314325</xdr:colOff>
                <xdr:row>47</xdr:row>
                <xdr:rowOff>171450</xdr:rowOff>
              </from>
              <to>
                <xdr:col>17</xdr:col>
                <xdr:colOff>504825</xdr:colOff>
                <xdr:row>48</xdr:row>
                <xdr:rowOff>171450</xdr:rowOff>
              </to>
            </anchor>
          </controlPr>
        </control>
      </mc:Choice>
      <mc:Fallback>
        <control shapeId="6231" r:id="rId102" name="Control 87"/>
      </mc:Fallback>
    </mc:AlternateContent>
    <mc:AlternateContent xmlns:mc="http://schemas.openxmlformats.org/markup-compatibility/2006">
      <mc:Choice Requires="x14">
        <control shapeId="6232" r:id="rId103" name="Control 88">
          <controlPr defaultSize="0" autoPict="0" r:id="rId18">
            <anchor moveWithCells="1">
              <from>
                <xdr:col>18</xdr:col>
                <xdr:colOff>533400</xdr:colOff>
                <xdr:row>47</xdr:row>
                <xdr:rowOff>171450</xdr:rowOff>
              </from>
              <to>
                <xdr:col>19</xdr:col>
                <xdr:colOff>66675</xdr:colOff>
                <xdr:row>49</xdr:row>
                <xdr:rowOff>19050</xdr:rowOff>
              </to>
            </anchor>
          </controlPr>
        </control>
      </mc:Choice>
      <mc:Fallback>
        <control shapeId="6232" r:id="rId103" name="Control 88"/>
      </mc:Fallback>
    </mc:AlternateContent>
    <mc:AlternateContent xmlns:mc="http://schemas.openxmlformats.org/markup-compatibility/2006">
      <mc:Choice Requires="x14">
        <control shapeId="6233" r:id="rId104" name="Control 89">
          <controlPr defaultSize="0" autoPict="0" r:id="rId5">
            <anchor moveWithCells="1">
              <from>
                <xdr:col>7</xdr:col>
                <xdr:colOff>304800</xdr:colOff>
                <xdr:row>48</xdr:row>
                <xdr:rowOff>171450</xdr:rowOff>
              </from>
              <to>
                <xdr:col>7</xdr:col>
                <xdr:colOff>504825</xdr:colOff>
                <xdr:row>50</xdr:row>
                <xdr:rowOff>19050</xdr:rowOff>
              </to>
            </anchor>
          </controlPr>
        </control>
      </mc:Choice>
      <mc:Fallback>
        <control shapeId="6233" r:id="rId104" name="Control 89"/>
      </mc:Fallback>
    </mc:AlternateContent>
    <mc:AlternateContent xmlns:mc="http://schemas.openxmlformats.org/markup-compatibility/2006">
      <mc:Choice Requires="x14">
        <control shapeId="6234" r:id="rId105" name="Control 90">
          <controlPr defaultSize="0" autoPict="0" r:id="rId106">
            <anchor moveWithCells="1">
              <from>
                <xdr:col>8</xdr:col>
                <xdr:colOff>609600</xdr:colOff>
                <xdr:row>48</xdr:row>
                <xdr:rowOff>171450</xdr:rowOff>
              </from>
              <to>
                <xdr:col>9</xdr:col>
                <xdr:colOff>123825</xdr:colOff>
                <xdr:row>50</xdr:row>
                <xdr:rowOff>19050</xdr:rowOff>
              </to>
            </anchor>
          </controlPr>
        </control>
      </mc:Choice>
      <mc:Fallback>
        <control shapeId="6234" r:id="rId105" name="Control 90"/>
      </mc:Fallback>
    </mc:AlternateContent>
    <mc:AlternateContent xmlns:mc="http://schemas.openxmlformats.org/markup-compatibility/2006">
      <mc:Choice Requires="x14">
        <control shapeId="6235" r:id="rId107" name="Control 91">
          <controlPr defaultSize="0" r:id="rId18">
            <anchor moveWithCells="1">
              <from>
                <xdr:col>9</xdr:col>
                <xdr:colOff>609600</xdr:colOff>
                <xdr:row>48</xdr:row>
                <xdr:rowOff>171450</xdr:rowOff>
              </from>
              <to>
                <xdr:col>10</xdr:col>
                <xdr:colOff>114300</xdr:colOff>
                <xdr:row>49</xdr:row>
                <xdr:rowOff>171450</xdr:rowOff>
              </to>
            </anchor>
          </controlPr>
        </control>
      </mc:Choice>
      <mc:Fallback>
        <control shapeId="6235" r:id="rId107" name="Control 91"/>
      </mc:Fallback>
    </mc:AlternateContent>
    <mc:AlternateContent xmlns:mc="http://schemas.openxmlformats.org/markup-compatibility/2006">
      <mc:Choice Requires="x14">
        <control shapeId="6236" r:id="rId108" name="Control 92">
          <controlPr defaultSize="0" r:id="rId18">
            <anchor moveWithCells="1">
              <from>
                <xdr:col>10</xdr:col>
                <xdr:colOff>609600</xdr:colOff>
                <xdr:row>48</xdr:row>
                <xdr:rowOff>171450</xdr:rowOff>
              </from>
              <to>
                <xdr:col>11</xdr:col>
                <xdr:colOff>114300</xdr:colOff>
                <xdr:row>49</xdr:row>
                <xdr:rowOff>171450</xdr:rowOff>
              </to>
            </anchor>
          </controlPr>
        </control>
      </mc:Choice>
      <mc:Fallback>
        <control shapeId="6236" r:id="rId108" name="Control 92"/>
      </mc:Fallback>
    </mc:AlternateContent>
    <mc:AlternateContent xmlns:mc="http://schemas.openxmlformats.org/markup-compatibility/2006">
      <mc:Choice Requires="x14">
        <control shapeId="6237" r:id="rId109" name="Control 93">
          <controlPr defaultSize="0" r:id="rId72">
            <anchor moveWithCells="1">
              <from>
                <xdr:col>11</xdr:col>
                <xdr:colOff>609600</xdr:colOff>
                <xdr:row>48</xdr:row>
                <xdr:rowOff>171450</xdr:rowOff>
              </from>
              <to>
                <xdr:col>12</xdr:col>
                <xdr:colOff>123825</xdr:colOff>
                <xdr:row>49</xdr:row>
                <xdr:rowOff>171450</xdr:rowOff>
              </to>
            </anchor>
          </controlPr>
        </control>
      </mc:Choice>
      <mc:Fallback>
        <control shapeId="6237" r:id="rId109" name="Control 93"/>
      </mc:Fallback>
    </mc:AlternateContent>
    <mc:AlternateContent xmlns:mc="http://schemas.openxmlformats.org/markup-compatibility/2006">
      <mc:Choice Requires="x14">
        <control shapeId="6238" r:id="rId110" name="Control 94">
          <controlPr defaultSize="0" r:id="rId18">
            <anchor moveWithCells="1">
              <from>
                <xdr:col>13</xdr:col>
                <xdr:colOff>228600</xdr:colOff>
                <xdr:row>48</xdr:row>
                <xdr:rowOff>171450</xdr:rowOff>
              </from>
              <to>
                <xdr:col>13</xdr:col>
                <xdr:colOff>419100</xdr:colOff>
                <xdr:row>49</xdr:row>
                <xdr:rowOff>171450</xdr:rowOff>
              </to>
            </anchor>
          </controlPr>
        </control>
      </mc:Choice>
      <mc:Fallback>
        <control shapeId="6238" r:id="rId110" name="Control 94"/>
      </mc:Fallback>
    </mc:AlternateContent>
    <mc:AlternateContent xmlns:mc="http://schemas.openxmlformats.org/markup-compatibility/2006">
      <mc:Choice Requires="x14">
        <control shapeId="6239" r:id="rId111" name="Control 95">
          <controlPr defaultSize="0" r:id="rId112">
            <anchor moveWithCells="1">
              <from>
                <xdr:col>14</xdr:col>
                <xdr:colOff>228600</xdr:colOff>
                <xdr:row>48</xdr:row>
                <xdr:rowOff>171450</xdr:rowOff>
              </from>
              <to>
                <xdr:col>14</xdr:col>
                <xdr:colOff>419100</xdr:colOff>
                <xdr:row>49</xdr:row>
                <xdr:rowOff>171450</xdr:rowOff>
              </to>
            </anchor>
          </controlPr>
        </control>
      </mc:Choice>
      <mc:Fallback>
        <control shapeId="6239" r:id="rId111" name="Control 95"/>
      </mc:Fallback>
    </mc:AlternateContent>
    <mc:AlternateContent xmlns:mc="http://schemas.openxmlformats.org/markup-compatibility/2006">
      <mc:Choice Requires="x14">
        <control shapeId="6240" r:id="rId113" name="Control 96">
          <controlPr defaultSize="0" r:id="rId18">
            <anchor moveWithCells="1">
              <from>
                <xdr:col>15</xdr:col>
                <xdr:colOff>228600</xdr:colOff>
                <xdr:row>48</xdr:row>
                <xdr:rowOff>171450</xdr:rowOff>
              </from>
              <to>
                <xdr:col>15</xdr:col>
                <xdr:colOff>419100</xdr:colOff>
                <xdr:row>49</xdr:row>
                <xdr:rowOff>171450</xdr:rowOff>
              </to>
            </anchor>
          </controlPr>
        </control>
      </mc:Choice>
      <mc:Fallback>
        <control shapeId="6240" r:id="rId113" name="Control 96"/>
      </mc:Fallback>
    </mc:AlternateContent>
    <mc:AlternateContent xmlns:mc="http://schemas.openxmlformats.org/markup-compatibility/2006">
      <mc:Choice Requires="x14">
        <control shapeId="6241" r:id="rId114" name="Control 97">
          <controlPr defaultSize="0" r:id="rId18">
            <anchor moveWithCells="1">
              <from>
                <xdr:col>16</xdr:col>
                <xdr:colOff>228600</xdr:colOff>
                <xdr:row>48</xdr:row>
                <xdr:rowOff>171450</xdr:rowOff>
              </from>
              <to>
                <xdr:col>16</xdr:col>
                <xdr:colOff>419100</xdr:colOff>
                <xdr:row>49</xdr:row>
                <xdr:rowOff>171450</xdr:rowOff>
              </to>
            </anchor>
          </controlPr>
        </control>
      </mc:Choice>
      <mc:Fallback>
        <control shapeId="6241" r:id="rId114" name="Control 97"/>
      </mc:Fallback>
    </mc:AlternateContent>
    <mc:AlternateContent xmlns:mc="http://schemas.openxmlformats.org/markup-compatibility/2006">
      <mc:Choice Requires="x14">
        <control shapeId="6242" r:id="rId115" name="Control 98">
          <controlPr defaultSize="0" r:id="rId18">
            <anchor moveWithCells="1">
              <from>
                <xdr:col>17</xdr:col>
                <xdr:colOff>314325</xdr:colOff>
                <xdr:row>48</xdr:row>
                <xdr:rowOff>171450</xdr:rowOff>
              </from>
              <to>
                <xdr:col>17</xdr:col>
                <xdr:colOff>504825</xdr:colOff>
                <xdr:row>49</xdr:row>
                <xdr:rowOff>171450</xdr:rowOff>
              </to>
            </anchor>
          </controlPr>
        </control>
      </mc:Choice>
      <mc:Fallback>
        <control shapeId="6242" r:id="rId115" name="Control 98"/>
      </mc:Fallback>
    </mc:AlternateContent>
    <mc:AlternateContent xmlns:mc="http://schemas.openxmlformats.org/markup-compatibility/2006">
      <mc:Choice Requires="x14">
        <control shapeId="6243" r:id="rId116" name="Control 99">
          <controlPr defaultSize="0" autoPict="0" r:id="rId18">
            <anchor moveWithCells="1">
              <from>
                <xdr:col>18</xdr:col>
                <xdr:colOff>533400</xdr:colOff>
                <xdr:row>48</xdr:row>
                <xdr:rowOff>171450</xdr:rowOff>
              </from>
              <to>
                <xdr:col>19</xdr:col>
                <xdr:colOff>66675</xdr:colOff>
                <xdr:row>50</xdr:row>
                <xdr:rowOff>19050</xdr:rowOff>
              </to>
            </anchor>
          </controlPr>
        </control>
      </mc:Choice>
      <mc:Fallback>
        <control shapeId="6243" r:id="rId116" name="Control 99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3"/>
  <sheetViews>
    <sheetView topLeftCell="A7" workbookViewId="0">
      <selection activeCell="C48" sqref="C48"/>
    </sheetView>
  </sheetViews>
  <sheetFormatPr defaultRowHeight="14.25"/>
  <cols>
    <col min="3" max="3" width="16.25" customWidth="1"/>
    <col min="11" max="11" width="19.25" customWidth="1"/>
  </cols>
  <sheetData>
    <row r="2" spans="1:23" ht="15" thickBot="1">
      <c r="A2" t="s">
        <v>0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1</v>
      </c>
      <c r="I2" t="s">
        <v>2</v>
      </c>
      <c r="K2" t="s">
        <v>0</v>
      </c>
      <c r="L2" t="s">
        <v>29</v>
      </c>
      <c r="M2" t="s">
        <v>30</v>
      </c>
      <c r="N2" t="s">
        <v>1</v>
      </c>
      <c r="P2" t="s">
        <v>61</v>
      </c>
      <c r="Q2" t="s">
        <v>62</v>
      </c>
      <c r="R2" t="s">
        <v>63</v>
      </c>
      <c r="U2" t="s">
        <v>1</v>
      </c>
    </row>
    <row r="3" spans="1:23">
      <c r="A3" t="s">
        <v>3</v>
      </c>
      <c r="B3">
        <v>-17.48</v>
      </c>
      <c r="C3">
        <v>91.27</v>
      </c>
      <c r="D3">
        <v>-4.88</v>
      </c>
      <c r="E3">
        <v>-12.59</v>
      </c>
      <c r="F3">
        <v>45.29</v>
      </c>
      <c r="G3">
        <v>45.98</v>
      </c>
      <c r="H3">
        <f>D3-E3</f>
        <v>7.71</v>
      </c>
      <c r="I3">
        <f>F3-G3</f>
        <v>-0.68999999999999773</v>
      </c>
      <c r="K3" s="22" t="s">
        <v>3</v>
      </c>
      <c r="L3" s="1">
        <f>(P3-R3)/16</f>
        <v>-0.35471711601307193</v>
      </c>
      <c r="M3" s="2">
        <f>(Q3-R3)/16</f>
        <v>-0.61583843954248363</v>
      </c>
      <c r="N3">
        <f>L3-M3</f>
        <v>0.2611213235294117</v>
      </c>
      <c r="P3">
        <f>D3-$E$23</f>
        <v>-6.6460294117647063</v>
      </c>
      <c r="Q3">
        <f>E3+$E$23</f>
        <v>-10.823970588235294</v>
      </c>
      <c r="R3">
        <f>(P3+Q3)/18</f>
        <v>-0.9705555555555555</v>
      </c>
      <c r="U3">
        <v>7.71</v>
      </c>
      <c r="V3">
        <f>U3-$D$23</f>
        <v>4.177941176470588</v>
      </c>
      <c r="W3">
        <f>V3/16</f>
        <v>0.26112132352941175</v>
      </c>
    </row>
    <row r="4" spans="1:23">
      <c r="A4" t="s">
        <v>4</v>
      </c>
      <c r="B4">
        <v>8.59</v>
      </c>
      <c r="C4">
        <v>89.74</v>
      </c>
      <c r="D4">
        <v>7.14</v>
      </c>
      <c r="E4">
        <v>1.45</v>
      </c>
      <c r="F4">
        <v>45.11</v>
      </c>
      <c r="G4">
        <v>44.63</v>
      </c>
      <c r="H4">
        <f t="shared" ref="H4:H20" si="0">D4-E4</f>
        <v>5.6899999999999995</v>
      </c>
      <c r="I4">
        <f t="shared" ref="I4:I20" si="1">F4-G4</f>
        <v>0.47999999999999687</v>
      </c>
      <c r="K4" t="s">
        <v>4</v>
      </c>
      <c r="L4" s="3">
        <f t="shared" ref="L4:L20" si="2">(P4-R4)/16</f>
        <v>0.30604677287581694</v>
      </c>
      <c r="M4" s="4">
        <f t="shared" ref="M4:M20" si="3">(Q4-R4)/16</f>
        <v>0.17117544934640522</v>
      </c>
      <c r="N4">
        <f t="shared" ref="N4:N20" si="4">L4-M4</f>
        <v>0.13487132352941172</v>
      </c>
      <c r="P4">
        <f t="shared" ref="P4:P20" si="5">D4-$E$23</f>
        <v>5.3739705882352933</v>
      </c>
      <c r="Q4">
        <f t="shared" ref="Q4:Q20" si="6">E4+$E$23</f>
        <v>3.2160294117647057</v>
      </c>
      <c r="R4">
        <f t="shared" ref="R4:R20" si="7">(P4+Q4)/18</f>
        <v>0.47722222222222221</v>
      </c>
      <c r="U4">
        <v>5.6899999999999995</v>
      </c>
      <c r="V4">
        <f t="shared" ref="V4:V20" si="8">U4-$D$23</f>
        <v>2.1579411764705876</v>
      </c>
      <c r="W4">
        <f t="shared" ref="W4:W20" si="9">V4/16</f>
        <v>0.13487132352941172</v>
      </c>
    </row>
    <row r="5" spans="1:23">
      <c r="A5" t="s">
        <v>5</v>
      </c>
      <c r="B5">
        <v>-15.22</v>
      </c>
      <c r="C5">
        <v>89.09</v>
      </c>
      <c r="D5">
        <v>-3.9</v>
      </c>
      <c r="E5">
        <v>-11.32</v>
      </c>
      <c r="F5">
        <v>43.83</v>
      </c>
      <c r="G5">
        <v>45.26</v>
      </c>
      <c r="H5">
        <f t="shared" si="0"/>
        <v>7.42</v>
      </c>
      <c r="I5">
        <f t="shared" si="1"/>
        <v>-1.4299999999999997</v>
      </c>
      <c r="K5" t="s">
        <v>5</v>
      </c>
      <c r="L5" s="3">
        <f t="shared" si="2"/>
        <v>-0.3012796160130719</v>
      </c>
      <c r="M5" s="4">
        <f t="shared" si="3"/>
        <v>-0.54427593954248366</v>
      </c>
      <c r="N5">
        <f t="shared" si="4"/>
        <v>0.24299632352941175</v>
      </c>
      <c r="P5">
        <f t="shared" si="5"/>
        <v>-5.6660294117647059</v>
      </c>
      <c r="Q5">
        <f t="shared" si="6"/>
        <v>-9.5539705882352948</v>
      </c>
      <c r="R5">
        <f t="shared" si="7"/>
        <v>-0.84555555555555562</v>
      </c>
      <c r="U5">
        <v>7.42</v>
      </c>
      <c r="V5">
        <f t="shared" si="8"/>
        <v>3.887941176470588</v>
      </c>
      <c r="W5">
        <f t="shared" si="9"/>
        <v>0.24299632352941175</v>
      </c>
    </row>
    <row r="6" spans="1:23">
      <c r="A6" t="s">
        <v>6</v>
      </c>
      <c r="B6">
        <v>4.49</v>
      </c>
      <c r="C6">
        <v>94.37</v>
      </c>
      <c r="D6">
        <v>5.23</v>
      </c>
      <c r="E6">
        <v>-0.74</v>
      </c>
      <c r="F6">
        <v>47.24</v>
      </c>
      <c r="G6">
        <v>47.13</v>
      </c>
      <c r="H6">
        <f t="shared" si="0"/>
        <v>5.9700000000000006</v>
      </c>
      <c r="I6">
        <f t="shared" si="1"/>
        <v>0.10999999999999943</v>
      </c>
      <c r="K6" t="s">
        <v>6</v>
      </c>
      <c r="L6" s="3">
        <f t="shared" si="2"/>
        <v>0.20090788398692813</v>
      </c>
      <c r="M6" s="4">
        <f t="shared" si="3"/>
        <v>4.8536560457516344E-2</v>
      </c>
      <c r="N6">
        <f t="shared" si="4"/>
        <v>0.1523713235294118</v>
      </c>
      <c r="P6">
        <f t="shared" si="5"/>
        <v>3.4639705882352945</v>
      </c>
      <c r="Q6">
        <f t="shared" si="6"/>
        <v>1.026029411764706</v>
      </c>
      <c r="R6">
        <f t="shared" si="7"/>
        <v>0.24944444444444447</v>
      </c>
      <c r="U6">
        <v>5.9700000000000006</v>
      </c>
      <c r="V6">
        <f t="shared" si="8"/>
        <v>2.4379411764705887</v>
      </c>
      <c r="W6">
        <f t="shared" si="9"/>
        <v>0.1523713235294118</v>
      </c>
    </row>
    <row r="7" spans="1:23">
      <c r="A7" t="s">
        <v>7</v>
      </c>
      <c r="B7">
        <v>-8.52</v>
      </c>
      <c r="C7">
        <v>90.66</v>
      </c>
      <c r="D7">
        <v>-1.02</v>
      </c>
      <c r="E7">
        <v>-7.5</v>
      </c>
      <c r="F7">
        <v>44.8</v>
      </c>
      <c r="G7">
        <v>45.86</v>
      </c>
      <c r="H7">
        <f t="shared" si="0"/>
        <v>6.48</v>
      </c>
      <c r="I7">
        <f t="shared" si="1"/>
        <v>-1.0600000000000023</v>
      </c>
      <c r="K7" t="s">
        <v>7</v>
      </c>
      <c r="L7" s="3">
        <f t="shared" si="2"/>
        <v>-0.1445435049019608</v>
      </c>
      <c r="M7" s="4">
        <f t="shared" si="3"/>
        <v>-0.32878982843137255</v>
      </c>
      <c r="N7">
        <f t="shared" si="4"/>
        <v>0.18424632352941175</v>
      </c>
      <c r="P7">
        <f t="shared" si="5"/>
        <v>-2.786029411764706</v>
      </c>
      <c r="Q7">
        <f t="shared" si="6"/>
        <v>-5.7339705882352945</v>
      </c>
      <c r="R7">
        <f t="shared" si="7"/>
        <v>-0.47333333333333333</v>
      </c>
      <c r="U7">
        <v>6.48</v>
      </c>
      <c r="V7">
        <f t="shared" si="8"/>
        <v>2.9479411764705885</v>
      </c>
      <c r="W7">
        <f t="shared" si="9"/>
        <v>0.18424632352941178</v>
      </c>
    </row>
    <row r="8" spans="1:23">
      <c r="A8" t="s">
        <v>8</v>
      </c>
      <c r="B8">
        <v>21.93</v>
      </c>
      <c r="C8">
        <v>93.93</v>
      </c>
      <c r="D8">
        <v>14.64</v>
      </c>
      <c r="E8">
        <v>7.29</v>
      </c>
      <c r="F8">
        <v>47.44</v>
      </c>
      <c r="G8">
        <v>46.49</v>
      </c>
      <c r="H8">
        <f t="shared" si="0"/>
        <v>7.3500000000000005</v>
      </c>
      <c r="I8">
        <f t="shared" si="1"/>
        <v>0.94999999999999574</v>
      </c>
      <c r="K8" t="s">
        <v>8</v>
      </c>
      <c r="L8" s="3">
        <f t="shared" si="2"/>
        <v>0.72847732843137258</v>
      </c>
      <c r="M8" s="4">
        <f t="shared" si="3"/>
        <v>0.4898560049019608</v>
      </c>
      <c r="N8">
        <f t="shared" si="4"/>
        <v>0.23862132352941179</v>
      </c>
      <c r="P8">
        <f t="shared" si="5"/>
        <v>12.873970588235295</v>
      </c>
      <c r="Q8">
        <f t="shared" si="6"/>
        <v>9.0560294117647064</v>
      </c>
      <c r="R8">
        <f t="shared" si="7"/>
        <v>1.2183333333333333</v>
      </c>
      <c r="U8">
        <v>7.3500000000000005</v>
      </c>
      <c r="V8">
        <f t="shared" si="8"/>
        <v>3.8179411764705886</v>
      </c>
      <c r="W8">
        <f t="shared" si="9"/>
        <v>0.23862132352941179</v>
      </c>
    </row>
    <row r="9" spans="1:23">
      <c r="A9" t="s">
        <v>9</v>
      </c>
      <c r="B9">
        <v>11.07</v>
      </c>
      <c r="C9">
        <v>92.33</v>
      </c>
      <c r="D9">
        <v>9.0399999999999991</v>
      </c>
      <c r="E9">
        <v>2.04</v>
      </c>
      <c r="F9">
        <v>46.9</v>
      </c>
      <c r="G9">
        <v>45.43</v>
      </c>
      <c r="H9">
        <f t="shared" si="0"/>
        <v>6.9999999999999991</v>
      </c>
      <c r="I9">
        <f t="shared" si="1"/>
        <v>1.4699999999999989</v>
      </c>
      <c r="K9" t="s">
        <v>9</v>
      </c>
      <c r="L9" s="3">
        <f t="shared" si="2"/>
        <v>0.41615093954248361</v>
      </c>
      <c r="M9" s="4">
        <f t="shared" si="3"/>
        <v>0.19940461601307191</v>
      </c>
      <c r="N9">
        <f t="shared" si="4"/>
        <v>0.2167463235294117</v>
      </c>
      <c r="P9">
        <f t="shared" si="5"/>
        <v>7.2739705882352936</v>
      </c>
      <c r="Q9">
        <f t="shared" si="6"/>
        <v>3.806029411764706</v>
      </c>
      <c r="R9">
        <f t="shared" si="7"/>
        <v>0.61555555555555552</v>
      </c>
      <c r="U9">
        <v>6.9999999999999991</v>
      </c>
      <c r="V9">
        <f t="shared" si="8"/>
        <v>3.4679411764705872</v>
      </c>
      <c r="W9">
        <f t="shared" si="9"/>
        <v>0.2167463235294117</v>
      </c>
    </row>
    <row r="10" spans="1:23">
      <c r="A10" t="s">
        <v>10</v>
      </c>
      <c r="B10">
        <v>19.079999999999998</v>
      </c>
      <c r="C10">
        <v>98.84</v>
      </c>
      <c r="D10">
        <v>12.43</v>
      </c>
      <c r="E10">
        <v>6.65</v>
      </c>
      <c r="F10">
        <v>51.01</v>
      </c>
      <c r="G10">
        <v>47.83</v>
      </c>
      <c r="H10">
        <f t="shared" si="0"/>
        <v>5.7799999999999994</v>
      </c>
      <c r="I10">
        <f t="shared" si="1"/>
        <v>3.1799999999999997</v>
      </c>
      <c r="K10" t="s">
        <v>10</v>
      </c>
      <c r="L10" s="3">
        <f t="shared" si="2"/>
        <v>0.60024816176470586</v>
      </c>
      <c r="M10" s="4">
        <f t="shared" si="3"/>
        <v>0.45975183823529414</v>
      </c>
      <c r="N10">
        <f t="shared" si="4"/>
        <v>0.14049632352941172</v>
      </c>
      <c r="P10">
        <f t="shared" si="5"/>
        <v>10.663970588235294</v>
      </c>
      <c r="Q10">
        <f t="shared" si="6"/>
        <v>8.4160294117647059</v>
      </c>
      <c r="R10">
        <f t="shared" si="7"/>
        <v>1.0599999999999998</v>
      </c>
      <c r="U10">
        <v>5.7799999999999994</v>
      </c>
      <c r="V10">
        <f t="shared" si="8"/>
        <v>2.2479411764705874</v>
      </c>
      <c r="W10">
        <f t="shared" si="9"/>
        <v>0.14049632352941172</v>
      </c>
    </row>
    <row r="11" spans="1:23">
      <c r="A11" t="s">
        <v>11</v>
      </c>
      <c r="B11">
        <v>-15.54</v>
      </c>
      <c r="C11">
        <v>89.55</v>
      </c>
      <c r="D11">
        <v>-4.59</v>
      </c>
      <c r="E11">
        <v>-10.95</v>
      </c>
      <c r="F11">
        <v>43.73</v>
      </c>
      <c r="G11">
        <v>45.82</v>
      </c>
      <c r="H11">
        <f t="shared" si="0"/>
        <v>6.3599999999999994</v>
      </c>
      <c r="I11">
        <f t="shared" si="1"/>
        <v>-2.0900000000000034</v>
      </c>
      <c r="K11" t="s">
        <v>11</v>
      </c>
      <c r="L11" s="3">
        <f t="shared" si="2"/>
        <v>-0.34329350490196076</v>
      </c>
      <c r="M11" s="4">
        <f t="shared" si="3"/>
        <v>-0.52003982843137253</v>
      </c>
      <c r="N11">
        <f t="shared" si="4"/>
        <v>0.17674632352941178</v>
      </c>
      <c r="P11">
        <f t="shared" si="5"/>
        <v>-6.3560294117647054</v>
      </c>
      <c r="Q11">
        <f t="shared" si="6"/>
        <v>-9.1839705882352938</v>
      </c>
      <c r="R11">
        <f t="shared" si="7"/>
        <v>-0.86333333333333329</v>
      </c>
      <c r="U11">
        <v>6.3599999999999994</v>
      </c>
      <c r="V11">
        <f t="shared" si="8"/>
        <v>2.8279411764705875</v>
      </c>
      <c r="W11">
        <f t="shared" si="9"/>
        <v>0.17674632352941172</v>
      </c>
    </row>
    <row r="12" spans="1:23">
      <c r="A12" t="s">
        <v>12</v>
      </c>
      <c r="B12">
        <v>-7.44</v>
      </c>
      <c r="C12">
        <v>84.38</v>
      </c>
      <c r="D12">
        <v>-0.51</v>
      </c>
      <c r="E12">
        <v>-6.93</v>
      </c>
      <c r="F12">
        <v>42.19</v>
      </c>
      <c r="G12">
        <v>42.19</v>
      </c>
      <c r="H12">
        <f t="shared" si="0"/>
        <v>6.42</v>
      </c>
      <c r="I12">
        <f t="shared" si="1"/>
        <v>0</v>
      </c>
      <c r="K12" t="s">
        <v>12</v>
      </c>
      <c r="L12" s="3">
        <f t="shared" si="2"/>
        <v>-0.1164185049019608</v>
      </c>
      <c r="M12" s="4">
        <f t="shared" si="3"/>
        <v>-0.29691482843137257</v>
      </c>
      <c r="N12">
        <f t="shared" si="4"/>
        <v>0.18049632352941175</v>
      </c>
      <c r="P12">
        <f t="shared" si="5"/>
        <v>-2.2760294117647062</v>
      </c>
      <c r="Q12">
        <f t="shared" si="6"/>
        <v>-5.1639705882352942</v>
      </c>
      <c r="R12">
        <f t="shared" si="7"/>
        <v>-0.41333333333333333</v>
      </c>
      <c r="U12">
        <v>6.42</v>
      </c>
      <c r="V12">
        <f t="shared" si="8"/>
        <v>2.887941176470588</v>
      </c>
      <c r="W12">
        <f t="shared" si="9"/>
        <v>0.18049632352941175</v>
      </c>
    </row>
    <row r="13" spans="1:23">
      <c r="A13" t="s">
        <v>13</v>
      </c>
      <c r="B13">
        <v>3.35</v>
      </c>
      <c r="C13">
        <v>93.77</v>
      </c>
      <c r="D13">
        <v>6.36</v>
      </c>
      <c r="E13">
        <v>-3.01</v>
      </c>
      <c r="F13">
        <v>46.86</v>
      </c>
      <c r="G13">
        <v>46.91</v>
      </c>
      <c r="H13">
        <f t="shared" si="0"/>
        <v>9.370000000000001</v>
      </c>
      <c r="I13">
        <f t="shared" si="1"/>
        <v>-4.9999999999997158E-2</v>
      </c>
      <c r="K13" t="s">
        <v>13</v>
      </c>
      <c r="L13" s="3">
        <f t="shared" si="2"/>
        <v>0.27549121732026144</v>
      </c>
      <c r="M13" s="4">
        <f t="shared" si="3"/>
        <v>-8.9380106209150309E-2</v>
      </c>
      <c r="N13">
        <f t="shared" si="4"/>
        <v>0.36487132352941176</v>
      </c>
      <c r="P13">
        <f t="shared" si="5"/>
        <v>4.5939705882352939</v>
      </c>
      <c r="Q13">
        <f t="shared" si="6"/>
        <v>-1.2439705882352938</v>
      </c>
      <c r="R13">
        <f t="shared" si="7"/>
        <v>0.18611111111111112</v>
      </c>
      <c r="U13">
        <v>9.370000000000001</v>
      </c>
      <c r="V13">
        <f t="shared" si="8"/>
        <v>5.8379411764705891</v>
      </c>
      <c r="W13">
        <f t="shared" si="9"/>
        <v>0.36487132352941182</v>
      </c>
    </row>
    <row r="14" spans="1:23">
      <c r="A14" t="s">
        <v>14</v>
      </c>
      <c r="B14">
        <v>-8.11</v>
      </c>
      <c r="C14">
        <v>90.08</v>
      </c>
      <c r="D14">
        <v>-1.3</v>
      </c>
      <c r="E14">
        <v>-6.81</v>
      </c>
      <c r="F14">
        <v>44.7</v>
      </c>
      <c r="G14">
        <v>45.38</v>
      </c>
      <c r="H14">
        <f t="shared" si="0"/>
        <v>5.51</v>
      </c>
      <c r="I14">
        <f t="shared" si="1"/>
        <v>-0.67999999999999972</v>
      </c>
      <c r="K14" t="s">
        <v>14</v>
      </c>
      <c r="L14" s="3">
        <f t="shared" si="2"/>
        <v>-0.16346711601307193</v>
      </c>
      <c r="M14" s="4">
        <f t="shared" si="3"/>
        <v>-0.28708843954248359</v>
      </c>
      <c r="N14">
        <f t="shared" si="4"/>
        <v>0.12362132352941166</v>
      </c>
      <c r="P14">
        <f t="shared" si="5"/>
        <v>-3.0660294117647062</v>
      </c>
      <c r="Q14">
        <f t="shared" si="6"/>
        <v>-5.0439705882352932</v>
      </c>
      <c r="R14">
        <f t="shared" si="7"/>
        <v>-0.45055555555555554</v>
      </c>
      <c r="U14">
        <v>5.51</v>
      </c>
      <c r="V14">
        <f t="shared" si="8"/>
        <v>1.9779411764705879</v>
      </c>
      <c r="W14">
        <f t="shared" si="9"/>
        <v>0.12362132352941174</v>
      </c>
    </row>
    <row r="15" spans="1:23">
      <c r="A15" t="s">
        <v>15</v>
      </c>
      <c r="B15">
        <v>4.5599999999999996</v>
      </c>
      <c r="C15">
        <v>89.34</v>
      </c>
      <c r="D15">
        <v>5.62</v>
      </c>
      <c r="E15">
        <v>-1.06</v>
      </c>
      <c r="F15">
        <v>44.73</v>
      </c>
      <c r="G15">
        <v>44.61</v>
      </c>
      <c r="H15">
        <f t="shared" si="0"/>
        <v>6.68</v>
      </c>
      <c r="I15">
        <f t="shared" si="1"/>
        <v>0.11999999999999744</v>
      </c>
      <c r="K15" t="s">
        <v>15</v>
      </c>
      <c r="L15" s="3">
        <f t="shared" si="2"/>
        <v>0.22503982843137255</v>
      </c>
      <c r="M15" s="4">
        <f t="shared" si="3"/>
        <v>2.8293504901960784E-2</v>
      </c>
      <c r="N15">
        <f t="shared" si="4"/>
        <v>0.19674632352941177</v>
      </c>
      <c r="P15">
        <f t="shared" si="5"/>
        <v>3.8539705882352941</v>
      </c>
      <c r="Q15">
        <f t="shared" si="6"/>
        <v>0.70602941176470591</v>
      </c>
      <c r="R15">
        <f t="shared" si="7"/>
        <v>0.25333333333333335</v>
      </c>
      <c r="U15">
        <v>6.68</v>
      </c>
      <c r="V15">
        <f t="shared" si="8"/>
        <v>3.1479411764705878</v>
      </c>
      <c r="W15">
        <f t="shared" si="9"/>
        <v>0.19674632352941174</v>
      </c>
    </row>
    <row r="16" spans="1:23">
      <c r="A16" t="s">
        <v>16</v>
      </c>
      <c r="B16">
        <v>30.13</v>
      </c>
      <c r="C16">
        <v>104.58</v>
      </c>
      <c r="D16">
        <v>18.75</v>
      </c>
      <c r="E16">
        <v>11.38</v>
      </c>
      <c r="F16">
        <v>53.8</v>
      </c>
      <c r="G16">
        <v>50.78</v>
      </c>
      <c r="H16">
        <f t="shared" si="0"/>
        <v>7.3699999999999992</v>
      </c>
      <c r="I16">
        <f t="shared" si="1"/>
        <v>3.019999999999996</v>
      </c>
      <c r="K16" t="s">
        <v>16</v>
      </c>
      <c r="L16" s="3">
        <f t="shared" si="2"/>
        <v>0.95688010620915032</v>
      </c>
      <c r="M16" s="4">
        <f t="shared" si="3"/>
        <v>0.71700878267973855</v>
      </c>
      <c r="N16">
        <f t="shared" si="4"/>
        <v>0.23987132352941176</v>
      </c>
      <c r="P16">
        <f t="shared" si="5"/>
        <v>16.983970588235294</v>
      </c>
      <c r="Q16">
        <f t="shared" si="6"/>
        <v>13.146029411764706</v>
      </c>
      <c r="R16">
        <f t="shared" si="7"/>
        <v>1.673888888888889</v>
      </c>
      <c r="U16">
        <v>7.3699999999999992</v>
      </c>
      <c r="V16">
        <f t="shared" si="8"/>
        <v>3.8379411764705873</v>
      </c>
      <c r="W16">
        <f t="shared" si="9"/>
        <v>0.23987132352941171</v>
      </c>
    </row>
    <row r="17" spans="1:23">
      <c r="A17" t="s">
        <v>17</v>
      </c>
      <c r="B17">
        <v>-11.05</v>
      </c>
      <c r="C17">
        <v>91.45</v>
      </c>
      <c r="D17">
        <v>-2.27</v>
      </c>
      <c r="E17">
        <v>-8.7799999999999994</v>
      </c>
      <c r="F17">
        <v>45.15</v>
      </c>
      <c r="G17">
        <v>46.3</v>
      </c>
      <c r="H17">
        <f t="shared" si="0"/>
        <v>6.51</v>
      </c>
      <c r="I17">
        <f t="shared" si="1"/>
        <v>-1.1499999999999986</v>
      </c>
      <c r="K17" t="s">
        <v>17</v>
      </c>
      <c r="L17" s="3">
        <f t="shared" si="2"/>
        <v>-0.21388378267973857</v>
      </c>
      <c r="M17" s="4">
        <f t="shared" si="3"/>
        <v>-0.40000510620915031</v>
      </c>
      <c r="N17">
        <f t="shared" si="4"/>
        <v>0.18612132352941174</v>
      </c>
      <c r="P17">
        <f t="shared" si="5"/>
        <v>-4.036029411764706</v>
      </c>
      <c r="Q17">
        <f t="shared" si="6"/>
        <v>-7.0139705882352938</v>
      </c>
      <c r="R17">
        <f t="shared" si="7"/>
        <v>-0.61388888888888893</v>
      </c>
      <c r="U17">
        <v>6.51</v>
      </c>
      <c r="V17">
        <f t="shared" si="8"/>
        <v>2.9779411764705879</v>
      </c>
      <c r="W17">
        <f t="shared" si="9"/>
        <v>0.18612132352941174</v>
      </c>
    </row>
    <row r="18" spans="1:23">
      <c r="A18" t="s">
        <v>18</v>
      </c>
      <c r="B18">
        <v>-19.63</v>
      </c>
      <c r="C18">
        <v>79.83</v>
      </c>
      <c r="D18">
        <v>-6.62</v>
      </c>
      <c r="E18">
        <v>-13.01</v>
      </c>
      <c r="F18">
        <v>38.67</v>
      </c>
      <c r="G18">
        <v>41.16</v>
      </c>
      <c r="H18">
        <f t="shared" si="0"/>
        <v>6.39</v>
      </c>
      <c r="I18">
        <f t="shared" si="1"/>
        <v>-2.4899999999999949</v>
      </c>
      <c r="K18" s="22" t="s">
        <v>18</v>
      </c>
      <c r="L18" s="3">
        <f t="shared" si="2"/>
        <v>-0.45596711601307194</v>
      </c>
      <c r="M18" s="4">
        <f t="shared" si="3"/>
        <v>-0.63458843954248367</v>
      </c>
      <c r="N18">
        <f t="shared" si="4"/>
        <v>0.17862132352941174</v>
      </c>
      <c r="P18">
        <f t="shared" si="5"/>
        <v>-8.3860294117647065</v>
      </c>
      <c r="Q18">
        <f t="shared" si="6"/>
        <v>-11.243970588235294</v>
      </c>
      <c r="R18">
        <f t="shared" si="7"/>
        <v>-1.0905555555555557</v>
      </c>
      <c r="U18">
        <v>6.39</v>
      </c>
      <c r="V18">
        <f t="shared" si="8"/>
        <v>2.8579411764705878</v>
      </c>
      <c r="W18">
        <f t="shared" si="9"/>
        <v>0.17862132352941174</v>
      </c>
    </row>
    <row r="19" spans="1:23">
      <c r="A19" t="s">
        <v>19</v>
      </c>
      <c r="B19">
        <v>-2.25</v>
      </c>
      <c r="C19">
        <v>93.92</v>
      </c>
      <c r="D19">
        <v>2.02</v>
      </c>
      <c r="E19">
        <v>-4.2699999999999996</v>
      </c>
      <c r="F19">
        <v>47.07</v>
      </c>
      <c r="G19">
        <v>46.85</v>
      </c>
      <c r="H19">
        <f t="shared" si="0"/>
        <v>6.2899999999999991</v>
      </c>
      <c r="I19">
        <f t="shared" si="1"/>
        <v>0.21999999999999886</v>
      </c>
      <c r="K19" t="s">
        <v>19</v>
      </c>
      <c r="L19" s="3">
        <f t="shared" si="2"/>
        <v>2.3685661764705879E-2</v>
      </c>
      <c r="M19" s="4">
        <f t="shared" si="3"/>
        <v>-0.14868566176470585</v>
      </c>
      <c r="N19">
        <f t="shared" si="4"/>
        <v>0.17237132352941173</v>
      </c>
      <c r="P19">
        <f t="shared" si="5"/>
        <v>0.25397058823529406</v>
      </c>
      <c r="Q19">
        <f t="shared" si="6"/>
        <v>-2.5039705882352936</v>
      </c>
      <c r="R19">
        <f t="shared" si="7"/>
        <v>-0.12499999999999997</v>
      </c>
      <c r="U19">
        <v>6.2899999999999991</v>
      </c>
      <c r="V19">
        <f t="shared" si="8"/>
        <v>2.7579411764705872</v>
      </c>
      <c r="W19">
        <f t="shared" si="9"/>
        <v>0.1723713235294117</v>
      </c>
    </row>
    <row r="20" spans="1:23" ht="15" thickBot="1">
      <c r="A20" t="s">
        <v>20</v>
      </c>
      <c r="B20">
        <v>2.2799999999999998</v>
      </c>
      <c r="C20">
        <v>87.95</v>
      </c>
      <c r="D20">
        <v>4.04</v>
      </c>
      <c r="E20">
        <v>-1.75</v>
      </c>
      <c r="F20">
        <v>44</v>
      </c>
      <c r="G20">
        <v>43.95</v>
      </c>
      <c r="H20">
        <f t="shared" si="0"/>
        <v>5.79</v>
      </c>
      <c r="I20">
        <f t="shared" si="1"/>
        <v>4.9999999999997158E-2</v>
      </c>
      <c r="K20" t="s">
        <v>20</v>
      </c>
      <c r="L20" s="5">
        <f t="shared" si="2"/>
        <v>0.134171772875817</v>
      </c>
      <c r="M20" s="6">
        <f t="shared" si="3"/>
        <v>-6.9495506535947674E-3</v>
      </c>
      <c r="N20">
        <f t="shared" si="4"/>
        <v>0.14112132352941176</v>
      </c>
      <c r="P20">
        <f t="shared" si="5"/>
        <v>2.2739705882352941</v>
      </c>
      <c r="Q20">
        <f t="shared" si="6"/>
        <v>1.6029411764705959E-2</v>
      </c>
      <c r="R20">
        <f t="shared" si="7"/>
        <v>0.12722222222222224</v>
      </c>
      <c r="U20">
        <v>5.79</v>
      </c>
      <c r="V20">
        <f t="shared" si="8"/>
        <v>2.2579411764705881</v>
      </c>
      <c r="W20">
        <f t="shared" si="9"/>
        <v>0.14112132352941176</v>
      </c>
    </row>
    <row r="21" spans="1:23">
      <c r="H21">
        <f>SUM(H3:H20)</f>
        <v>120.09000000000002</v>
      </c>
      <c r="I21">
        <f>SUM(I3:I20)</f>
        <v>-4.0000000000013358E-2</v>
      </c>
    </row>
    <row r="22" spans="1:23">
      <c r="D22">
        <f>SUM(D3:D20)</f>
        <v>60.180000000000007</v>
      </c>
      <c r="E22">
        <f t="shared" ref="E22:G22" si="10">SUM(E3:E20)</f>
        <v>-59.91</v>
      </c>
      <c r="F22">
        <f t="shared" si="10"/>
        <v>822.52</v>
      </c>
      <c r="G22">
        <f t="shared" si="10"/>
        <v>822.56</v>
      </c>
      <c r="H22">
        <f>AVERAGE(H3:H20)</f>
        <v>6.6716666666666677</v>
      </c>
      <c r="W22">
        <f>AVERAGE(W3:W20)</f>
        <v>0.19622549019607841</v>
      </c>
    </row>
    <row r="23" spans="1:23">
      <c r="D23">
        <f>(D22-E22)/34</f>
        <v>3.5320588235294119</v>
      </c>
      <c r="E23">
        <f>D23/2</f>
        <v>1.766029411764706</v>
      </c>
      <c r="F23">
        <f>G23/17</f>
        <v>48.384705882352939</v>
      </c>
      <c r="G23">
        <f>AVERAGE(F22:G22)</f>
        <v>822.54</v>
      </c>
      <c r="H23">
        <f>H22/17</f>
        <v>0.39245098039215692</v>
      </c>
      <c r="N23">
        <f>AVERAGE(N3:N20)</f>
        <v>0.19622549019607838</v>
      </c>
    </row>
    <row r="24" spans="1:23">
      <c r="L24">
        <f>L10-M17</f>
        <v>1.0002532679738563</v>
      </c>
    </row>
    <row r="25" spans="1:23">
      <c r="L25">
        <f>M10-L3</f>
        <v>0.81446895424836607</v>
      </c>
    </row>
    <row r="26" spans="1:23">
      <c r="L26">
        <f>M10-L7</f>
        <v>0.60429534313725497</v>
      </c>
    </row>
    <row r="27" spans="1:23">
      <c r="L27">
        <f>M10-L20</f>
        <v>0.32558006535947714</v>
      </c>
    </row>
    <row r="31" spans="1:23">
      <c r="K31" t="s">
        <v>0</v>
      </c>
      <c r="L31" t="s">
        <v>31</v>
      </c>
      <c r="M31" t="s">
        <v>32</v>
      </c>
      <c r="N31" t="s">
        <v>2</v>
      </c>
      <c r="P31" t="s">
        <v>64</v>
      </c>
      <c r="Q31" t="s">
        <v>65</v>
      </c>
      <c r="R31" t="s">
        <v>59</v>
      </c>
      <c r="S31" t="s">
        <v>60</v>
      </c>
      <c r="T31" t="s">
        <v>66</v>
      </c>
    </row>
    <row r="32" spans="1:23" ht="15" thickBot="1">
      <c r="C32" t="s">
        <v>0</v>
      </c>
      <c r="D32" t="s">
        <v>31</v>
      </c>
      <c r="E32" t="s">
        <v>32</v>
      </c>
      <c r="K32" t="s">
        <v>3</v>
      </c>
      <c r="L32">
        <v>45.29</v>
      </c>
      <c r="M32">
        <v>45.98</v>
      </c>
      <c r="N32">
        <f>L32-M32</f>
        <v>-0.68999999999999773</v>
      </c>
      <c r="P32">
        <f>(L32+M32-$L$52)/18</f>
        <v>2.382516339869281</v>
      </c>
      <c r="Q32">
        <f>N32+17*P32-L32</f>
        <v>-5.4772222222222169</v>
      </c>
      <c r="R32">
        <f>(Q32+$L$53)/18</f>
        <v>1.0397294843863474</v>
      </c>
      <c r="S32">
        <f>P32-R32</f>
        <v>1.3427868554829336</v>
      </c>
      <c r="T32">
        <f>R32-S32</f>
        <v>-0.30305737109658626</v>
      </c>
    </row>
    <row r="33" spans="3:20" ht="15" thickBot="1">
      <c r="C33" s="22" t="s">
        <v>3</v>
      </c>
      <c r="D33" s="1">
        <f>R32</f>
        <v>1.0397294843863474</v>
      </c>
      <c r="E33" s="1">
        <f>S32</f>
        <v>1.3427868554829336</v>
      </c>
      <c r="K33" t="s">
        <v>4</v>
      </c>
      <c r="L33">
        <v>45.11</v>
      </c>
      <c r="M33">
        <v>44.63</v>
      </c>
      <c r="N33">
        <f t="shared" ref="N33:N49" si="11">L33-M33</f>
        <v>0.47999999999999687</v>
      </c>
      <c r="P33">
        <f t="shared" ref="P33:P49" si="12">(L33+M33-$L$52)/16</f>
        <v>2.5847058823529419</v>
      </c>
      <c r="Q33">
        <f t="shared" ref="Q33:Q49" si="13">N33+17*P33-L33</f>
        <v>-0.68999999999999062</v>
      </c>
      <c r="R33">
        <f t="shared" ref="R33:R49" si="14">(Q33+$L$53)/18</f>
        <v>1.3056862745098043</v>
      </c>
      <c r="S33">
        <f t="shared" ref="S33:S49" si="15">P33-R33</f>
        <v>1.2790196078431375</v>
      </c>
      <c r="T33">
        <f t="shared" ref="T33:T49" si="16">R33-S33</f>
        <v>2.6666666666666838E-2</v>
      </c>
    </row>
    <row r="34" spans="3:20" ht="15" thickBot="1">
      <c r="C34" t="s">
        <v>4</v>
      </c>
      <c r="D34" s="1">
        <f t="shared" ref="D34:E50" si="17">R33</f>
        <v>1.3056862745098043</v>
      </c>
      <c r="E34" s="1">
        <f t="shared" si="17"/>
        <v>1.2790196078431375</v>
      </c>
      <c r="K34" t="s">
        <v>5</v>
      </c>
      <c r="L34">
        <v>43.83</v>
      </c>
      <c r="M34">
        <v>45.26</v>
      </c>
      <c r="N34">
        <f t="shared" si="11"/>
        <v>-1.4299999999999997</v>
      </c>
      <c r="P34">
        <f t="shared" si="12"/>
        <v>2.5440808823529415</v>
      </c>
      <c r="Q34">
        <f t="shared" si="13"/>
        <v>-2.0106249999999903</v>
      </c>
      <c r="R34">
        <f t="shared" si="14"/>
        <v>1.2323182189542488</v>
      </c>
      <c r="S34">
        <f t="shared" si="15"/>
        <v>1.3117626633986927</v>
      </c>
      <c r="T34">
        <f t="shared" si="16"/>
        <v>-7.9444444444443985E-2</v>
      </c>
    </row>
    <row r="35" spans="3:20" ht="15" thickBot="1">
      <c r="C35" t="s">
        <v>5</v>
      </c>
      <c r="D35" s="1">
        <f t="shared" si="17"/>
        <v>1.2323182189542488</v>
      </c>
      <c r="E35" s="1">
        <f t="shared" si="17"/>
        <v>1.3117626633986927</v>
      </c>
      <c r="K35" t="s">
        <v>6</v>
      </c>
      <c r="L35">
        <v>47.24</v>
      </c>
      <c r="M35">
        <v>47.13</v>
      </c>
      <c r="N35">
        <f t="shared" si="11"/>
        <v>0.10999999999999943</v>
      </c>
      <c r="P35">
        <f t="shared" si="12"/>
        <v>2.8740808823529416</v>
      </c>
      <c r="Q35">
        <f t="shared" si="13"/>
        <v>1.7293750000000045</v>
      </c>
      <c r="R35">
        <f t="shared" si="14"/>
        <v>1.4400959967320264</v>
      </c>
      <c r="S35">
        <f t="shared" si="15"/>
        <v>1.4339848856209152</v>
      </c>
      <c r="T35">
        <f t="shared" si="16"/>
        <v>6.1111111111111782E-3</v>
      </c>
    </row>
    <row r="36" spans="3:20" ht="15" thickBot="1">
      <c r="C36" t="s">
        <v>6</v>
      </c>
      <c r="D36" s="1">
        <f t="shared" si="17"/>
        <v>1.4400959967320264</v>
      </c>
      <c r="E36" s="1">
        <f t="shared" si="17"/>
        <v>1.4339848856209152</v>
      </c>
      <c r="K36" t="s">
        <v>7</v>
      </c>
      <c r="L36">
        <v>44.8</v>
      </c>
      <c r="M36">
        <v>45.86</v>
      </c>
      <c r="N36">
        <f t="shared" si="11"/>
        <v>-1.0600000000000023</v>
      </c>
      <c r="P36">
        <f t="shared" si="12"/>
        <v>2.6422058823529411</v>
      </c>
      <c r="Q36">
        <f t="shared" si="13"/>
        <v>-0.94250000000000256</v>
      </c>
      <c r="R36">
        <f t="shared" si="14"/>
        <v>1.2916584967320259</v>
      </c>
      <c r="S36">
        <f t="shared" si="15"/>
        <v>1.3505473856209151</v>
      </c>
      <c r="T36">
        <f t="shared" si="16"/>
        <v>-5.8888888888889213E-2</v>
      </c>
    </row>
    <row r="37" spans="3:20" ht="15" thickBot="1">
      <c r="C37" t="s">
        <v>7</v>
      </c>
      <c r="D37" s="1">
        <f t="shared" si="17"/>
        <v>1.2916584967320259</v>
      </c>
      <c r="E37" s="1">
        <f t="shared" si="17"/>
        <v>1.3505473856209151</v>
      </c>
      <c r="K37" t="s">
        <v>8</v>
      </c>
      <c r="L37">
        <v>47.44</v>
      </c>
      <c r="M37">
        <v>46.49</v>
      </c>
      <c r="N37">
        <f t="shared" si="11"/>
        <v>0.94999999999999574</v>
      </c>
      <c r="P37">
        <f t="shared" si="12"/>
        <v>2.8465808823529417</v>
      </c>
      <c r="Q37">
        <f t="shared" si="13"/>
        <v>1.901875000000004</v>
      </c>
      <c r="R37">
        <f t="shared" si="14"/>
        <v>1.4496793300653597</v>
      </c>
      <c r="S37">
        <f t="shared" si="15"/>
        <v>1.3969015522875821</v>
      </c>
      <c r="T37">
        <f t="shared" si="16"/>
        <v>5.277777777777759E-2</v>
      </c>
    </row>
    <row r="38" spans="3:20" ht="15" thickBot="1">
      <c r="C38" t="s">
        <v>8</v>
      </c>
      <c r="D38" s="1">
        <f t="shared" si="17"/>
        <v>1.4496793300653597</v>
      </c>
      <c r="E38" s="1">
        <f t="shared" si="17"/>
        <v>1.3969015522875821</v>
      </c>
      <c r="K38" t="s">
        <v>9</v>
      </c>
      <c r="L38">
        <v>46.9</v>
      </c>
      <c r="M38">
        <v>45.43</v>
      </c>
      <c r="N38">
        <f t="shared" si="11"/>
        <v>1.4699999999999989</v>
      </c>
      <c r="P38">
        <f t="shared" si="12"/>
        <v>2.7465808823529412</v>
      </c>
      <c r="Q38">
        <f t="shared" si="13"/>
        <v>1.2618750000000034</v>
      </c>
      <c r="R38">
        <f t="shared" si="14"/>
        <v>1.4141237745098041</v>
      </c>
      <c r="S38">
        <f t="shared" si="15"/>
        <v>1.3324571078431371</v>
      </c>
      <c r="T38">
        <f t="shared" si="16"/>
        <v>8.1666666666666998E-2</v>
      </c>
    </row>
    <row r="39" spans="3:20" ht="15" thickBot="1">
      <c r="C39" t="s">
        <v>9</v>
      </c>
      <c r="D39" s="1">
        <f t="shared" si="17"/>
        <v>1.4141237745098041</v>
      </c>
      <c r="E39" s="1">
        <f t="shared" si="17"/>
        <v>1.3324571078431371</v>
      </c>
      <c r="K39" t="s">
        <v>10</v>
      </c>
      <c r="L39">
        <v>51.01</v>
      </c>
      <c r="M39">
        <v>47.83</v>
      </c>
      <c r="N39">
        <f t="shared" si="11"/>
        <v>3.1799999999999997</v>
      </c>
      <c r="P39">
        <f t="shared" si="12"/>
        <v>3.1534558823529415</v>
      </c>
      <c r="Q39">
        <f t="shared" si="13"/>
        <v>5.7787500000000094</v>
      </c>
      <c r="R39">
        <f t="shared" si="14"/>
        <v>1.6650612745098043</v>
      </c>
      <c r="S39">
        <f t="shared" si="15"/>
        <v>1.4883946078431372</v>
      </c>
      <c r="T39">
        <f t="shared" si="16"/>
        <v>0.17666666666666719</v>
      </c>
    </row>
    <row r="40" spans="3:20" ht="15" thickBot="1">
      <c r="C40" t="s">
        <v>10</v>
      </c>
      <c r="D40" s="1">
        <f t="shared" si="17"/>
        <v>1.6650612745098043</v>
      </c>
      <c r="E40" s="1">
        <f t="shared" si="17"/>
        <v>1.4883946078431372</v>
      </c>
      <c r="K40" t="s">
        <v>11</v>
      </c>
      <c r="L40">
        <v>43.73</v>
      </c>
      <c r="M40">
        <v>45.82</v>
      </c>
      <c r="N40">
        <f t="shared" si="11"/>
        <v>-2.0900000000000034</v>
      </c>
      <c r="P40">
        <f t="shared" si="12"/>
        <v>2.5728308823529411</v>
      </c>
      <c r="Q40">
        <f t="shared" si="13"/>
        <v>-2.0818750000000037</v>
      </c>
      <c r="R40">
        <f t="shared" si="14"/>
        <v>1.2283598856209148</v>
      </c>
      <c r="S40">
        <f t="shared" si="15"/>
        <v>1.3444709967320263</v>
      </c>
      <c r="T40">
        <f t="shared" si="16"/>
        <v>-0.1161111111111115</v>
      </c>
    </row>
    <row r="41" spans="3:20" ht="15" thickBot="1">
      <c r="C41" t="s">
        <v>11</v>
      </c>
      <c r="D41" s="1">
        <f t="shared" si="17"/>
        <v>1.2283598856209148</v>
      </c>
      <c r="E41" s="1">
        <f t="shared" si="17"/>
        <v>1.3444709967320263</v>
      </c>
      <c r="K41" t="s">
        <v>12</v>
      </c>
      <c r="L41">
        <v>42.19</v>
      </c>
      <c r="M41">
        <v>42.19</v>
      </c>
      <c r="N41">
        <f t="shared" si="11"/>
        <v>0</v>
      </c>
      <c r="P41">
        <f t="shared" si="12"/>
        <v>2.249705882352941</v>
      </c>
      <c r="Q41">
        <f t="shared" si="13"/>
        <v>-3.9450000000000003</v>
      </c>
      <c r="R41">
        <f t="shared" si="14"/>
        <v>1.1248529411764705</v>
      </c>
      <c r="S41">
        <f t="shared" si="15"/>
        <v>1.1248529411764705</v>
      </c>
      <c r="T41">
        <f t="shared" si="16"/>
        <v>0</v>
      </c>
    </row>
    <row r="42" spans="3:20" ht="15" thickBot="1">
      <c r="C42" t="s">
        <v>12</v>
      </c>
      <c r="D42" s="1">
        <f t="shared" si="17"/>
        <v>1.1248529411764705</v>
      </c>
      <c r="E42" s="1">
        <f t="shared" si="17"/>
        <v>1.1248529411764705</v>
      </c>
      <c r="K42" t="s">
        <v>13</v>
      </c>
      <c r="L42">
        <v>46.86</v>
      </c>
      <c r="M42">
        <v>46.91</v>
      </c>
      <c r="N42">
        <f t="shared" si="11"/>
        <v>-4.9999999999997158E-2</v>
      </c>
      <c r="P42">
        <f t="shared" si="12"/>
        <v>2.836580882352941</v>
      </c>
      <c r="Q42">
        <f t="shared" si="13"/>
        <v>1.3118750000000006</v>
      </c>
      <c r="R42">
        <f t="shared" si="14"/>
        <v>1.4169015522875816</v>
      </c>
      <c r="S42">
        <f t="shared" si="15"/>
        <v>1.4196793300653594</v>
      </c>
      <c r="T42">
        <f t="shared" si="16"/>
        <v>-2.7777777777777679E-3</v>
      </c>
    </row>
    <row r="43" spans="3:20" ht="15" thickBot="1">
      <c r="C43" t="s">
        <v>13</v>
      </c>
      <c r="D43" s="1">
        <f t="shared" si="17"/>
        <v>1.4169015522875816</v>
      </c>
      <c r="E43" s="1">
        <f t="shared" si="17"/>
        <v>1.4196793300653594</v>
      </c>
      <c r="K43" t="s">
        <v>14</v>
      </c>
      <c r="L43">
        <v>44.7</v>
      </c>
      <c r="M43">
        <v>45.38</v>
      </c>
      <c r="N43">
        <f t="shared" si="11"/>
        <v>-0.67999999999999972</v>
      </c>
      <c r="P43">
        <f t="shared" si="12"/>
        <v>2.6059558823529421</v>
      </c>
      <c r="Q43">
        <f t="shared" si="13"/>
        <v>-1.0787499999999852</v>
      </c>
      <c r="R43">
        <f t="shared" si="14"/>
        <v>1.2840890522875825</v>
      </c>
      <c r="S43">
        <f t="shared" si="15"/>
        <v>1.3218668300653595</v>
      </c>
      <c r="T43">
        <f t="shared" si="16"/>
        <v>-3.7777777777777022E-2</v>
      </c>
    </row>
    <row r="44" spans="3:20" ht="15" thickBot="1">
      <c r="C44" t="s">
        <v>14</v>
      </c>
      <c r="D44" s="1">
        <f t="shared" si="17"/>
        <v>1.2840890522875825</v>
      </c>
      <c r="E44" s="1">
        <f t="shared" si="17"/>
        <v>1.3218668300653595</v>
      </c>
      <c r="K44" t="s">
        <v>15</v>
      </c>
      <c r="L44">
        <v>44.73</v>
      </c>
      <c r="M44">
        <v>44.61</v>
      </c>
      <c r="N44">
        <f t="shared" si="11"/>
        <v>0.11999999999999744</v>
      </c>
      <c r="P44">
        <f t="shared" si="12"/>
        <v>2.5597058823529415</v>
      </c>
      <c r="Q44">
        <f t="shared" si="13"/>
        <v>-1.0949999999999918</v>
      </c>
      <c r="R44">
        <f t="shared" si="14"/>
        <v>1.2831862745098044</v>
      </c>
      <c r="S44">
        <f t="shared" si="15"/>
        <v>1.2765196078431371</v>
      </c>
      <c r="T44">
        <f t="shared" si="16"/>
        <v>6.6666666666672647E-3</v>
      </c>
    </row>
    <row r="45" spans="3:20" ht="15" thickBot="1">
      <c r="C45" t="s">
        <v>15</v>
      </c>
      <c r="D45" s="1">
        <f t="shared" si="17"/>
        <v>1.2831862745098044</v>
      </c>
      <c r="E45" s="1">
        <f t="shared" si="17"/>
        <v>1.2765196078431371</v>
      </c>
      <c r="K45" t="s">
        <v>16</v>
      </c>
      <c r="L45">
        <v>53.8</v>
      </c>
      <c r="M45">
        <v>50.78</v>
      </c>
      <c r="N45">
        <f t="shared" si="11"/>
        <v>3.019999999999996</v>
      </c>
      <c r="P45">
        <f t="shared" si="12"/>
        <v>3.5122058823529412</v>
      </c>
      <c r="Q45">
        <f t="shared" si="13"/>
        <v>8.927500000000002</v>
      </c>
      <c r="R45">
        <f t="shared" si="14"/>
        <v>1.8399918300653597</v>
      </c>
      <c r="S45">
        <f t="shared" si="15"/>
        <v>1.6722140522875815</v>
      </c>
      <c r="T45">
        <f t="shared" si="16"/>
        <v>0.16777777777777825</v>
      </c>
    </row>
    <row r="46" spans="3:20" ht="15" thickBot="1">
      <c r="C46" t="s">
        <v>16</v>
      </c>
      <c r="D46" s="1">
        <f t="shared" si="17"/>
        <v>1.8399918300653597</v>
      </c>
      <c r="E46" s="1">
        <f t="shared" si="17"/>
        <v>1.6722140522875815</v>
      </c>
      <c r="K46" t="s">
        <v>17</v>
      </c>
      <c r="L46">
        <v>45.15</v>
      </c>
      <c r="M46">
        <v>46.3</v>
      </c>
      <c r="N46">
        <f t="shared" si="11"/>
        <v>-1.1499999999999986</v>
      </c>
      <c r="P46">
        <f t="shared" si="12"/>
        <v>2.6915808823529406</v>
      </c>
      <c r="Q46">
        <f t="shared" si="13"/>
        <v>-0.54312500000001052</v>
      </c>
      <c r="R46">
        <f t="shared" si="14"/>
        <v>1.3138459967320255</v>
      </c>
      <c r="S46">
        <f t="shared" si="15"/>
        <v>1.3777348856209151</v>
      </c>
      <c r="T46">
        <f t="shared" si="16"/>
        <v>-6.388888888888955E-2</v>
      </c>
    </row>
    <row r="47" spans="3:20" ht="15" thickBot="1">
      <c r="C47" t="s">
        <v>17</v>
      </c>
      <c r="D47" s="1">
        <f t="shared" si="17"/>
        <v>1.3138459967320255</v>
      </c>
      <c r="E47" s="1">
        <f t="shared" si="17"/>
        <v>1.3777348856209151</v>
      </c>
      <c r="K47" t="s">
        <v>18</v>
      </c>
      <c r="L47">
        <v>38.67</v>
      </c>
      <c r="M47">
        <v>41.16</v>
      </c>
      <c r="N47">
        <f t="shared" si="11"/>
        <v>-2.4899999999999949</v>
      </c>
      <c r="P47">
        <f t="shared" si="12"/>
        <v>1.9653308823529412</v>
      </c>
      <c r="Q47">
        <f t="shared" si="13"/>
        <v>-7.7493749999999935</v>
      </c>
      <c r="R47">
        <f t="shared" si="14"/>
        <v>0.91349877450980421</v>
      </c>
      <c r="S47">
        <f t="shared" si="15"/>
        <v>1.051832107843137</v>
      </c>
      <c r="T47">
        <f t="shared" si="16"/>
        <v>-0.13833333333333275</v>
      </c>
    </row>
    <row r="48" spans="3:20" ht="15" thickBot="1">
      <c r="C48" s="22" t="s">
        <v>18</v>
      </c>
      <c r="D48" s="1">
        <f t="shared" si="17"/>
        <v>0.91349877450980421</v>
      </c>
      <c r="E48" s="1">
        <f t="shared" si="17"/>
        <v>1.051832107843137</v>
      </c>
      <c r="K48" t="s">
        <v>19</v>
      </c>
      <c r="L48">
        <v>47.07</v>
      </c>
      <c r="M48">
        <v>46.85</v>
      </c>
      <c r="N48">
        <f t="shared" si="11"/>
        <v>0.21999999999999886</v>
      </c>
      <c r="P48">
        <f t="shared" si="12"/>
        <v>2.8459558823529414</v>
      </c>
      <c r="Q48">
        <f t="shared" si="13"/>
        <v>1.53125</v>
      </c>
      <c r="R48">
        <f t="shared" si="14"/>
        <v>1.4290890522875817</v>
      </c>
      <c r="S48">
        <f t="shared" si="15"/>
        <v>1.4168668300653597</v>
      </c>
      <c r="T48">
        <f t="shared" si="16"/>
        <v>1.2222222222221912E-2</v>
      </c>
    </row>
    <row r="49" spans="3:20" ht="15" thickBot="1">
      <c r="C49" t="s">
        <v>19</v>
      </c>
      <c r="D49" s="1">
        <f t="shared" si="17"/>
        <v>1.4290890522875817</v>
      </c>
      <c r="E49" s="1">
        <f t="shared" si="17"/>
        <v>1.4168668300653597</v>
      </c>
      <c r="K49" t="s">
        <v>20</v>
      </c>
      <c r="L49">
        <v>44</v>
      </c>
      <c r="M49">
        <v>43.95</v>
      </c>
      <c r="N49">
        <f t="shared" si="11"/>
        <v>4.9999999999997158E-2</v>
      </c>
      <c r="P49">
        <f t="shared" si="12"/>
        <v>2.4728308823529415</v>
      </c>
      <c r="Q49">
        <f t="shared" si="13"/>
        <v>-1.9118749999999949</v>
      </c>
      <c r="R49">
        <f t="shared" si="14"/>
        <v>1.2378043300653596</v>
      </c>
      <c r="S49">
        <f t="shared" si="15"/>
        <v>1.2350265522875818</v>
      </c>
      <c r="T49">
        <f t="shared" si="16"/>
        <v>2.7777777777777679E-3</v>
      </c>
    </row>
    <row r="50" spans="3:20">
      <c r="C50" t="s">
        <v>20</v>
      </c>
      <c r="D50" s="1">
        <f t="shared" si="17"/>
        <v>1.2378043300653596</v>
      </c>
      <c r="E50" s="1">
        <f t="shared" si="17"/>
        <v>1.2350265522875818</v>
      </c>
    </row>
    <row r="51" spans="3:20">
      <c r="L51">
        <f t="shared" ref="L51:M51" si="18">SUM(L32:L49)</f>
        <v>822.52</v>
      </c>
      <c r="M51">
        <f t="shared" si="18"/>
        <v>822.56</v>
      </c>
      <c r="N51">
        <f>SUM(N32:N49)</f>
        <v>-4.0000000000013358E-2</v>
      </c>
      <c r="P51">
        <f t="shared" ref="P51" si="19">SUM(P32:P49)</f>
        <v>48.08689133986929</v>
      </c>
      <c r="Q51">
        <f>SUM(Q32:Q49)</f>
        <v>-5.0828472222221563</v>
      </c>
      <c r="T51">
        <f>SUM(T32:T49)</f>
        <v>-0.26694625998547306</v>
      </c>
    </row>
    <row r="52" spans="3:20">
      <c r="L52">
        <f>M52/17</f>
        <v>48.384705882352939</v>
      </c>
      <c r="M52">
        <f>AVERAGE(L51:M51)</f>
        <v>822.54</v>
      </c>
    </row>
    <row r="53" spans="3:20">
      <c r="L53">
        <f>L52/2</f>
        <v>24.19235294117647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"/>
  <sheetViews>
    <sheetView workbookViewId="0">
      <selection activeCell="L4" sqref="L4"/>
    </sheetView>
  </sheetViews>
  <sheetFormatPr defaultRowHeight="14.25"/>
  <cols>
    <col min="1" max="1" width="13.125" customWidth="1"/>
  </cols>
  <sheetData>
    <row r="1" spans="1:44">
      <c r="A1">
        <v>2017</v>
      </c>
      <c r="N1">
        <v>2016</v>
      </c>
      <c r="Y1">
        <v>2015</v>
      </c>
      <c r="AJ1">
        <v>2014</v>
      </c>
    </row>
    <row r="2" spans="1:44">
      <c r="A2" t="s">
        <v>0</v>
      </c>
      <c r="B2" t="s">
        <v>27</v>
      </c>
      <c r="C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1</v>
      </c>
      <c r="J2" t="s">
        <v>2</v>
      </c>
      <c r="N2" t="s">
        <v>0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1</v>
      </c>
      <c r="V2" t="s">
        <v>2</v>
      </c>
      <c r="Y2" t="s">
        <v>0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1</v>
      </c>
      <c r="AG2" t="s">
        <v>2</v>
      </c>
      <c r="AJ2" t="s">
        <v>0</v>
      </c>
      <c r="AK2" t="s">
        <v>27</v>
      </c>
      <c r="AL2" t="s">
        <v>28</v>
      </c>
      <c r="AM2" t="s">
        <v>29</v>
      </c>
      <c r="AN2" t="s">
        <v>30</v>
      </c>
      <c r="AO2" t="s">
        <v>31</v>
      </c>
      <c r="AP2" t="s">
        <v>32</v>
      </c>
      <c r="AQ2" t="s">
        <v>1</v>
      </c>
      <c r="AR2" t="s">
        <v>2</v>
      </c>
    </row>
    <row r="3" spans="1:44">
      <c r="A3" t="s">
        <v>3</v>
      </c>
      <c r="B3">
        <v>-17.48</v>
      </c>
      <c r="C3">
        <v>91.27</v>
      </c>
      <c r="D3" s="69">
        <f>C3/68</f>
        <v>1.342205882352941</v>
      </c>
      <c r="E3">
        <v>-4.88</v>
      </c>
      <c r="F3">
        <v>-12.59</v>
      </c>
      <c r="G3">
        <v>45.29</v>
      </c>
      <c r="H3">
        <v>45.98</v>
      </c>
      <c r="I3">
        <f>E3-F3</f>
        <v>7.71</v>
      </c>
      <c r="J3">
        <f>G3-H3</f>
        <v>-0.68999999999999773</v>
      </c>
      <c r="K3" s="69">
        <f>I3-$I$22</f>
        <v>4.2788571428571425</v>
      </c>
      <c r="L3" s="69">
        <f>K3/17</f>
        <v>0.25169747899159661</v>
      </c>
      <c r="N3" t="s">
        <v>3</v>
      </c>
      <c r="O3">
        <v>-4.45</v>
      </c>
      <c r="P3">
        <v>88.27</v>
      </c>
      <c r="Q3">
        <v>1.17</v>
      </c>
      <c r="R3">
        <v>-5.62</v>
      </c>
      <c r="S3">
        <v>43.99</v>
      </c>
      <c r="T3">
        <v>44.28</v>
      </c>
      <c r="U3">
        <f>Q3-R3</f>
        <v>6.79</v>
      </c>
      <c r="V3">
        <f>S3-T3</f>
        <v>-0.28999999999999915</v>
      </c>
      <c r="Y3" t="s">
        <v>3</v>
      </c>
      <c r="Z3">
        <v>0.37</v>
      </c>
      <c r="AA3">
        <v>90.06</v>
      </c>
      <c r="AB3">
        <v>3.92</v>
      </c>
      <c r="AC3">
        <v>-3.55</v>
      </c>
      <c r="AD3">
        <v>45.32</v>
      </c>
      <c r="AE3">
        <v>44.73</v>
      </c>
      <c r="AF3">
        <f>AB3-AC3</f>
        <v>7.47</v>
      </c>
      <c r="AG3">
        <f>AD3-AE3</f>
        <v>0.59000000000000341</v>
      </c>
      <c r="AJ3" t="s">
        <v>3</v>
      </c>
      <c r="AK3">
        <v>-1.19</v>
      </c>
      <c r="AL3">
        <v>89.11</v>
      </c>
      <c r="AM3">
        <v>2.2799999999999998</v>
      </c>
      <c r="AN3">
        <v>-3.47</v>
      </c>
      <c r="AO3">
        <v>44.17</v>
      </c>
      <c r="AP3">
        <v>44.94</v>
      </c>
      <c r="AQ3">
        <f>AM3-AN3</f>
        <v>5.75</v>
      </c>
      <c r="AR3">
        <f>AO3-AP3</f>
        <v>-0.76999999999999602</v>
      </c>
    </row>
    <row r="4" spans="1:44">
      <c r="A4" t="s">
        <v>4</v>
      </c>
      <c r="B4">
        <v>8.59</v>
      </c>
      <c r="C4">
        <v>89.74</v>
      </c>
      <c r="D4" s="69">
        <f t="shared" ref="D4:D20" si="0">C4/68</f>
        <v>1.3197058823529411</v>
      </c>
      <c r="E4">
        <v>7.14</v>
      </c>
      <c r="F4">
        <v>1.45</v>
      </c>
      <c r="G4">
        <v>45.11</v>
      </c>
      <c r="H4">
        <v>44.63</v>
      </c>
      <c r="I4">
        <f t="shared" ref="I4:I20" si="1">E4-F4</f>
        <v>5.6899999999999995</v>
      </c>
      <c r="J4">
        <f t="shared" ref="J4:J20" si="2">G4-H4</f>
        <v>0.47999999999999687</v>
      </c>
      <c r="K4" s="69">
        <f t="shared" ref="K4:K20" si="3">I4-$I$22</f>
        <v>2.258857142857142</v>
      </c>
      <c r="L4" s="69">
        <f t="shared" ref="L4:L20" si="4">K4/17</f>
        <v>0.1328739495798319</v>
      </c>
      <c r="N4" t="s">
        <v>21</v>
      </c>
      <c r="O4">
        <v>-24.26</v>
      </c>
      <c r="P4">
        <v>89.6</v>
      </c>
      <c r="Q4">
        <v>-9.08</v>
      </c>
      <c r="R4">
        <v>-15.18</v>
      </c>
      <c r="S4">
        <v>44.17</v>
      </c>
      <c r="T4">
        <v>45.43</v>
      </c>
      <c r="U4">
        <f t="shared" ref="U4:U20" si="5">Q4-R4</f>
        <v>6.1</v>
      </c>
      <c r="V4">
        <f t="shared" ref="V4:V20" si="6">S4-T4</f>
        <v>-1.259999999999998</v>
      </c>
      <c r="Y4" t="s">
        <v>6</v>
      </c>
      <c r="Z4">
        <v>18.66</v>
      </c>
      <c r="AA4">
        <v>93.36</v>
      </c>
      <c r="AB4">
        <v>13.69</v>
      </c>
      <c r="AC4">
        <v>4.97</v>
      </c>
      <c r="AD4">
        <v>48.32</v>
      </c>
      <c r="AE4">
        <v>45.04</v>
      </c>
      <c r="AF4">
        <f t="shared" ref="AF4:AF20" si="7">AB4-AC4</f>
        <v>8.7199999999999989</v>
      </c>
      <c r="AG4">
        <f t="shared" ref="AG4:AG20" si="8">AD4-AE4</f>
        <v>3.2800000000000011</v>
      </c>
      <c r="AJ4" t="s">
        <v>4</v>
      </c>
      <c r="AK4">
        <v>4.22</v>
      </c>
      <c r="AL4">
        <v>92.27</v>
      </c>
      <c r="AM4">
        <v>5.35</v>
      </c>
      <c r="AN4">
        <v>-1.1200000000000001</v>
      </c>
      <c r="AO4">
        <v>46.51</v>
      </c>
      <c r="AP4">
        <v>45.76</v>
      </c>
      <c r="AQ4">
        <f t="shared" ref="AQ4:AQ20" si="9">AM4-AN4</f>
        <v>6.47</v>
      </c>
      <c r="AR4">
        <f t="shared" ref="AR4:AR20" si="10">AO4-AP4</f>
        <v>0.75</v>
      </c>
    </row>
    <row r="5" spans="1:44">
      <c r="A5" t="s">
        <v>5</v>
      </c>
      <c r="B5">
        <v>-15.22</v>
      </c>
      <c r="C5">
        <v>89.09</v>
      </c>
      <c r="D5" s="69">
        <f t="shared" si="0"/>
        <v>1.3101470588235296</v>
      </c>
      <c r="E5">
        <v>-3.9</v>
      </c>
      <c r="F5">
        <v>-11.32</v>
      </c>
      <c r="G5">
        <v>43.83</v>
      </c>
      <c r="H5">
        <v>45.26</v>
      </c>
      <c r="I5">
        <f t="shared" si="1"/>
        <v>7.42</v>
      </c>
      <c r="J5">
        <f t="shared" si="2"/>
        <v>-1.4299999999999997</v>
      </c>
      <c r="K5" s="69">
        <f t="shared" si="3"/>
        <v>3.9888571428571424</v>
      </c>
      <c r="L5" s="69">
        <f t="shared" si="4"/>
        <v>0.23463865546218485</v>
      </c>
      <c r="N5" t="s">
        <v>6</v>
      </c>
      <c r="O5">
        <v>8.3000000000000007</v>
      </c>
      <c r="P5">
        <v>92.83</v>
      </c>
      <c r="Q5">
        <v>7.63</v>
      </c>
      <c r="R5">
        <v>0.67</v>
      </c>
      <c r="S5">
        <v>46.73</v>
      </c>
      <c r="T5">
        <v>46.1</v>
      </c>
      <c r="U5">
        <f t="shared" si="5"/>
        <v>6.96</v>
      </c>
      <c r="V5">
        <f t="shared" si="6"/>
        <v>0.62999999999999545</v>
      </c>
      <c r="Y5" t="s">
        <v>8</v>
      </c>
      <c r="Z5">
        <v>18.989999999999998</v>
      </c>
      <c r="AA5">
        <v>98.96</v>
      </c>
      <c r="AB5">
        <v>14.16</v>
      </c>
      <c r="AC5">
        <v>4.84</v>
      </c>
      <c r="AD5">
        <v>50.64</v>
      </c>
      <c r="AE5">
        <v>48.32</v>
      </c>
      <c r="AF5">
        <f t="shared" si="7"/>
        <v>9.32</v>
      </c>
      <c r="AG5">
        <f t="shared" si="8"/>
        <v>2.3200000000000003</v>
      </c>
      <c r="AJ5" t="s">
        <v>6</v>
      </c>
      <c r="AK5">
        <v>12.55</v>
      </c>
      <c r="AL5">
        <v>95.78</v>
      </c>
      <c r="AM5">
        <v>9.8800000000000008</v>
      </c>
      <c r="AN5">
        <v>2.67</v>
      </c>
      <c r="AO5">
        <v>47.65</v>
      </c>
      <c r="AP5">
        <v>48.13</v>
      </c>
      <c r="AQ5">
        <f t="shared" si="9"/>
        <v>7.2100000000000009</v>
      </c>
      <c r="AR5">
        <f t="shared" si="10"/>
        <v>-0.48000000000000398</v>
      </c>
    </row>
    <row r="6" spans="1:44">
      <c r="A6" t="s">
        <v>6</v>
      </c>
      <c r="B6">
        <v>4.49</v>
      </c>
      <c r="C6">
        <v>94.37</v>
      </c>
      <c r="D6" s="69">
        <f t="shared" si="0"/>
        <v>1.387794117647059</v>
      </c>
      <c r="E6">
        <v>5.23</v>
      </c>
      <c r="F6">
        <v>-0.74</v>
      </c>
      <c r="G6">
        <v>47.24</v>
      </c>
      <c r="H6">
        <v>47.13</v>
      </c>
      <c r="I6">
        <f t="shared" si="1"/>
        <v>5.9700000000000006</v>
      </c>
      <c r="J6">
        <f t="shared" si="2"/>
        <v>0.10999999999999943</v>
      </c>
      <c r="K6" s="69">
        <f t="shared" si="3"/>
        <v>2.5388571428571431</v>
      </c>
      <c r="L6" s="69">
        <f t="shared" si="4"/>
        <v>0.14934453781512608</v>
      </c>
      <c r="N6" t="s">
        <v>7</v>
      </c>
      <c r="O6">
        <v>-13.46</v>
      </c>
      <c r="P6">
        <v>91.12</v>
      </c>
      <c r="Q6">
        <v>-4.38</v>
      </c>
      <c r="R6">
        <v>-9.08</v>
      </c>
      <c r="S6">
        <v>44.65</v>
      </c>
      <c r="T6">
        <v>46.47</v>
      </c>
      <c r="U6">
        <f t="shared" si="5"/>
        <v>4.7</v>
      </c>
      <c r="V6">
        <f t="shared" si="6"/>
        <v>-1.8200000000000003</v>
      </c>
      <c r="Y6" t="s">
        <v>9</v>
      </c>
      <c r="Z6">
        <v>1.43</v>
      </c>
      <c r="AA6">
        <v>92.22</v>
      </c>
      <c r="AB6">
        <v>4.18</v>
      </c>
      <c r="AC6">
        <v>-2.75</v>
      </c>
      <c r="AD6">
        <v>46.58</v>
      </c>
      <c r="AE6">
        <v>45.64</v>
      </c>
      <c r="AF6">
        <f t="shared" si="7"/>
        <v>6.93</v>
      </c>
      <c r="AG6">
        <f t="shared" si="8"/>
        <v>0.93999999999999773</v>
      </c>
      <c r="AJ6" t="s">
        <v>8</v>
      </c>
      <c r="AK6">
        <v>15.79</v>
      </c>
      <c r="AL6">
        <v>98.25</v>
      </c>
      <c r="AM6">
        <v>11.41</v>
      </c>
      <c r="AN6">
        <v>4.38</v>
      </c>
      <c r="AO6">
        <v>49.65</v>
      </c>
      <c r="AP6">
        <v>48.59</v>
      </c>
      <c r="AQ6">
        <f t="shared" si="9"/>
        <v>7.03</v>
      </c>
      <c r="AR6">
        <f t="shared" si="10"/>
        <v>1.0599999999999952</v>
      </c>
    </row>
    <row r="7" spans="1:44">
      <c r="A7" t="s">
        <v>7</v>
      </c>
      <c r="B7">
        <v>-8.52</v>
      </c>
      <c r="C7">
        <v>90.66</v>
      </c>
      <c r="D7" s="69">
        <f t="shared" si="0"/>
        <v>1.3332352941176471</v>
      </c>
      <c r="E7">
        <v>-1.02</v>
      </c>
      <c r="F7">
        <v>-7.5</v>
      </c>
      <c r="G7">
        <v>44.8</v>
      </c>
      <c r="H7">
        <v>45.86</v>
      </c>
      <c r="I7">
        <f t="shared" si="1"/>
        <v>6.48</v>
      </c>
      <c r="J7">
        <f t="shared" si="2"/>
        <v>-1.0600000000000023</v>
      </c>
      <c r="K7" s="69">
        <f t="shared" si="3"/>
        <v>3.0488571428571429</v>
      </c>
      <c r="L7" s="69">
        <f t="shared" si="4"/>
        <v>0.17934453781512605</v>
      </c>
      <c r="N7" t="s">
        <v>8</v>
      </c>
      <c r="O7">
        <v>27.38</v>
      </c>
      <c r="P7">
        <v>99.66</v>
      </c>
      <c r="Q7">
        <v>17.22</v>
      </c>
      <c r="R7">
        <v>10.16</v>
      </c>
      <c r="S7">
        <v>51.2</v>
      </c>
      <c r="T7">
        <v>48.46</v>
      </c>
      <c r="U7">
        <f t="shared" si="5"/>
        <v>7.0599999999999987</v>
      </c>
      <c r="V7">
        <f t="shared" si="6"/>
        <v>2.740000000000002</v>
      </c>
      <c r="Y7" t="s">
        <v>10</v>
      </c>
      <c r="Z7">
        <v>10.63</v>
      </c>
      <c r="AA7">
        <v>100.44</v>
      </c>
      <c r="AB7">
        <v>10.14</v>
      </c>
      <c r="AC7">
        <v>0.49</v>
      </c>
      <c r="AD7">
        <v>50.48</v>
      </c>
      <c r="AE7">
        <v>49.96</v>
      </c>
      <c r="AF7">
        <f t="shared" si="7"/>
        <v>9.65</v>
      </c>
      <c r="AG7">
        <f t="shared" si="8"/>
        <v>0.51999999999999602</v>
      </c>
      <c r="AJ7" t="s">
        <v>9</v>
      </c>
      <c r="AK7">
        <v>3.86</v>
      </c>
      <c r="AL7">
        <v>94.63</v>
      </c>
      <c r="AM7">
        <v>4.4400000000000004</v>
      </c>
      <c r="AN7">
        <v>-0.57999999999999996</v>
      </c>
      <c r="AO7">
        <v>47.76</v>
      </c>
      <c r="AP7">
        <v>46.88</v>
      </c>
      <c r="AQ7">
        <f t="shared" si="9"/>
        <v>5.0200000000000005</v>
      </c>
      <c r="AR7">
        <f t="shared" si="10"/>
        <v>0.87999999999999545</v>
      </c>
    </row>
    <row r="8" spans="1:44">
      <c r="A8" t="s">
        <v>8</v>
      </c>
      <c r="B8">
        <v>21.93</v>
      </c>
      <c r="C8">
        <v>93.93</v>
      </c>
      <c r="D8" s="69">
        <f t="shared" si="0"/>
        <v>1.3813235294117647</v>
      </c>
      <c r="E8">
        <v>14.64</v>
      </c>
      <c r="F8">
        <v>7.29</v>
      </c>
      <c r="G8">
        <v>47.44</v>
      </c>
      <c r="H8">
        <v>46.49</v>
      </c>
      <c r="I8">
        <f t="shared" si="1"/>
        <v>7.3500000000000005</v>
      </c>
      <c r="J8">
        <f t="shared" si="2"/>
        <v>0.94999999999999574</v>
      </c>
      <c r="K8" s="69">
        <f t="shared" si="3"/>
        <v>3.918857142857143</v>
      </c>
      <c r="L8" s="69">
        <f t="shared" si="4"/>
        <v>0.23052100840336134</v>
      </c>
      <c r="N8" t="s">
        <v>9</v>
      </c>
      <c r="O8">
        <v>1.6</v>
      </c>
      <c r="P8">
        <v>91.28</v>
      </c>
      <c r="Q8">
        <v>4.08</v>
      </c>
      <c r="R8">
        <v>-2.48</v>
      </c>
      <c r="S8">
        <v>45.38</v>
      </c>
      <c r="T8">
        <v>45.9</v>
      </c>
      <c r="U8">
        <f t="shared" si="5"/>
        <v>6.5600000000000005</v>
      </c>
      <c r="V8">
        <f t="shared" si="6"/>
        <v>-0.51999999999999602</v>
      </c>
      <c r="Y8" t="s">
        <v>24</v>
      </c>
      <c r="Z8">
        <v>-18.920000000000002</v>
      </c>
      <c r="AA8">
        <v>91.13</v>
      </c>
      <c r="AB8">
        <v>-4.67</v>
      </c>
      <c r="AC8">
        <v>-14.25</v>
      </c>
      <c r="AD8">
        <v>44.47</v>
      </c>
      <c r="AE8">
        <v>46.66</v>
      </c>
      <c r="AF8">
        <f t="shared" si="7"/>
        <v>9.58</v>
      </c>
      <c r="AG8">
        <f t="shared" si="8"/>
        <v>-2.1899999999999977</v>
      </c>
      <c r="AJ8" t="s">
        <v>10</v>
      </c>
      <c r="AK8">
        <v>11.23</v>
      </c>
      <c r="AL8">
        <v>100.26</v>
      </c>
      <c r="AM8">
        <v>9.42</v>
      </c>
      <c r="AN8">
        <v>1.8</v>
      </c>
      <c r="AO8">
        <v>49.89</v>
      </c>
      <c r="AP8">
        <v>50.37</v>
      </c>
      <c r="AQ8">
        <f t="shared" si="9"/>
        <v>7.62</v>
      </c>
      <c r="AR8">
        <f t="shared" si="10"/>
        <v>-0.47999999999999687</v>
      </c>
    </row>
    <row r="9" spans="1:44">
      <c r="A9" t="s">
        <v>9</v>
      </c>
      <c r="B9">
        <v>11.07</v>
      </c>
      <c r="C9">
        <v>92.33</v>
      </c>
      <c r="D9" s="69">
        <f t="shared" si="0"/>
        <v>1.3577941176470587</v>
      </c>
      <c r="E9">
        <v>9.0399999999999991</v>
      </c>
      <c r="F9">
        <v>2.04</v>
      </c>
      <c r="G9">
        <v>46.9</v>
      </c>
      <c r="H9">
        <v>45.43</v>
      </c>
      <c r="I9">
        <f t="shared" si="1"/>
        <v>6.9999999999999991</v>
      </c>
      <c r="J9">
        <f t="shared" si="2"/>
        <v>1.4699999999999989</v>
      </c>
      <c r="K9" s="69">
        <f t="shared" si="3"/>
        <v>3.5688571428571416</v>
      </c>
      <c r="L9" s="69">
        <f t="shared" si="4"/>
        <v>0.20993277310924363</v>
      </c>
      <c r="N9" t="s">
        <v>10</v>
      </c>
      <c r="O9">
        <v>18.77</v>
      </c>
      <c r="P9">
        <v>98.93</v>
      </c>
      <c r="Q9">
        <v>13</v>
      </c>
      <c r="R9">
        <v>5.77</v>
      </c>
      <c r="S9">
        <v>50.77</v>
      </c>
      <c r="T9">
        <v>48.16</v>
      </c>
      <c r="U9">
        <f t="shared" si="5"/>
        <v>7.23</v>
      </c>
      <c r="V9">
        <f t="shared" si="6"/>
        <v>2.6100000000000065</v>
      </c>
      <c r="Y9" t="s">
        <v>25</v>
      </c>
      <c r="Z9">
        <v>-17.899999999999999</v>
      </c>
      <c r="AA9">
        <v>88.65</v>
      </c>
      <c r="AB9">
        <v>-5.69</v>
      </c>
      <c r="AC9">
        <v>-12.21</v>
      </c>
      <c r="AD9">
        <v>43.31</v>
      </c>
      <c r="AE9">
        <v>45.34</v>
      </c>
      <c r="AF9">
        <f t="shared" si="7"/>
        <v>6.5200000000000005</v>
      </c>
      <c r="AG9">
        <f t="shared" si="8"/>
        <v>-2.0300000000000011</v>
      </c>
      <c r="AJ9" t="s">
        <v>22</v>
      </c>
      <c r="AK9">
        <v>-6.12</v>
      </c>
      <c r="AL9">
        <v>95.06</v>
      </c>
      <c r="AM9">
        <v>0.72</v>
      </c>
      <c r="AN9">
        <v>-6.85</v>
      </c>
      <c r="AO9">
        <v>47.47</v>
      </c>
      <c r="AP9">
        <v>47.59</v>
      </c>
      <c r="AQ9">
        <f t="shared" si="9"/>
        <v>7.5699999999999994</v>
      </c>
      <c r="AR9">
        <f t="shared" si="10"/>
        <v>-0.12000000000000455</v>
      </c>
    </row>
    <row r="10" spans="1:44">
      <c r="A10" t="s">
        <v>10</v>
      </c>
      <c r="B10">
        <v>19.079999999999998</v>
      </c>
      <c r="C10">
        <v>98.84</v>
      </c>
      <c r="D10" s="69">
        <f t="shared" si="0"/>
        <v>1.453529411764706</v>
      </c>
      <c r="E10">
        <v>12.43</v>
      </c>
      <c r="F10">
        <v>6.65</v>
      </c>
      <c r="G10">
        <v>51.01</v>
      </c>
      <c r="H10">
        <v>47.83</v>
      </c>
      <c r="I10">
        <f t="shared" si="1"/>
        <v>5.7799999999999994</v>
      </c>
      <c r="J10">
        <f t="shared" si="2"/>
        <v>3.1799999999999997</v>
      </c>
      <c r="K10" s="69">
        <f t="shared" si="3"/>
        <v>2.3488571428571419</v>
      </c>
      <c r="L10" s="69">
        <f t="shared" si="4"/>
        <v>0.13816806722689071</v>
      </c>
      <c r="N10" t="s">
        <v>22</v>
      </c>
      <c r="O10">
        <v>-10.7</v>
      </c>
      <c r="P10">
        <v>94.66</v>
      </c>
      <c r="Q10">
        <v>-1.53</v>
      </c>
      <c r="R10">
        <v>-9.17</v>
      </c>
      <c r="S10">
        <v>47.02</v>
      </c>
      <c r="T10">
        <v>47.64</v>
      </c>
      <c r="U10">
        <f t="shared" si="5"/>
        <v>7.64</v>
      </c>
      <c r="V10">
        <f t="shared" si="6"/>
        <v>-0.61999999999999744</v>
      </c>
      <c r="Y10" t="s">
        <v>22</v>
      </c>
      <c r="Z10">
        <v>-4.2699999999999996</v>
      </c>
      <c r="AA10">
        <v>93.86</v>
      </c>
      <c r="AB10">
        <v>2.0299999999999998</v>
      </c>
      <c r="AC10">
        <v>-6.3</v>
      </c>
      <c r="AD10">
        <v>46.53</v>
      </c>
      <c r="AE10">
        <v>47.33</v>
      </c>
      <c r="AF10">
        <f t="shared" si="7"/>
        <v>8.33</v>
      </c>
      <c r="AG10">
        <f t="shared" si="8"/>
        <v>-0.79999999999999716</v>
      </c>
      <c r="AJ10" t="s">
        <v>11</v>
      </c>
      <c r="AK10">
        <v>-16.73</v>
      </c>
      <c r="AL10">
        <v>95.36</v>
      </c>
      <c r="AM10">
        <v>-5.48</v>
      </c>
      <c r="AN10">
        <v>-11.26</v>
      </c>
      <c r="AO10">
        <v>47.47</v>
      </c>
      <c r="AP10">
        <v>47.89</v>
      </c>
      <c r="AQ10">
        <f t="shared" si="9"/>
        <v>5.7799999999999994</v>
      </c>
      <c r="AR10">
        <f t="shared" si="10"/>
        <v>-0.42000000000000171</v>
      </c>
    </row>
    <row r="11" spans="1:44">
      <c r="A11" t="s">
        <v>11</v>
      </c>
      <c r="B11">
        <v>-15.54</v>
      </c>
      <c r="C11">
        <v>89.55</v>
      </c>
      <c r="D11" s="69">
        <f t="shared" si="0"/>
        <v>1.3169117647058823</v>
      </c>
      <c r="E11">
        <v>-4.59</v>
      </c>
      <c r="F11">
        <v>-10.95</v>
      </c>
      <c r="G11">
        <v>43.73</v>
      </c>
      <c r="H11">
        <v>45.82</v>
      </c>
      <c r="I11">
        <f t="shared" si="1"/>
        <v>6.3599999999999994</v>
      </c>
      <c r="J11">
        <f t="shared" si="2"/>
        <v>-2.0900000000000034</v>
      </c>
      <c r="K11" s="69">
        <f t="shared" si="3"/>
        <v>2.9288571428571419</v>
      </c>
      <c r="L11" s="69">
        <f t="shared" si="4"/>
        <v>0.17228571428571424</v>
      </c>
      <c r="N11" t="s">
        <v>11</v>
      </c>
      <c r="O11">
        <v>-11.01</v>
      </c>
      <c r="P11">
        <v>87.58</v>
      </c>
      <c r="Q11">
        <v>-2.76</v>
      </c>
      <c r="R11">
        <v>-8.25</v>
      </c>
      <c r="S11">
        <v>43.32</v>
      </c>
      <c r="T11">
        <v>44.26</v>
      </c>
      <c r="U11">
        <f t="shared" si="5"/>
        <v>5.49</v>
      </c>
      <c r="V11">
        <f t="shared" si="6"/>
        <v>-0.93999999999999773</v>
      </c>
      <c r="Y11" t="s">
        <v>12</v>
      </c>
      <c r="Z11">
        <v>-6.21</v>
      </c>
      <c r="AA11">
        <v>87.81</v>
      </c>
      <c r="AB11">
        <v>1.61</v>
      </c>
      <c r="AC11">
        <v>-7.81</v>
      </c>
      <c r="AD11">
        <v>43.16</v>
      </c>
      <c r="AE11">
        <v>44.64</v>
      </c>
      <c r="AF11">
        <f t="shared" si="7"/>
        <v>9.42</v>
      </c>
      <c r="AG11">
        <f t="shared" si="8"/>
        <v>-1.480000000000004</v>
      </c>
      <c r="AJ11" t="s">
        <v>12</v>
      </c>
      <c r="AK11">
        <v>3.87</v>
      </c>
      <c r="AL11">
        <v>91.39</v>
      </c>
      <c r="AM11">
        <v>5.65</v>
      </c>
      <c r="AN11">
        <v>-1.78</v>
      </c>
      <c r="AO11">
        <v>45.15</v>
      </c>
      <c r="AP11">
        <v>46.25</v>
      </c>
      <c r="AQ11">
        <f t="shared" si="9"/>
        <v>7.4300000000000006</v>
      </c>
      <c r="AR11">
        <f t="shared" si="10"/>
        <v>-1.1000000000000014</v>
      </c>
    </row>
    <row r="12" spans="1:44">
      <c r="A12" t="s">
        <v>12</v>
      </c>
      <c r="B12">
        <v>-7.44</v>
      </c>
      <c r="C12">
        <v>84.38</v>
      </c>
      <c r="D12" s="69">
        <f t="shared" si="0"/>
        <v>1.2408823529411763</v>
      </c>
      <c r="E12">
        <v>-0.51</v>
      </c>
      <c r="F12">
        <v>-6.93</v>
      </c>
      <c r="G12">
        <v>42.19</v>
      </c>
      <c r="H12">
        <v>42.19</v>
      </c>
      <c r="I12">
        <f t="shared" si="1"/>
        <v>6.42</v>
      </c>
      <c r="J12">
        <f t="shared" si="2"/>
        <v>0</v>
      </c>
      <c r="K12" s="69">
        <f t="shared" si="3"/>
        <v>2.9888571428571424</v>
      </c>
      <c r="L12" s="69">
        <f t="shared" si="4"/>
        <v>0.17581512605042016</v>
      </c>
      <c r="N12" t="s">
        <v>12</v>
      </c>
      <c r="O12">
        <v>-2.09</v>
      </c>
      <c r="P12">
        <v>82.01</v>
      </c>
      <c r="Q12">
        <v>3.35</v>
      </c>
      <c r="R12">
        <v>-5.44</v>
      </c>
      <c r="S12">
        <v>40.49</v>
      </c>
      <c r="T12">
        <v>41.52</v>
      </c>
      <c r="U12">
        <f t="shared" si="5"/>
        <v>8.7900000000000009</v>
      </c>
      <c r="V12">
        <f t="shared" si="6"/>
        <v>-1.0300000000000011</v>
      </c>
      <c r="Y12" t="s">
        <v>13</v>
      </c>
      <c r="Z12">
        <v>11.44</v>
      </c>
      <c r="AA12">
        <v>90.2</v>
      </c>
      <c r="AB12">
        <v>9.81</v>
      </c>
      <c r="AC12">
        <v>1.63</v>
      </c>
      <c r="AD12">
        <v>45.3</v>
      </c>
      <c r="AE12">
        <v>44.9</v>
      </c>
      <c r="AF12">
        <f t="shared" si="7"/>
        <v>8.18</v>
      </c>
      <c r="AG12">
        <f t="shared" si="8"/>
        <v>0.39999999999999858</v>
      </c>
      <c r="AJ12" t="s">
        <v>13</v>
      </c>
      <c r="AK12">
        <v>8.3800000000000008</v>
      </c>
      <c r="AL12">
        <v>88.39</v>
      </c>
      <c r="AM12">
        <v>8.1199999999999992</v>
      </c>
      <c r="AN12">
        <v>0.26</v>
      </c>
      <c r="AO12">
        <v>45</v>
      </c>
      <c r="AP12">
        <v>43.38</v>
      </c>
      <c r="AQ12">
        <f t="shared" si="9"/>
        <v>7.8599999999999994</v>
      </c>
      <c r="AR12">
        <f t="shared" si="10"/>
        <v>1.6199999999999974</v>
      </c>
    </row>
    <row r="13" spans="1:44">
      <c r="A13" t="s">
        <v>13</v>
      </c>
      <c r="B13">
        <v>3.35</v>
      </c>
      <c r="C13">
        <v>93.77</v>
      </c>
      <c r="D13" s="69">
        <f t="shared" si="0"/>
        <v>1.3789705882352941</v>
      </c>
      <c r="E13">
        <v>6.36</v>
      </c>
      <c r="F13">
        <v>-3.01</v>
      </c>
      <c r="G13">
        <v>46.86</v>
      </c>
      <c r="H13">
        <v>46.91</v>
      </c>
      <c r="I13">
        <f t="shared" si="1"/>
        <v>9.370000000000001</v>
      </c>
      <c r="J13">
        <f t="shared" si="2"/>
        <v>-4.9999999999997158E-2</v>
      </c>
      <c r="K13" s="69">
        <f t="shared" si="3"/>
        <v>5.9388571428571435</v>
      </c>
      <c r="L13" s="69">
        <f t="shared" si="4"/>
        <v>0.34934453781512609</v>
      </c>
      <c r="N13" t="s">
        <v>13</v>
      </c>
      <c r="O13">
        <v>15.97</v>
      </c>
      <c r="P13">
        <v>96.38</v>
      </c>
      <c r="Q13">
        <v>12.26</v>
      </c>
      <c r="R13">
        <v>3.71</v>
      </c>
      <c r="S13">
        <v>48.84</v>
      </c>
      <c r="T13">
        <v>47.54</v>
      </c>
      <c r="U13">
        <f t="shared" si="5"/>
        <v>8.5500000000000007</v>
      </c>
      <c r="V13">
        <f t="shared" si="6"/>
        <v>1.3000000000000043</v>
      </c>
      <c r="Y13" t="s">
        <v>14</v>
      </c>
      <c r="Z13">
        <v>-14.81</v>
      </c>
      <c r="AA13">
        <v>98.24</v>
      </c>
      <c r="AB13">
        <v>-3.19</v>
      </c>
      <c r="AC13">
        <v>-11.62</v>
      </c>
      <c r="AD13">
        <v>48.65</v>
      </c>
      <c r="AE13">
        <v>49.59</v>
      </c>
      <c r="AF13">
        <f t="shared" si="7"/>
        <v>8.43</v>
      </c>
      <c r="AG13">
        <f t="shared" si="8"/>
        <v>-0.94000000000000483</v>
      </c>
      <c r="AJ13" t="s">
        <v>14</v>
      </c>
      <c r="AK13">
        <v>-7.82</v>
      </c>
      <c r="AL13">
        <v>96.1</v>
      </c>
      <c r="AM13">
        <v>-0.8</v>
      </c>
      <c r="AN13">
        <v>-7.02</v>
      </c>
      <c r="AO13">
        <v>47.69</v>
      </c>
      <c r="AP13">
        <v>48.4</v>
      </c>
      <c r="AQ13">
        <f t="shared" si="9"/>
        <v>6.22</v>
      </c>
      <c r="AR13">
        <f t="shared" si="10"/>
        <v>-0.71000000000000085</v>
      </c>
    </row>
    <row r="14" spans="1:44">
      <c r="A14" t="s">
        <v>14</v>
      </c>
      <c r="B14">
        <v>-8.11</v>
      </c>
      <c r="C14">
        <v>90.08</v>
      </c>
      <c r="D14" s="69">
        <f t="shared" si="0"/>
        <v>1.3247058823529412</v>
      </c>
      <c r="E14">
        <v>-1.3</v>
      </c>
      <c r="F14">
        <v>-6.81</v>
      </c>
      <c r="G14">
        <v>44.7</v>
      </c>
      <c r="H14">
        <v>45.38</v>
      </c>
      <c r="I14">
        <f t="shared" si="1"/>
        <v>5.51</v>
      </c>
      <c r="J14">
        <f t="shared" si="2"/>
        <v>-0.67999999999999972</v>
      </c>
      <c r="K14" s="69">
        <f t="shared" si="3"/>
        <v>2.0788571428571423</v>
      </c>
      <c r="L14" s="69">
        <f t="shared" si="4"/>
        <v>0.12228571428571425</v>
      </c>
      <c r="N14" t="s">
        <v>23</v>
      </c>
      <c r="O14">
        <v>-16.260000000000002</v>
      </c>
      <c r="P14">
        <v>88.65</v>
      </c>
      <c r="Q14">
        <v>-5.2</v>
      </c>
      <c r="R14">
        <v>-11.06</v>
      </c>
      <c r="S14">
        <v>44.28</v>
      </c>
      <c r="T14">
        <v>44.37</v>
      </c>
      <c r="U14">
        <f t="shared" si="5"/>
        <v>5.86</v>
      </c>
      <c r="V14">
        <f t="shared" si="6"/>
        <v>-8.9999999999996305E-2</v>
      </c>
      <c r="Y14" t="s">
        <v>23</v>
      </c>
      <c r="Z14">
        <v>-5.6</v>
      </c>
      <c r="AA14">
        <v>87.53</v>
      </c>
      <c r="AB14">
        <v>0.39</v>
      </c>
      <c r="AC14">
        <v>-5.99</v>
      </c>
      <c r="AD14">
        <v>43.25</v>
      </c>
      <c r="AE14">
        <v>44.28</v>
      </c>
      <c r="AF14">
        <f t="shared" si="7"/>
        <v>6.38</v>
      </c>
      <c r="AG14">
        <f t="shared" si="8"/>
        <v>-1.0300000000000011</v>
      </c>
      <c r="AJ14" t="s">
        <v>26</v>
      </c>
      <c r="AK14">
        <v>-44.93</v>
      </c>
      <c r="AL14">
        <v>99.14</v>
      </c>
      <c r="AM14">
        <v>-20.11</v>
      </c>
      <c r="AN14">
        <v>-24.82</v>
      </c>
      <c r="AO14">
        <v>47.8</v>
      </c>
      <c r="AP14">
        <v>51.34</v>
      </c>
      <c r="AQ14">
        <f t="shared" si="9"/>
        <v>4.7100000000000009</v>
      </c>
      <c r="AR14">
        <f t="shared" si="10"/>
        <v>-3.5400000000000063</v>
      </c>
    </row>
    <row r="15" spans="1:44">
      <c r="A15" t="s">
        <v>15</v>
      </c>
      <c r="B15">
        <v>4.5599999999999996</v>
      </c>
      <c r="C15">
        <v>89.34</v>
      </c>
      <c r="D15" s="69">
        <f t="shared" si="0"/>
        <v>1.3138235294117648</v>
      </c>
      <c r="E15">
        <v>5.62</v>
      </c>
      <c r="F15">
        <v>-1.06</v>
      </c>
      <c r="G15">
        <v>44.73</v>
      </c>
      <c r="H15">
        <v>44.61</v>
      </c>
      <c r="I15">
        <f t="shared" si="1"/>
        <v>6.68</v>
      </c>
      <c r="J15">
        <f t="shared" si="2"/>
        <v>0.11999999999999744</v>
      </c>
      <c r="K15" s="69">
        <f t="shared" si="3"/>
        <v>3.2488571428571422</v>
      </c>
      <c r="L15" s="69">
        <f t="shared" si="4"/>
        <v>0.19110924369747895</v>
      </c>
      <c r="N15" t="s">
        <v>15</v>
      </c>
      <c r="O15">
        <v>4.75</v>
      </c>
      <c r="P15">
        <v>84.92</v>
      </c>
      <c r="Q15">
        <v>5.6</v>
      </c>
      <c r="R15">
        <v>-0.85</v>
      </c>
      <c r="S15">
        <v>43.01</v>
      </c>
      <c r="T15">
        <v>41.91</v>
      </c>
      <c r="U15">
        <f t="shared" si="5"/>
        <v>6.4499999999999993</v>
      </c>
      <c r="V15">
        <f t="shared" si="6"/>
        <v>1.1000000000000014</v>
      </c>
      <c r="Y15" t="s">
        <v>15</v>
      </c>
      <c r="Z15">
        <v>2.73</v>
      </c>
      <c r="AA15">
        <v>86.67</v>
      </c>
      <c r="AB15">
        <v>4.8</v>
      </c>
      <c r="AC15">
        <v>-2.0699999999999998</v>
      </c>
      <c r="AD15">
        <v>43.49</v>
      </c>
      <c r="AE15">
        <v>43.19</v>
      </c>
      <c r="AF15">
        <f t="shared" si="7"/>
        <v>6.8699999999999992</v>
      </c>
      <c r="AG15">
        <f t="shared" si="8"/>
        <v>0.30000000000000426</v>
      </c>
      <c r="AJ15" t="s">
        <v>15</v>
      </c>
      <c r="AK15">
        <v>9.41</v>
      </c>
      <c r="AL15">
        <v>93.12</v>
      </c>
      <c r="AM15">
        <v>8.4700000000000006</v>
      </c>
      <c r="AN15">
        <v>0.94</v>
      </c>
      <c r="AO15">
        <v>47.28</v>
      </c>
      <c r="AP15">
        <v>45.83</v>
      </c>
      <c r="AQ15">
        <f t="shared" si="9"/>
        <v>7.5300000000000011</v>
      </c>
      <c r="AR15">
        <f t="shared" si="10"/>
        <v>1.4500000000000028</v>
      </c>
    </row>
    <row r="16" spans="1:44">
      <c r="A16" t="s">
        <v>16</v>
      </c>
      <c r="B16">
        <v>30.13</v>
      </c>
      <c r="C16">
        <v>104.58</v>
      </c>
      <c r="D16" s="69">
        <f t="shared" si="0"/>
        <v>1.5379411764705881</v>
      </c>
      <c r="E16">
        <v>18.75</v>
      </c>
      <c r="F16">
        <v>11.38</v>
      </c>
      <c r="G16">
        <v>53.8</v>
      </c>
      <c r="H16">
        <v>50.78</v>
      </c>
      <c r="I16">
        <f t="shared" si="1"/>
        <v>7.3699999999999992</v>
      </c>
      <c r="J16">
        <f t="shared" si="2"/>
        <v>3.019999999999996</v>
      </c>
      <c r="K16" s="69">
        <f t="shared" si="3"/>
        <v>3.9388571428571417</v>
      </c>
      <c r="L16" s="69">
        <f t="shared" si="4"/>
        <v>0.23169747899159657</v>
      </c>
      <c r="N16" t="s">
        <v>16</v>
      </c>
      <c r="O16">
        <v>30.65</v>
      </c>
      <c r="P16">
        <v>97.81</v>
      </c>
      <c r="Q16">
        <v>18.690000000000001</v>
      </c>
      <c r="R16">
        <v>11.96</v>
      </c>
      <c r="S16">
        <v>50.05</v>
      </c>
      <c r="T16">
        <v>47.76</v>
      </c>
      <c r="U16">
        <f t="shared" si="5"/>
        <v>6.73</v>
      </c>
      <c r="V16">
        <f t="shared" si="6"/>
        <v>2.2899999999999991</v>
      </c>
      <c r="Y16" t="s">
        <v>16</v>
      </c>
      <c r="Z16">
        <v>21.86</v>
      </c>
      <c r="AA16">
        <v>94.67</v>
      </c>
      <c r="AB16">
        <v>14.71</v>
      </c>
      <c r="AC16">
        <v>7.15</v>
      </c>
      <c r="AD16">
        <v>48.07</v>
      </c>
      <c r="AE16">
        <v>46.61</v>
      </c>
      <c r="AF16">
        <f t="shared" si="7"/>
        <v>7.5600000000000005</v>
      </c>
      <c r="AG16">
        <f t="shared" si="8"/>
        <v>1.4600000000000009</v>
      </c>
      <c r="AJ16" t="s">
        <v>16</v>
      </c>
      <c r="AK16">
        <v>17.2</v>
      </c>
      <c r="AL16">
        <v>94.4</v>
      </c>
      <c r="AM16">
        <v>11.96</v>
      </c>
      <c r="AN16">
        <v>5.23</v>
      </c>
      <c r="AO16">
        <v>47.92</v>
      </c>
      <c r="AP16">
        <v>46.48</v>
      </c>
      <c r="AQ16">
        <f t="shared" si="9"/>
        <v>6.73</v>
      </c>
      <c r="AR16">
        <f t="shared" si="10"/>
        <v>1.4400000000000048</v>
      </c>
    </row>
    <row r="17" spans="1:44">
      <c r="A17" t="s">
        <v>17</v>
      </c>
      <c r="B17">
        <v>-11.05</v>
      </c>
      <c r="C17">
        <v>91.45</v>
      </c>
      <c r="D17" s="69">
        <f t="shared" si="0"/>
        <v>1.3448529411764707</v>
      </c>
      <c r="E17">
        <v>-2.27</v>
      </c>
      <c r="F17">
        <v>-8.7799999999999994</v>
      </c>
      <c r="G17">
        <v>45.15</v>
      </c>
      <c r="H17">
        <v>46.3</v>
      </c>
      <c r="I17">
        <f t="shared" si="1"/>
        <v>6.51</v>
      </c>
      <c r="J17">
        <f t="shared" si="2"/>
        <v>-1.1499999999999986</v>
      </c>
      <c r="K17" s="69">
        <f t="shared" si="3"/>
        <v>3.0788571428571423</v>
      </c>
      <c r="L17" s="69">
        <f t="shared" si="4"/>
        <v>0.18110924369747897</v>
      </c>
      <c r="N17" t="s">
        <v>17</v>
      </c>
      <c r="O17">
        <v>-10.46</v>
      </c>
      <c r="P17">
        <v>86.67</v>
      </c>
      <c r="Q17">
        <v>-1.96</v>
      </c>
      <c r="R17">
        <v>-8.5</v>
      </c>
      <c r="S17">
        <v>42.97</v>
      </c>
      <c r="T17">
        <v>43.7</v>
      </c>
      <c r="U17">
        <f t="shared" si="5"/>
        <v>6.54</v>
      </c>
      <c r="V17">
        <f t="shared" si="6"/>
        <v>-0.73000000000000398</v>
      </c>
      <c r="Y17" t="s">
        <v>17</v>
      </c>
      <c r="Z17">
        <v>-8.56</v>
      </c>
      <c r="AA17">
        <v>88.75</v>
      </c>
      <c r="AB17">
        <v>-1.22</v>
      </c>
      <c r="AC17">
        <v>-7.34</v>
      </c>
      <c r="AD17">
        <v>44.28</v>
      </c>
      <c r="AE17">
        <v>44.46</v>
      </c>
      <c r="AF17">
        <f t="shared" si="7"/>
        <v>6.12</v>
      </c>
      <c r="AG17">
        <f t="shared" si="8"/>
        <v>-0.17999999999999972</v>
      </c>
      <c r="AJ17" t="s">
        <v>17</v>
      </c>
      <c r="AK17">
        <v>-7.72</v>
      </c>
      <c r="AL17">
        <v>89.91</v>
      </c>
      <c r="AM17">
        <v>0.7</v>
      </c>
      <c r="AN17">
        <v>-8.42</v>
      </c>
      <c r="AO17">
        <v>44.82</v>
      </c>
      <c r="AP17">
        <v>45.1</v>
      </c>
      <c r="AQ17">
        <f t="shared" si="9"/>
        <v>9.1199999999999992</v>
      </c>
      <c r="AR17">
        <f t="shared" si="10"/>
        <v>-0.28000000000000114</v>
      </c>
    </row>
    <row r="18" spans="1:44">
      <c r="A18" t="s">
        <v>18</v>
      </c>
      <c r="B18">
        <v>-19.63</v>
      </c>
      <c r="C18">
        <v>79.83</v>
      </c>
      <c r="D18" s="69">
        <f t="shared" si="0"/>
        <v>1.173970588235294</v>
      </c>
      <c r="E18">
        <v>-6.62</v>
      </c>
      <c r="F18">
        <v>-13.01</v>
      </c>
      <c r="G18">
        <v>38.67</v>
      </c>
      <c r="H18">
        <v>41.16</v>
      </c>
      <c r="I18">
        <f t="shared" si="1"/>
        <v>6.39</v>
      </c>
      <c r="J18">
        <f t="shared" si="2"/>
        <v>-2.4899999999999949</v>
      </c>
      <c r="K18" s="69">
        <f t="shared" si="3"/>
        <v>2.9588571428571422</v>
      </c>
      <c r="L18" s="69">
        <f t="shared" si="4"/>
        <v>0.17405042016806718</v>
      </c>
      <c r="N18" t="s">
        <v>18</v>
      </c>
      <c r="O18">
        <v>-19.14</v>
      </c>
      <c r="P18">
        <v>81.209999999999994</v>
      </c>
      <c r="Q18">
        <v>-7.34</v>
      </c>
      <c r="R18">
        <v>-11.8</v>
      </c>
      <c r="S18">
        <v>39.94</v>
      </c>
      <c r="T18">
        <v>41.27</v>
      </c>
      <c r="U18">
        <f t="shared" si="5"/>
        <v>4.4600000000000009</v>
      </c>
      <c r="V18">
        <f t="shared" si="6"/>
        <v>-1.3300000000000054</v>
      </c>
      <c r="Y18" t="s">
        <v>18</v>
      </c>
      <c r="Z18">
        <v>-15.24</v>
      </c>
      <c r="AA18">
        <v>78.040000000000006</v>
      </c>
      <c r="AB18">
        <v>-5.15</v>
      </c>
      <c r="AC18">
        <v>-10.09</v>
      </c>
      <c r="AD18">
        <v>38.5</v>
      </c>
      <c r="AE18">
        <v>39.54</v>
      </c>
      <c r="AF18">
        <f t="shared" si="7"/>
        <v>4.9399999999999995</v>
      </c>
      <c r="AG18">
        <f t="shared" si="8"/>
        <v>-1.0399999999999991</v>
      </c>
      <c r="AJ18" t="s">
        <v>18</v>
      </c>
      <c r="AK18">
        <v>-4.59</v>
      </c>
      <c r="AL18">
        <v>80.31</v>
      </c>
      <c r="AM18">
        <v>0.56000000000000005</v>
      </c>
      <c r="AN18">
        <v>-5.15</v>
      </c>
      <c r="AO18">
        <v>40.32</v>
      </c>
      <c r="AP18">
        <v>39.99</v>
      </c>
      <c r="AQ18">
        <f t="shared" si="9"/>
        <v>5.7100000000000009</v>
      </c>
      <c r="AR18">
        <f t="shared" si="10"/>
        <v>0.32999999999999829</v>
      </c>
    </row>
    <row r="19" spans="1:44">
      <c r="A19" t="s">
        <v>19</v>
      </c>
      <c r="B19">
        <v>-2.25</v>
      </c>
      <c r="C19">
        <v>93.92</v>
      </c>
      <c r="D19" s="69">
        <f t="shared" si="0"/>
        <v>1.3811764705882352</v>
      </c>
      <c r="E19">
        <v>2.02</v>
      </c>
      <c r="F19">
        <v>-4.2699999999999996</v>
      </c>
      <c r="G19">
        <v>47.07</v>
      </c>
      <c r="H19">
        <v>46.85</v>
      </c>
      <c r="I19">
        <f t="shared" si="1"/>
        <v>6.2899999999999991</v>
      </c>
      <c r="J19">
        <f t="shared" si="2"/>
        <v>0.21999999999999886</v>
      </c>
      <c r="K19" s="69">
        <f t="shared" si="3"/>
        <v>2.8588571428571417</v>
      </c>
      <c r="L19" s="69">
        <f t="shared" si="4"/>
        <v>0.16816806722689068</v>
      </c>
      <c r="N19" t="s">
        <v>19</v>
      </c>
      <c r="O19">
        <v>-2.89</v>
      </c>
      <c r="P19">
        <v>94.5</v>
      </c>
      <c r="Q19">
        <v>1.4</v>
      </c>
      <c r="R19">
        <v>-4.29</v>
      </c>
      <c r="S19">
        <v>46.53</v>
      </c>
      <c r="T19">
        <v>47.97</v>
      </c>
      <c r="U19">
        <f t="shared" si="5"/>
        <v>5.6899999999999995</v>
      </c>
      <c r="V19">
        <f t="shared" si="6"/>
        <v>-1.4399999999999977</v>
      </c>
      <c r="Y19" t="s">
        <v>19</v>
      </c>
      <c r="Z19">
        <v>-2.75</v>
      </c>
      <c r="AA19">
        <v>92.82</v>
      </c>
      <c r="AB19">
        <v>2.35</v>
      </c>
      <c r="AC19">
        <v>-5.0999999999999996</v>
      </c>
      <c r="AD19">
        <v>46.39</v>
      </c>
      <c r="AE19">
        <v>46.43</v>
      </c>
      <c r="AF19">
        <f t="shared" si="7"/>
        <v>7.4499999999999993</v>
      </c>
      <c r="AG19">
        <f t="shared" si="8"/>
        <v>-3.9999999999999147E-2</v>
      </c>
      <c r="AJ19" t="s">
        <v>19</v>
      </c>
      <c r="AK19">
        <v>-3.59</v>
      </c>
      <c r="AL19">
        <v>94.31</v>
      </c>
      <c r="AM19">
        <v>2.46</v>
      </c>
      <c r="AN19">
        <v>-6.05</v>
      </c>
      <c r="AO19">
        <v>47.61</v>
      </c>
      <c r="AP19">
        <v>46.71</v>
      </c>
      <c r="AQ19">
        <f t="shared" si="9"/>
        <v>8.51</v>
      </c>
      <c r="AR19">
        <f t="shared" si="10"/>
        <v>0.89999999999999858</v>
      </c>
    </row>
    <row r="20" spans="1:44">
      <c r="A20" t="s">
        <v>20</v>
      </c>
      <c r="B20">
        <v>2.2799999999999998</v>
      </c>
      <c r="C20">
        <v>87.95</v>
      </c>
      <c r="D20" s="69">
        <f t="shared" si="0"/>
        <v>1.2933823529411765</v>
      </c>
      <c r="E20">
        <v>4.04</v>
      </c>
      <c r="F20">
        <v>-1.75</v>
      </c>
      <c r="G20">
        <v>44</v>
      </c>
      <c r="H20">
        <v>43.95</v>
      </c>
      <c r="I20">
        <f t="shared" si="1"/>
        <v>5.79</v>
      </c>
      <c r="J20">
        <f t="shared" si="2"/>
        <v>4.9999999999997158E-2</v>
      </c>
      <c r="K20" s="69">
        <f t="shared" si="3"/>
        <v>2.3588571428571425</v>
      </c>
      <c r="L20" s="69">
        <f t="shared" si="4"/>
        <v>0.13875630252100837</v>
      </c>
      <c r="N20" t="s">
        <v>20</v>
      </c>
      <c r="O20">
        <v>7.23</v>
      </c>
      <c r="P20">
        <v>84.77</v>
      </c>
      <c r="Q20">
        <v>7</v>
      </c>
      <c r="R20">
        <v>0.23</v>
      </c>
      <c r="S20">
        <v>42.09</v>
      </c>
      <c r="T20">
        <v>42.68</v>
      </c>
      <c r="U20">
        <f t="shared" si="5"/>
        <v>6.77</v>
      </c>
      <c r="V20">
        <f t="shared" si="6"/>
        <v>-0.58999999999999631</v>
      </c>
      <c r="Y20" t="s">
        <v>20</v>
      </c>
      <c r="Z20">
        <v>8.1199999999999992</v>
      </c>
      <c r="AA20">
        <v>83.73</v>
      </c>
      <c r="AB20">
        <v>7.32</v>
      </c>
      <c r="AC20">
        <v>0.8</v>
      </c>
      <c r="AD20">
        <v>41.99</v>
      </c>
      <c r="AE20">
        <v>41.74</v>
      </c>
      <c r="AF20">
        <f t="shared" si="7"/>
        <v>6.5200000000000005</v>
      </c>
      <c r="AG20">
        <f t="shared" si="8"/>
        <v>0.25</v>
      </c>
      <c r="AJ20" t="s">
        <v>20</v>
      </c>
      <c r="AK20">
        <v>7.84</v>
      </c>
      <c r="AL20">
        <v>83.74</v>
      </c>
      <c r="AM20">
        <v>6.58</v>
      </c>
      <c r="AN20">
        <v>1.26</v>
      </c>
      <c r="AO20">
        <v>41.75</v>
      </c>
      <c r="AP20">
        <v>41.99</v>
      </c>
      <c r="AQ20">
        <f t="shared" si="9"/>
        <v>5.32</v>
      </c>
      <c r="AR20">
        <f t="shared" si="10"/>
        <v>-0.24000000000000199</v>
      </c>
    </row>
    <row r="21" spans="1:44">
      <c r="I21">
        <f>SUM(I3:I20)</f>
        <v>120.09000000000002</v>
      </c>
      <c r="J21">
        <f>SUM(J3:J20)</f>
        <v>-4.0000000000013358E-2</v>
      </c>
      <c r="K21" s="69">
        <f>SUM(K3:K20)</f>
        <v>58.329428571428551</v>
      </c>
      <c r="L21" s="69">
        <f>SUM(L3:L20)</f>
        <v>3.431142857142857</v>
      </c>
      <c r="U21">
        <f>SUM(U3:U20)</f>
        <v>118.37000000000002</v>
      </c>
      <c r="V21">
        <f>SUM(V3:V20)</f>
        <v>1.0000000000019327E-2</v>
      </c>
      <c r="AF21">
        <f>SUM(AF3:AF20)</f>
        <v>138.39000000000001</v>
      </c>
      <c r="AG21">
        <f>SUM(AG3:AG20)</f>
        <v>0.32999999999999829</v>
      </c>
      <c r="AQ21">
        <f>SUM(AQ3:AQ20)</f>
        <v>121.59000000000003</v>
      </c>
      <c r="AR21">
        <f>SUM(AR3:AR20)</f>
        <v>0.28999999999997783</v>
      </c>
    </row>
    <row r="22" spans="1:44">
      <c r="I22">
        <f>I21/35</f>
        <v>3.4311428571428575</v>
      </c>
      <c r="K22" s="69"/>
      <c r="L22" s="69"/>
      <c r="U22">
        <f>AVERAGE(U3:U20)</f>
        <v>6.5761111111111124</v>
      </c>
      <c r="AF22">
        <f>AVERAGE(AF3:AF20)</f>
        <v>7.6883333333333344</v>
      </c>
      <c r="AQ22">
        <f>AVERAGE(AQ3:AQ20)</f>
        <v>6.7550000000000017</v>
      </c>
    </row>
    <row r="23" spans="1:44">
      <c r="K23" s="69"/>
      <c r="L23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H22" sqref="H22"/>
    </sheetView>
  </sheetViews>
  <sheetFormatPr defaultRowHeight="14.25"/>
  <cols>
    <col min="1" max="1" width="14.5" customWidth="1"/>
    <col min="10" max="10" width="12.375" customWidth="1"/>
    <col min="11" max="11" width="12.125" customWidth="1"/>
    <col min="12" max="12" width="23.75" customWidth="1"/>
  </cols>
  <sheetData>
    <row r="1" spans="1:19">
      <c r="A1">
        <v>2017</v>
      </c>
      <c r="M1">
        <v>2016</v>
      </c>
    </row>
    <row r="2" spans="1:19">
      <c r="A2" t="s">
        <v>0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215</v>
      </c>
      <c r="I2" t="s">
        <v>216</v>
      </c>
      <c r="J2" t="s">
        <v>217</v>
      </c>
      <c r="K2" t="s">
        <v>218</v>
      </c>
      <c r="M2" t="s">
        <v>0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</row>
    <row r="3" spans="1:19">
      <c r="A3" t="s">
        <v>33</v>
      </c>
      <c r="B3">
        <v>13.98</v>
      </c>
      <c r="C3">
        <v>83.56</v>
      </c>
      <c r="D3">
        <v>10.31</v>
      </c>
      <c r="E3">
        <v>3.67</v>
      </c>
      <c r="F3">
        <v>42.23</v>
      </c>
      <c r="G3">
        <v>41.33</v>
      </c>
      <c r="H3">
        <f>D3-E3</f>
        <v>6.6400000000000006</v>
      </c>
      <c r="I3">
        <f>F3-G3</f>
        <v>0.89999999999999858</v>
      </c>
      <c r="J3" s="69">
        <f>H3/21</f>
        <v>0.31619047619047624</v>
      </c>
      <c r="K3" s="69">
        <f>I3/21</f>
        <v>4.2857142857142788E-2</v>
      </c>
      <c r="M3" t="s">
        <v>55</v>
      </c>
      <c r="N3">
        <v>20.37</v>
      </c>
      <c r="O3">
        <v>82.47</v>
      </c>
      <c r="P3">
        <v>11.38</v>
      </c>
      <c r="Q3">
        <v>8.99</v>
      </c>
      <c r="R3">
        <v>39.26</v>
      </c>
      <c r="S3">
        <v>43.21</v>
      </c>
    </row>
    <row r="4" spans="1:19">
      <c r="A4" t="s">
        <v>34</v>
      </c>
      <c r="B4">
        <v>-5.0199999999999996</v>
      </c>
      <c r="C4">
        <v>80.25</v>
      </c>
      <c r="D4">
        <v>-0.41</v>
      </c>
      <c r="E4">
        <v>-4.6100000000000003</v>
      </c>
      <c r="F4">
        <v>39.94</v>
      </c>
      <c r="G4">
        <v>40.31</v>
      </c>
      <c r="H4">
        <f t="shared" ref="H4:H24" si="0">D4-E4</f>
        <v>4.2</v>
      </c>
      <c r="I4">
        <f t="shared" ref="I4:I24" si="1">F4-G4</f>
        <v>-0.37000000000000455</v>
      </c>
      <c r="J4" s="69">
        <f t="shared" ref="J4:J24" si="2">H4/21</f>
        <v>0.2</v>
      </c>
      <c r="K4" s="69">
        <f t="shared" ref="K4:K24" si="3">I4/21</f>
        <v>-1.7619047619047836E-2</v>
      </c>
      <c r="M4" t="s">
        <v>56</v>
      </c>
      <c r="N4">
        <v>11.09</v>
      </c>
      <c r="O4">
        <v>78.17</v>
      </c>
      <c r="P4">
        <v>7.15</v>
      </c>
      <c r="Q4">
        <v>3.04</v>
      </c>
      <c r="R4">
        <v>37.22</v>
      </c>
      <c r="S4">
        <v>38.450000000000003</v>
      </c>
    </row>
    <row r="5" spans="1:19">
      <c r="A5" t="s">
        <v>35</v>
      </c>
      <c r="B5">
        <v>-2</v>
      </c>
      <c r="C5">
        <v>79.25</v>
      </c>
      <c r="D5">
        <v>0.89</v>
      </c>
      <c r="E5">
        <v>-2.89</v>
      </c>
      <c r="F5">
        <v>39.5</v>
      </c>
      <c r="G5">
        <v>39.75</v>
      </c>
      <c r="H5">
        <f t="shared" si="0"/>
        <v>3.7800000000000002</v>
      </c>
      <c r="I5">
        <f t="shared" si="1"/>
        <v>-0.25</v>
      </c>
      <c r="J5" s="69">
        <f t="shared" si="2"/>
        <v>0.18000000000000002</v>
      </c>
      <c r="K5" s="69">
        <f t="shared" si="3"/>
        <v>-1.1904761904761904E-2</v>
      </c>
      <c r="M5" t="s">
        <v>34</v>
      </c>
      <c r="N5">
        <v>-1.5</v>
      </c>
      <c r="O5">
        <v>73.849999999999994</v>
      </c>
      <c r="P5">
        <v>0.67</v>
      </c>
      <c r="Q5">
        <v>-2.17</v>
      </c>
      <c r="R5">
        <v>39.07</v>
      </c>
      <c r="S5">
        <v>34.78</v>
      </c>
    </row>
    <row r="6" spans="1:19">
      <c r="A6" t="s">
        <v>36</v>
      </c>
      <c r="B6">
        <v>-1.52</v>
      </c>
      <c r="C6">
        <v>85.72</v>
      </c>
      <c r="D6">
        <v>2.41</v>
      </c>
      <c r="E6">
        <v>-3.93</v>
      </c>
      <c r="F6">
        <v>42.54</v>
      </c>
      <c r="G6">
        <v>43.18</v>
      </c>
      <c r="H6">
        <f t="shared" si="0"/>
        <v>6.34</v>
      </c>
      <c r="I6">
        <f t="shared" si="1"/>
        <v>-0.64000000000000057</v>
      </c>
      <c r="J6" s="69">
        <f t="shared" si="2"/>
        <v>0.3019047619047619</v>
      </c>
      <c r="K6" s="69">
        <f t="shared" si="3"/>
        <v>-3.0476190476190504E-2</v>
      </c>
      <c r="M6" t="s">
        <v>35</v>
      </c>
      <c r="N6">
        <v>5.32</v>
      </c>
      <c r="O6">
        <v>76.98</v>
      </c>
      <c r="P6">
        <v>4.17</v>
      </c>
      <c r="Q6">
        <v>1.1499999999999999</v>
      </c>
      <c r="R6">
        <v>38.32</v>
      </c>
      <c r="S6">
        <v>38.659999999999997</v>
      </c>
    </row>
    <row r="7" spans="1:19">
      <c r="A7" t="s">
        <v>37</v>
      </c>
      <c r="B7">
        <v>10.54</v>
      </c>
      <c r="C7">
        <v>87.78</v>
      </c>
      <c r="D7">
        <v>7.46</v>
      </c>
      <c r="E7">
        <v>3.08</v>
      </c>
      <c r="F7">
        <v>44.53</v>
      </c>
      <c r="G7">
        <v>43.25</v>
      </c>
      <c r="H7">
        <f t="shared" si="0"/>
        <v>4.38</v>
      </c>
      <c r="I7">
        <f t="shared" si="1"/>
        <v>1.2800000000000011</v>
      </c>
      <c r="J7" s="69">
        <f t="shared" si="2"/>
        <v>0.20857142857142857</v>
      </c>
      <c r="K7" s="69">
        <f t="shared" si="3"/>
        <v>6.0952380952381008E-2</v>
      </c>
      <c r="M7" t="s">
        <v>36</v>
      </c>
      <c r="N7">
        <v>-13.18</v>
      </c>
      <c r="O7">
        <v>81.42</v>
      </c>
      <c r="P7">
        <v>-4.66</v>
      </c>
      <c r="Q7">
        <v>-8.52</v>
      </c>
      <c r="R7">
        <v>40.21</v>
      </c>
      <c r="S7">
        <v>41.21</v>
      </c>
    </row>
    <row r="8" spans="1:19">
      <c r="A8" t="s">
        <v>38</v>
      </c>
      <c r="B8">
        <v>-14.88</v>
      </c>
      <c r="C8">
        <v>83.37</v>
      </c>
      <c r="D8">
        <v>-3.87</v>
      </c>
      <c r="E8">
        <v>-11.01</v>
      </c>
      <c r="F8">
        <v>37.93</v>
      </c>
      <c r="G8">
        <v>45.44</v>
      </c>
      <c r="H8">
        <f t="shared" si="0"/>
        <v>7.14</v>
      </c>
      <c r="I8">
        <f t="shared" si="1"/>
        <v>-7.509999999999998</v>
      </c>
      <c r="J8" s="69">
        <f t="shared" si="2"/>
        <v>0.33999999999999997</v>
      </c>
      <c r="K8" s="69">
        <f t="shared" si="3"/>
        <v>-0.3576190476190475</v>
      </c>
      <c r="M8" t="s">
        <v>57</v>
      </c>
      <c r="N8">
        <v>-13.42</v>
      </c>
      <c r="O8">
        <v>80.12</v>
      </c>
      <c r="P8">
        <v>-4.5599999999999996</v>
      </c>
      <c r="Q8">
        <v>-8.86</v>
      </c>
      <c r="R8">
        <v>40.18</v>
      </c>
      <c r="S8">
        <v>39.94</v>
      </c>
    </row>
    <row r="9" spans="1:19">
      <c r="A9" t="s">
        <v>39</v>
      </c>
      <c r="B9">
        <v>2.75</v>
      </c>
      <c r="C9">
        <v>81.16</v>
      </c>
      <c r="D9">
        <v>4.18</v>
      </c>
      <c r="E9">
        <v>-1.43</v>
      </c>
      <c r="F9">
        <v>43.23</v>
      </c>
      <c r="G9">
        <v>37.93</v>
      </c>
      <c r="H9">
        <f t="shared" si="0"/>
        <v>5.6099999999999994</v>
      </c>
      <c r="I9">
        <f t="shared" si="1"/>
        <v>5.2999999999999972</v>
      </c>
      <c r="J9" s="69">
        <f t="shared" si="2"/>
        <v>0.26714285714285713</v>
      </c>
      <c r="K9" s="69">
        <f t="shared" si="3"/>
        <v>0.25238095238095226</v>
      </c>
      <c r="M9" t="s">
        <v>37</v>
      </c>
      <c r="N9">
        <v>11.2</v>
      </c>
      <c r="O9">
        <v>80.430000000000007</v>
      </c>
      <c r="P9">
        <v>8.84</v>
      </c>
      <c r="Q9">
        <v>2.36</v>
      </c>
      <c r="R9">
        <v>38.17</v>
      </c>
      <c r="S9">
        <v>42.26</v>
      </c>
    </row>
    <row r="10" spans="1:19">
      <c r="A10" t="s">
        <v>40</v>
      </c>
      <c r="B10">
        <v>0.21</v>
      </c>
      <c r="C10">
        <v>81.59</v>
      </c>
      <c r="D10">
        <v>1.46</v>
      </c>
      <c r="E10">
        <v>-1.25</v>
      </c>
      <c r="F10">
        <v>40.799999999999997</v>
      </c>
      <c r="G10">
        <v>40.79</v>
      </c>
      <c r="H10">
        <f t="shared" si="0"/>
        <v>2.71</v>
      </c>
      <c r="I10">
        <f t="shared" si="1"/>
        <v>9.9999999999980105E-3</v>
      </c>
      <c r="J10" s="69">
        <f t="shared" si="2"/>
        <v>0.12904761904761905</v>
      </c>
      <c r="K10" s="69">
        <f t="shared" si="3"/>
        <v>4.7619047619038143E-4</v>
      </c>
      <c r="M10" t="s">
        <v>38</v>
      </c>
      <c r="N10">
        <v>-15.03</v>
      </c>
      <c r="O10">
        <v>76.64</v>
      </c>
      <c r="P10">
        <v>-5.91</v>
      </c>
      <c r="Q10">
        <v>-8.7899999999999991</v>
      </c>
      <c r="R10">
        <v>40.049999999999997</v>
      </c>
      <c r="S10">
        <v>34.36</v>
      </c>
    </row>
    <row r="11" spans="1:19">
      <c r="A11" t="s">
        <v>41</v>
      </c>
      <c r="B11">
        <v>15.25</v>
      </c>
      <c r="C11">
        <v>81.7</v>
      </c>
      <c r="D11">
        <v>9.5500000000000007</v>
      </c>
      <c r="E11">
        <v>5.7</v>
      </c>
      <c r="F11">
        <v>42.23</v>
      </c>
      <c r="G11">
        <v>39.47</v>
      </c>
      <c r="H11">
        <f t="shared" si="0"/>
        <v>3.8500000000000005</v>
      </c>
      <c r="I11">
        <f t="shared" si="1"/>
        <v>2.759999999999998</v>
      </c>
      <c r="J11" s="69">
        <f t="shared" si="2"/>
        <v>0.18333333333333335</v>
      </c>
      <c r="K11" s="69">
        <f t="shared" si="3"/>
        <v>0.13142857142857134</v>
      </c>
      <c r="M11" t="s">
        <v>39</v>
      </c>
      <c r="N11">
        <v>5.34</v>
      </c>
      <c r="O11">
        <v>78.7</v>
      </c>
      <c r="P11">
        <v>4.5599999999999996</v>
      </c>
      <c r="Q11">
        <v>0.78</v>
      </c>
      <c r="R11">
        <v>42.13</v>
      </c>
      <c r="S11">
        <v>36.57</v>
      </c>
    </row>
    <row r="12" spans="1:19">
      <c r="A12" t="s">
        <v>42</v>
      </c>
      <c r="B12">
        <v>-3.07</v>
      </c>
      <c r="C12">
        <v>78.86</v>
      </c>
      <c r="D12">
        <v>0.99</v>
      </c>
      <c r="E12">
        <v>-4.0599999999999996</v>
      </c>
      <c r="F12">
        <v>39.659999999999997</v>
      </c>
      <c r="G12">
        <v>39.200000000000003</v>
      </c>
      <c r="H12">
        <f t="shared" si="0"/>
        <v>5.05</v>
      </c>
      <c r="I12">
        <f t="shared" si="1"/>
        <v>0.45999999999999375</v>
      </c>
      <c r="J12" s="69">
        <f t="shared" si="2"/>
        <v>0.24047619047619045</v>
      </c>
      <c r="K12" s="69">
        <f t="shared" si="3"/>
        <v>2.1904761904761608E-2</v>
      </c>
      <c r="M12" t="s">
        <v>40</v>
      </c>
      <c r="N12">
        <v>5.17</v>
      </c>
      <c r="O12">
        <v>75.849999999999994</v>
      </c>
      <c r="P12">
        <v>4.46</v>
      </c>
      <c r="Q12">
        <v>0.13</v>
      </c>
      <c r="R12">
        <v>38.28</v>
      </c>
      <c r="S12">
        <v>35.49</v>
      </c>
    </row>
    <row r="13" spans="1:19">
      <c r="A13" t="s">
        <v>43</v>
      </c>
      <c r="B13">
        <v>1.38</v>
      </c>
      <c r="C13">
        <v>77.099999999999994</v>
      </c>
      <c r="D13">
        <v>3.45</v>
      </c>
      <c r="E13">
        <v>-2.0699999999999998</v>
      </c>
      <c r="F13">
        <v>38.479999999999997</v>
      </c>
      <c r="G13">
        <v>38.619999999999997</v>
      </c>
      <c r="H13">
        <f t="shared" si="0"/>
        <v>5.52</v>
      </c>
      <c r="I13">
        <f t="shared" si="1"/>
        <v>-0.14000000000000057</v>
      </c>
      <c r="J13" s="69">
        <f t="shared" si="2"/>
        <v>0.26285714285714284</v>
      </c>
      <c r="K13" s="69">
        <f t="shared" si="3"/>
        <v>-6.666666666666694E-3</v>
      </c>
      <c r="M13" t="s">
        <v>41</v>
      </c>
      <c r="N13">
        <v>14.69</v>
      </c>
      <c r="O13">
        <v>78.680000000000007</v>
      </c>
      <c r="P13">
        <v>8.4700000000000006</v>
      </c>
      <c r="Q13">
        <v>6.22</v>
      </c>
      <c r="R13">
        <v>36.83</v>
      </c>
      <c r="S13">
        <v>41.85</v>
      </c>
    </row>
    <row r="14" spans="1:19">
      <c r="A14" s="22" t="s">
        <v>44</v>
      </c>
      <c r="B14" s="22">
        <v>8.68</v>
      </c>
      <c r="C14" s="22">
        <v>90.27</v>
      </c>
      <c r="D14" s="22">
        <v>7.37</v>
      </c>
      <c r="E14" s="22">
        <v>1.31</v>
      </c>
      <c r="F14" s="22">
        <v>48.04</v>
      </c>
      <c r="G14" s="22">
        <v>42.23</v>
      </c>
      <c r="H14">
        <f t="shared" si="0"/>
        <v>6.0600000000000005</v>
      </c>
      <c r="I14">
        <f t="shared" si="1"/>
        <v>5.8100000000000023</v>
      </c>
      <c r="J14" s="69">
        <f t="shared" si="2"/>
        <v>0.28857142857142859</v>
      </c>
      <c r="K14" s="69">
        <f t="shared" si="3"/>
        <v>0.27666666666666678</v>
      </c>
      <c r="M14" t="s">
        <v>42</v>
      </c>
      <c r="N14">
        <v>0.7</v>
      </c>
      <c r="O14">
        <v>74.459999999999994</v>
      </c>
      <c r="P14">
        <v>2.41</v>
      </c>
      <c r="Q14">
        <v>-1.89</v>
      </c>
      <c r="R14">
        <v>37.33</v>
      </c>
      <c r="S14">
        <v>35.049999999999997</v>
      </c>
    </row>
    <row r="15" spans="1:19">
      <c r="A15" t="s">
        <v>45</v>
      </c>
      <c r="B15">
        <v>3.26</v>
      </c>
      <c r="C15">
        <v>81.08</v>
      </c>
      <c r="D15">
        <v>3.44</v>
      </c>
      <c r="E15">
        <v>-0.18</v>
      </c>
      <c r="F15">
        <v>38.25</v>
      </c>
      <c r="G15">
        <v>42.83</v>
      </c>
      <c r="H15">
        <f t="shared" si="0"/>
        <v>3.62</v>
      </c>
      <c r="I15">
        <f t="shared" si="1"/>
        <v>-4.5799999999999983</v>
      </c>
      <c r="J15" s="69">
        <f t="shared" si="2"/>
        <v>0.17238095238095238</v>
      </c>
      <c r="K15" s="69">
        <f t="shared" si="3"/>
        <v>-0.21809523809523801</v>
      </c>
      <c r="M15" t="s">
        <v>43</v>
      </c>
      <c r="N15">
        <v>4.18</v>
      </c>
      <c r="O15">
        <v>77.239999999999995</v>
      </c>
      <c r="P15">
        <v>3.45</v>
      </c>
      <c r="Q15">
        <v>0.73</v>
      </c>
      <c r="R15">
        <v>36.54</v>
      </c>
      <c r="S15">
        <v>40.700000000000003</v>
      </c>
    </row>
    <row r="16" spans="1:19">
      <c r="A16" t="s">
        <v>46</v>
      </c>
      <c r="B16">
        <v>-4.45</v>
      </c>
      <c r="C16">
        <v>86.58</v>
      </c>
      <c r="D16">
        <v>0.12</v>
      </c>
      <c r="E16">
        <v>-4.57</v>
      </c>
      <c r="F16">
        <v>42.57</v>
      </c>
      <c r="G16">
        <v>44.01</v>
      </c>
      <c r="H16">
        <f t="shared" si="0"/>
        <v>4.6900000000000004</v>
      </c>
      <c r="I16">
        <f t="shared" si="1"/>
        <v>-1.4399999999999977</v>
      </c>
      <c r="J16" s="69">
        <f t="shared" si="2"/>
        <v>0.22333333333333336</v>
      </c>
      <c r="K16" s="69">
        <f t="shared" si="3"/>
        <v>-6.8571428571428464E-2</v>
      </c>
      <c r="M16" t="s">
        <v>46</v>
      </c>
      <c r="N16">
        <v>3.97</v>
      </c>
      <c r="O16">
        <v>84.93</v>
      </c>
      <c r="P16">
        <v>5.44</v>
      </c>
      <c r="Q16">
        <v>-1.47</v>
      </c>
      <c r="R16">
        <v>45.06</v>
      </c>
      <c r="S16">
        <v>39.869999999999997</v>
      </c>
    </row>
    <row r="17" spans="1:19">
      <c r="A17" t="s">
        <v>47</v>
      </c>
      <c r="B17">
        <v>-15.76</v>
      </c>
      <c r="C17">
        <v>80.73</v>
      </c>
      <c r="D17">
        <v>-5.87</v>
      </c>
      <c r="E17">
        <v>-9.89</v>
      </c>
      <c r="F17">
        <v>40.270000000000003</v>
      </c>
      <c r="G17">
        <v>40.46</v>
      </c>
      <c r="H17">
        <f t="shared" si="0"/>
        <v>4.0200000000000005</v>
      </c>
      <c r="I17">
        <f t="shared" si="1"/>
        <v>-0.18999999999999773</v>
      </c>
      <c r="J17" s="69">
        <f t="shared" si="2"/>
        <v>0.19142857142857145</v>
      </c>
      <c r="K17" s="69">
        <f t="shared" si="3"/>
        <v>-9.0476190476189398E-3</v>
      </c>
      <c r="M17" t="s">
        <v>47</v>
      </c>
      <c r="N17">
        <v>-11.47</v>
      </c>
      <c r="O17">
        <v>77.66</v>
      </c>
      <c r="P17">
        <v>-3.37</v>
      </c>
      <c r="Q17">
        <v>-7.85</v>
      </c>
      <c r="R17">
        <v>30.09</v>
      </c>
      <c r="S17">
        <v>39.1</v>
      </c>
    </row>
    <row r="18" spans="1:19">
      <c r="A18" s="22" t="s">
        <v>48</v>
      </c>
      <c r="B18" s="22">
        <v>14.12</v>
      </c>
      <c r="C18" s="22">
        <v>81.75</v>
      </c>
      <c r="D18" s="22">
        <v>8.14</v>
      </c>
      <c r="E18" s="22">
        <v>5.98</v>
      </c>
      <c r="F18" s="22">
        <v>39.119999999999997</v>
      </c>
      <c r="G18" s="22">
        <v>42.63</v>
      </c>
      <c r="H18">
        <f t="shared" si="0"/>
        <v>2.16</v>
      </c>
      <c r="I18">
        <f t="shared" si="1"/>
        <v>-3.5100000000000051</v>
      </c>
      <c r="J18" s="69">
        <f t="shared" si="2"/>
        <v>0.10285714285714287</v>
      </c>
      <c r="K18" s="69">
        <f t="shared" si="3"/>
        <v>-0.1671428571428574</v>
      </c>
      <c r="M18" t="s">
        <v>58</v>
      </c>
      <c r="N18">
        <v>19.190000000000001</v>
      </c>
      <c r="O18">
        <v>85.48</v>
      </c>
      <c r="P18">
        <v>13.1</v>
      </c>
      <c r="Q18">
        <v>6.09</v>
      </c>
      <c r="R18">
        <v>43.48</v>
      </c>
      <c r="S18">
        <v>42</v>
      </c>
    </row>
    <row r="19" spans="1:19">
      <c r="A19" t="s">
        <v>49</v>
      </c>
      <c r="B19">
        <v>-20.059999999999999</v>
      </c>
      <c r="C19">
        <v>87.09</v>
      </c>
      <c r="D19">
        <v>-7.86</v>
      </c>
      <c r="E19">
        <v>-12.2</v>
      </c>
      <c r="F19">
        <v>43.51</v>
      </c>
      <c r="G19">
        <v>43.58</v>
      </c>
      <c r="H19">
        <f t="shared" si="0"/>
        <v>4.339999999999999</v>
      </c>
      <c r="I19">
        <f t="shared" si="1"/>
        <v>-7.0000000000000284E-2</v>
      </c>
      <c r="J19" s="69">
        <f t="shared" si="2"/>
        <v>0.20666666666666661</v>
      </c>
      <c r="K19" s="69">
        <f t="shared" si="3"/>
        <v>-3.333333333333347E-3</v>
      </c>
      <c r="M19" t="s">
        <v>49</v>
      </c>
      <c r="N19">
        <v>-13.7</v>
      </c>
      <c r="O19">
        <v>78.989999999999995</v>
      </c>
      <c r="P19">
        <v>-4.05</v>
      </c>
      <c r="Q19">
        <v>-8.75</v>
      </c>
      <c r="R19">
        <v>38.78</v>
      </c>
      <c r="S19">
        <v>37.71</v>
      </c>
    </row>
    <row r="20" spans="1:19">
      <c r="A20" t="s">
        <v>50</v>
      </c>
      <c r="B20">
        <v>8.5399999999999991</v>
      </c>
      <c r="C20">
        <v>83.86</v>
      </c>
      <c r="D20">
        <v>7.47</v>
      </c>
      <c r="E20">
        <v>1.07</v>
      </c>
      <c r="F20">
        <v>44.79</v>
      </c>
      <c r="G20">
        <v>39.07</v>
      </c>
      <c r="H20">
        <f t="shared" si="0"/>
        <v>6.3999999999999995</v>
      </c>
      <c r="I20">
        <f t="shared" si="1"/>
        <v>5.7199999999999989</v>
      </c>
      <c r="J20" s="69">
        <f t="shared" si="2"/>
        <v>0.30476190476190473</v>
      </c>
      <c r="K20" s="69">
        <f t="shared" si="3"/>
        <v>0.27238095238095233</v>
      </c>
      <c r="M20" t="s">
        <v>50</v>
      </c>
      <c r="N20">
        <v>-7.13</v>
      </c>
      <c r="O20">
        <v>74.7</v>
      </c>
      <c r="P20">
        <v>-1.01</v>
      </c>
      <c r="Q20">
        <v>-6.12</v>
      </c>
      <c r="R20">
        <v>37.18</v>
      </c>
      <c r="S20">
        <v>37.520000000000003</v>
      </c>
    </row>
    <row r="21" spans="1:19">
      <c r="A21" t="s">
        <v>51</v>
      </c>
      <c r="B21">
        <v>2.88</v>
      </c>
      <c r="C21">
        <v>84.55</v>
      </c>
      <c r="D21">
        <v>3.2</v>
      </c>
      <c r="E21">
        <v>-0.32</v>
      </c>
      <c r="F21">
        <v>39.33</v>
      </c>
      <c r="G21">
        <v>45.22</v>
      </c>
      <c r="H21">
        <f t="shared" si="0"/>
        <v>3.52</v>
      </c>
      <c r="I21">
        <f t="shared" si="1"/>
        <v>-5.8900000000000006</v>
      </c>
      <c r="J21" s="69">
        <f t="shared" si="2"/>
        <v>0.16761904761904761</v>
      </c>
      <c r="K21" s="69">
        <f t="shared" si="3"/>
        <v>-0.28047619047619049</v>
      </c>
      <c r="M21" t="s">
        <v>51</v>
      </c>
      <c r="N21">
        <v>-4.6900000000000004</v>
      </c>
      <c r="O21">
        <v>76.33</v>
      </c>
      <c r="P21">
        <v>-0.6</v>
      </c>
      <c r="Q21">
        <v>-4.09</v>
      </c>
      <c r="R21">
        <v>38.08</v>
      </c>
      <c r="S21">
        <v>38.25</v>
      </c>
    </row>
    <row r="22" spans="1:19">
      <c r="A22" s="22" t="s">
        <v>52</v>
      </c>
      <c r="B22" s="22">
        <v>-3.52</v>
      </c>
      <c r="C22" s="22">
        <v>75.61</v>
      </c>
      <c r="D22" s="22">
        <v>0.28999999999999998</v>
      </c>
      <c r="E22" s="22">
        <v>-3.81</v>
      </c>
      <c r="F22" s="22">
        <v>39.44</v>
      </c>
      <c r="G22" s="22">
        <v>36.17</v>
      </c>
      <c r="H22">
        <f t="shared" si="0"/>
        <v>4.0999999999999996</v>
      </c>
      <c r="I22">
        <f t="shared" si="1"/>
        <v>3.269999999999996</v>
      </c>
      <c r="J22" s="69">
        <f t="shared" si="2"/>
        <v>0.19523809523809521</v>
      </c>
      <c r="K22" s="69">
        <f t="shared" si="3"/>
        <v>0.15571428571428553</v>
      </c>
      <c r="M22" t="s">
        <v>52</v>
      </c>
      <c r="N22">
        <v>-0.18</v>
      </c>
      <c r="O22">
        <v>74.31</v>
      </c>
      <c r="P22">
        <v>2.12</v>
      </c>
      <c r="Q22">
        <v>-2.2999999999999998</v>
      </c>
      <c r="R22">
        <v>36.880000000000003</v>
      </c>
      <c r="S22">
        <v>37.43</v>
      </c>
    </row>
    <row r="23" spans="1:19">
      <c r="A23" t="s">
        <v>53</v>
      </c>
      <c r="B23">
        <v>1.41</v>
      </c>
      <c r="C23">
        <v>79.680000000000007</v>
      </c>
      <c r="D23">
        <v>2.83</v>
      </c>
      <c r="E23">
        <v>-1.42</v>
      </c>
      <c r="F23">
        <v>39.83</v>
      </c>
      <c r="G23">
        <v>39.85</v>
      </c>
      <c r="H23">
        <f t="shared" si="0"/>
        <v>4.25</v>
      </c>
      <c r="I23">
        <f t="shared" si="1"/>
        <v>-2.0000000000003126E-2</v>
      </c>
      <c r="J23" s="69">
        <f t="shared" si="2"/>
        <v>0.20238095238095238</v>
      </c>
      <c r="K23" s="69">
        <f t="shared" si="3"/>
        <v>-9.5238095238110124E-4</v>
      </c>
      <c r="M23" t="s">
        <v>53</v>
      </c>
      <c r="N23">
        <v>-9.3800000000000008</v>
      </c>
      <c r="O23">
        <v>76.540000000000006</v>
      </c>
      <c r="P23">
        <v>-3.85</v>
      </c>
      <c r="Q23">
        <v>-5.53</v>
      </c>
      <c r="R23">
        <v>38.130000000000003</v>
      </c>
      <c r="S23">
        <v>38.409999999999997</v>
      </c>
    </row>
    <row r="24" spans="1:19">
      <c r="A24" t="s">
        <v>54</v>
      </c>
      <c r="B24">
        <v>-12.91</v>
      </c>
      <c r="C24">
        <v>82.37</v>
      </c>
      <c r="D24">
        <v>-4.82</v>
      </c>
      <c r="E24">
        <v>-8.09</v>
      </c>
      <c r="F24">
        <v>41</v>
      </c>
      <c r="G24">
        <v>41.37</v>
      </c>
      <c r="H24">
        <f t="shared" si="0"/>
        <v>3.2699999999999996</v>
      </c>
      <c r="I24">
        <f t="shared" si="1"/>
        <v>-0.36999999999999744</v>
      </c>
      <c r="J24" s="69">
        <f t="shared" si="2"/>
        <v>0.15571428571428569</v>
      </c>
      <c r="K24" s="69">
        <f t="shared" si="3"/>
        <v>-1.7619047619047496E-2</v>
      </c>
      <c r="M24" t="s">
        <v>54</v>
      </c>
      <c r="N24">
        <v>-11.82</v>
      </c>
      <c r="O24">
        <v>75.959999999999994</v>
      </c>
      <c r="P24">
        <v>-3.34</v>
      </c>
      <c r="Q24">
        <v>-8.48</v>
      </c>
      <c r="R24">
        <v>37.630000000000003</v>
      </c>
      <c r="S24">
        <v>38.33</v>
      </c>
    </row>
    <row r="25" spans="1:19">
      <c r="D25">
        <f>SUM(D3:D24)</f>
        <v>50.73</v>
      </c>
      <c r="E25">
        <f>SUM(E3:E24)</f>
        <v>-50.92</v>
      </c>
    </row>
    <row r="26" spans="1:19">
      <c r="D26">
        <f>D25/22</f>
        <v>2.3059090909090907</v>
      </c>
      <c r="E26">
        <f>E25/22</f>
        <v>-2.3145454545454545</v>
      </c>
    </row>
    <row r="27" spans="1:19">
      <c r="D27">
        <f>(D26-E26)/21</f>
        <v>0.22002164502164501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E27" sqref="E27"/>
    </sheetView>
  </sheetViews>
  <sheetFormatPr defaultRowHeight="14.25"/>
  <sheetData>
    <row r="1" spans="1:18">
      <c r="B1">
        <v>2017</v>
      </c>
      <c r="G1">
        <v>2016</v>
      </c>
      <c r="L1">
        <v>2015</v>
      </c>
      <c r="Q1">
        <v>2014</v>
      </c>
    </row>
    <row r="2" spans="1:18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</row>
    <row r="3" spans="1:18">
      <c r="A3" t="s">
        <v>3</v>
      </c>
      <c r="B3">
        <v>7.71</v>
      </c>
      <c r="C3">
        <v>-0.69</v>
      </c>
      <c r="F3" t="s">
        <v>3</v>
      </c>
      <c r="G3">
        <v>6.79</v>
      </c>
      <c r="H3">
        <v>-0.28999999999999998</v>
      </c>
      <c r="K3" t="s">
        <v>3</v>
      </c>
      <c r="L3">
        <v>7.46</v>
      </c>
      <c r="M3">
        <v>0.59</v>
      </c>
      <c r="P3" t="s">
        <v>3</v>
      </c>
      <c r="Q3">
        <v>5.75</v>
      </c>
      <c r="R3">
        <v>-0.77</v>
      </c>
    </row>
    <row r="4" spans="1:18">
      <c r="A4" t="s">
        <v>4</v>
      </c>
      <c r="B4">
        <v>5.69</v>
      </c>
      <c r="C4">
        <v>0.48</v>
      </c>
      <c r="F4" t="s">
        <v>21</v>
      </c>
      <c r="G4">
        <v>6.1</v>
      </c>
      <c r="H4">
        <v>-1.26</v>
      </c>
      <c r="K4" t="s">
        <v>6</v>
      </c>
      <c r="L4">
        <v>8.7200000000000006</v>
      </c>
      <c r="M4">
        <v>3.27</v>
      </c>
      <c r="P4" t="s">
        <v>4</v>
      </c>
      <c r="Q4">
        <v>6.47</v>
      </c>
      <c r="R4">
        <v>0.75</v>
      </c>
    </row>
    <row r="5" spans="1:18">
      <c r="A5" t="s">
        <v>5</v>
      </c>
      <c r="B5">
        <v>7.42</v>
      </c>
      <c r="C5">
        <v>-1.43</v>
      </c>
      <c r="F5" t="s">
        <v>6</v>
      </c>
      <c r="G5">
        <v>6.96</v>
      </c>
      <c r="H5">
        <v>0.63</v>
      </c>
      <c r="K5" t="s">
        <v>8</v>
      </c>
      <c r="L5">
        <v>9.32</v>
      </c>
      <c r="M5">
        <v>2.31</v>
      </c>
      <c r="P5" t="s">
        <v>6</v>
      </c>
      <c r="Q5">
        <v>7.21</v>
      </c>
      <c r="R5">
        <v>-0.49</v>
      </c>
    </row>
    <row r="6" spans="1:18">
      <c r="A6" t="s">
        <v>6</v>
      </c>
      <c r="B6">
        <v>5.97</v>
      </c>
      <c r="C6">
        <v>0.11</v>
      </c>
      <c r="F6" t="s">
        <v>7</v>
      </c>
      <c r="G6">
        <v>4.7</v>
      </c>
      <c r="H6">
        <v>-1.82</v>
      </c>
      <c r="K6" t="s">
        <v>9</v>
      </c>
      <c r="L6">
        <v>6.93</v>
      </c>
      <c r="M6">
        <v>0.94</v>
      </c>
      <c r="P6" t="s">
        <v>8</v>
      </c>
      <c r="Q6">
        <v>7.04</v>
      </c>
      <c r="R6">
        <v>1.06</v>
      </c>
    </row>
    <row r="7" spans="1:18">
      <c r="A7" t="s">
        <v>7</v>
      </c>
      <c r="B7">
        <v>6.48</v>
      </c>
      <c r="C7">
        <v>-1.06</v>
      </c>
      <c r="F7" t="s">
        <v>8</v>
      </c>
      <c r="G7">
        <v>7.06</v>
      </c>
      <c r="H7">
        <v>2.74</v>
      </c>
      <c r="K7" t="s">
        <v>10</v>
      </c>
      <c r="L7">
        <v>9.65</v>
      </c>
      <c r="M7">
        <v>0.51</v>
      </c>
      <c r="P7" t="s">
        <v>9</v>
      </c>
      <c r="Q7">
        <v>5.0199999999999996</v>
      </c>
      <c r="R7">
        <v>0.88</v>
      </c>
    </row>
    <row r="8" spans="1:18">
      <c r="A8" t="s">
        <v>8</v>
      </c>
      <c r="B8">
        <v>7.35</v>
      </c>
      <c r="C8">
        <v>0.95</v>
      </c>
      <c r="F8" t="s">
        <v>9</v>
      </c>
      <c r="G8">
        <v>6.56</v>
      </c>
      <c r="H8">
        <v>-0.52</v>
      </c>
      <c r="K8" t="s">
        <v>24</v>
      </c>
      <c r="L8">
        <v>9.58</v>
      </c>
      <c r="M8">
        <v>-2.19</v>
      </c>
      <c r="P8" t="s">
        <v>10</v>
      </c>
      <c r="Q8">
        <v>7.62</v>
      </c>
      <c r="R8">
        <v>-0.48</v>
      </c>
    </row>
    <row r="9" spans="1:18">
      <c r="A9" t="s">
        <v>9</v>
      </c>
      <c r="B9">
        <v>7</v>
      </c>
      <c r="C9">
        <v>1.47</v>
      </c>
      <c r="F9" t="s">
        <v>10</v>
      </c>
      <c r="G9">
        <v>7.23</v>
      </c>
      <c r="H9">
        <v>2.61</v>
      </c>
      <c r="K9" t="s">
        <v>25</v>
      </c>
      <c r="L9">
        <v>6.52</v>
      </c>
      <c r="M9">
        <v>-2.0299999999999998</v>
      </c>
      <c r="P9" t="s">
        <v>22</v>
      </c>
      <c r="Q9">
        <v>7.57</v>
      </c>
      <c r="R9">
        <v>-0.12</v>
      </c>
    </row>
    <row r="10" spans="1:18">
      <c r="A10" t="s">
        <v>10</v>
      </c>
      <c r="B10">
        <v>5.78</v>
      </c>
      <c r="C10">
        <v>3.18</v>
      </c>
      <c r="F10" t="s">
        <v>22</v>
      </c>
      <c r="G10">
        <v>7.64</v>
      </c>
      <c r="H10">
        <v>-0.62</v>
      </c>
      <c r="K10" t="s">
        <v>22</v>
      </c>
      <c r="L10">
        <v>8.33</v>
      </c>
      <c r="M10">
        <v>-0.8</v>
      </c>
      <c r="P10" t="s">
        <v>11</v>
      </c>
      <c r="Q10">
        <v>5.78</v>
      </c>
      <c r="R10">
        <v>-0.42</v>
      </c>
    </row>
    <row r="11" spans="1:18">
      <c r="A11" t="s">
        <v>11</v>
      </c>
      <c r="B11">
        <v>6.36</v>
      </c>
      <c r="C11">
        <v>-2.09</v>
      </c>
      <c r="F11" t="s">
        <v>11</v>
      </c>
      <c r="G11">
        <v>5.49</v>
      </c>
      <c r="H11">
        <v>-0.94</v>
      </c>
      <c r="K11" t="s">
        <v>12</v>
      </c>
      <c r="L11">
        <v>9.41</v>
      </c>
      <c r="M11">
        <v>-1.48</v>
      </c>
      <c r="P11" t="s">
        <v>12</v>
      </c>
      <c r="Q11">
        <v>7.43</v>
      </c>
      <c r="R11">
        <v>-1.1000000000000001</v>
      </c>
    </row>
    <row r="12" spans="1:18">
      <c r="A12" t="s">
        <v>12</v>
      </c>
      <c r="B12">
        <v>6.42</v>
      </c>
      <c r="C12">
        <v>0</v>
      </c>
      <c r="F12" t="s">
        <v>12</v>
      </c>
      <c r="G12">
        <v>8.7899999999999991</v>
      </c>
      <c r="H12">
        <v>-1.03</v>
      </c>
      <c r="K12" t="s">
        <v>13</v>
      </c>
      <c r="L12">
        <v>8.18</v>
      </c>
      <c r="M12">
        <v>0.4</v>
      </c>
      <c r="P12" t="s">
        <v>13</v>
      </c>
      <c r="Q12">
        <v>7.86</v>
      </c>
      <c r="R12">
        <v>1.62</v>
      </c>
    </row>
    <row r="13" spans="1:18">
      <c r="A13" t="s">
        <v>13</v>
      </c>
      <c r="B13">
        <v>9.3699999999999992</v>
      </c>
      <c r="C13">
        <v>-0.05</v>
      </c>
      <c r="F13" t="s">
        <v>13</v>
      </c>
      <c r="G13">
        <v>8.5500000000000007</v>
      </c>
      <c r="H13">
        <v>1.3</v>
      </c>
      <c r="K13" t="s">
        <v>14</v>
      </c>
      <c r="L13">
        <v>8.43</v>
      </c>
      <c r="M13">
        <v>-0.94</v>
      </c>
      <c r="P13" t="s">
        <v>14</v>
      </c>
      <c r="Q13">
        <v>6.23</v>
      </c>
      <c r="R13">
        <v>-0.71</v>
      </c>
    </row>
    <row r="14" spans="1:18">
      <c r="A14" t="s">
        <v>14</v>
      </c>
      <c r="B14">
        <v>5.51</v>
      </c>
      <c r="C14">
        <v>-0.68</v>
      </c>
      <c r="F14" t="s">
        <v>23</v>
      </c>
      <c r="G14">
        <v>5.86</v>
      </c>
      <c r="H14">
        <v>-0.09</v>
      </c>
      <c r="K14" t="s">
        <v>23</v>
      </c>
      <c r="L14">
        <v>6.38</v>
      </c>
      <c r="M14">
        <v>-1.03</v>
      </c>
      <c r="P14" t="s">
        <v>26</v>
      </c>
      <c r="Q14">
        <v>4.72</v>
      </c>
      <c r="R14">
        <v>-3.54</v>
      </c>
    </row>
    <row r="15" spans="1:18">
      <c r="A15" t="s">
        <v>15</v>
      </c>
      <c r="B15">
        <v>6.69</v>
      </c>
      <c r="C15">
        <v>0.12</v>
      </c>
      <c r="F15" t="s">
        <v>15</v>
      </c>
      <c r="G15">
        <v>6.45</v>
      </c>
      <c r="H15">
        <v>1.1000000000000001</v>
      </c>
      <c r="K15" t="s">
        <v>15</v>
      </c>
      <c r="L15">
        <v>6.87</v>
      </c>
      <c r="M15">
        <v>0.3</v>
      </c>
      <c r="P15" t="s">
        <v>15</v>
      </c>
      <c r="Q15">
        <v>7.53</v>
      </c>
      <c r="R15">
        <v>1.45</v>
      </c>
    </row>
    <row r="16" spans="1:18">
      <c r="A16" t="s">
        <v>16</v>
      </c>
      <c r="B16">
        <v>7.37</v>
      </c>
      <c r="C16">
        <v>3.02</v>
      </c>
      <c r="F16" t="s">
        <v>16</v>
      </c>
      <c r="G16">
        <v>6.73</v>
      </c>
      <c r="H16">
        <v>2.29</v>
      </c>
      <c r="K16" t="s">
        <v>16</v>
      </c>
      <c r="L16">
        <v>7.56</v>
      </c>
      <c r="M16">
        <v>1.46</v>
      </c>
      <c r="P16" t="s">
        <v>16</v>
      </c>
      <c r="Q16">
        <v>6.73</v>
      </c>
      <c r="R16">
        <v>1.44</v>
      </c>
    </row>
    <row r="17" spans="1:18">
      <c r="A17" t="s">
        <v>17</v>
      </c>
      <c r="B17">
        <v>6.51</v>
      </c>
      <c r="C17">
        <v>-1.1499999999999999</v>
      </c>
      <c r="F17" t="s">
        <v>17</v>
      </c>
      <c r="G17">
        <v>6.54</v>
      </c>
      <c r="H17">
        <v>-0.73</v>
      </c>
      <c r="K17" t="s">
        <v>17</v>
      </c>
      <c r="L17">
        <v>6.12</v>
      </c>
      <c r="M17">
        <v>-0.18</v>
      </c>
      <c r="P17" t="s">
        <v>17</v>
      </c>
      <c r="Q17">
        <v>9.1199999999999992</v>
      </c>
      <c r="R17">
        <v>-0.28000000000000003</v>
      </c>
    </row>
    <row r="18" spans="1:18">
      <c r="A18" t="s">
        <v>18</v>
      </c>
      <c r="B18">
        <v>6.38</v>
      </c>
      <c r="C18">
        <v>-2.4900000000000002</v>
      </c>
      <c r="F18" t="s">
        <v>18</v>
      </c>
      <c r="G18">
        <v>4.46</v>
      </c>
      <c r="H18">
        <v>-1.33</v>
      </c>
      <c r="K18" t="s">
        <v>18</v>
      </c>
      <c r="L18">
        <v>4.9400000000000004</v>
      </c>
      <c r="M18">
        <v>-1.04</v>
      </c>
      <c r="P18" t="s">
        <v>18</v>
      </c>
      <c r="Q18">
        <v>5.71</v>
      </c>
      <c r="R18">
        <v>0.33</v>
      </c>
    </row>
    <row r="19" spans="1:18">
      <c r="A19" t="s">
        <v>19</v>
      </c>
      <c r="B19">
        <v>6.29</v>
      </c>
      <c r="C19">
        <v>0.22</v>
      </c>
      <c r="F19" t="s">
        <v>19</v>
      </c>
      <c r="G19">
        <v>5.69</v>
      </c>
      <c r="H19">
        <v>-1.44</v>
      </c>
      <c r="K19" t="s">
        <v>19</v>
      </c>
      <c r="L19">
        <v>7.46</v>
      </c>
      <c r="M19">
        <v>-0.04</v>
      </c>
      <c r="P19" t="s">
        <v>19</v>
      </c>
      <c r="Q19">
        <v>8.52</v>
      </c>
      <c r="R19">
        <v>0.9</v>
      </c>
    </row>
    <row r="20" spans="1:18">
      <c r="A20" t="s">
        <v>20</v>
      </c>
      <c r="B20">
        <v>5.79</v>
      </c>
      <c r="C20">
        <v>0.05</v>
      </c>
      <c r="F20" t="s">
        <v>20</v>
      </c>
      <c r="G20">
        <v>6.77</v>
      </c>
      <c r="H20">
        <v>-0.59</v>
      </c>
      <c r="K20" t="s">
        <v>20</v>
      </c>
      <c r="L20">
        <v>6.52</v>
      </c>
      <c r="M20">
        <v>0.25</v>
      </c>
      <c r="P20" t="s">
        <v>20</v>
      </c>
      <c r="Q20">
        <v>5.32</v>
      </c>
      <c r="R20">
        <v>-0.24</v>
      </c>
    </row>
    <row r="21" spans="1:18">
      <c r="B21">
        <f>SUM(B3:B20)</f>
        <v>120.09000000000002</v>
      </c>
      <c r="C21">
        <f>SUM(C3:C20)</f>
        <v>-4.0000000000000049E-2</v>
      </c>
      <c r="G21">
        <f>SUM(G3:G20)</f>
        <v>118.37</v>
      </c>
      <c r="H21">
        <f>SUM(H3:H20)</f>
        <v>9.9999999999996758E-3</v>
      </c>
      <c r="L21">
        <f>SUM(L3:L20)</f>
        <v>138.38000000000002</v>
      </c>
      <c r="M21">
        <f>SUM(M3:M20)</f>
        <v>0.29999999999999966</v>
      </c>
      <c r="Q21">
        <f>SUM(Q3:Q20)</f>
        <v>121.63</v>
      </c>
      <c r="R21">
        <f>SUM(R3:R20)</f>
        <v>0.28000000000000003</v>
      </c>
    </row>
    <row r="22" spans="1:18">
      <c r="B22">
        <f>AVERAGE(B3:B20)</f>
        <v>6.6716666666666677</v>
      </c>
      <c r="G22">
        <f>AVERAGE(G3:G20)</f>
        <v>6.5761111111111115</v>
      </c>
      <c r="L22">
        <f>AVERAGE(L3:L20)</f>
        <v>7.6877777777777787</v>
      </c>
      <c r="Q22">
        <f>AVERAGE(Q3:Q20)</f>
        <v>6.7572222222222216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3"/>
  <sheetViews>
    <sheetView topLeftCell="A10" workbookViewId="0">
      <selection activeCell="L18" sqref="L18"/>
    </sheetView>
  </sheetViews>
  <sheetFormatPr defaultRowHeight="14.25"/>
  <cols>
    <col min="3" max="3" width="16.25" customWidth="1"/>
    <col min="11" max="11" width="19.25" customWidth="1"/>
  </cols>
  <sheetData>
    <row r="2" spans="1:23" ht="15" thickBot="1">
      <c r="A2" t="s">
        <v>0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1</v>
      </c>
      <c r="I2" t="s">
        <v>2</v>
      </c>
      <c r="K2" t="s">
        <v>0</v>
      </c>
      <c r="L2" t="s">
        <v>29</v>
      </c>
      <c r="M2" t="s">
        <v>30</v>
      </c>
      <c r="N2" t="s">
        <v>1</v>
      </c>
      <c r="P2" t="s">
        <v>61</v>
      </c>
      <c r="Q2" t="s">
        <v>62</v>
      </c>
      <c r="R2" t="s">
        <v>63</v>
      </c>
      <c r="U2" t="s">
        <v>1</v>
      </c>
    </row>
    <row r="3" spans="1:23">
      <c r="A3" t="s">
        <v>3</v>
      </c>
      <c r="B3">
        <v>-17.48</v>
      </c>
      <c r="C3">
        <v>91.27</v>
      </c>
      <c r="D3">
        <v>-4.88</v>
      </c>
      <c r="E3">
        <v>-12.59</v>
      </c>
      <c r="F3">
        <v>45.29</v>
      </c>
      <c r="G3">
        <v>45.98</v>
      </c>
      <c r="H3">
        <f>D3-E3</f>
        <v>7.71</v>
      </c>
      <c r="I3">
        <f>F3-G3</f>
        <v>-0.68999999999999773</v>
      </c>
      <c r="K3" t="s">
        <v>3</v>
      </c>
      <c r="L3" s="1">
        <f>(P3-R3)/16</f>
        <v>-0.35471711601307193</v>
      </c>
      <c r="M3" s="2">
        <f>(Q3-R3)/16</f>
        <v>-0.61583843954248363</v>
      </c>
      <c r="N3">
        <f>L3-M3</f>
        <v>0.2611213235294117</v>
      </c>
      <c r="P3">
        <f>D3-$E$23</f>
        <v>-6.6460294117647063</v>
      </c>
      <c r="Q3">
        <f>E3+$E$23</f>
        <v>-10.823970588235294</v>
      </c>
      <c r="R3">
        <f>(P3+Q3)/18</f>
        <v>-0.9705555555555555</v>
      </c>
      <c r="U3">
        <v>7.71</v>
      </c>
      <c r="V3">
        <f>U3-$D$23</f>
        <v>4.177941176470588</v>
      </c>
      <c r="W3">
        <f>V3/16</f>
        <v>0.26112132352941175</v>
      </c>
    </row>
    <row r="4" spans="1:23">
      <c r="A4" t="s">
        <v>4</v>
      </c>
      <c r="B4">
        <v>8.59</v>
      </c>
      <c r="C4">
        <v>89.74</v>
      </c>
      <c r="D4">
        <v>7.14</v>
      </c>
      <c r="E4">
        <v>1.45</v>
      </c>
      <c r="F4">
        <v>45.11</v>
      </c>
      <c r="G4">
        <v>44.63</v>
      </c>
      <c r="H4">
        <f t="shared" ref="H4:H20" si="0">D4-E4</f>
        <v>5.6899999999999995</v>
      </c>
      <c r="I4">
        <f t="shared" ref="I4:I20" si="1">F4-G4</f>
        <v>0.47999999999999687</v>
      </c>
      <c r="K4" t="s">
        <v>4</v>
      </c>
      <c r="L4" s="3">
        <f t="shared" ref="L4:L20" si="2">(P4-R4)/16</f>
        <v>0.30604677287581694</v>
      </c>
      <c r="M4" s="4">
        <f t="shared" ref="M4:M20" si="3">(Q4-R4)/16</f>
        <v>0.17117544934640522</v>
      </c>
      <c r="N4">
        <f t="shared" ref="N4:N20" si="4">L4-M4</f>
        <v>0.13487132352941172</v>
      </c>
      <c r="P4">
        <f t="shared" ref="P4:P20" si="5">D4-$E$23</f>
        <v>5.3739705882352933</v>
      </c>
      <c r="Q4">
        <f t="shared" ref="Q4:Q20" si="6">E4+$E$23</f>
        <v>3.2160294117647057</v>
      </c>
      <c r="R4">
        <f t="shared" ref="R4:R20" si="7">(P4+Q4)/18</f>
        <v>0.47722222222222221</v>
      </c>
      <c r="U4">
        <v>5.6899999999999995</v>
      </c>
      <c r="V4">
        <f t="shared" ref="V4:V20" si="8">U4-$D$23</f>
        <v>2.1579411764705876</v>
      </c>
      <c r="W4">
        <f t="shared" ref="W4:W20" si="9">V4/16</f>
        <v>0.13487132352941172</v>
      </c>
    </row>
    <row r="5" spans="1:23">
      <c r="A5" t="s">
        <v>5</v>
      </c>
      <c r="B5">
        <v>-15.22</v>
      </c>
      <c r="C5">
        <v>89.09</v>
      </c>
      <c r="D5">
        <v>-3.9</v>
      </c>
      <c r="E5">
        <v>-11.32</v>
      </c>
      <c r="F5">
        <v>43.83</v>
      </c>
      <c r="G5">
        <v>45.26</v>
      </c>
      <c r="H5">
        <f t="shared" si="0"/>
        <v>7.42</v>
      </c>
      <c r="I5">
        <f t="shared" si="1"/>
        <v>-1.4299999999999997</v>
      </c>
      <c r="K5" t="s">
        <v>5</v>
      </c>
      <c r="L5" s="3">
        <f t="shared" si="2"/>
        <v>-0.3012796160130719</v>
      </c>
      <c r="M5" s="4">
        <f t="shared" si="3"/>
        <v>-0.54427593954248366</v>
      </c>
      <c r="N5">
        <f t="shared" si="4"/>
        <v>0.24299632352941175</v>
      </c>
      <c r="P5">
        <f t="shared" si="5"/>
        <v>-5.6660294117647059</v>
      </c>
      <c r="Q5">
        <f t="shared" si="6"/>
        <v>-9.5539705882352948</v>
      </c>
      <c r="R5">
        <f t="shared" si="7"/>
        <v>-0.84555555555555562</v>
      </c>
      <c r="U5">
        <v>7.42</v>
      </c>
      <c r="V5">
        <f t="shared" si="8"/>
        <v>3.887941176470588</v>
      </c>
      <c r="W5">
        <f t="shared" si="9"/>
        <v>0.24299632352941175</v>
      </c>
    </row>
    <row r="6" spans="1:23">
      <c r="A6" t="s">
        <v>6</v>
      </c>
      <c r="B6">
        <v>4.49</v>
      </c>
      <c r="C6">
        <v>94.37</v>
      </c>
      <c r="D6">
        <v>5.23</v>
      </c>
      <c r="E6">
        <v>-0.74</v>
      </c>
      <c r="F6">
        <v>47.24</v>
      </c>
      <c r="G6">
        <v>47.13</v>
      </c>
      <c r="H6">
        <f t="shared" si="0"/>
        <v>5.9700000000000006</v>
      </c>
      <c r="I6">
        <f t="shared" si="1"/>
        <v>0.10999999999999943</v>
      </c>
      <c r="K6" t="s">
        <v>6</v>
      </c>
      <c r="L6" s="3">
        <f t="shared" si="2"/>
        <v>0.20090788398692813</v>
      </c>
      <c r="M6" s="4">
        <f t="shared" si="3"/>
        <v>4.8536560457516344E-2</v>
      </c>
      <c r="N6">
        <f t="shared" si="4"/>
        <v>0.1523713235294118</v>
      </c>
      <c r="P6">
        <f t="shared" si="5"/>
        <v>3.4639705882352945</v>
      </c>
      <c r="Q6">
        <f t="shared" si="6"/>
        <v>1.026029411764706</v>
      </c>
      <c r="R6">
        <f t="shared" si="7"/>
        <v>0.24944444444444447</v>
      </c>
      <c r="U6">
        <v>5.9700000000000006</v>
      </c>
      <c r="V6">
        <f t="shared" si="8"/>
        <v>2.4379411764705887</v>
      </c>
      <c r="W6">
        <f t="shared" si="9"/>
        <v>0.1523713235294118</v>
      </c>
    </row>
    <row r="7" spans="1:23">
      <c r="A7" t="s">
        <v>7</v>
      </c>
      <c r="B7">
        <v>-8.52</v>
      </c>
      <c r="C7">
        <v>90.66</v>
      </c>
      <c r="D7">
        <v>-1.02</v>
      </c>
      <c r="E7">
        <v>-7.5</v>
      </c>
      <c r="F7">
        <v>44.8</v>
      </c>
      <c r="G7">
        <v>45.86</v>
      </c>
      <c r="H7">
        <f t="shared" si="0"/>
        <v>6.48</v>
      </c>
      <c r="I7">
        <f t="shared" si="1"/>
        <v>-1.0600000000000023</v>
      </c>
      <c r="K7" t="s">
        <v>7</v>
      </c>
      <c r="L7" s="3">
        <f t="shared" si="2"/>
        <v>-0.1445435049019608</v>
      </c>
      <c r="M7" s="4">
        <f t="shared" si="3"/>
        <v>-0.32878982843137255</v>
      </c>
      <c r="N7">
        <f t="shared" si="4"/>
        <v>0.18424632352941175</v>
      </c>
      <c r="P7">
        <f t="shared" si="5"/>
        <v>-2.786029411764706</v>
      </c>
      <c r="Q7">
        <f t="shared" si="6"/>
        <v>-5.7339705882352945</v>
      </c>
      <c r="R7">
        <f t="shared" si="7"/>
        <v>-0.47333333333333333</v>
      </c>
      <c r="U7">
        <v>6.48</v>
      </c>
      <c r="V7">
        <f t="shared" si="8"/>
        <v>2.9479411764705885</v>
      </c>
      <c r="W7">
        <f t="shared" si="9"/>
        <v>0.18424632352941178</v>
      </c>
    </row>
    <row r="8" spans="1:23">
      <c r="A8" t="s">
        <v>8</v>
      </c>
      <c r="B8">
        <v>21.93</v>
      </c>
      <c r="C8">
        <v>93.93</v>
      </c>
      <c r="D8">
        <v>14.64</v>
      </c>
      <c r="E8">
        <v>7.29</v>
      </c>
      <c r="F8">
        <v>47.44</v>
      </c>
      <c r="G8">
        <v>46.49</v>
      </c>
      <c r="H8">
        <f t="shared" si="0"/>
        <v>7.3500000000000005</v>
      </c>
      <c r="I8">
        <f t="shared" si="1"/>
        <v>0.94999999999999574</v>
      </c>
      <c r="K8" t="s">
        <v>8</v>
      </c>
      <c r="L8" s="3">
        <f t="shared" si="2"/>
        <v>0.72847732843137258</v>
      </c>
      <c r="M8" s="4">
        <f t="shared" si="3"/>
        <v>0.4898560049019608</v>
      </c>
      <c r="N8">
        <f t="shared" si="4"/>
        <v>0.23862132352941179</v>
      </c>
      <c r="P8">
        <f t="shared" si="5"/>
        <v>12.873970588235295</v>
      </c>
      <c r="Q8">
        <f t="shared" si="6"/>
        <v>9.0560294117647064</v>
      </c>
      <c r="R8">
        <f t="shared" si="7"/>
        <v>1.2183333333333333</v>
      </c>
      <c r="U8">
        <v>7.3500000000000005</v>
      </c>
      <c r="V8">
        <f t="shared" si="8"/>
        <v>3.8179411764705886</v>
      </c>
      <c r="W8">
        <f t="shared" si="9"/>
        <v>0.23862132352941179</v>
      </c>
    </row>
    <row r="9" spans="1:23">
      <c r="A9" t="s">
        <v>9</v>
      </c>
      <c r="B9">
        <v>11.07</v>
      </c>
      <c r="C9">
        <v>92.33</v>
      </c>
      <c r="D9">
        <v>9.0399999999999991</v>
      </c>
      <c r="E9">
        <v>2.04</v>
      </c>
      <c r="F9">
        <v>46.9</v>
      </c>
      <c r="G9">
        <v>45.43</v>
      </c>
      <c r="H9">
        <f t="shared" si="0"/>
        <v>6.9999999999999991</v>
      </c>
      <c r="I9">
        <f t="shared" si="1"/>
        <v>1.4699999999999989</v>
      </c>
      <c r="K9" t="s">
        <v>9</v>
      </c>
      <c r="L9" s="3">
        <f t="shared" si="2"/>
        <v>0.41615093954248361</v>
      </c>
      <c r="M9" s="4">
        <f t="shared" si="3"/>
        <v>0.19940461601307191</v>
      </c>
      <c r="N9">
        <f t="shared" si="4"/>
        <v>0.2167463235294117</v>
      </c>
      <c r="P9">
        <f t="shared" si="5"/>
        <v>7.2739705882352936</v>
      </c>
      <c r="Q9">
        <f t="shared" si="6"/>
        <v>3.806029411764706</v>
      </c>
      <c r="R9">
        <f t="shared" si="7"/>
        <v>0.61555555555555552</v>
      </c>
      <c r="U9">
        <v>6.9999999999999991</v>
      </c>
      <c r="V9">
        <f t="shared" si="8"/>
        <v>3.4679411764705872</v>
      </c>
      <c r="W9">
        <f t="shared" si="9"/>
        <v>0.2167463235294117</v>
      </c>
    </row>
    <row r="10" spans="1:23">
      <c r="A10" t="s">
        <v>10</v>
      </c>
      <c r="B10">
        <v>19.079999999999998</v>
      </c>
      <c r="C10">
        <v>98.84</v>
      </c>
      <c r="D10">
        <v>12.43</v>
      </c>
      <c r="E10">
        <v>6.65</v>
      </c>
      <c r="F10">
        <v>51.01</v>
      </c>
      <c r="G10">
        <v>47.83</v>
      </c>
      <c r="H10">
        <f t="shared" si="0"/>
        <v>5.7799999999999994</v>
      </c>
      <c r="I10">
        <f t="shared" si="1"/>
        <v>3.1799999999999997</v>
      </c>
      <c r="K10" t="s">
        <v>10</v>
      </c>
      <c r="L10" s="3">
        <f t="shared" si="2"/>
        <v>0.60024816176470586</v>
      </c>
      <c r="M10" s="4">
        <f t="shared" si="3"/>
        <v>0.45975183823529414</v>
      </c>
      <c r="N10">
        <f t="shared" si="4"/>
        <v>0.14049632352941172</v>
      </c>
      <c r="P10">
        <f t="shared" si="5"/>
        <v>10.663970588235294</v>
      </c>
      <c r="Q10">
        <f t="shared" si="6"/>
        <v>8.4160294117647059</v>
      </c>
      <c r="R10">
        <f t="shared" si="7"/>
        <v>1.0599999999999998</v>
      </c>
      <c r="U10">
        <v>5.7799999999999994</v>
      </c>
      <c r="V10">
        <f t="shared" si="8"/>
        <v>2.2479411764705874</v>
      </c>
      <c r="W10">
        <f t="shared" si="9"/>
        <v>0.14049632352941172</v>
      </c>
    </row>
    <row r="11" spans="1:23">
      <c r="A11" t="s">
        <v>11</v>
      </c>
      <c r="B11">
        <v>-15.54</v>
      </c>
      <c r="C11">
        <v>89.55</v>
      </c>
      <c r="D11">
        <v>-4.59</v>
      </c>
      <c r="E11">
        <v>-10.95</v>
      </c>
      <c r="F11">
        <v>43.73</v>
      </c>
      <c r="G11">
        <v>45.82</v>
      </c>
      <c r="H11">
        <f t="shared" si="0"/>
        <v>6.3599999999999994</v>
      </c>
      <c r="I11">
        <f t="shared" si="1"/>
        <v>-2.0900000000000034</v>
      </c>
      <c r="K11" t="s">
        <v>11</v>
      </c>
      <c r="L11" s="3">
        <f t="shared" si="2"/>
        <v>-0.34329350490196076</v>
      </c>
      <c r="M11" s="4">
        <f t="shared" si="3"/>
        <v>-0.52003982843137253</v>
      </c>
      <c r="N11">
        <f t="shared" si="4"/>
        <v>0.17674632352941178</v>
      </c>
      <c r="P11">
        <f t="shared" si="5"/>
        <v>-6.3560294117647054</v>
      </c>
      <c r="Q11">
        <f t="shared" si="6"/>
        <v>-9.1839705882352938</v>
      </c>
      <c r="R11">
        <f t="shared" si="7"/>
        <v>-0.86333333333333329</v>
      </c>
      <c r="U11">
        <v>6.3599999999999994</v>
      </c>
      <c r="V11">
        <f t="shared" si="8"/>
        <v>2.8279411764705875</v>
      </c>
      <c r="W11">
        <f t="shared" si="9"/>
        <v>0.17674632352941172</v>
      </c>
    </row>
    <row r="12" spans="1:23">
      <c r="A12" t="s">
        <v>12</v>
      </c>
      <c r="B12">
        <v>-7.44</v>
      </c>
      <c r="C12">
        <v>84.38</v>
      </c>
      <c r="D12">
        <v>-0.51</v>
      </c>
      <c r="E12">
        <v>-6.93</v>
      </c>
      <c r="F12">
        <v>42.19</v>
      </c>
      <c r="G12">
        <v>42.19</v>
      </c>
      <c r="H12">
        <f t="shared" si="0"/>
        <v>6.42</v>
      </c>
      <c r="I12">
        <f t="shared" si="1"/>
        <v>0</v>
      </c>
      <c r="K12" t="s">
        <v>12</v>
      </c>
      <c r="L12" s="3">
        <f t="shared" si="2"/>
        <v>-0.1164185049019608</v>
      </c>
      <c r="M12" s="4">
        <f t="shared" si="3"/>
        <v>-0.29691482843137257</v>
      </c>
      <c r="N12">
        <f t="shared" si="4"/>
        <v>0.18049632352941175</v>
      </c>
      <c r="P12">
        <f t="shared" si="5"/>
        <v>-2.2760294117647062</v>
      </c>
      <c r="Q12">
        <f t="shared" si="6"/>
        <v>-5.1639705882352942</v>
      </c>
      <c r="R12">
        <f t="shared" si="7"/>
        <v>-0.41333333333333333</v>
      </c>
      <c r="U12">
        <v>6.42</v>
      </c>
      <c r="V12">
        <f t="shared" si="8"/>
        <v>2.887941176470588</v>
      </c>
      <c r="W12">
        <f t="shared" si="9"/>
        <v>0.18049632352941175</v>
      </c>
    </row>
    <row r="13" spans="1:23">
      <c r="A13" t="s">
        <v>13</v>
      </c>
      <c r="B13">
        <v>3.35</v>
      </c>
      <c r="C13">
        <v>93.77</v>
      </c>
      <c r="D13">
        <v>6.36</v>
      </c>
      <c r="E13">
        <v>-3.01</v>
      </c>
      <c r="F13">
        <v>46.86</v>
      </c>
      <c r="G13">
        <v>46.91</v>
      </c>
      <c r="H13">
        <f t="shared" si="0"/>
        <v>9.370000000000001</v>
      </c>
      <c r="I13">
        <f t="shared" si="1"/>
        <v>-4.9999999999997158E-2</v>
      </c>
      <c r="K13" t="s">
        <v>13</v>
      </c>
      <c r="L13" s="3">
        <f t="shared" si="2"/>
        <v>0.27549121732026144</v>
      </c>
      <c r="M13" s="4">
        <f t="shared" si="3"/>
        <v>-8.9380106209150309E-2</v>
      </c>
      <c r="N13">
        <f t="shared" si="4"/>
        <v>0.36487132352941176</v>
      </c>
      <c r="P13">
        <f t="shared" si="5"/>
        <v>4.5939705882352939</v>
      </c>
      <c r="Q13">
        <f t="shared" si="6"/>
        <v>-1.2439705882352938</v>
      </c>
      <c r="R13">
        <f t="shared" si="7"/>
        <v>0.18611111111111112</v>
      </c>
      <c r="U13">
        <v>9.370000000000001</v>
      </c>
      <c r="V13">
        <f t="shared" si="8"/>
        <v>5.8379411764705891</v>
      </c>
      <c r="W13">
        <f t="shared" si="9"/>
        <v>0.36487132352941182</v>
      </c>
    </row>
    <row r="14" spans="1:23">
      <c r="A14" t="s">
        <v>14</v>
      </c>
      <c r="B14">
        <v>-8.11</v>
      </c>
      <c r="C14">
        <v>90.08</v>
      </c>
      <c r="D14">
        <v>-1.3</v>
      </c>
      <c r="E14">
        <v>-6.81</v>
      </c>
      <c r="F14">
        <v>44.7</v>
      </c>
      <c r="G14">
        <v>45.38</v>
      </c>
      <c r="H14">
        <f t="shared" si="0"/>
        <v>5.51</v>
      </c>
      <c r="I14">
        <f t="shared" si="1"/>
        <v>-0.67999999999999972</v>
      </c>
      <c r="K14" t="s">
        <v>14</v>
      </c>
      <c r="L14" s="3">
        <f t="shared" si="2"/>
        <v>-0.16346711601307193</v>
      </c>
      <c r="M14" s="4">
        <f t="shared" si="3"/>
        <v>-0.28708843954248359</v>
      </c>
      <c r="N14">
        <f t="shared" si="4"/>
        <v>0.12362132352941166</v>
      </c>
      <c r="P14">
        <f t="shared" si="5"/>
        <v>-3.0660294117647062</v>
      </c>
      <c r="Q14">
        <f t="shared" si="6"/>
        <v>-5.0439705882352932</v>
      </c>
      <c r="R14">
        <f t="shared" si="7"/>
        <v>-0.45055555555555554</v>
      </c>
      <c r="U14">
        <v>5.51</v>
      </c>
      <c r="V14">
        <f t="shared" si="8"/>
        <v>1.9779411764705879</v>
      </c>
      <c r="W14">
        <f t="shared" si="9"/>
        <v>0.12362132352941174</v>
      </c>
    </row>
    <row r="15" spans="1:23">
      <c r="A15" t="s">
        <v>15</v>
      </c>
      <c r="B15">
        <v>4.5599999999999996</v>
      </c>
      <c r="C15">
        <v>89.34</v>
      </c>
      <c r="D15">
        <v>5.62</v>
      </c>
      <c r="E15">
        <v>-1.06</v>
      </c>
      <c r="F15">
        <v>44.73</v>
      </c>
      <c r="G15">
        <v>44.61</v>
      </c>
      <c r="H15">
        <f t="shared" si="0"/>
        <v>6.68</v>
      </c>
      <c r="I15">
        <f t="shared" si="1"/>
        <v>0.11999999999999744</v>
      </c>
      <c r="K15" t="s">
        <v>15</v>
      </c>
      <c r="L15" s="3">
        <f t="shared" si="2"/>
        <v>0.22503982843137255</v>
      </c>
      <c r="M15" s="4">
        <f t="shared" si="3"/>
        <v>2.8293504901960784E-2</v>
      </c>
      <c r="N15">
        <f t="shared" si="4"/>
        <v>0.19674632352941177</v>
      </c>
      <c r="P15">
        <f t="shared" si="5"/>
        <v>3.8539705882352941</v>
      </c>
      <c r="Q15">
        <f t="shared" si="6"/>
        <v>0.70602941176470591</v>
      </c>
      <c r="R15">
        <f t="shared" si="7"/>
        <v>0.25333333333333335</v>
      </c>
      <c r="U15">
        <v>6.68</v>
      </c>
      <c r="V15">
        <f t="shared" si="8"/>
        <v>3.1479411764705878</v>
      </c>
      <c r="W15">
        <f t="shared" si="9"/>
        <v>0.19674632352941174</v>
      </c>
    </row>
    <row r="16" spans="1:23">
      <c r="A16" t="s">
        <v>16</v>
      </c>
      <c r="B16">
        <v>30.13</v>
      </c>
      <c r="C16">
        <v>104.58</v>
      </c>
      <c r="D16">
        <v>18.75</v>
      </c>
      <c r="E16">
        <v>11.38</v>
      </c>
      <c r="F16">
        <v>53.8</v>
      </c>
      <c r="G16">
        <v>50.78</v>
      </c>
      <c r="H16">
        <f t="shared" si="0"/>
        <v>7.3699999999999992</v>
      </c>
      <c r="I16">
        <f t="shared" si="1"/>
        <v>3.019999999999996</v>
      </c>
      <c r="K16" t="s">
        <v>16</v>
      </c>
      <c r="L16" s="3">
        <f t="shared" si="2"/>
        <v>0.95688010620915032</v>
      </c>
      <c r="M16" s="4">
        <f t="shared" si="3"/>
        <v>0.71700878267973855</v>
      </c>
      <c r="N16">
        <f t="shared" si="4"/>
        <v>0.23987132352941176</v>
      </c>
      <c r="P16">
        <f t="shared" si="5"/>
        <v>16.983970588235294</v>
      </c>
      <c r="Q16">
        <f t="shared" si="6"/>
        <v>13.146029411764706</v>
      </c>
      <c r="R16">
        <f t="shared" si="7"/>
        <v>1.673888888888889</v>
      </c>
      <c r="U16">
        <v>7.3699999999999992</v>
      </c>
      <c r="V16">
        <f t="shared" si="8"/>
        <v>3.8379411764705873</v>
      </c>
      <c r="W16">
        <f t="shared" si="9"/>
        <v>0.23987132352941171</v>
      </c>
    </row>
    <row r="17" spans="1:23">
      <c r="A17" t="s">
        <v>17</v>
      </c>
      <c r="B17">
        <v>-11.05</v>
      </c>
      <c r="C17">
        <v>91.45</v>
      </c>
      <c r="D17">
        <v>-2.27</v>
      </c>
      <c r="E17">
        <v>-8.7799999999999994</v>
      </c>
      <c r="F17">
        <v>45.15</v>
      </c>
      <c r="G17">
        <v>46.3</v>
      </c>
      <c r="H17">
        <f t="shared" si="0"/>
        <v>6.51</v>
      </c>
      <c r="I17">
        <f t="shared" si="1"/>
        <v>-1.1499999999999986</v>
      </c>
      <c r="K17" t="s">
        <v>17</v>
      </c>
      <c r="L17" s="3">
        <f t="shared" si="2"/>
        <v>-0.21388378267973857</v>
      </c>
      <c r="M17" s="4">
        <f t="shared" si="3"/>
        <v>-0.40000510620915031</v>
      </c>
      <c r="N17">
        <f t="shared" si="4"/>
        <v>0.18612132352941174</v>
      </c>
      <c r="P17">
        <f t="shared" si="5"/>
        <v>-4.036029411764706</v>
      </c>
      <c r="Q17">
        <f t="shared" si="6"/>
        <v>-7.0139705882352938</v>
      </c>
      <c r="R17">
        <f t="shared" si="7"/>
        <v>-0.61388888888888893</v>
      </c>
      <c r="U17">
        <v>6.51</v>
      </c>
      <c r="V17">
        <f t="shared" si="8"/>
        <v>2.9779411764705879</v>
      </c>
      <c r="W17">
        <f t="shared" si="9"/>
        <v>0.18612132352941174</v>
      </c>
    </row>
    <row r="18" spans="1:23">
      <c r="A18" t="s">
        <v>18</v>
      </c>
      <c r="B18">
        <v>-19.63</v>
      </c>
      <c r="C18">
        <v>79.83</v>
      </c>
      <c r="D18">
        <v>-6.62</v>
      </c>
      <c r="E18">
        <v>-13.01</v>
      </c>
      <c r="F18">
        <v>38.67</v>
      </c>
      <c r="G18">
        <v>41.16</v>
      </c>
      <c r="H18">
        <f t="shared" si="0"/>
        <v>6.39</v>
      </c>
      <c r="I18">
        <f t="shared" si="1"/>
        <v>-2.4899999999999949</v>
      </c>
      <c r="K18" t="s">
        <v>18</v>
      </c>
      <c r="L18" s="3">
        <f t="shared" si="2"/>
        <v>-0.45596711601307194</v>
      </c>
      <c r="M18" s="4">
        <f t="shared" si="3"/>
        <v>-0.63458843954248367</v>
      </c>
      <c r="N18">
        <f t="shared" si="4"/>
        <v>0.17862132352941174</v>
      </c>
      <c r="P18">
        <f t="shared" si="5"/>
        <v>-8.3860294117647065</v>
      </c>
      <c r="Q18">
        <f t="shared" si="6"/>
        <v>-11.243970588235294</v>
      </c>
      <c r="R18">
        <f t="shared" si="7"/>
        <v>-1.0905555555555557</v>
      </c>
      <c r="U18">
        <v>6.39</v>
      </c>
      <c r="V18">
        <f t="shared" si="8"/>
        <v>2.8579411764705878</v>
      </c>
      <c r="W18">
        <f t="shared" si="9"/>
        <v>0.17862132352941174</v>
      </c>
    </row>
    <row r="19" spans="1:23">
      <c r="A19" t="s">
        <v>19</v>
      </c>
      <c r="B19">
        <v>-2.25</v>
      </c>
      <c r="C19">
        <v>93.92</v>
      </c>
      <c r="D19">
        <v>2.02</v>
      </c>
      <c r="E19">
        <v>-4.2699999999999996</v>
      </c>
      <c r="F19">
        <v>47.07</v>
      </c>
      <c r="G19">
        <v>46.85</v>
      </c>
      <c r="H19">
        <f t="shared" si="0"/>
        <v>6.2899999999999991</v>
      </c>
      <c r="I19">
        <f t="shared" si="1"/>
        <v>0.21999999999999886</v>
      </c>
      <c r="K19" t="s">
        <v>19</v>
      </c>
      <c r="L19" s="3">
        <f t="shared" si="2"/>
        <v>2.3685661764705879E-2</v>
      </c>
      <c r="M19" s="4">
        <f t="shared" si="3"/>
        <v>-0.14868566176470585</v>
      </c>
      <c r="N19">
        <f t="shared" si="4"/>
        <v>0.17237132352941173</v>
      </c>
      <c r="P19">
        <f t="shared" si="5"/>
        <v>0.25397058823529406</v>
      </c>
      <c r="Q19">
        <f t="shared" si="6"/>
        <v>-2.5039705882352936</v>
      </c>
      <c r="R19">
        <f t="shared" si="7"/>
        <v>-0.12499999999999997</v>
      </c>
      <c r="U19">
        <v>6.2899999999999991</v>
      </c>
      <c r="V19">
        <f t="shared" si="8"/>
        <v>2.7579411764705872</v>
      </c>
      <c r="W19">
        <f t="shared" si="9"/>
        <v>0.1723713235294117</v>
      </c>
    </row>
    <row r="20" spans="1:23" ht="15" thickBot="1">
      <c r="A20" t="s">
        <v>20</v>
      </c>
      <c r="B20">
        <v>2.2799999999999998</v>
      </c>
      <c r="C20">
        <v>87.95</v>
      </c>
      <c r="D20">
        <v>4.04</v>
      </c>
      <c r="E20">
        <v>-1.75</v>
      </c>
      <c r="F20">
        <v>44</v>
      </c>
      <c r="G20">
        <v>43.95</v>
      </c>
      <c r="H20">
        <f t="shared" si="0"/>
        <v>5.79</v>
      </c>
      <c r="I20">
        <f t="shared" si="1"/>
        <v>4.9999999999997158E-2</v>
      </c>
      <c r="K20" t="s">
        <v>20</v>
      </c>
      <c r="L20" s="5">
        <f t="shared" si="2"/>
        <v>0.134171772875817</v>
      </c>
      <c r="M20" s="6">
        <f t="shared" si="3"/>
        <v>-6.9495506535947674E-3</v>
      </c>
      <c r="N20">
        <f t="shared" si="4"/>
        <v>0.14112132352941176</v>
      </c>
      <c r="P20">
        <f t="shared" si="5"/>
        <v>2.2739705882352941</v>
      </c>
      <c r="Q20">
        <f t="shared" si="6"/>
        <v>1.6029411764705959E-2</v>
      </c>
      <c r="R20">
        <f t="shared" si="7"/>
        <v>0.12722222222222224</v>
      </c>
      <c r="U20">
        <v>5.79</v>
      </c>
      <c r="V20">
        <f t="shared" si="8"/>
        <v>2.2579411764705881</v>
      </c>
      <c r="W20">
        <f t="shared" si="9"/>
        <v>0.14112132352941176</v>
      </c>
    </row>
    <row r="21" spans="1:23">
      <c r="H21">
        <f>SUM(H3:H20)</f>
        <v>120.09000000000002</v>
      </c>
      <c r="I21">
        <f>SUM(I3:I20)</f>
        <v>-4.0000000000013358E-2</v>
      </c>
    </row>
    <row r="22" spans="1:23">
      <c r="D22">
        <f>SUM(D3:D20)</f>
        <v>60.180000000000007</v>
      </c>
      <c r="E22">
        <f t="shared" ref="E22:G22" si="10">SUM(E3:E20)</f>
        <v>-59.91</v>
      </c>
      <c r="F22">
        <f t="shared" si="10"/>
        <v>822.52</v>
      </c>
      <c r="G22">
        <f t="shared" si="10"/>
        <v>822.56</v>
      </c>
      <c r="H22">
        <f>AVERAGE(H3:H20)</f>
        <v>6.6716666666666677</v>
      </c>
      <c r="W22">
        <f>AVERAGE(W3:W20)</f>
        <v>0.19622549019607841</v>
      </c>
    </row>
    <row r="23" spans="1:23">
      <c r="D23">
        <f>(D22-E22)/34</f>
        <v>3.5320588235294119</v>
      </c>
      <c r="E23">
        <f>D23/2</f>
        <v>1.766029411764706</v>
      </c>
      <c r="F23">
        <f>G23/17</f>
        <v>48.384705882352939</v>
      </c>
      <c r="G23">
        <f>AVERAGE(F22:G22)</f>
        <v>822.54</v>
      </c>
      <c r="H23">
        <f>H22/17</f>
        <v>0.39245098039215692</v>
      </c>
      <c r="N23">
        <f>AVERAGE(N3:N20)</f>
        <v>0.19622549019607838</v>
      </c>
    </row>
    <row r="24" spans="1:23">
      <c r="L24">
        <f>L10-M17</f>
        <v>1.0002532679738563</v>
      </c>
    </row>
    <row r="25" spans="1:23">
      <c r="L25">
        <f>M10-L3</f>
        <v>0.81446895424836607</v>
      </c>
    </row>
    <row r="26" spans="1:23">
      <c r="L26">
        <f>M10-L7</f>
        <v>0.60429534313725497</v>
      </c>
    </row>
    <row r="27" spans="1:23">
      <c r="L27">
        <f>M10-L20</f>
        <v>0.32558006535947714</v>
      </c>
    </row>
    <row r="31" spans="1:23">
      <c r="K31" t="s">
        <v>0</v>
      </c>
      <c r="L31" t="s">
        <v>31</v>
      </c>
      <c r="M31" t="s">
        <v>32</v>
      </c>
      <c r="N31" t="s">
        <v>2</v>
      </c>
      <c r="P31" t="s">
        <v>64</v>
      </c>
      <c r="Q31" t="s">
        <v>65</v>
      </c>
      <c r="R31" t="s">
        <v>59</v>
      </c>
      <c r="S31" t="s">
        <v>60</v>
      </c>
      <c r="T31" t="s">
        <v>66</v>
      </c>
    </row>
    <row r="32" spans="1:23" ht="15" thickBot="1">
      <c r="C32" t="s">
        <v>0</v>
      </c>
      <c r="D32" t="s">
        <v>31</v>
      </c>
      <c r="E32" t="s">
        <v>32</v>
      </c>
      <c r="K32" t="s">
        <v>3</v>
      </c>
      <c r="L32">
        <v>45.29</v>
      </c>
      <c r="M32">
        <v>45.98</v>
      </c>
      <c r="N32">
        <f>L32-M32</f>
        <v>-0.68999999999999773</v>
      </c>
      <c r="P32">
        <f>(L32+M32-$L$52)/18</f>
        <v>2.382516339869281</v>
      </c>
      <c r="Q32">
        <f>N32+17*P32-L32</f>
        <v>-5.4772222222222169</v>
      </c>
      <c r="R32">
        <f>(Q32+$L$53)/18</f>
        <v>1.0397294843863474</v>
      </c>
      <c r="S32">
        <f>P32-R32</f>
        <v>1.3427868554829336</v>
      </c>
      <c r="T32">
        <f>R32-S32</f>
        <v>-0.30305737109658626</v>
      </c>
    </row>
    <row r="33" spans="3:20" ht="15" thickBot="1">
      <c r="C33" t="s">
        <v>3</v>
      </c>
      <c r="D33" s="1">
        <f>R32</f>
        <v>1.0397294843863474</v>
      </c>
      <c r="E33" s="1">
        <f>S32</f>
        <v>1.3427868554829336</v>
      </c>
      <c r="K33" t="s">
        <v>4</v>
      </c>
      <c r="L33">
        <v>45.11</v>
      </c>
      <c r="M33">
        <v>44.63</v>
      </c>
      <c r="N33">
        <f t="shared" ref="N33:N49" si="11">L33-M33</f>
        <v>0.47999999999999687</v>
      </c>
      <c r="P33">
        <f t="shared" ref="P33:P49" si="12">(L33+M33-$L$52)/16</f>
        <v>2.5847058823529419</v>
      </c>
      <c r="Q33">
        <f t="shared" ref="Q33:Q49" si="13">N33+17*P33-L33</f>
        <v>-0.68999999999999062</v>
      </c>
      <c r="R33">
        <f t="shared" ref="R33:R49" si="14">(Q33+$L$53)/18</f>
        <v>1.3056862745098043</v>
      </c>
      <c r="S33">
        <f t="shared" ref="S33:S49" si="15">P33-R33</f>
        <v>1.2790196078431375</v>
      </c>
      <c r="T33">
        <f t="shared" ref="T33:T49" si="16">R33-S33</f>
        <v>2.6666666666666838E-2</v>
      </c>
    </row>
    <row r="34" spans="3:20" ht="15" thickBot="1">
      <c r="C34" t="s">
        <v>4</v>
      </c>
      <c r="D34" s="1">
        <f t="shared" ref="D34:D50" si="17">R33</f>
        <v>1.3056862745098043</v>
      </c>
      <c r="E34" s="1">
        <f t="shared" ref="E34:E50" si="18">S33</f>
        <v>1.2790196078431375</v>
      </c>
      <c r="K34" t="s">
        <v>5</v>
      </c>
      <c r="L34">
        <v>43.83</v>
      </c>
      <c r="M34">
        <v>45.26</v>
      </c>
      <c r="N34">
        <f t="shared" si="11"/>
        <v>-1.4299999999999997</v>
      </c>
      <c r="P34">
        <f t="shared" si="12"/>
        <v>2.5440808823529415</v>
      </c>
      <c r="Q34">
        <f t="shared" si="13"/>
        <v>-2.0106249999999903</v>
      </c>
      <c r="R34">
        <f t="shared" si="14"/>
        <v>1.2323182189542488</v>
      </c>
      <c r="S34">
        <f t="shared" si="15"/>
        <v>1.3117626633986927</v>
      </c>
      <c r="T34">
        <f t="shared" si="16"/>
        <v>-7.9444444444443985E-2</v>
      </c>
    </row>
    <row r="35" spans="3:20" ht="15" thickBot="1">
      <c r="C35" t="s">
        <v>5</v>
      </c>
      <c r="D35" s="1">
        <f t="shared" si="17"/>
        <v>1.2323182189542488</v>
      </c>
      <c r="E35" s="1">
        <f t="shared" si="18"/>
        <v>1.3117626633986927</v>
      </c>
      <c r="K35" t="s">
        <v>6</v>
      </c>
      <c r="L35">
        <v>47.24</v>
      </c>
      <c r="M35">
        <v>47.13</v>
      </c>
      <c r="N35">
        <f t="shared" si="11"/>
        <v>0.10999999999999943</v>
      </c>
      <c r="P35">
        <f t="shared" si="12"/>
        <v>2.8740808823529416</v>
      </c>
      <c r="Q35">
        <f t="shared" si="13"/>
        <v>1.7293750000000045</v>
      </c>
      <c r="R35">
        <f t="shared" si="14"/>
        <v>1.4400959967320264</v>
      </c>
      <c r="S35">
        <f t="shared" si="15"/>
        <v>1.4339848856209152</v>
      </c>
      <c r="T35">
        <f t="shared" si="16"/>
        <v>6.1111111111111782E-3</v>
      </c>
    </row>
    <row r="36" spans="3:20" ht="15" thickBot="1">
      <c r="C36" t="s">
        <v>6</v>
      </c>
      <c r="D36" s="1">
        <f t="shared" si="17"/>
        <v>1.4400959967320264</v>
      </c>
      <c r="E36" s="1">
        <f t="shared" si="18"/>
        <v>1.4339848856209152</v>
      </c>
      <c r="K36" t="s">
        <v>7</v>
      </c>
      <c r="L36">
        <v>44.8</v>
      </c>
      <c r="M36">
        <v>45.86</v>
      </c>
      <c r="N36">
        <f t="shared" si="11"/>
        <v>-1.0600000000000023</v>
      </c>
      <c r="P36">
        <f t="shared" si="12"/>
        <v>2.6422058823529411</v>
      </c>
      <c r="Q36">
        <f t="shared" si="13"/>
        <v>-0.94250000000000256</v>
      </c>
      <c r="R36">
        <f t="shared" si="14"/>
        <v>1.2916584967320259</v>
      </c>
      <c r="S36">
        <f t="shared" si="15"/>
        <v>1.3505473856209151</v>
      </c>
      <c r="T36">
        <f t="shared" si="16"/>
        <v>-5.8888888888889213E-2</v>
      </c>
    </row>
    <row r="37" spans="3:20" ht="15" thickBot="1">
      <c r="C37" t="s">
        <v>7</v>
      </c>
      <c r="D37" s="1">
        <f t="shared" si="17"/>
        <v>1.2916584967320259</v>
      </c>
      <c r="E37" s="1">
        <f t="shared" si="18"/>
        <v>1.3505473856209151</v>
      </c>
      <c r="K37" t="s">
        <v>8</v>
      </c>
      <c r="L37">
        <v>47.44</v>
      </c>
      <c r="M37">
        <v>46.49</v>
      </c>
      <c r="N37">
        <f t="shared" si="11"/>
        <v>0.94999999999999574</v>
      </c>
      <c r="P37">
        <f t="shared" si="12"/>
        <v>2.8465808823529417</v>
      </c>
      <c r="Q37">
        <f t="shared" si="13"/>
        <v>1.901875000000004</v>
      </c>
      <c r="R37">
        <f t="shared" si="14"/>
        <v>1.4496793300653597</v>
      </c>
      <c r="S37">
        <f t="shared" si="15"/>
        <v>1.3969015522875821</v>
      </c>
      <c r="T37">
        <f t="shared" si="16"/>
        <v>5.277777777777759E-2</v>
      </c>
    </row>
    <row r="38" spans="3:20" ht="15" thickBot="1">
      <c r="C38" t="s">
        <v>8</v>
      </c>
      <c r="D38" s="1">
        <f t="shared" si="17"/>
        <v>1.4496793300653597</v>
      </c>
      <c r="E38" s="1">
        <f t="shared" si="18"/>
        <v>1.3969015522875821</v>
      </c>
      <c r="K38" t="s">
        <v>9</v>
      </c>
      <c r="L38">
        <v>46.9</v>
      </c>
      <c r="M38">
        <v>45.43</v>
      </c>
      <c r="N38">
        <f t="shared" si="11"/>
        <v>1.4699999999999989</v>
      </c>
      <c r="P38">
        <f t="shared" si="12"/>
        <v>2.7465808823529412</v>
      </c>
      <c r="Q38">
        <f t="shared" si="13"/>
        <v>1.2618750000000034</v>
      </c>
      <c r="R38">
        <f t="shared" si="14"/>
        <v>1.4141237745098041</v>
      </c>
      <c r="S38">
        <f t="shared" si="15"/>
        <v>1.3324571078431371</v>
      </c>
      <c r="T38">
        <f t="shared" si="16"/>
        <v>8.1666666666666998E-2</v>
      </c>
    </row>
    <row r="39" spans="3:20" ht="15" thickBot="1">
      <c r="C39" t="s">
        <v>9</v>
      </c>
      <c r="D39" s="1">
        <f t="shared" si="17"/>
        <v>1.4141237745098041</v>
      </c>
      <c r="E39" s="1">
        <f t="shared" si="18"/>
        <v>1.3324571078431371</v>
      </c>
      <c r="K39" t="s">
        <v>10</v>
      </c>
      <c r="L39">
        <v>51.01</v>
      </c>
      <c r="M39">
        <v>47.83</v>
      </c>
      <c r="N39">
        <f t="shared" si="11"/>
        <v>3.1799999999999997</v>
      </c>
      <c r="P39">
        <f t="shared" si="12"/>
        <v>3.1534558823529415</v>
      </c>
      <c r="Q39">
        <f t="shared" si="13"/>
        <v>5.7787500000000094</v>
      </c>
      <c r="R39">
        <f t="shared" si="14"/>
        <v>1.6650612745098043</v>
      </c>
      <c r="S39">
        <f t="shared" si="15"/>
        <v>1.4883946078431372</v>
      </c>
      <c r="T39">
        <f t="shared" si="16"/>
        <v>0.17666666666666719</v>
      </c>
    </row>
    <row r="40" spans="3:20" ht="15" thickBot="1">
      <c r="C40" t="s">
        <v>10</v>
      </c>
      <c r="D40" s="1">
        <f t="shared" si="17"/>
        <v>1.6650612745098043</v>
      </c>
      <c r="E40" s="1">
        <f t="shared" si="18"/>
        <v>1.4883946078431372</v>
      </c>
      <c r="K40" t="s">
        <v>11</v>
      </c>
      <c r="L40">
        <v>43.73</v>
      </c>
      <c r="M40">
        <v>45.82</v>
      </c>
      <c r="N40">
        <f t="shared" si="11"/>
        <v>-2.0900000000000034</v>
      </c>
      <c r="P40">
        <f t="shared" si="12"/>
        <v>2.5728308823529411</v>
      </c>
      <c r="Q40">
        <f t="shared" si="13"/>
        <v>-2.0818750000000037</v>
      </c>
      <c r="R40">
        <f t="shared" si="14"/>
        <v>1.2283598856209148</v>
      </c>
      <c r="S40">
        <f t="shared" si="15"/>
        <v>1.3444709967320263</v>
      </c>
      <c r="T40">
        <f t="shared" si="16"/>
        <v>-0.1161111111111115</v>
      </c>
    </row>
    <row r="41" spans="3:20" ht="15" thickBot="1">
      <c r="C41" t="s">
        <v>11</v>
      </c>
      <c r="D41" s="1">
        <f t="shared" si="17"/>
        <v>1.2283598856209148</v>
      </c>
      <c r="E41" s="1">
        <f t="shared" si="18"/>
        <v>1.3444709967320263</v>
      </c>
      <c r="K41" t="s">
        <v>12</v>
      </c>
      <c r="L41">
        <v>42.19</v>
      </c>
      <c r="M41">
        <v>42.19</v>
      </c>
      <c r="N41">
        <f t="shared" si="11"/>
        <v>0</v>
      </c>
      <c r="P41">
        <f t="shared" si="12"/>
        <v>2.249705882352941</v>
      </c>
      <c r="Q41">
        <f t="shared" si="13"/>
        <v>-3.9450000000000003</v>
      </c>
      <c r="R41">
        <f t="shared" si="14"/>
        <v>1.1248529411764705</v>
      </c>
      <c r="S41">
        <f t="shared" si="15"/>
        <v>1.1248529411764705</v>
      </c>
      <c r="T41">
        <f t="shared" si="16"/>
        <v>0</v>
      </c>
    </row>
    <row r="42" spans="3:20" ht="15" thickBot="1">
      <c r="C42" t="s">
        <v>12</v>
      </c>
      <c r="D42" s="1">
        <f t="shared" si="17"/>
        <v>1.1248529411764705</v>
      </c>
      <c r="E42" s="1">
        <f t="shared" si="18"/>
        <v>1.1248529411764705</v>
      </c>
      <c r="K42" t="s">
        <v>13</v>
      </c>
      <c r="L42">
        <v>46.86</v>
      </c>
      <c r="M42">
        <v>46.91</v>
      </c>
      <c r="N42">
        <f t="shared" si="11"/>
        <v>-4.9999999999997158E-2</v>
      </c>
      <c r="P42">
        <f t="shared" si="12"/>
        <v>2.836580882352941</v>
      </c>
      <c r="Q42">
        <f t="shared" si="13"/>
        <v>1.3118750000000006</v>
      </c>
      <c r="R42">
        <f t="shared" si="14"/>
        <v>1.4169015522875816</v>
      </c>
      <c r="S42">
        <f t="shared" si="15"/>
        <v>1.4196793300653594</v>
      </c>
      <c r="T42">
        <f t="shared" si="16"/>
        <v>-2.7777777777777679E-3</v>
      </c>
    </row>
    <row r="43" spans="3:20" ht="15" thickBot="1">
      <c r="C43" t="s">
        <v>13</v>
      </c>
      <c r="D43" s="1">
        <f t="shared" si="17"/>
        <v>1.4169015522875816</v>
      </c>
      <c r="E43" s="1">
        <f t="shared" si="18"/>
        <v>1.4196793300653594</v>
      </c>
      <c r="K43" t="s">
        <v>14</v>
      </c>
      <c r="L43">
        <v>44.7</v>
      </c>
      <c r="M43">
        <v>45.38</v>
      </c>
      <c r="N43">
        <f t="shared" si="11"/>
        <v>-0.67999999999999972</v>
      </c>
      <c r="P43">
        <f t="shared" si="12"/>
        <v>2.6059558823529421</v>
      </c>
      <c r="Q43">
        <f t="shared" si="13"/>
        <v>-1.0787499999999852</v>
      </c>
      <c r="R43">
        <f t="shared" si="14"/>
        <v>1.2840890522875825</v>
      </c>
      <c r="S43">
        <f t="shared" si="15"/>
        <v>1.3218668300653595</v>
      </c>
      <c r="T43">
        <f t="shared" si="16"/>
        <v>-3.7777777777777022E-2</v>
      </c>
    </row>
    <row r="44" spans="3:20" ht="15" thickBot="1">
      <c r="C44" t="s">
        <v>14</v>
      </c>
      <c r="D44" s="1">
        <f t="shared" si="17"/>
        <v>1.2840890522875825</v>
      </c>
      <c r="E44" s="1">
        <f t="shared" si="18"/>
        <v>1.3218668300653595</v>
      </c>
      <c r="K44" t="s">
        <v>15</v>
      </c>
      <c r="L44">
        <v>44.73</v>
      </c>
      <c r="M44">
        <v>44.61</v>
      </c>
      <c r="N44">
        <f t="shared" si="11"/>
        <v>0.11999999999999744</v>
      </c>
      <c r="P44">
        <f t="shared" si="12"/>
        <v>2.5597058823529415</v>
      </c>
      <c r="Q44">
        <f t="shared" si="13"/>
        <v>-1.0949999999999918</v>
      </c>
      <c r="R44">
        <f t="shared" si="14"/>
        <v>1.2831862745098044</v>
      </c>
      <c r="S44">
        <f t="shared" si="15"/>
        <v>1.2765196078431371</v>
      </c>
      <c r="T44">
        <f t="shared" si="16"/>
        <v>6.6666666666672647E-3</v>
      </c>
    </row>
    <row r="45" spans="3:20" ht="15" thickBot="1">
      <c r="C45" t="s">
        <v>15</v>
      </c>
      <c r="D45" s="1">
        <f t="shared" si="17"/>
        <v>1.2831862745098044</v>
      </c>
      <c r="E45" s="1">
        <f t="shared" si="18"/>
        <v>1.2765196078431371</v>
      </c>
      <c r="K45" t="s">
        <v>16</v>
      </c>
      <c r="L45">
        <v>53.8</v>
      </c>
      <c r="M45">
        <v>50.78</v>
      </c>
      <c r="N45">
        <f t="shared" si="11"/>
        <v>3.019999999999996</v>
      </c>
      <c r="P45">
        <f t="shared" si="12"/>
        <v>3.5122058823529412</v>
      </c>
      <c r="Q45">
        <f t="shared" si="13"/>
        <v>8.927500000000002</v>
      </c>
      <c r="R45">
        <f t="shared" si="14"/>
        <v>1.8399918300653597</v>
      </c>
      <c r="S45">
        <f t="shared" si="15"/>
        <v>1.6722140522875815</v>
      </c>
      <c r="T45">
        <f t="shared" si="16"/>
        <v>0.16777777777777825</v>
      </c>
    </row>
    <row r="46" spans="3:20" ht="15" thickBot="1">
      <c r="C46" t="s">
        <v>16</v>
      </c>
      <c r="D46" s="1">
        <f t="shared" si="17"/>
        <v>1.8399918300653597</v>
      </c>
      <c r="E46" s="1">
        <f t="shared" si="18"/>
        <v>1.6722140522875815</v>
      </c>
      <c r="K46" t="s">
        <v>17</v>
      </c>
      <c r="L46">
        <v>45.15</v>
      </c>
      <c r="M46">
        <v>46.3</v>
      </c>
      <c r="N46">
        <f t="shared" si="11"/>
        <v>-1.1499999999999986</v>
      </c>
      <c r="P46">
        <f t="shared" si="12"/>
        <v>2.6915808823529406</v>
      </c>
      <c r="Q46">
        <f t="shared" si="13"/>
        <v>-0.54312500000001052</v>
      </c>
      <c r="R46">
        <f t="shared" si="14"/>
        <v>1.3138459967320255</v>
      </c>
      <c r="S46">
        <f t="shared" si="15"/>
        <v>1.3777348856209151</v>
      </c>
      <c r="T46">
        <f t="shared" si="16"/>
        <v>-6.388888888888955E-2</v>
      </c>
    </row>
    <row r="47" spans="3:20" ht="15" thickBot="1">
      <c r="C47" t="s">
        <v>17</v>
      </c>
      <c r="D47" s="1">
        <f t="shared" si="17"/>
        <v>1.3138459967320255</v>
      </c>
      <c r="E47" s="1">
        <f t="shared" si="18"/>
        <v>1.3777348856209151</v>
      </c>
      <c r="K47" t="s">
        <v>18</v>
      </c>
      <c r="L47">
        <v>38.67</v>
      </c>
      <c r="M47">
        <v>41.16</v>
      </c>
      <c r="N47">
        <f t="shared" si="11"/>
        <v>-2.4899999999999949</v>
      </c>
      <c r="P47">
        <f t="shared" si="12"/>
        <v>1.9653308823529412</v>
      </c>
      <c r="Q47">
        <f t="shared" si="13"/>
        <v>-7.7493749999999935</v>
      </c>
      <c r="R47">
        <f t="shared" si="14"/>
        <v>0.91349877450980421</v>
      </c>
      <c r="S47">
        <f t="shared" si="15"/>
        <v>1.051832107843137</v>
      </c>
      <c r="T47">
        <f t="shared" si="16"/>
        <v>-0.13833333333333275</v>
      </c>
    </row>
    <row r="48" spans="3:20" ht="15" thickBot="1">
      <c r="C48" t="s">
        <v>18</v>
      </c>
      <c r="D48" s="1">
        <f t="shared" si="17"/>
        <v>0.91349877450980421</v>
      </c>
      <c r="E48" s="1">
        <f t="shared" si="18"/>
        <v>1.051832107843137</v>
      </c>
      <c r="K48" t="s">
        <v>19</v>
      </c>
      <c r="L48">
        <v>47.07</v>
      </c>
      <c r="M48">
        <v>46.85</v>
      </c>
      <c r="N48">
        <f t="shared" si="11"/>
        <v>0.21999999999999886</v>
      </c>
      <c r="P48">
        <f t="shared" si="12"/>
        <v>2.8459558823529414</v>
      </c>
      <c r="Q48">
        <f t="shared" si="13"/>
        <v>1.53125</v>
      </c>
      <c r="R48">
        <f t="shared" si="14"/>
        <v>1.4290890522875817</v>
      </c>
      <c r="S48">
        <f t="shared" si="15"/>
        <v>1.4168668300653597</v>
      </c>
      <c r="T48">
        <f t="shared" si="16"/>
        <v>1.2222222222221912E-2</v>
      </c>
    </row>
    <row r="49" spans="3:20" ht="15" thickBot="1">
      <c r="C49" t="s">
        <v>19</v>
      </c>
      <c r="D49" s="1">
        <f t="shared" si="17"/>
        <v>1.4290890522875817</v>
      </c>
      <c r="E49" s="1">
        <f t="shared" si="18"/>
        <v>1.4168668300653597</v>
      </c>
      <c r="K49" t="s">
        <v>20</v>
      </c>
      <c r="L49">
        <v>44</v>
      </c>
      <c r="M49">
        <v>43.95</v>
      </c>
      <c r="N49">
        <f t="shared" si="11"/>
        <v>4.9999999999997158E-2</v>
      </c>
      <c r="P49">
        <f t="shared" si="12"/>
        <v>2.4728308823529415</v>
      </c>
      <c r="Q49">
        <f t="shared" si="13"/>
        <v>-1.9118749999999949</v>
      </c>
      <c r="R49">
        <f t="shared" si="14"/>
        <v>1.2378043300653596</v>
      </c>
      <c r="S49">
        <f t="shared" si="15"/>
        <v>1.2350265522875818</v>
      </c>
      <c r="T49">
        <f t="shared" si="16"/>
        <v>2.7777777777777679E-3</v>
      </c>
    </row>
    <row r="50" spans="3:20">
      <c r="C50" t="s">
        <v>20</v>
      </c>
      <c r="D50" s="1">
        <f t="shared" si="17"/>
        <v>1.2378043300653596</v>
      </c>
      <c r="E50" s="1">
        <f t="shared" si="18"/>
        <v>1.2350265522875818</v>
      </c>
    </row>
    <row r="51" spans="3:20">
      <c r="L51">
        <f t="shared" ref="L51:M51" si="19">SUM(L32:L49)</f>
        <v>822.52</v>
      </c>
      <c r="M51">
        <f t="shared" si="19"/>
        <v>822.56</v>
      </c>
      <c r="N51">
        <f>SUM(N32:N49)</f>
        <v>-4.0000000000013358E-2</v>
      </c>
      <c r="P51">
        <f t="shared" ref="P51" si="20">SUM(P32:P49)</f>
        <v>48.08689133986929</v>
      </c>
      <c r="Q51">
        <f>SUM(Q32:Q49)</f>
        <v>-5.0828472222221563</v>
      </c>
      <c r="T51">
        <f>SUM(T32:T49)</f>
        <v>-0.26694625998547306</v>
      </c>
    </row>
    <row r="52" spans="3:20">
      <c r="L52">
        <f>M52/17</f>
        <v>48.384705882352939</v>
      </c>
      <c r="M52">
        <f>AVERAGE(L51:M51)</f>
        <v>822.54</v>
      </c>
    </row>
    <row r="53" spans="3:20">
      <c r="L53">
        <f>L52/2</f>
        <v>24.19235294117647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rating2018</vt:lpstr>
      <vt:lpstr>newrating</vt:lpstr>
      <vt:lpstr>Rating</vt:lpstr>
      <vt:lpstr>2017 (2)</vt:lpstr>
      <vt:lpstr>JD1</vt:lpstr>
      <vt:lpstr>JD2</vt:lpstr>
      <vt:lpstr>Sheet1</vt:lpstr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 ?</dc:creator>
  <cp:lastModifiedBy>guojianan</cp:lastModifiedBy>
  <dcterms:created xsi:type="dcterms:W3CDTF">2018-02-13T15:06:06Z</dcterms:created>
  <dcterms:modified xsi:type="dcterms:W3CDTF">2018-07-19T07:18:04Z</dcterms:modified>
</cp:coreProperties>
</file>