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medaldeep/Documents/3_teaching/projects/IE522_Sp21/inventory project - Sp 22/1 - individual/4 - math program - single item VMI/"/>
    </mc:Choice>
  </mc:AlternateContent>
  <xr:revisionPtr revIDLastSave="0" documentId="13_ncr:1_{572A58B6-0A35-0043-AA31-08D7B0E723FE}" xr6:coauthVersionLast="47" xr6:coauthVersionMax="47" xr10:uidLastSave="{00000000-0000-0000-0000-000000000000}"/>
  <bookViews>
    <workbookView xWindow="66520" yWindow="1200" windowWidth="35680" windowHeight="20660" xr2:uid="{CEA2ED9A-4A88-A647-9487-8F7EAC922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11" i="1"/>
  <c r="N11" i="1"/>
  <c r="N12" i="1"/>
  <c r="N13" i="1"/>
  <c r="N14" i="1"/>
  <c r="N15" i="1"/>
  <c r="N16" i="1"/>
  <c r="N17" i="1"/>
  <c r="N18" i="1"/>
  <c r="N19" i="1"/>
  <c r="N20" i="1"/>
  <c r="N10" i="1"/>
  <c r="L12" i="1"/>
  <c r="L13" i="1"/>
  <c r="L14" i="1"/>
  <c r="L15" i="1"/>
  <c r="L16" i="1"/>
  <c r="L17" i="1"/>
  <c r="L18" i="1"/>
  <c r="L19" i="1"/>
  <c r="L20" i="1"/>
  <c r="L11" i="1"/>
  <c r="M13" i="1" l="1"/>
  <c r="M14" i="1"/>
  <c r="M15" i="1"/>
  <c r="M16" i="1"/>
  <c r="M17" i="1"/>
  <c r="M18" i="1"/>
  <c r="M19" i="1"/>
  <c r="M20" i="1"/>
  <c r="M11" i="1"/>
  <c r="M12" i="1"/>
  <c r="J12" i="1"/>
  <c r="J13" i="1"/>
  <c r="J14" i="1"/>
  <c r="J15" i="1"/>
  <c r="J16" i="1"/>
  <c r="J17" i="1"/>
  <c r="J18" i="1"/>
  <c r="J19" i="1"/>
  <c r="J20" i="1"/>
  <c r="J11" i="1"/>
  <c r="F11" i="1"/>
  <c r="F12" i="1" s="1"/>
  <c r="F13" i="1" s="1"/>
  <c r="F14" i="1" s="1"/>
  <c r="F15" i="1" s="1"/>
  <c r="F16" i="1" s="1"/>
  <c r="F17" i="1" s="1"/>
  <c r="F18" i="1" s="1"/>
  <c r="K11" i="1" l="1"/>
  <c r="K18" i="1"/>
  <c r="K17" i="1"/>
  <c r="K16" i="1"/>
  <c r="K15" i="1"/>
  <c r="K14" i="1"/>
  <c r="K13" i="1"/>
  <c r="K12" i="1"/>
  <c r="F19" i="1"/>
  <c r="K19" i="1" s="1"/>
  <c r="F20" i="1" l="1"/>
  <c r="K20" i="1" s="1"/>
  <c r="B22" i="1" s="1"/>
</calcChain>
</file>

<file path=xl/sharedStrings.xml><?xml version="1.0" encoding="utf-8"?>
<sst xmlns="http://schemas.openxmlformats.org/spreadsheetml/2006/main" count="21" uniqueCount="21">
  <si>
    <t>Demand</t>
  </si>
  <si>
    <t>Week</t>
  </si>
  <si>
    <t>Holding cost per unit</t>
  </si>
  <si>
    <t>Order amount</t>
  </si>
  <si>
    <t>TOTAL COST</t>
  </si>
  <si>
    <t>Minimum inventory requirement</t>
  </si>
  <si>
    <t>min order qty</t>
  </si>
  <si>
    <t>price per unit</t>
  </si>
  <si>
    <t>minimum order amount</t>
  </si>
  <si>
    <t>Quantity discount schedule</t>
  </si>
  <si>
    <t>Cost of goods purchased</t>
  </si>
  <si>
    <t>Is order feasible?</t>
  </si>
  <si>
    <t>min shipment qty</t>
  </si>
  <si>
    <t>Shipment amount from supplier to warehouse</t>
  </si>
  <si>
    <t>inventory at supplier at end of week</t>
  </si>
  <si>
    <t>Inventory at warehouse end of week</t>
  </si>
  <si>
    <t>Holding cost per unit at supplier</t>
  </si>
  <si>
    <t>Holding cost - warehouse</t>
  </si>
  <si>
    <t>Holding cost - supplier</t>
  </si>
  <si>
    <t>Is shipment feasible?</t>
  </si>
  <si>
    <t>max number of weeks that inventory can be held at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</si>
</sst>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  <xf numFmtId="0" fontId="0" fillId="0" borderId="0" xfId="0" applyBorder="1"/>
    <xf numFmtId="0" fontId="4" fillId="0" borderId="0" xfId="0" applyFont="1" applyBorder="1"/>
    <xf numFmtId="6" fontId="0" fillId="0" borderId="1" xfId="0" applyNumberFormat="1" applyBorder="1"/>
    <xf numFmtId="8" fontId="0" fillId="0" borderId="1" xfId="0" applyNumberFormat="1" applyBorder="1"/>
    <xf numFmtId="0" fontId="2" fillId="0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Border="1" applyAlignment="1">
      <alignment horizontal="center"/>
    </xf>
    <xf numFmtId="8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E7E5-E1A2-5F4D-97DA-B48634E6CF4F}">
  <dimension ref="A1:P22"/>
  <sheetViews>
    <sheetView tabSelected="1" topLeftCell="A8" zoomScale="170" zoomScaleNormal="170" workbookViewId="0">
      <selection activeCell="C14" sqref="C14"/>
    </sheetView>
  </sheetViews>
  <sheetFormatPr baseColWidth="10" defaultRowHeight="16" x14ac:dyDescent="0.2"/>
  <cols>
    <col min="1" max="1" width="12.1640625" bestFit="1" customWidth="1"/>
    <col min="3" max="4" width="11" customWidth="1"/>
    <col min="5" max="5" width="12" customWidth="1"/>
    <col min="6" max="6" width="11" customWidth="1"/>
    <col min="7" max="9" width="9.6640625" customWidth="1"/>
    <col min="10" max="10" width="9.5" customWidth="1"/>
    <col min="11" max="12" width="12.33203125" customWidth="1"/>
    <col min="13" max="13" width="7.83203125" customWidth="1"/>
  </cols>
  <sheetData>
    <row r="1" spans="1:16" x14ac:dyDescent="0.2">
      <c r="A1" s="13" t="s">
        <v>6</v>
      </c>
      <c r="B1" s="13">
        <v>5</v>
      </c>
    </row>
    <row r="2" spans="1:16" x14ac:dyDescent="0.2">
      <c r="A2" s="3" t="s">
        <v>12</v>
      </c>
      <c r="B2" s="3">
        <v>5</v>
      </c>
    </row>
    <row r="3" spans="1:16" ht="102" x14ac:dyDescent="0.2">
      <c r="A3" s="16" t="s">
        <v>20</v>
      </c>
      <c r="B3" s="3">
        <v>4</v>
      </c>
    </row>
    <row r="4" spans="1:16" x14ac:dyDescent="0.2">
      <c r="A4" s="9" t="s">
        <v>9</v>
      </c>
      <c r="B4" s="8"/>
    </row>
    <row r="5" spans="1:16" x14ac:dyDescent="0.2">
      <c r="A5" s="3"/>
      <c r="B5" s="17" t="s">
        <v>8</v>
      </c>
      <c r="C5" s="17"/>
      <c r="D5" s="17"/>
      <c r="E5" s="14"/>
      <c r="F5" s="14"/>
    </row>
    <row r="6" spans="1:16" x14ac:dyDescent="0.2">
      <c r="A6" s="3"/>
      <c r="B6" s="3">
        <v>5</v>
      </c>
      <c r="C6" s="3">
        <v>20</v>
      </c>
      <c r="D6" s="3">
        <v>30</v>
      </c>
      <c r="E6" s="8"/>
      <c r="F6" s="8"/>
    </row>
    <row r="7" spans="1:16" x14ac:dyDescent="0.2">
      <c r="A7" s="3" t="s">
        <v>7</v>
      </c>
      <c r="B7" s="10">
        <v>3</v>
      </c>
      <c r="C7" s="11">
        <v>1</v>
      </c>
      <c r="D7" s="11">
        <v>0.5</v>
      </c>
      <c r="E7" s="15"/>
      <c r="F7" s="15"/>
    </row>
    <row r="9" spans="1:16" ht="85" x14ac:dyDescent="0.2">
      <c r="A9" s="4" t="s">
        <v>1</v>
      </c>
      <c r="B9" s="4" t="s">
        <v>0</v>
      </c>
      <c r="C9" s="5" t="s">
        <v>3</v>
      </c>
      <c r="D9" s="5" t="s">
        <v>13</v>
      </c>
      <c r="E9" s="5" t="s">
        <v>14</v>
      </c>
      <c r="F9" s="5" t="s">
        <v>15</v>
      </c>
      <c r="G9" s="5" t="s">
        <v>5</v>
      </c>
      <c r="H9" s="5" t="s">
        <v>2</v>
      </c>
      <c r="I9" s="5" t="s">
        <v>16</v>
      </c>
      <c r="J9" s="5" t="s">
        <v>10</v>
      </c>
      <c r="K9" s="5" t="s">
        <v>17</v>
      </c>
      <c r="L9" s="5" t="s">
        <v>18</v>
      </c>
      <c r="M9" s="12" t="s">
        <v>11</v>
      </c>
      <c r="N9" s="12" t="s">
        <v>19</v>
      </c>
    </row>
    <row r="10" spans="1:16" x14ac:dyDescent="0.2">
      <c r="A10" s="3">
        <v>0</v>
      </c>
      <c r="B10" s="3"/>
      <c r="C10" s="3"/>
      <c r="D10" s="3"/>
      <c r="E10" s="3"/>
      <c r="F10" s="3">
        <v>20</v>
      </c>
      <c r="G10" s="3"/>
      <c r="H10" s="3"/>
      <c r="I10" s="3"/>
      <c r="J10" s="3"/>
      <c r="K10" s="3"/>
      <c r="L10" s="3"/>
      <c r="M10" s="3"/>
      <c r="N10" s="3" t="str">
        <f>IF(D11&gt;0,IF(D11&gt;=$B$2,"","infeasible"),"")</f>
        <v/>
      </c>
    </row>
    <row r="11" spans="1:16" ht="17" x14ac:dyDescent="0.25">
      <c r="A11" s="3">
        <v>1</v>
      </c>
      <c r="B11" s="3">
        <v>30</v>
      </c>
      <c r="C11" s="6">
        <v>15</v>
      </c>
      <c r="D11" s="6"/>
      <c r="E11" s="6"/>
      <c r="F11" s="3">
        <f t="shared" ref="F11:F20" si="0">F10-B11+C11</f>
        <v>5</v>
      </c>
      <c r="G11" s="3">
        <f>B11*0.15</f>
        <v>4.5</v>
      </c>
      <c r="H11" s="3">
        <v>2</v>
      </c>
      <c r="I11" s="3">
        <v>1</v>
      </c>
      <c r="J11" s="2">
        <f>IF(AND($B$6&lt;=C11,C11&lt;$C$6),C11*$B$7,IF(AND($C$6&lt;=C11,C11&lt;$D$6),C11*$C$7,IF($D$6&lt;=C11,C11*$D$7,0)))</f>
        <v>45</v>
      </c>
      <c r="K11" s="2">
        <f>F11*H11</f>
        <v>10</v>
      </c>
      <c r="L11" s="2">
        <f>E11*I11</f>
        <v>0</v>
      </c>
      <c r="M11" s="3" t="str">
        <f>IF(C11&gt;0,IF(C11&gt;=$B$1,"","infeasible"),"")</f>
        <v/>
      </c>
      <c r="N11" s="3" t="str">
        <f t="shared" ref="N11:N20" si="1">IF(D12&gt;0,IF(D12&gt;=$B$2,"","infeasible"),"")</f>
        <v/>
      </c>
      <c r="P11" s="1"/>
    </row>
    <row r="12" spans="1:16" ht="17" x14ac:dyDescent="0.25">
      <c r="A12" s="3">
        <v>2</v>
      </c>
      <c r="B12" s="3">
        <v>0</v>
      </c>
      <c r="C12" s="6">
        <v>0</v>
      </c>
      <c r="D12" s="6"/>
      <c r="E12" s="6"/>
      <c r="F12" s="3">
        <f t="shared" si="0"/>
        <v>5</v>
      </c>
      <c r="G12" s="3">
        <f t="shared" ref="G12:G20" si="2">B12*0.15</f>
        <v>0</v>
      </c>
      <c r="H12" s="3">
        <v>2</v>
      </c>
      <c r="I12" s="3">
        <v>1</v>
      </c>
      <c r="J12" s="2">
        <f t="shared" ref="J12:J20" si="3">IF(AND($B$6&lt;=C12,C12&lt;$C$6),C12*$B$7,IF(AND($C$6&lt;=C12,C12&lt;$D$6),C12*$C$7,IF($D$6&lt;=C12,C12*$D$7,0)))</f>
        <v>0</v>
      </c>
      <c r="K12" s="2">
        <f t="shared" ref="K12:K20" si="4">F12*H12</f>
        <v>10</v>
      </c>
      <c r="L12" s="2">
        <f t="shared" ref="L12:L20" si="5">E12*I12</f>
        <v>0</v>
      </c>
      <c r="M12" s="3" t="str">
        <f>IF(C12&gt;0,IF(C12&gt;=$B$1,"","infeasible"),"")</f>
        <v/>
      </c>
      <c r="N12" s="3" t="str">
        <f t="shared" si="1"/>
        <v/>
      </c>
      <c r="P12" s="1"/>
    </row>
    <row r="13" spans="1:16" ht="17" x14ac:dyDescent="0.25">
      <c r="A13" s="3">
        <v>3</v>
      </c>
      <c r="B13" s="3">
        <v>0</v>
      </c>
      <c r="C13" s="6">
        <v>10</v>
      </c>
      <c r="D13" s="6"/>
      <c r="E13" s="6"/>
      <c r="F13" s="3">
        <f t="shared" si="0"/>
        <v>15</v>
      </c>
      <c r="G13" s="3">
        <f t="shared" si="2"/>
        <v>0</v>
      </c>
      <c r="H13" s="3">
        <v>2</v>
      </c>
      <c r="I13" s="3">
        <v>1</v>
      </c>
      <c r="J13" s="2">
        <f t="shared" si="3"/>
        <v>30</v>
      </c>
      <c r="K13" s="2">
        <f t="shared" si="4"/>
        <v>30</v>
      </c>
      <c r="L13" s="2">
        <f t="shared" si="5"/>
        <v>0</v>
      </c>
      <c r="M13" s="3" t="str">
        <f t="shared" ref="M13:M20" si="6">IF(C13&gt;0,IF(C13&gt;=$B$1,"","infeasible"),"")</f>
        <v/>
      </c>
      <c r="N13" s="3" t="str">
        <f t="shared" si="1"/>
        <v/>
      </c>
      <c r="P13" s="1"/>
    </row>
    <row r="14" spans="1:16" ht="17" x14ac:dyDescent="0.25">
      <c r="A14" s="3">
        <v>4</v>
      </c>
      <c r="B14" s="3">
        <v>0</v>
      </c>
      <c r="C14" s="6">
        <v>0</v>
      </c>
      <c r="D14" s="6"/>
      <c r="E14" s="6"/>
      <c r="F14" s="3">
        <f t="shared" si="0"/>
        <v>15</v>
      </c>
      <c r="G14" s="3">
        <f t="shared" si="2"/>
        <v>0</v>
      </c>
      <c r="H14" s="3">
        <v>2</v>
      </c>
      <c r="I14" s="3">
        <v>1</v>
      </c>
      <c r="J14" s="2">
        <f t="shared" si="3"/>
        <v>0</v>
      </c>
      <c r="K14" s="2">
        <f t="shared" si="4"/>
        <v>30</v>
      </c>
      <c r="L14" s="2">
        <f t="shared" si="5"/>
        <v>0</v>
      </c>
      <c r="M14" s="3" t="str">
        <f t="shared" si="6"/>
        <v/>
      </c>
      <c r="N14" s="3" t="str">
        <f t="shared" si="1"/>
        <v/>
      </c>
      <c r="P14" s="1"/>
    </row>
    <row r="15" spans="1:16" ht="17" x14ac:dyDescent="0.25">
      <c r="A15" s="3">
        <v>5</v>
      </c>
      <c r="B15" s="3">
        <v>6</v>
      </c>
      <c r="C15" s="6">
        <v>8</v>
      </c>
      <c r="D15" s="6"/>
      <c r="E15" s="6"/>
      <c r="F15" s="3">
        <f t="shared" si="0"/>
        <v>17</v>
      </c>
      <c r="G15" s="3">
        <f t="shared" si="2"/>
        <v>0.89999999999999991</v>
      </c>
      <c r="H15" s="3">
        <v>2</v>
      </c>
      <c r="I15" s="3">
        <v>1</v>
      </c>
      <c r="J15" s="2">
        <f t="shared" si="3"/>
        <v>24</v>
      </c>
      <c r="K15" s="2">
        <f t="shared" si="4"/>
        <v>34</v>
      </c>
      <c r="L15" s="2">
        <f t="shared" si="5"/>
        <v>0</v>
      </c>
      <c r="M15" s="3" t="str">
        <f t="shared" si="6"/>
        <v/>
      </c>
      <c r="N15" s="3" t="str">
        <f t="shared" si="1"/>
        <v/>
      </c>
      <c r="P15" s="1"/>
    </row>
    <row r="16" spans="1:16" ht="17" x14ac:dyDescent="0.25">
      <c r="A16" s="3">
        <v>6</v>
      </c>
      <c r="B16" s="3">
        <v>4</v>
      </c>
      <c r="C16" s="6">
        <v>0</v>
      </c>
      <c r="D16" s="6"/>
      <c r="E16" s="6"/>
      <c r="F16" s="3">
        <f t="shared" si="0"/>
        <v>13</v>
      </c>
      <c r="G16" s="3">
        <f t="shared" si="2"/>
        <v>0.6</v>
      </c>
      <c r="H16" s="3">
        <v>2</v>
      </c>
      <c r="I16" s="3">
        <v>1</v>
      </c>
      <c r="J16" s="2">
        <f t="shared" si="3"/>
        <v>0</v>
      </c>
      <c r="K16" s="2">
        <f t="shared" si="4"/>
        <v>26</v>
      </c>
      <c r="L16" s="2">
        <f t="shared" si="5"/>
        <v>0</v>
      </c>
      <c r="M16" s="3" t="str">
        <f t="shared" si="6"/>
        <v/>
      </c>
      <c r="N16" s="3" t="str">
        <f t="shared" si="1"/>
        <v/>
      </c>
      <c r="P16" s="1"/>
    </row>
    <row r="17" spans="1:16" ht="17" x14ac:dyDescent="0.25">
      <c r="A17" s="3">
        <v>7</v>
      </c>
      <c r="B17" s="3">
        <v>4</v>
      </c>
      <c r="C17" s="6">
        <v>0</v>
      </c>
      <c r="D17" s="6"/>
      <c r="E17" s="6"/>
      <c r="F17" s="3">
        <f t="shared" si="0"/>
        <v>9</v>
      </c>
      <c r="G17" s="3">
        <f t="shared" si="2"/>
        <v>0.6</v>
      </c>
      <c r="H17" s="3">
        <v>2</v>
      </c>
      <c r="I17" s="3">
        <v>1</v>
      </c>
      <c r="J17" s="2">
        <f t="shared" si="3"/>
        <v>0</v>
      </c>
      <c r="K17" s="2">
        <f t="shared" si="4"/>
        <v>18</v>
      </c>
      <c r="L17" s="2">
        <f t="shared" si="5"/>
        <v>0</v>
      </c>
      <c r="M17" s="3" t="str">
        <f t="shared" si="6"/>
        <v/>
      </c>
      <c r="N17" s="3" t="str">
        <f t="shared" si="1"/>
        <v/>
      </c>
      <c r="P17" s="1"/>
    </row>
    <row r="18" spans="1:16" ht="17" x14ac:dyDescent="0.25">
      <c r="A18" s="3">
        <v>8</v>
      </c>
      <c r="B18" s="3">
        <v>4</v>
      </c>
      <c r="C18" s="6">
        <v>0</v>
      </c>
      <c r="D18" s="6"/>
      <c r="E18" s="6"/>
      <c r="F18" s="3">
        <f t="shared" si="0"/>
        <v>5</v>
      </c>
      <c r="G18" s="3">
        <f t="shared" si="2"/>
        <v>0.6</v>
      </c>
      <c r="H18" s="3">
        <v>2</v>
      </c>
      <c r="I18" s="3">
        <v>1</v>
      </c>
      <c r="J18" s="2">
        <f t="shared" si="3"/>
        <v>0</v>
      </c>
      <c r="K18" s="2">
        <f t="shared" si="4"/>
        <v>10</v>
      </c>
      <c r="L18" s="2">
        <f t="shared" si="5"/>
        <v>0</v>
      </c>
      <c r="M18" s="3" t="str">
        <f t="shared" si="6"/>
        <v/>
      </c>
      <c r="N18" s="3" t="str">
        <f t="shared" si="1"/>
        <v/>
      </c>
      <c r="P18" s="1"/>
    </row>
    <row r="19" spans="1:16" ht="17" x14ac:dyDescent="0.25">
      <c r="A19" s="3">
        <v>9</v>
      </c>
      <c r="B19" s="3">
        <v>4</v>
      </c>
      <c r="C19" s="6">
        <v>0</v>
      </c>
      <c r="D19" s="6"/>
      <c r="E19" s="6"/>
      <c r="F19" s="3">
        <f t="shared" si="0"/>
        <v>1</v>
      </c>
      <c r="G19" s="3">
        <f t="shared" si="2"/>
        <v>0.6</v>
      </c>
      <c r="H19" s="3">
        <v>2</v>
      </c>
      <c r="I19" s="3">
        <v>1</v>
      </c>
      <c r="J19" s="2">
        <f t="shared" si="3"/>
        <v>0</v>
      </c>
      <c r="K19" s="2">
        <f t="shared" si="4"/>
        <v>2</v>
      </c>
      <c r="L19" s="2">
        <f t="shared" si="5"/>
        <v>0</v>
      </c>
      <c r="M19" s="3" t="str">
        <f t="shared" si="6"/>
        <v/>
      </c>
      <c r="N19" s="3" t="str">
        <f t="shared" si="1"/>
        <v/>
      </c>
      <c r="P19" s="1"/>
    </row>
    <row r="20" spans="1:16" ht="17" x14ac:dyDescent="0.25">
      <c r="A20" s="3">
        <v>10</v>
      </c>
      <c r="B20" s="3">
        <v>1</v>
      </c>
      <c r="C20" s="6">
        <v>0</v>
      </c>
      <c r="D20" s="6"/>
      <c r="E20" s="6"/>
      <c r="F20" s="3">
        <f t="shared" si="0"/>
        <v>0</v>
      </c>
      <c r="G20" s="3">
        <f t="shared" si="2"/>
        <v>0.15</v>
      </c>
      <c r="H20" s="3">
        <v>2</v>
      </c>
      <c r="I20" s="3">
        <v>1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3" t="str">
        <f t="shared" si="6"/>
        <v/>
      </c>
      <c r="N20" s="3" t="str">
        <f t="shared" si="1"/>
        <v/>
      </c>
      <c r="P20" s="1"/>
    </row>
    <row r="22" spans="1:16" x14ac:dyDescent="0.2">
      <c r="A22" s="3" t="s">
        <v>4</v>
      </c>
      <c r="B22" s="7">
        <f>SUM(J11:J20)+SUM(K11:K20)</f>
        <v>269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2022-02-03T18:18:06Z</dcterms:created>
  <dcterms:modified xsi:type="dcterms:W3CDTF">2022-02-16T22:50:58Z</dcterms:modified>
</cp:coreProperties>
</file>