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13_ncr:1_{9C1217B0-E561-4200-856E-1F47CA32DBA5}" xr6:coauthVersionLast="46" xr6:coauthVersionMax="46" xr10:uidLastSave="{00000000-0000-0000-0000-000000000000}"/>
  <bookViews>
    <workbookView xWindow="-28920" yWindow="-6360" windowWidth="29040" windowHeight="15840" xr2:uid="{7CCDF5DD-BB61-42EF-B683-FA0443F6A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  <c r="C39" i="1"/>
  <c r="L34" i="1"/>
  <c r="L33" i="1"/>
  <c r="L32" i="1"/>
  <c r="L31" i="1"/>
  <c r="L30" i="1"/>
  <c r="L29" i="1"/>
  <c r="L28" i="1"/>
  <c r="L27" i="1"/>
  <c r="L26" i="1"/>
  <c r="L25" i="1"/>
  <c r="L24" i="1"/>
  <c r="K34" i="1"/>
  <c r="K33" i="1"/>
  <c r="K32" i="1"/>
  <c r="K31" i="1"/>
  <c r="K30" i="1"/>
  <c r="K29" i="1"/>
  <c r="K28" i="1"/>
  <c r="K27" i="1"/>
  <c r="K26" i="1"/>
  <c r="K25" i="1"/>
  <c r="K24" i="1"/>
  <c r="J34" i="1"/>
  <c r="J33" i="1"/>
  <c r="J32" i="1"/>
  <c r="J31" i="1"/>
  <c r="J30" i="1"/>
  <c r="J29" i="1"/>
  <c r="J28" i="1"/>
  <c r="J27" i="1"/>
  <c r="J26" i="1"/>
  <c r="J25" i="1"/>
  <c r="J24" i="1"/>
  <c r="E34" i="1"/>
  <c r="F34" i="1" s="1"/>
  <c r="G34" i="1" s="1"/>
  <c r="E33" i="1"/>
  <c r="E32" i="1"/>
  <c r="F32" i="1" s="1"/>
  <c r="G32" i="1" s="1"/>
  <c r="E31" i="1"/>
  <c r="E30" i="1"/>
  <c r="F30" i="1" s="1"/>
  <c r="G30" i="1" s="1"/>
  <c r="E29" i="1"/>
  <c r="E28" i="1"/>
  <c r="E27" i="1"/>
  <c r="F27" i="1" s="1"/>
  <c r="G27" i="1" s="1"/>
  <c r="E26" i="1"/>
  <c r="F26" i="1" s="1"/>
  <c r="G26" i="1" s="1"/>
  <c r="E25" i="1"/>
  <c r="F25" i="1" s="1"/>
  <c r="G25" i="1" s="1"/>
  <c r="H25" i="1" s="1"/>
  <c r="E24" i="1"/>
  <c r="F24" i="1" s="1"/>
  <c r="F28" i="1"/>
  <c r="G28" i="1" s="1"/>
  <c r="F29" i="1"/>
  <c r="F31" i="1"/>
  <c r="G31" i="1" s="1"/>
  <c r="F33" i="1"/>
  <c r="G33" i="1" s="1"/>
  <c r="C35" i="1"/>
  <c r="D24" i="1" s="1"/>
  <c r="D17" i="1"/>
  <c r="D19" i="1" s="1"/>
  <c r="C17" i="1"/>
  <c r="C19" i="1" s="1"/>
  <c r="H32" i="1" l="1"/>
  <c r="G24" i="1"/>
  <c r="F35" i="1"/>
  <c r="H34" i="1"/>
  <c r="H33" i="1"/>
  <c r="H30" i="1"/>
  <c r="H31" i="1"/>
  <c r="H27" i="1"/>
  <c r="H26" i="1"/>
  <c r="I25" i="1"/>
  <c r="D27" i="1"/>
  <c r="D30" i="1"/>
  <c r="D33" i="1"/>
  <c r="D34" i="1"/>
  <c r="D31" i="1"/>
  <c r="D28" i="1"/>
  <c r="D35" i="1"/>
  <c r="D26" i="1"/>
  <c r="D32" i="1"/>
  <c r="D29" i="1"/>
  <c r="D25" i="1"/>
  <c r="D20" i="1"/>
  <c r="C20" i="1"/>
  <c r="I32" i="1" l="1"/>
  <c r="I26" i="1"/>
  <c r="I33" i="1"/>
  <c r="I27" i="1"/>
  <c r="I34" i="1"/>
  <c r="I31" i="1"/>
  <c r="I30" i="1"/>
  <c r="J36" i="1"/>
  <c r="H24" i="1"/>
  <c r="G35" i="1"/>
  <c r="E20" i="1"/>
  <c r="H35" i="1" l="1"/>
  <c r="K36" i="1"/>
  <c r="I35" i="1"/>
  <c r="D40" i="1" l="1"/>
  <c r="D41" i="1" s="1"/>
  <c r="C40" i="1"/>
  <c r="E40" i="1"/>
  <c r="L36" i="1"/>
  <c r="E41" i="1" l="1"/>
  <c r="C41" i="1"/>
  <c r="C42" i="1" l="1"/>
  <c r="C43" i="1" s="1"/>
  <c r="D42" i="1"/>
  <c r="D43" i="1" s="1"/>
</calcChain>
</file>

<file path=xl/sharedStrings.xml><?xml version="1.0" encoding="utf-8"?>
<sst xmlns="http://schemas.openxmlformats.org/spreadsheetml/2006/main" count="54" uniqueCount="34">
  <si>
    <t>Aas</t>
  </si>
  <si>
    <t>A</t>
  </si>
  <si>
    <t>C</t>
  </si>
  <si>
    <t>L</t>
  </si>
  <si>
    <t>G</t>
  </si>
  <si>
    <t>F</t>
  </si>
  <si>
    <t>I</t>
  </si>
  <si>
    <t>M</t>
  </si>
  <si>
    <t>S</t>
  </si>
  <si>
    <t>V</t>
  </si>
  <si>
    <t>Y</t>
  </si>
  <si>
    <t>W</t>
  </si>
  <si>
    <t>Prob</t>
  </si>
  <si>
    <t>PolyLeu</t>
  </si>
  <si>
    <t>pSeq</t>
  </si>
  <si>
    <t>comb</t>
  </si>
  <si>
    <t>pResult</t>
  </si>
  <si>
    <t>normalization</t>
  </si>
  <si>
    <t>20L 1I</t>
  </si>
  <si>
    <t>Number Aas in Seq:</t>
  </si>
  <si>
    <t>Get Best Seq by Rounding</t>
  </si>
  <si>
    <t>Prob for 21 Aas</t>
  </si>
  <si>
    <t>Rounded # Aas in Sequence</t>
  </si>
  <si>
    <t>Total AAS:</t>
  </si>
  <si>
    <t>Best</t>
  </si>
  <si>
    <t>E</t>
  </si>
  <si>
    <t>Probability of Best</t>
  </si>
  <si>
    <t>Seq #1</t>
  </si>
  <si>
    <t>Seq#2</t>
  </si>
  <si>
    <t>Probability of Seq#1</t>
  </si>
  <si>
    <t>Probability of Seq#2</t>
  </si>
  <si>
    <t>Seq #2</t>
  </si>
  <si>
    <t>Adjusted Prob</t>
  </si>
  <si>
    <t>Sum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</si>
</sst>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AAD1-F95E-4D28-ABF1-DD80CE879949}">
  <dimension ref="A2:L43"/>
  <sheetViews>
    <sheetView tabSelected="1" topLeftCell="A19" workbookViewId="0">
      <selection activeCell="C41" sqref="C41"/>
    </sheetView>
  </sheetViews>
  <sheetFormatPr defaultRowHeight="14.4" x14ac:dyDescent="0.3"/>
  <cols>
    <col min="3" max="3" width="27.77734375" bestFit="1" customWidth="1"/>
    <col min="4" max="4" width="13.33203125" bestFit="1" customWidth="1"/>
    <col min="5" max="5" width="25.109375" bestFit="1" customWidth="1"/>
    <col min="6" max="6" width="13.5546875" bestFit="1" customWidth="1"/>
    <col min="9" max="9" width="21.77734375" bestFit="1" customWidth="1"/>
    <col min="10" max="11" width="18.44140625" bestFit="1" customWidth="1"/>
  </cols>
  <sheetData>
    <row r="2" spans="1:4" x14ac:dyDescent="0.3">
      <c r="A2" t="s">
        <v>0</v>
      </c>
      <c r="B2" t="s">
        <v>12</v>
      </c>
    </row>
    <row r="3" spans="1:4" x14ac:dyDescent="0.3">
      <c r="A3" t="s">
        <v>1</v>
      </c>
      <c r="B3">
        <v>0.1</v>
      </c>
    </row>
    <row r="4" spans="1:4" x14ac:dyDescent="0.3">
      <c r="A4" t="s">
        <v>2</v>
      </c>
      <c r="B4">
        <v>0.02</v>
      </c>
    </row>
    <row r="5" spans="1:4" x14ac:dyDescent="0.3">
      <c r="A5" t="s">
        <v>5</v>
      </c>
      <c r="B5">
        <v>0.09</v>
      </c>
    </row>
    <row r="6" spans="1:4" x14ac:dyDescent="0.3">
      <c r="A6" t="s">
        <v>4</v>
      </c>
      <c r="B6">
        <v>7.0000000000000007E-2</v>
      </c>
    </row>
    <row r="7" spans="1:4" x14ac:dyDescent="0.3">
      <c r="A7" t="s">
        <v>6</v>
      </c>
      <c r="B7">
        <v>0.12</v>
      </c>
    </row>
    <row r="8" spans="1:4" x14ac:dyDescent="0.3">
      <c r="A8" t="s">
        <v>3</v>
      </c>
      <c r="B8">
        <v>0.19</v>
      </c>
    </row>
    <row r="9" spans="1:4" x14ac:dyDescent="0.3">
      <c r="A9" t="s">
        <v>7</v>
      </c>
      <c r="B9">
        <v>0.04</v>
      </c>
    </row>
    <row r="10" spans="1:4" x14ac:dyDescent="0.3">
      <c r="A10" t="s">
        <v>8</v>
      </c>
      <c r="B10">
        <v>0.06</v>
      </c>
    </row>
    <row r="11" spans="1:4" x14ac:dyDescent="0.3">
      <c r="A11" t="s">
        <v>9</v>
      </c>
      <c r="B11">
        <v>0.11</v>
      </c>
    </row>
    <row r="12" spans="1:4" x14ac:dyDescent="0.3">
      <c r="A12" t="s">
        <v>11</v>
      </c>
      <c r="B12">
        <v>0.02</v>
      </c>
    </row>
    <row r="13" spans="1:4" x14ac:dyDescent="0.3">
      <c r="A13" t="s">
        <v>10</v>
      </c>
      <c r="B13">
        <v>0.03</v>
      </c>
    </row>
    <row r="14" spans="1:4" x14ac:dyDescent="0.3">
      <c r="C14" t="s">
        <v>19</v>
      </c>
      <c r="D14">
        <v>21</v>
      </c>
    </row>
    <row r="16" spans="1:4" x14ac:dyDescent="0.3">
      <c r="C16" t="s">
        <v>13</v>
      </c>
      <c r="D16" t="s">
        <v>18</v>
      </c>
    </row>
    <row r="17" spans="2:12" x14ac:dyDescent="0.3">
      <c r="B17" t="s">
        <v>14</v>
      </c>
      <c r="C17">
        <f>B8^D14</f>
        <v>7.1420949569337315E-16</v>
      </c>
      <c r="D17">
        <f>(B8^20)*(B7^1)</f>
        <v>4.5107968149055138E-16</v>
      </c>
    </row>
    <row r="18" spans="2:12" x14ac:dyDescent="0.3">
      <c r="B18" t="s">
        <v>15</v>
      </c>
      <c r="C18">
        <v>1</v>
      </c>
      <c r="D18">
        <v>21</v>
      </c>
    </row>
    <row r="19" spans="2:12" x14ac:dyDescent="0.3">
      <c r="B19" t="s">
        <v>16</v>
      </c>
      <c r="C19">
        <f>C17*C18</f>
        <v>7.1420949569337315E-16</v>
      </c>
      <c r="D19">
        <f>D17*D18</f>
        <v>9.472673311301579E-15</v>
      </c>
    </row>
    <row r="20" spans="2:12" x14ac:dyDescent="0.3">
      <c r="B20" t="s">
        <v>17</v>
      </c>
      <c r="C20">
        <f>C19/(C19+D19)</f>
        <v>7.0110701107011078E-2</v>
      </c>
      <c r="D20">
        <f>D19/(C19+D19)</f>
        <v>0.92988929889298888</v>
      </c>
      <c r="E20">
        <f>C20+D20</f>
        <v>1</v>
      </c>
    </row>
    <row r="22" spans="2:12" x14ac:dyDescent="0.3">
      <c r="B22" t="s">
        <v>20</v>
      </c>
      <c r="E22" t="s">
        <v>19</v>
      </c>
      <c r="F22">
        <v>21</v>
      </c>
    </row>
    <row r="23" spans="2:12" x14ac:dyDescent="0.3">
      <c r="B23" t="s">
        <v>0</v>
      </c>
      <c r="C23" t="s">
        <v>12</v>
      </c>
      <c r="D23" t="s">
        <v>32</v>
      </c>
      <c r="E23" t="s">
        <v>21</v>
      </c>
      <c r="F23" t="s">
        <v>22</v>
      </c>
      <c r="G23" t="s">
        <v>24</v>
      </c>
      <c r="H23" t="s">
        <v>27</v>
      </c>
      <c r="I23" t="s">
        <v>28</v>
      </c>
      <c r="J23" t="s">
        <v>26</v>
      </c>
      <c r="K23" t="s">
        <v>29</v>
      </c>
      <c r="L23" t="s">
        <v>30</v>
      </c>
    </row>
    <row r="24" spans="2:12" x14ac:dyDescent="0.3">
      <c r="B24" t="s">
        <v>1</v>
      </c>
      <c r="C24">
        <v>0.1</v>
      </c>
      <c r="D24">
        <f>C24/C$35</f>
        <v>0.1176470588235294</v>
      </c>
      <c r="E24">
        <f>D24*F$22</f>
        <v>2.4705882352941173</v>
      </c>
      <c r="F24">
        <f>ROUND(E24,0)</f>
        <v>2</v>
      </c>
      <c r="G24">
        <f>ROUND(F24,0)</f>
        <v>2</v>
      </c>
      <c r="H24">
        <f>ROUND(G24,0)</f>
        <v>2</v>
      </c>
      <c r="I24">
        <v>3</v>
      </c>
      <c r="J24">
        <f>G24/$E24*$D24</f>
        <v>9.5238095238095247E-2</v>
      </c>
      <c r="K24">
        <f>H24/$E24*$D24</f>
        <v>9.5238095238095247E-2</v>
      </c>
      <c r="L24">
        <f>I24/$E24*$D24</f>
        <v>0.14285714285714285</v>
      </c>
    </row>
    <row r="25" spans="2:12" x14ac:dyDescent="0.3">
      <c r="B25" t="s">
        <v>2</v>
      </c>
      <c r="C25">
        <v>0.02</v>
      </c>
      <c r="D25">
        <f>C25/C$35</f>
        <v>2.3529411764705879E-2</v>
      </c>
      <c r="E25">
        <f t="shared" ref="E25:E34" si="0">D25*F$22</f>
        <v>0.49411764705882344</v>
      </c>
      <c r="F25">
        <f t="shared" ref="F25:G34" si="1">ROUND(E25,0)</f>
        <v>0</v>
      </c>
      <c r="G25">
        <f t="shared" si="1"/>
        <v>0</v>
      </c>
      <c r="H25">
        <f t="shared" ref="H25:I25" si="2">ROUND(G25,0)</f>
        <v>0</v>
      </c>
      <c r="I25">
        <f t="shared" si="2"/>
        <v>0</v>
      </c>
      <c r="J25">
        <f t="shared" ref="J25:J34" si="3">G25/$E25*$D25</f>
        <v>0</v>
      </c>
      <c r="K25">
        <f t="shared" ref="K25:K34" si="4">H25/$E25*$D25</f>
        <v>0</v>
      </c>
      <c r="L25">
        <f t="shared" ref="L25:L34" si="5">I25/$E25*$D25</f>
        <v>0</v>
      </c>
    </row>
    <row r="26" spans="2:12" x14ac:dyDescent="0.3">
      <c r="B26" t="s">
        <v>5</v>
      </c>
      <c r="C26">
        <v>0.09</v>
      </c>
      <c r="D26">
        <f>C26/C$35</f>
        <v>0.10588235294117644</v>
      </c>
      <c r="E26">
        <f t="shared" si="0"/>
        <v>2.2235294117647051</v>
      </c>
      <c r="F26">
        <f t="shared" si="1"/>
        <v>2</v>
      </c>
      <c r="G26">
        <f t="shared" si="1"/>
        <v>2</v>
      </c>
      <c r="H26">
        <f t="shared" ref="H26:I26" si="6">ROUND(G26,0)</f>
        <v>2</v>
      </c>
      <c r="I26">
        <f t="shared" si="6"/>
        <v>2</v>
      </c>
      <c r="J26">
        <f t="shared" si="3"/>
        <v>9.5238095238095247E-2</v>
      </c>
      <c r="K26">
        <f t="shared" si="4"/>
        <v>9.5238095238095247E-2</v>
      </c>
      <c r="L26">
        <f t="shared" si="5"/>
        <v>9.5238095238095247E-2</v>
      </c>
    </row>
    <row r="27" spans="2:12" x14ac:dyDescent="0.3">
      <c r="B27" t="s">
        <v>4</v>
      </c>
      <c r="C27">
        <v>7.0000000000000007E-2</v>
      </c>
      <c r="D27">
        <f>C27/C$35</f>
        <v>8.2352941176470573E-2</v>
      </c>
      <c r="E27">
        <f t="shared" si="0"/>
        <v>1.729411764705882</v>
      </c>
      <c r="F27">
        <f t="shared" si="1"/>
        <v>2</v>
      </c>
      <c r="G27">
        <f t="shared" si="1"/>
        <v>2</v>
      </c>
      <c r="H27">
        <f t="shared" ref="H27:I27" si="7">ROUND(G27,0)</f>
        <v>2</v>
      </c>
      <c r="I27">
        <f t="shared" si="7"/>
        <v>2</v>
      </c>
      <c r="J27">
        <f t="shared" si="3"/>
        <v>9.5238095238095233E-2</v>
      </c>
      <c r="K27">
        <f t="shared" si="4"/>
        <v>9.5238095238095233E-2</v>
      </c>
      <c r="L27">
        <f t="shared" si="5"/>
        <v>9.5238095238095233E-2</v>
      </c>
    </row>
    <row r="28" spans="2:12" x14ac:dyDescent="0.3">
      <c r="B28" t="s">
        <v>6</v>
      </c>
      <c r="C28">
        <v>0.12</v>
      </c>
      <c r="D28">
        <f>C28/C$35</f>
        <v>0.14117647058823526</v>
      </c>
      <c r="E28">
        <f t="shared" si="0"/>
        <v>2.9647058823529404</v>
      </c>
      <c r="F28">
        <f t="shared" si="1"/>
        <v>3</v>
      </c>
      <c r="G28">
        <f t="shared" si="1"/>
        <v>3</v>
      </c>
      <c r="H28">
        <v>4</v>
      </c>
      <c r="I28">
        <v>3</v>
      </c>
      <c r="J28">
        <f t="shared" si="3"/>
        <v>0.14285714285714285</v>
      </c>
      <c r="K28">
        <f t="shared" si="4"/>
        <v>0.19047619047619049</v>
      </c>
      <c r="L28">
        <f t="shared" si="5"/>
        <v>0.14285714285714285</v>
      </c>
    </row>
    <row r="29" spans="2:12" x14ac:dyDescent="0.3">
      <c r="B29" t="s">
        <v>3</v>
      </c>
      <c r="C29">
        <v>0.19</v>
      </c>
      <c r="D29">
        <f>C29/C$35</f>
        <v>0.22352941176470584</v>
      </c>
      <c r="E29">
        <f t="shared" si="0"/>
        <v>4.6941176470588228</v>
      </c>
      <c r="F29">
        <f t="shared" si="1"/>
        <v>5</v>
      </c>
      <c r="G29">
        <v>6</v>
      </c>
      <c r="H29">
        <v>5</v>
      </c>
      <c r="I29">
        <v>5</v>
      </c>
      <c r="J29">
        <f t="shared" si="3"/>
        <v>0.2857142857142857</v>
      </c>
      <c r="K29">
        <f t="shared" si="4"/>
        <v>0.23809523809523808</v>
      </c>
      <c r="L29">
        <f t="shared" si="5"/>
        <v>0.23809523809523808</v>
      </c>
    </row>
    <row r="30" spans="2:12" x14ac:dyDescent="0.3">
      <c r="B30" t="s">
        <v>7</v>
      </c>
      <c r="C30">
        <v>0.04</v>
      </c>
      <c r="D30">
        <f>C30/C$35</f>
        <v>4.7058823529411757E-2</v>
      </c>
      <c r="E30">
        <f t="shared" si="0"/>
        <v>0.98823529411764688</v>
      </c>
      <c r="F30">
        <f t="shared" si="1"/>
        <v>1</v>
      </c>
      <c r="G30">
        <f t="shared" si="1"/>
        <v>1</v>
      </c>
      <c r="H30">
        <f t="shared" ref="H30:I30" si="8">ROUND(G30,0)</f>
        <v>1</v>
      </c>
      <c r="I30">
        <f t="shared" si="8"/>
        <v>1</v>
      </c>
      <c r="J30">
        <f t="shared" si="3"/>
        <v>4.7619047619047616E-2</v>
      </c>
      <c r="K30">
        <f t="shared" si="4"/>
        <v>4.7619047619047616E-2</v>
      </c>
      <c r="L30">
        <f t="shared" si="5"/>
        <v>4.7619047619047616E-2</v>
      </c>
    </row>
    <row r="31" spans="2:12" x14ac:dyDescent="0.3">
      <c r="B31" t="s">
        <v>8</v>
      </c>
      <c r="C31">
        <v>0.06</v>
      </c>
      <c r="D31">
        <f>C31/C$35</f>
        <v>7.0588235294117632E-2</v>
      </c>
      <c r="E31">
        <f t="shared" si="0"/>
        <v>1.4823529411764702</v>
      </c>
      <c r="F31">
        <f t="shared" si="1"/>
        <v>1</v>
      </c>
      <c r="G31">
        <f t="shared" si="1"/>
        <v>1</v>
      </c>
      <c r="H31">
        <f t="shared" ref="H31:I31" si="9">ROUND(G31,0)</f>
        <v>1</v>
      </c>
      <c r="I31">
        <f t="shared" si="9"/>
        <v>1</v>
      </c>
      <c r="J31">
        <f t="shared" si="3"/>
        <v>4.7619047619047623E-2</v>
      </c>
      <c r="K31">
        <f t="shared" si="4"/>
        <v>4.7619047619047623E-2</v>
      </c>
      <c r="L31">
        <f t="shared" si="5"/>
        <v>4.7619047619047623E-2</v>
      </c>
    </row>
    <row r="32" spans="2:12" x14ac:dyDescent="0.3">
      <c r="B32" t="s">
        <v>9</v>
      </c>
      <c r="C32">
        <v>0.11</v>
      </c>
      <c r="D32">
        <f>C32/C$35</f>
        <v>0.12941176470588231</v>
      </c>
      <c r="E32">
        <f t="shared" si="0"/>
        <v>2.7176470588235286</v>
      </c>
      <c r="F32">
        <f t="shared" si="1"/>
        <v>3</v>
      </c>
      <c r="G32">
        <f t="shared" si="1"/>
        <v>3</v>
      </c>
      <c r="H32">
        <f t="shared" ref="H32:I32" si="10">ROUND(G32,0)</f>
        <v>3</v>
      </c>
      <c r="I32">
        <f t="shared" si="10"/>
        <v>3</v>
      </c>
      <c r="J32">
        <f t="shared" si="3"/>
        <v>0.14285714285714285</v>
      </c>
      <c r="K32">
        <f t="shared" si="4"/>
        <v>0.14285714285714285</v>
      </c>
      <c r="L32">
        <f t="shared" si="5"/>
        <v>0.14285714285714285</v>
      </c>
    </row>
    <row r="33" spans="2:12" x14ac:dyDescent="0.3">
      <c r="B33" t="s">
        <v>11</v>
      </c>
      <c r="C33">
        <v>0.02</v>
      </c>
      <c r="D33">
        <f>C33/C$35</f>
        <v>2.3529411764705879E-2</v>
      </c>
      <c r="E33">
        <f t="shared" si="0"/>
        <v>0.49411764705882344</v>
      </c>
      <c r="F33">
        <f t="shared" si="1"/>
        <v>0</v>
      </c>
      <c r="G33">
        <f t="shared" si="1"/>
        <v>0</v>
      </c>
      <c r="H33">
        <f t="shared" ref="H33:I33" si="11">ROUND(G33,0)</f>
        <v>0</v>
      </c>
      <c r="I33">
        <f t="shared" si="11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2:12" x14ac:dyDescent="0.3">
      <c r="B34" t="s">
        <v>10</v>
      </c>
      <c r="C34">
        <v>0.03</v>
      </c>
      <c r="D34">
        <f>C34/C$35</f>
        <v>3.5294117647058816E-2</v>
      </c>
      <c r="E34">
        <f t="shared" si="0"/>
        <v>0.7411764705882351</v>
      </c>
      <c r="F34">
        <f t="shared" si="1"/>
        <v>1</v>
      </c>
      <c r="G34">
        <f t="shared" si="1"/>
        <v>1</v>
      </c>
      <c r="H34">
        <f t="shared" ref="H34:I34" si="12">ROUND(G34,0)</f>
        <v>1</v>
      </c>
      <c r="I34">
        <f t="shared" si="12"/>
        <v>1</v>
      </c>
      <c r="J34">
        <f t="shared" si="3"/>
        <v>4.7619047619047623E-2</v>
      </c>
      <c r="K34">
        <f t="shared" si="4"/>
        <v>4.7619047619047623E-2</v>
      </c>
      <c r="L34">
        <f t="shared" si="5"/>
        <v>4.7619047619047623E-2</v>
      </c>
    </row>
    <row r="35" spans="2:12" x14ac:dyDescent="0.3">
      <c r="B35" t="s">
        <v>33</v>
      </c>
      <c r="C35">
        <f>SUM(C24:C34)</f>
        <v>0.8500000000000002</v>
      </c>
      <c r="D35">
        <f>C35/C$35</f>
        <v>1</v>
      </c>
      <c r="E35" t="s">
        <v>23</v>
      </c>
      <c r="F35">
        <f>SUM(F24:F34)</f>
        <v>20</v>
      </c>
      <c r="G35">
        <f>SUM(G24:G34)</f>
        <v>21</v>
      </c>
      <c r="H35">
        <f>SUM(H24:H34)</f>
        <v>21</v>
      </c>
      <c r="I35">
        <f>SUM(I24:I34)</f>
        <v>21</v>
      </c>
    </row>
    <row r="36" spans="2:12" x14ac:dyDescent="0.3">
      <c r="J36">
        <f>SUM(J24:J35)</f>
        <v>1</v>
      </c>
      <c r="K36">
        <f t="shared" ref="K36:L36" si="13">SUM(K24:K35)</f>
        <v>1</v>
      </c>
      <c r="L36">
        <f t="shared" si="13"/>
        <v>1</v>
      </c>
    </row>
    <row r="38" spans="2:12" x14ac:dyDescent="0.3">
      <c r="C38" t="s">
        <v>24</v>
      </c>
      <c r="D38" t="s">
        <v>27</v>
      </c>
      <c r="E38" t="s">
        <v>31</v>
      </c>
    </row>
    <row r="39" spans="2:12" x14ac:dyDescent="0.3">
      <c r="B39" t="s">
        <v>14</v>
      </c>
      <c r="C39">
        <f>$D24^G24*$D26^G26*$D27^G27*$D28^G28*$D29^G29*$D30^G30*$D31^G31*$D32^G32*$D34^G34</f>
        <v>9.3855462612889393E-20</v>
      </c>
      <c r="D39">
        <f>$D24^H24*$D26^H26*$D27^H27*$D28^H28*$D29^H29*$D30^H30*$D31^H31*$D32^H32*$D34^H34</f>
        <v>5.9277134281824888E-20</v>
      </c>
      <c r="E39">
        <f>$D24^I24*$D26^I26*$D27^I27*$D28^I28*$D29^I29*$D30^I30*$D31^I31*$D32^I32*$D34^I34</f>
        <v>4.9397611901520728E-20</v>
      </c>
    </row>
    <row r="40" spans="2:12" x14ac:dyDescent="0.3">
      <c r="B40" t="s">
        <v>15</v>
      </c>
      <c r="C40">
        <f>(FACT(F22))/(FACT(G24)*FACT(G25)*FACT(G26)*FACT(G27)*FACT(G28)*FACT(G29)*FACT(G30)*FACT(G31)*FACT(G32)*FACT(G33)*FACT(G34))</f>
        <v>246387645504000</v>
      </c>
      <c r="D40">
        <f>(FACT(F22))/(FACT(H24)*FACT(H25)*FACT(H26)*FACT(H27)*FACT(H28)*FACT(H29)*FACT(H30)*FACT(H31)*FACT(H32)*FACT(H33)*FACT(H34))</f>
        <v>369581468256000</v>
      </c>
      <c r="E40">
        <f>(FACT(G22))/(FACT(I24)*FACT(I25)*FACT(I26)*FACT(I27)*FACT(I28)*FACT(I29)*FACT(I30)*FACT(I31)*FACT(I32)*FACT(I33)*FACT(I34))</f>
        <v>9.6450617283950615E-6</v>
      </c>
    </row>
    <row r="41" spans="2:12" x14ac:dyDescent="0.3">
      <c r="B41" t="s">
        <v>16</v>
      </c>
      <c r="C41">
        <f>C40*C39</f>
        <v>2.3124826450878518E-5</v>
      </c>
      <c r="D41">
        <f>D40*D39</f>
        <v>2.1907730321884913E-5</v>
      </c>
      <c r="E41">
        <f>E40*E39</f>
        <v>4.7644301602546995E-25</v>
      </c>
    </row>
    <row r="42" spans="2:12" x14ac:dyDescent="0.3">
      <c r="B42" t="s">
        <v>17</v>
      </c>
      <c r="C42">
        <f>C41/(C41+D41)</f>
        <v>0.51351351351351349</v>
      </c>
      <c r="D42">
        <f>D41/(C41+D41)</f>
        <v>0.48648648648648651</v>
      </c>
    </row>
    <row r="43" spans="2:12" x14ac:dyDescent="0.3">
      <c r="B43" t="s">
        <v>25</v>
      </c>
      <c r="C43">
        <f>LN(C42)*(0.6)</f>
        <v>-0.39988736008667042</v>
      </c>
      <c r="D43">
        <f>LN(D42)*(0.6)</f>
        <v>-0.43232769284883582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2021-02-09T19:32:07Z</dcterms:created>
  <dcterms:modified xsi:type="dcterms:W3CDTF">2021-02-14T22:05:21Z</dcterms:modified>
</cp:coreProperties>
</file>