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<sst xmlns="http://schemas.openxmlformats.org/spreadsheetml/2006/main" count="72" uniqueCount="33">
  <si>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</si>
  <si>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</si>
  <si>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</si>
  <si>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</si>
  <si>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</si>
  <si>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</si>
  <si>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</si>
  <si>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</si>
  <si>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BCA order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</si>
  <si>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</si>
  <si>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</si>
  <si>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</si>
  <si>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</si>
  <si>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</si>
  <si>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</si>
  <si>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</si>
  <si>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</si>
  <si>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</si>
  <si>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GpA Toxcat 1</t>
  </si>
  <si>
    <t xml:space="preserve">GpA Toxcat 2</t>
  </si>
  <si>
    <t xml:space="preserve">G83I Toxcat 1</t>
  </si>
  <si>
    <t xml:space="preserve">G83I Toxcat 2</t>
  </si>
  <si>
    <t xml:space="preserve">Averages</t>
  </si>
  <si>
    <t xml:space="preserve">Per well western</t>
  </si>
  <si>
    <t xml:space="preserve">BSA (ug/mL)</t>
  </si>
  <si>
    <t xml:space="preserve">BCA</t>
  </si>
  <si>
    <t xml:space="preserve">Protein concentration by BCA assay (ug/mL)</t>
  </si>
  <si>
    <t xml:space="preserve">Normalize to lowest</t>
  </si>
  <si>
    <t xml:space="preserve">Normalize per well</t>
  </si>
  <si>
    <t xml:space="preserve">Fill H2O per well</t>
  </si>
  <si>
    <t xml:space="preserve">Diluted Protein Concentration</t>
  </si>
  <si>
    <t xml:space="preserve">Amount LDS (4X -&gt; 1X)</t>
  </si>
  <si>
    <t xml:space="preserve">Amount to load on gel (10ug)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</si>
</sst>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 val="true"/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rgb="FF9CC5E5"/>
      </patternFill>
    </fill>
    <fill>
      <patternFill patternType="solid">
        <fgColor rgb="FF247CBD"/>
        <bgColor rgb="FF3385C2"/>
      </patternFill>
    </fill>
    <fill>
      <patternFill patternType="solid">
        <fgColor rgb="FF60A0D1"/>
        <bgColor rgb="FF7EB2DB"/>
      </patternFill>
    </fill>
    <fill>
      <patternFill patternType="solid">
        <fgColor rgb="FF8DBCE0"/>
        <bgColor rgb="FF9CC5E5"/>
      </patternFill>
    </fill>
    <fill>
      <patternFill patternType="solid">
        <fgColor rgb="FF7EB2DB"/>
        <bgColor rgb="FF8DBCE0"/>
      </patternFill>
    </fill>
    <fill>
      <patternFill patternType="solid">
        <fgColor rgb="FFABCEEA"/>
        <bgColor rgb="FFBAD7EF"/>
      </patternFill>
    </fill>
    <fill>
      <patternFill patternType="solid">
        <fgColor rgb="FFC9E0F4"/>
        <bgColor rgb="FFBAD7EF"/>
      </patternFill>
    </fill>
    <fill>
      <patternFill patternType="solid">
        <fgColor rgb="FFD8E9F9"/>
        <bgColor rgb="FFC9E0F4"/>
      </patternFill>
    </fill>
    <fill>
      <patternFill patternType="solid">
        <fgColor rgb="FFE8F3FF"/>
        <bgColor rgb="FFD8E9F9"/>
      </patternFill>
    </fill>
    <fill>
      <patternFill patternType="solid">
        <fgColor rgb="FFFFFFFF"/>
        <bgColor rgb="FFE8F3FF"/>
      </patternFill>
    </fill>
    <fill>
      <patternFill patternType="solid">
        <fgColor rgb="FF3385C2"/>
        <bgColor rgb="FF247CBD"/>
      </patternFill>
    </fill>
    <fill>
      <patternFill patternType="solid">
        <fgColor rgb="FF9CC5E5"/>
        <bgColor rgb="FF99CCFF"/>
      </patternFill>
    </fill>
    <fill>
      <patternFill patternType="solid">
        <fgColor rgb="FFBAD7EF"/>
        <bgColor rgb="FFC9E0F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EB2DB"/>
      <rgbColor rgb="FF993366"/>
      <rgbColor rgb="FFFFFFCC"/>
      <rgbColor rgb="FFE8F3FF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E9F9"/>
      <rgbColor rgb="FFC9E0F4"/>
      <rgbColor rgb="FFFFFF99"/>
      <rgbColor rgb="FF99CCFF"/>
      <rgbColor rgb="FFFF99CC"/>
      <rgbColor rgb="FF9CC5E5"/>
      <rgbColor rgb="FFABCEEA"/>
      <rgbColor rgb="FF3385C2"/>
      <rgbColor rgb="FF8DBCE0"/>
      <rgbColor rgb="FF99CC00"/>
      <rgbColor rgb="FFFFCC00"/>
      <rgbColor rgb="FFFF9900"/>
      <rgbColor rgb="FFFF6600"/>
      <rgbColor rgb="FF666699"/>
      <rgbColor rgb="FF60A0D1"/>
      <rgbColor rgb="FF00458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Sheet1!$N$23:$N$31</c:f>
              <c:numCache>
                <c:formatCode>General</c:formatCode>
                <c:ptCount val="9"/>
                <c:pt idx="0">
                  <c:v>1.8575</c:v>
                </c:pt>
                <c:pt idx="1">
                  <c:v>1.3785</c:v>
                </c:pt>
                <c:pt idx="2">
                  <c:v>0.957</c:v>
                </c:pt>
                <c:pt idx="3">
                  <c:v>0.9425</c:v>
                </c:pt>
                <c:pt idx="4">
                  <c:v>0.6255</c:v>
                </c:pt>
                <c:pt idx="5">
                  <c:v>0.3465</c:v>
                </c:pt>
                <c:pt idx="6">
                  <c:v>0.2775</c:v>
                </c:pt>
                <c:pt idx="7">
                  <c:v>0.1015</c:v>
                </c:pt>
                <c:pt idx="8">
                  <c:v>0.0875</c:v>
                </c:pt>
              </c:numCache>
            </c:numRef>
          </c:xVal>
          <c:yVal>
            <c:numRef>
              <c:f>Sheet1!$O$23:$O$31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</c:ser>
        <c:axId val="50038491"/>
        <c:axId val="32036897"/>
      </c:scatterChart>
      <c:valAx>
        <c:axId val="500384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36897"/>
        <c:crosses val="autoZero"/>
        <c:crossBetween val="midCat"/>
      </c:valAx>
      <c:valAx>
        <c:axId val="32036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384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81000</xdr:colOff>
      <xdr:row>37</xdr:row>
      <xdr:rowOff>163440</xdr:rowOff>
    </xdr:from>
    <xdr:to>
      <xdr:col>17</xdr:col>
      <xdr:colOff>528120</xdr:colOff>
      <xdr:row>56</xdr:row>
      <xdr:rowOff>72720</xdr:rowOff>
    </xdr:to>
    <xdr:graphicFrame>
      <xdr:nvGraphicFramePr>
        <xdr:cNvPr id="0" name=""/>
        <xdr:cNvGraphicFramePr/>
      </xdr:nvGraphicFramePr>
      <xdr:xfrm>
        <a:off x="10858680" y="664812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81"/>
    <col collapsed="false" customWidth="true" hidden="false" outlineLevel="0" max="3" min="3" style="0" width="38.07"/>
  </cols>
  <sheetData>
    <row r="1" customFormat="false" ht="13.8" hidden="false" customHeight="fals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3.8" hidden="false" customHeight="false" outlineLevel="0" collapsed="false">
      <c r="A2" s="2" t="s">
        <v>0</v>
      </c>
      <c r="B2" s="3" t="n">
        <v>1.959</v>
      </c>
      <c r="C2" s="4" t="n">
        <v>1.416</v>
      </c>
      <c r="D2" s="5" t="n">
        <v>1.002</v>
      </c>
      <c r="E2" s="6" t="n">
        <v>1.133</v>
      </c>
      <c r="F2" s="7" t="n">
        <v>0.662</v>
      </c>
      <c r="G2" s="8" t="n">
        <v>0.373</v>
      </c>
      <c r="H2" s="9" t="n">
        <v>0.294</v>
      </c>
      <c r="I2" s="10" t="n">
        <v>0.108</v>
      </c>
      <c r="J2" s="10" t="n">
        <v>0.087</v>
      </c>
      <c r="K2" s="11"/>
      <c r="L2" s="11"/>
      <c r="M2" s="11"/>
      <c r="N2" s="12" t="n">
        <v>562</v>
      </c>
    </row>
    <row r="3" customFormat="false" ht="13.8" hidden="false" customHeight="false" outlineLevel="0" collapsed="false">
      <c r="A3" s="2" t="s">
        <v>1</v>
      </c>
      <c r="B3" s="13" t="n">
        <v>1.756</v>
      </c>
      <c r="C3" s="4" t="n">
        <v>1.341</v>
      </c>
      <c r="D3" s="5" t="n">
        <v>0.912</v>
      </c>
      <c r="E3" s="14" t="n">
        <v>0.752</v>
      </c>
      <c r="F3" s="15" t="n">
        <v>0.589</v>
      </c>
      <c r="G3" s="9" t="n">
        <v>0.32</v>
      </c>
      <c r="H3" s="9" t="n">
        <v>0.261</v>
      </c>
      <c r="I3" s="10" t="n">
        <v>0.095</v>
      </c>
      <c r="J3" s="10" t="n">
        <v>0.088</v>
      </c>
      <c r="K3" s="11"/>
      <c r="L3" s="11"/>
      <c r="M3" s="11"/>
      <c r="N3" s="12" t="n">
        <v>562</v>
      </c>
    </row>
    <row r="4" customFormat="false" ht="13.8" hidden="false" customHeight="false" outlineLevel="0" collapsed="false">
      <c r="A4" s="2" t="s">
        <v>2</v>
      </c>
      <c r="B4" s="3" t="n">
        <v>2.027</v>
      </c>
      <c r="C4" s="3" t="n">
        <v>1.93</v>
      </c>
      <c r="D4" s="3" t="n">
        <v>1.918</v>
      </c>
      <c r="E4" s="3" t="n">
        <v>1.889</v>
      </c>
      <c r="F4" s="11"/>
      <c r="G4" s="11"/>
      <c r="H4" s="11"/>
      <c r="I4" s="11"/>
      <c r="J4" s="11"/>
      <c r="K4" s="11"/>
      <c r="L4" s="11"/>
      <c r="M4" s="11"/>
      <c r="N4" s="12" t="n">
        <v>562</v>
      </c>
    </row>
    <row r="5" customFormat="false" ht="13.8" hidden="false" customHeight="false" outlineLevel="0" collapsed="false">
      <c r="A5" s="2" t="s">
        <v>3</v>
      </c>
      <c r="B5" s="3" t="n">
        <v>2.01</v>
      </c>
      <c r="C5" s="3" t="n">
        <v>1.956</v>
      </c>
      <c r="D5" s="3" t="n">
        <v>1.898</v>
      </c>
      <c r="E5" s="13" t="n">
        <v>1.862</v>
      </c>
      <c r="F5" s="11"/>
      <c r="G5" s="11"/>
      <c r="H5" s="11"/>
      <c r="I5" s="11"/>
      <c r="J5" s="11"/>
      <c r="K5" s="11"/>
      <c r="L5" s="11"/>
      <c r="M5" s="11"/>
      <c r="N5" s="12" t="n">
        <v>562</v>
      </c>
    </row>
    <row r="6" customFormat="false" ht="13.8" hidden="false" customHeight="false" outlineLevel="0" collapsed="false">
      <c r="A6" s="2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 t="n">
        <v>562</v>
      </c>
    </row>
    <row r="7" customFormat="false" ht="13.8" hidden="false" customHeight="false" outlineLevel="0" collapsed="false">
      <c r="A7" s="2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v>562</v>
      </c>
    </row>
    <row r="8" customFormat="false" ht="13.8" hidden="false" customHeight="false" outlineLevel="0" collapsed="false">
      <c r="A8" s="2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v>562</v>
      </c>
    </row>
    <row r="9" customFormat="false" ht="13.8" hidden="false" customHeight="false" outlineLevel="0" collapsed="false">
      <c r="A9" s="2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v>562</v>
      </c>
    </row>
    <row r="11" customFormat="false" ht="13.8" hidden="false" customHeight="false" outlineLevel="0" collapsed="false">
      <c r="A11" s="16" t="s">
        <v>8</v>
      </c>
      <c r="B11" s="16"/>
      <c r="C11" s="16"/>
      <c r="D11" s="16"/>
      <c r="E11" s="16"/>
      <c r="F11" s="16"/>
      <c r="G11" s="16"/>
      <c r="H11" s="16"/>
      <c r="I11" s="16"/>
      <c r="J11" s="16"/>
    </row>
    <row r="12" customFormat="false" ht="13.8" hidden="false" customHeight="false" outlineLevel="0" collapsed="false">
      <c r="A12" s="16"/>
      <c r="B12" s="16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H12" s="16" t="s">
        <v>15</v>
      </c>
      <c r="I12" s="16" t="s">
        <v>16</v>
      </c>
      <c r="J12" s="16" t="s">
        <v>17</v>
      </c>
    </row>
    <row r="13" customFormat="false" ht="13.8" hidden="false" customHeight="false" outlineLevel="0" collapsed="false">
      <c r="A13" s="16"/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  <c r="H13" s="16" t="s">
        <v>15</v>
      </c>
      <c r="I13" s="16" t="s">
        <v>16</v>
      </c>
      <c r="J13" s="16" t="s">
        <v>17</v>
      </c>
    </row>
    <row r="14" customFormat="false" ht="13.8" hidden="false" customHeight="false" outlineLevel="0" collapsed="false">
      <c r="B14" s="0" t="s">
        <v>18</v>
      </c>
      <c r="C14" s="0" t="s">
        <v>19</v>
      </c>
      <c r="D14" s="0" t="s">
        <v>20</v>
      </c>
      <c r="E14" s="0" t="s">
        <v>21</v>
      </c>
    </row>
    <row r="15" customFormat="false" ht="13.8" hidden="false" customHeight="false" outlineLevel="0" collapsed="false">
      <c r="B15" s="0" t="s">
        <v>18</v>
      </c>
      <c r="C15" s="0" t="s">
        <v>19</v>
      </c>
      <c r="D15" s="0" t="s">
        <v>20</v>
      </c>
      <c r="E15" s="0" t="s">
        <v>21</v>
      </c>
    </row>
    <row r="17" customFormat="false" ht="13.8" hidden="false" customHeight="false" outlineLevel="0" collapsed="false">
      <c r="A17" s="16" t="s">
        <v>22</v>
      </c>
      <c r="B17" s="17" t="s">
        <v>9</v>
      </c>
      <c r="C17" s="17" t="s">
        <v>10</v>
      </c>
      <c r="D17" s="17" t="s">
        <v>11</v>
      </c>
      <c r="E17" s="17" t="s">
        <v>12</v>
      </c>
      <c r="F17" s="17" t="s">
        <v>13</v>
      </c>
      <c r="G17" s="17" t="s">
        <v>14</v>
      </c>
      <c r="H17" s="17" t="s">
        <v>15</v>
      </c>
      <c r="I17" s="17" t="s">
        <v>16</v>
      </c>
      <c r="J17" s="17" t="s">
        <v>17</v>
      </c>
    </row>
    <row r="18" customFormat="false" ht="13.8" hidden="false" customHeight="false" outlineLevel="0" collapsed="false">
      <c r="A18" s="16"/>
      <c r="B18" s="16" t="n">
        <f aca="false">AVERAGE(B2:B3)</f>
        <v>1.8575</v>
      </c>
      <c r="C18" s="16" t="n">
        <f aca="false">AVERAGE(C2:C3)</f>
        <v>1.3785</v>
      </c>
      <c r="D18" s="16" t="n">
        <f aca="false">AVERAGE(D2:D3)</f>
        <v>0.957</v>
      </c>
      <c r="E18" s="16" t="n">
        <f aca="false">AVERAGE(E2:E3)</f>
        <v>0.9425</v>
      </c>
      <c r="F18" s="16" t="n">
        <f aca="false">AVERAGE(F2:F3)</f>
        <v>0.6255</v>
      </c>
      <c r="G18" s="16" t="n">
        <f aca="false">AVERAGE(G2:G3)</f>
        <v>0.3465</v>
      </c>
      <c r="H18" s="16" t="n">
        <f aca="false">AVERAGE(H2:H3)</f>
        <v>0.2775</v>
      </c>
      <c r="I18" s="16" t="n">
        <f aca="false">AVERAGE(I2:I3)</f>
        <v>0.1015</v>
      </c>
      <c r="J18" s="16" t="n">
        <f aca="false">AVERAGE(J2:J3)</f>
        <v>0.0875</v>
      </c>
    </row>
    <row r="19" customFormat="false" ht="13.8" hidden="false" customHeight="false" outlineLevel="0" collapsed="false">
      <c r="B19" s="0" t="s">
        <v>18</v>
      </c>
      <c r="C19" s="0" t="s">
        <v>19</v>
      </c>
      <c r="D19" s="0" t="s">
        <v>20</v>
      </c>
      <c r="E19" s="0" t="s">
        <v>21</v>
      </c>
    </row>
    <row r="20" customFormat="false" ht="13.8" hidden="false" customHeight="false" outlineLevel="0" collapsed="false">
      <c r="B20" s="16" t="n">
        <f aca="false">AVERAGE(B4:B5)</f>
        <v>2.0185</v>
      </c>
      <c r="C20" s="16" t="n">
        <f aca="false">AVERAGE(C4:C5)</f>
        <v>1.943</v>
      </c>
      <c r="D20" s="16" t="n">
        <f aca="false">AVERAGE(D4:D5)</f>
        <v>1.908</v>
      </c>
      <c r="E20" s="16" t="n">
        <f aca="false">AVERAGE(E4:E5)</f>
        <v>1.8755</v>
      </c>
    </row>
    <row r="22" customFormat="false" ht="13.8" hidden="false" customHeight="false" outlineLevel="0" collapsed="false">
      <c r="A22" s="16" t="s">
        <v>23</v>
      </c>
      <c r="B22" s="16" t="n">
        <v>50</v>
      </c>
      <c r="C22" s="16"/>
      <c r="D22" s="16"/>
      <c r="E22" s="16"/>
      <c r="F22" s="16"/>
      <c r="O22" s="16" t="s">
        <v>24</v>
      </c>
    </row>
    <row r="23" customFormat="false" ht="13.8" hidden="false" customHeight="false" outlineLevel="0" collapsed="false">
      <c r="A23" s="16"/>
      <c r="B23" s="16" t="s">
        <v>25</v>
      </c>
      <c r="C23" s="16" t="s">
        <v>26</v>
      </c>
      <c r="D23" s="16" t="s">
        <v>27</v>
      </c>
      <c r="E23" s="16" t="s">
        <v>28</v>
      </c>
      <c r="F23" s="16" t="s">
        <v>29</v>
      </c>
      <c r="M23" s="16" t="s">
        <v>9</v>
      </c>
      <c r="N23" s="0" t="n">
        <v>1.8575</v>
      </c>
      <c r="O23" s="16" t="n">
        <v>2000</v>
      </c>
    </row>
    <row r="24" customFormat="false" ht="13.8" hidden="false" customHeight="false" outlineLevel="0" collapsed="false">
      <c r="A24" s="0" t="s">
        <v>18</v>
      </c>
      <c r="B24" s="16" t="n">
        <f aca="false">B20</f>
        <v>2.0185</v>
      </c>
      <c r="C24" s="16" t="n">
        <f aca="false">1145.97*B24-153.73</f>
        <v>2159.410445</v>
      </c>
      <c r="D24" s="16" t="n">
        <f aca="false">C24/$C$27</f>
        <v>1.08212011692183</v>
      </c>
      <c r="E24" s="18" t="n">
        <f aca="false">$B$22/D24</f>
        <v>46.2055914293774</v>
      </c>
      <c r="F24" s="18" t="n">
        <f aca="false">$B$22-E24</f>
        <v>3.79440857062261</v>
      </c>
      <c r="M24" s="16" t="s">
        <v>10</v>
      </c>
      <c r="N24" s="0" t="n">
        <v>1.3785</v>
      </c>
      <c r="O24" s="16" t="n">
        <v>1500</v>
      </c>
    </row>
    <row r="25" customFormat="false" ht="13.8" hidden="false" customHeight="false" outlineLevel="0" collapsed="false">
      <c r="A25" s="0" t="s">
        <v>19</v>
      </c>
      <c r="B25" s="0" t="n">
        <f aca="false">C20</f>
        <v>1.943</v>
      </c>
      <c r="C25" s="16" t="n">
        <f aca="false">1145.97*B25-153.73</f>
        <v>2072.88971</v>
      </c>
      <c r="D25" s="16" t="n">
        <f aca="false">C25/$C$27</f>
        <v>1.03876299225331</v>
      </c>
      <c r="E25" s="18" t="n">
        <f aca="false">$B$22/D25</f>
        <v>48.1341753343935</v>
      </c>
      <c r="F25" s="18" t="n">
        <f aca="false">$B$22-E25</f>
        <v>1.86582466560655</v>
      </c>
      <c r="M25" s="16" t="s">
        <v>11</v>
      </c>
      <c r="N25" s="0" t="n">
        <v>0.957</v>
      </c>
      <c r="O25" s="16" t="n">
        <v>1000</v>
      </c>
    </row>
    <row r="26" customFormat="false" ht="13.8" hidden="false" customHeight="false" outlineLevel="0" collapsed="false">
      <c r="A26" s="0" t="s">
        <v>20</v>
      </c>
      <c r="B26" s="0" t="n">
        <f aca="false">D20</f>
        <v>1.908</v>
      </c>
      <c r="C26" s="16" t="n">
        <f aca="false">1145.97*B26-153.73</f>
        <v>2032.78076</v>
      </c>
      <c r="D26" s="16" t="n">
        <f aca="false">C26/$C$27</f>
        <v>1.01866366293678</v>
      </c>
      <c r="E26" s="18" t="n">
        <f aca="false">$B$22/D26</f>
        <v>49.0839143666433</v>
      </c>
      <c r="F26" s="18" t="n">
        <f aca="false">$B$22-E26</f>
        <v>0.916085633356737</v>
      </c>
      <c r="M26" s="16" t="s">
        <v>12</v>
      </c>
      <c r="N26" s="0" t="n">
        <v>0.9425</v>
      </c>
      <c r="O26" s="16" t="n">
        <v>750</v>
      </c>
    </row>
    <row r="27" customFormat="false" ht="13.8" hidden="false" customHeight="false" outlineLevel="0" collapsed="false">
      <c r="A27" s="0" t="s">
        <v>21</v>
      </c>
      <c r="B27" s="0" t="n">
        <f aca="false">E20</f>
        <v>1.8755</v>
      </c>
      <c r="C27" s="16" t="n">
        <f aca="false">1145.97*B27-153.73</f>
        <v>1995.536735</v>
      </c>
      <c r="D27" s="16" t="n">
        <f aca="false">C27/$C$27</f>
        <v>1</v>
      </c>
      <c r="E27" s="18" t="n">
        <f aca="false">$B$22/D27</f>
        <v>50</v>
      </c>
      <c r="F27" s="18" t="n">
        <f aca="false">$B$22-E27</f>
        <v>0</v>
      </c>
      <c r="M27" s="16" t="s">
        <v>13</v>
      </c>
      <c r="N27" s="0" t="n">
        <v>0.6255</v>
      </c>
      <c r="O27" s="16" t="n">
        <v>500</v>
      </c>
    </row>
    <row r="28" customFormat="false" ht="13.8" hidden="false" customHeight="false" outlineLevel="0" collapsed="false">
      <c r="M28" s="16" t="s">
        <v>14</v>
      </c>
      <c r="N28" s="0" t="n">
        <v>0.3465</v>
      </c>
      <c r="O28" s="16" t="n">
        <v>250</v>
      </c>
    </row>
    <row r="29" customFormat="false" ht="13.8" hidden="false" customHeight="false" outlineLevel="0" collapsed="false">
      <c r="C29" s="0" t="s">
        <v>30</v>
      </c>
      <c r="D29" s="0" t="s">
        <v>31</v>
      </c>
      <c r="E29" s="17" t="s">
        <v>32</v>
      </c>
      <c r="M29" s="16" t="s">
        <v>15</v>
      </c>
      <c r="N29" s="0" t="n">
        <v>0.2775</v>
      </c>
      <c r="O29" s="16" t="n">
        <v>125</v>
      </c>
    </row>
    <row r="30" customFormat="false" ht="13.8" hidden="false" customHeight="false" outlineLevel="0" collapsed="false">
      <c r="C30" s="0" t="n">
        <f aca="false">C27*B22/(B22+D30)</f>
        <v>1496.65255125</v>
      </c>
      <c r="D30" s="0" t="n">
        <f aca="false">B22/3</f>
        <v>16.6666666666667</v>
      </c>
      <c r="E30" s="0" t="n">
        <f aca="false">10/C30*1000</f>
        <v>6.68157749214942</v>
      </c>
      <c r="M30" s="16" t="s">
        <v>16</v>
      </c>
      <c r="N30" s="0" t="n">
        <v>0.1015</v>
      </c>
      <c r="O30" s="16" t="n">
        <v>25</v>
      </c>
    </row>
    <row r="31" customFormat="false" ht="13.8" hidden="false" customHeight="false" outlineLevel="0" collapsed="false">
      <c r="M31" s="16" t="s">
        <v>17</v>
      </c>
      <c r="N31" s="0" t="n">
        <v>0.0875</v>
      </c>
      <c r="O31" s="1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2023-10-18T16:19:05Z</dcterms:created>
  <dc:creator>GILBERT LOISEAU</dc:creator>
  <dc:description/>
  <dc:language>en-US</dc:language>
  <cp:lastModifiedBy/>
  <dcterms:modified xsi:type="dcterms:W3CDTF">2023-11-16T15:28:18Z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