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Sequences\"/>
    </mc:Choice>
  </mc:AlternateContent>
  <xr:revisionPtr revIDLastSave="0" documentId="13_ncr:1_{942ECEF6-9523-4506-8C5E-24013ED8948C}" xr6:coauthVersionLast="47" xr6:coauthVersionMax="47" xr10:uidLastSave="{00000000-0000-0000-0000-000000000000}"/>
  <bookViews>
    <workbookView xWindow="24348" yWindow="9744" windowWidth="32184" windowHeight="16788" xr2:uid="{00000000-000D-0000-FFFF-FFFF00000000}"/>
  </bookViews>
  <sheets>
    <sheet name="Sheet1" sheetId="1" r:id="rId1"/>
  </sheets>
  <definedNames>
    <definedName name="MethodPointer">30663080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E50" i="1"/>
  <c r="E58" i="1"/>
  <c r="B43" i="1"/>
  <c r="B59" i="1"/>
  <c r="B52" i="1"/>
  <c r="B39" i="1"/>
  <c r="E47" i="1"/>
  <c r="E55" i="1"/>
  <c r="B48" i="1"/>
  <c r="E41" i="1"/>
  <c r="E49" i="1"/>
  <c r="B34" i="1"/>
  <c r="B46" i="1"/>
  <c r="B57" i="1"/>
  <c r="B56" i="1"/>
  <c r="E54" i="1"/>
  <c r="B61" i="1"/>
  <c r="E60" i="1"/>
  <c r="E46" i="1"/>
  <c r="B38" i="1"/>
  <c r="E37" i="1"/>
  <c r="B36" i="1"/>
  <c r="B35" i="1"/>
  <c r="F46" i="1" l="1"/>
  <c r="B41" i="1"/>
  <c r="E43" i="1"/>
  <c r="B49" i="1"/>
  <c r="C59" i="1"/>
  <c r="C35" i="1"/>
  <c r="F49" i="1"/>
  <c r="F41" i="1"/>
  <c r="C52" i="1"/>
  <c r="C41" i="1"/>
  <c r="C38" i="1"/>
  <c r="C46" i="1"/>
  <c r="C48" i="1"/>
  <c r="B55" i="1"/>
  <c r="F55" i="1" s="1"/>
  <c r="B51" i="1"/>
  <c r="C51" i="1" s="1"/>
  <c r="E45" i="1"/>
  <c r="B53" i="1"/>
  <c r="C53" i="1" s="1"/>
  <c r="E61" i="1"/>
  <c r="F61" i="1" s="1"/>
  <c r="E44" i="1"/>
  <c r="F44" i="1" s="1"/>
  <c r="B54" i="1"/>
  <c r="F54" i="1" s="1"/>
  <c r="E34" i="1"/>
  <c r="F34" i="1" s="1"/>
  <c r="E42" i="1"/>
  <c r="B58" i="1"/>
  <c r="C58" i="1" s="1"/>
  <c r="F43" i="1"/>
  <c r="E36" i="1"/>
  <c r="F36" i="1" s="1"/>
  <c r="B60" i="1"/>
  <c r="C60" i="1" s="1"/>
  <c r="E40" i="1"/>
  <c r="E39" i="1"/>
  <c r="F39" i="1" s="1"/>
  <c r="E59" i="1"/>
  <c r="F59" i="1" s="1"/>
  <c r="C49" i="1"/>
  <c r="C56" i="1"/>
  <c r="C61" i="1"/>
  <c r="C36" i="1"/>
  <c r="C44" i="1"/>
  <c r="C39" i="1"/>
  <c r="B50" i="1"/>
  <c r="C50" i="1" s="1"/>
  <c r="E53" i="1"/>
  <c r="B37" i="1"/>
  <c r="C37" i="1" s="1"/>
  <c r="E52" i="1"/>
  <c r="F52" i="1" s="1"/>
  <c r="B47" i="1"/>
  <c r="C47" i="1" s="1"/>
  <c r="C45" i="1"/>
  <c r="C34" i="1"/>
  <c r="D34" i="1" s="1"/>
  <c r="E57" i="1"/>
  <c r="F57" i="1" s="1"/>
  <c r="E38" i="1"/>
  <c r="F38" i="1" s="1"/>
  <c r="E48" i="1"/>
  <c r="F48" i="1" s="1"/>
  <c r="B42" i="1"/>
  <c r="C42" i="1" s="1"/>
  <c r="E56" i="1"/>
  <c r="F56" i="1" s="1"/>
  <c r="E51" i="1"/>
  <c r="F51" i="1" s="1"/>
  <c r="E35" i="1"/>
  <c r="F35" i="1" s="1"/>
  <c r="B40" i="1"/>
  <c r="C40" i="1" s="1"/>
  <c r="C43" i="1"/>
  <c r="C57" i="1"/>
  <c r="D53" i="1" l="1"/>
  <c r="D58" i="1"/>
  <c r="F42" i="1"/>
  <c r="C55" i="1"/>
  <c r="F53" i="1"/>
  <c r="C54" i="1"/>
  <c r="D54" i="1" s="1"/>
  <c r="D60" i="1"/>
  <c r="D59" i="1"/>
  <c r="D57" i="1"/>
  <c r="F45" i="1"/>
  <c r="D38" i="1"/>
  <c r="D61" i="1"/>
  <c r="D55" i="1"/>
  <c r="D50" i="1"/>
  <c r="D37" i="1"/>
  <c r="D40" i="1"/>
  <c r="D36" i="1"/>
  <c r="D47" i="1"/>
  <c r="F58" i="1"/>
  <c r="D48" i="1"/>
  <c r="D49" i="1"/>
  <c r="D41" i="1"/>
  <c r="D43" i="1"/>
  <c r="F60" i="1"/>
  <c r="D46" i="1"/>
  <c r="D56" i="1"/>
  <c r="D35" i="1"/>
  <c r="D42" i="1"/>
  <c r="F50" i="1"/>
  <c r="D51" i="1"/>
  <c r="F37" i="1"/>
  <c r="F40" i="1"/>
  <c r="D39" i="1"/>
  <c r="F47" i="1"/>
  <c r="D45" i="1"/>
  <c r="D44" i="1"/>
  <c r="D52" i="1"/>
</calcChain>
</file>

<file path=xl/sharedStrings.xml><?xml version="1.0" encoding="utf-8"?>
<sst xmlns="http://schemas.openxmlformats.org/spreadsheetml/2006/main" count="184" uniqueCount="48">
  <si>
    <t>A</t>
  </si>
  <si>
    <t>485/20,528/20</t>
  </si>
  <si>
    <t>B</t>
  </si>
  <si>
    <t>C</t>
  </si>
  <si>
    <t>D</t>
  </si>
  <si>
    <t>E</t>
  </si>
  <si>
    <t>F</t>
  </si>
  <si>
    <t>G</t>
  </si>
  <si>
    <t>H</t>
  </si>
  <si>
    <t>Plate layout</t>
  </si>
  <si>
    <t>P = PBS Sample</t>
  </si>
  <si>
    <t>GpA</t>
  </si>
  <si>
    <t>G83I</t>
  </si>
  <si>
    <t>L1</t>
  </si>
  <si>
    <t>No TM</t>
  </si>
  <si>
    <t>L2</t>
  </si>
  <si>
    <t>P1</t>
  </si>
  <si>
    <t>L3</t>
  </si>
  <si>
    <t>P2</t>
  </si>
  <si>
    <t>L4</t>
  </si>
  <si>
    <t>P3</t>
  </si>
  <si>
    <t>R1</t>
  </si>
  <si>
    <t>P4</t>
  </si>
  <si>
    <t>R2</t>
  </si>
  <si>
    <t>P5</t>
  </si>
  <si>
    <t>R3</t>
  </si>
  <si>
    <t>Normalized GFP</t>
  </si>
  <si>
    <t>Samples</t>
  </si>
  <si>
    <t>Average Fluorescence</t>
  </si>
  <si>
    <t>Subtract No TM</t>
  </si>
  <si>
    <t>Percent GpA</t>
  </si>
  <si>
    <t>Standard Deviation</t>
  </si>
  <si>
    <t>G1</t>
  </si>
  <si>
    <t>G2</t>
  </si>
  <si>
    <t>G3</t>
  </si>
  <si>
    <t>G4</t>
  </si>
  <si>
    <t>R4</t>
  </si>
  <si>
    <t>L5</t>
  </si>
  <si>
    <t>L6</t>
  </si>
  <si>
    <t>L7</t>
  </si>
  <si>
    <t>M1</t>
  </si>
  <si>
    <t>M2</t>
  </si>
  <si>
    <t>T1</t>
  </si>
  <si>
    <t>T2</t>
  </si>
  <si>
    <t>T3</t>
  </si>
  <si>
    <t>Gpa</t>
  </si>
  <si>
    <t>Percent Standard Deviation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</si>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</sst>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left" vertical="center" wrapText="1" indent="2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 per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Sheet1!$F$34:$F$61</c:f>
                <c:numCache>
                  <c:formatCode>General</c:formatCode>
                  <c:ptCount val="28"/>
                  <c:pt idx="0">
                    <c:v>5.6023802136405072</c:v>
                  </c:pt>
                  <c:pt idx="1">
                    <c:v>5.6512480850307423</c:v>
                  </c:pt>
                  <c:pt idx="2">
                    <c:v>3.4851468428935788</c:v>
                  </c:pt>
                  <c:pt idx="3">
                    <c:v>0.92266785060059697</c:v>
                  </c:pt>
                  <c:pt idx="4">
                    <c:v>2.0764346199622032</c:v>
                  </c:pt>
                  <c:pt idx="5">
                    <c:v>1.6960321055267333</c:v>
                  </c:pt>
                  <c:pt idx="6">
                    <c:v>2.7426853950329684</c:v>
                  </c:pt>
                  <c:pt idx="7">
                    <c:v>6.5058193880693684</c:v>
                  </c:pt>
                  <c:pt idx="8">
                    <c:v>2.1625211135453597</c:v>
                  </c:pt>
                  <c:pt idx="9">
                    <c:v>3.3115412919894172</c:v>
                  </c:pt>
                  <c:pt idx="10">
                    <c:v>1.2340017160883521</c:v>
                  </c:pt>
                  <c:pt idx="11">
                    <c:v>8.8140214418490253</c:v>
                  </c:pt>
                  <c:pt idx="12">
                    <c:v>14.684600670188852</c:v>
                  </c:pt>
                  <c:pt idx="13">
                    <c:v>1.166572009345368</c:v>
                  </c:pt>
                  <c:pt idx="14">
                    <c:v>25.743439695135852</c:v>
                  </c:pt>
                  <c:pt idx="15">
                    <c:v>1.3384563810178702</c:v>
                  </c:pt>
                  <c:pt idx="16">
                    <c:v>1.4454511567762429</c:v>
                  </c:pt>
                  <c:pt idx="17">
                    <c:v>1.1049224408386351</c:v>
                  </c:pt>
                  <c:pt idx="18">
                    <c:v>1.1923142753054412</c:v>
                  </c:pt>
                  <c:pt idx="19">
                    <c:v>15.217271720274594</c:v>
                  </c:pt>
                  <c:pt idx="20">
                    <c:v>1.78882813544796</c:v>
                  </c:pt>
                  <c:pt idx="21">
                    <c:v>20.843487159473504</c:v>
                  </c:pt>
                  <c:pt idx="22">
                    <c:v>6.8729872575639908</c:v>
                  </c:pt>
                  <c:pt idx="23">
                    <c:v>1.9402654184347674</c:v>
                  </c:pt>
                  <c:pt idx="24">
                    <c:v>3.2562324215239391</c:v>
                  </c:pt>
                  <c:pt idx="25">
                    <c:v>3.2869799502928765</c:v>
                  </c:pt>
                  <c:pt idx="26">
                    <c:v>16.309865124649576</c:v>
                  </c:pt>
                  <c:pt idx="27">
                    <c:v>2.10873149929022</c:v>
                  </c:pt>
                </c:numCache>
              </c:numRef>
            </c:plus>
            <c:minus>
              <c:numRef>
                <c:f>Sheet1!$F$34:$F$61</c:f>
                <c:numCache>
                  <c:formatCode>General</c:formatCode>
                  <c:ptCount val="28"/>
                  <c:pt idx="0">
                    <c:v>5.6023802136405072</c:v>
                  </c:pt>
                  <c:pt idx="1">
                    <c:v>5.6512480850307423</c:v>
                  </c:pt>
                  <c:pt idx="2">
                    <c:v>3.4851468428935788</c:v>
                  </c:pt>
                  <c:pt idx="3">
                    <c:v>0.92266785060059697</c:v>
                  </c:pt>
                  <c:pt idx="4">
                    <c:v>2.0764346199622032</c:v>
                  </c:pt>
                  <c:pt idx="5">
                    <c:v>1.6960321055267333</c:v>
                  </c:pt>
                  <c:pt idx="6">
                    <c:v>2.7426853950329684</c:v>
                  </c:pt>
                  <c:pt idx="7">
                    <c:v>6.5058193880693684</c:v>
                  </c:pt>
                  <c:pt idx="8">
                    <c:v>2.1625211135453597</c:v>
                  </c:pt>
                  <c:pt idx="9">
                    <c:v>3.3115412919894172</c:v>
                  </c:pt>
                  <c:pt idx="10">
                    <c:v>1.2340017160883521</c:v>
                  </c:pt>
                  <c:pt idx="11">
                    <c:v>8.8140214418490253</c:v>
                  </c:pt>
                  <c:pt idx="12">
                    <c:v>14.684600670188852</c:v>
                  </c:pt>
                  <c:pt idx="13">
                    <c:v>1.166572009345368</c:v>
                  </c:pt>
                  <c:pt idx="14">
                    <c:v>25.743439695135852</c:v>
                  </c:pt>
                  <c:pt idx="15">
                    <c:v>1.3384563810178702</c:v>
                  </c:pt>
                  <c:pt idx="16">
                    <c:v>1.4454511567762429</c:v>
                  </c:pt>
                  <c:pt idx="17">
                    <c:v>1.1049224408386351</c:v>
                  </c:pt>
                  <c:pt idx="18">
                    <c:v>1.1923142753054412</c:v>
                  </c:pt>
                  <c:pt idx="19">
                    <c:v>15.217271720274594</c:v>
                  </c:pt>
                  <c:pt idx="20">
                    <c:v>1.78882813544796</c:v>
                  </c:pt>
                  <c:pt idx="21">
                    <c:v>20.843487159473504</c:v>
                  </c:pt>
                  <c:pt idx="22">
                    <c:v>6.8729872575639908</c:v>
                  </c:pt>
                  <c:pt idx="23">
                    <c:v>1.9402654184347674</c:v>
                  </c:pt>
                  <c:pt idx="24">
                    <c:v>3.2562324215239391</c:v>
                  </c:pt>
                  <c:pt idx="25">
                    <c:v>3.2869799502928765</c:v>
                  </c:pt>
                  <c:pt idx="26">
                    <c:v>16.309865124649576</c:v>
                  </c:pt>
                  <c:pt idx="27">
                    <c:v>2.10873149929022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Sheet1!$A$34:$A$61</c:f>
              <c:strCache>
                <c:ptCount val="28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G4</c:v>
                </c:pt>
                <c:pt idx="9">
                  <c:v>G1</c:v>
                </c:pt>
                <c:pt idx="10">
                  <c:v>G2</c:v>
                </c:pt>
                <c:pt idx="11">
                  <c:v>G3</c:v>
                </c:pt>
                <c:pt idx="12">
                  <c:v>R1</c:v>
                </c:pt>
                <c:pt idx="13">
                  <c:v>R2</c:v>
                </c:pt>
                <c:pt idx="14">
                  <c:v>R3</c:v>
                </c:pt>
                <c:pt idx="15">
                  <c:v>R4</c:v>
                </c:pt>
                <c:pt idx="16">
                  <c:v>L1</c:v>
                </c:pt>
                <c:pt idx="17">
                  <c:v>L2</c:v>
                </c:pt>
                <c:pt idx="18">
                  <c:v>L3</c:v>
                </c:pt>
                <c:pt idx="19">
                  <c:v>L4</c:v>
                </c:pt>
                <c:pt idx="20">
                  <c:v>L5</c:v>
                </c:pt>
                <c:pt idx="21">
                  <c:v>L6</c:v>
                </c:pt>
                <c:pt idx="22">
                  <c:v>L7</c:v>
                </c:pt>
                <c:pt idx="23">
                  <c:v>M1</c:v>
                </c:pt>
                <c:pt idx="24">
                  <c:v>M2</c:v>
                </c:pt>
                <c:pt idx="25">
                  <c:v>T1</c:v>
                </c:pt>
                <c:pt idx="26">
                  <c:v>T2</c:v>
                </c:pt>
                <c:pt idx="27">
                  <c:v>T3</c:v>
                </c:pt>
              </c:strCache>
            </c:strRef>
          </c:cat>
          <c:val>
            <c:numRef>
              <c:f>Sheet1!$D$34:$D$61</c:f>
              <c:numCache>
                <c:formatCode>General</c:formatCode>
                <c:ptCount val="28"/>
                <c:pt idx="0">
                  <c:v>100</c:v>
                </c:pt>
                <c:pt idx="1">
                  <c:v>25.425903119868646</c:v>
                </c:pt>
                <c:pt idx="2">
                  <c:v>0</c:v>
                </c:pt>
                <c:pt idx="3">
                  <c:v>8.5142138752052627</c:v>
                </c:pt>
                <c:pt idx="4">
                  <c:v>19.159226190476193</c:v>
                </c:pt>
                <c:pt idx="5">
                  <c:v>132.93052134646956</c:v>
                </c:pt>
                <c:pt idx="6">
                  <c:v>49.67415845648604</c:v>
                </c:pt>
                <c:pt idx="7">
                  <c:v>28.373871100164216</c:v>
                </c:pt>
                <c:pt idx="8">
                  <c:v>179.62335796387515</c:v>
                </c:pt>
                <c:pt idx="9">
                  <c:v>117.64547413793103</c:v>
                </c:pt>
                <c:pt idx="10">
                  <c:v>47.095648604269293</c:v>
                </c:pt>
                <c:pt idx="11">
                  <c:v>33.369252873563227</c:v>
                </c:pt>
                <c:pt idx="12">
                  <c:v>68.36258210180624</c:v>
                </c:pt>
                <c:pt idx="13">
                  <c:v>40.628848522167473</c:v>
                </c:pt>
                <c:pt idx="14">
                  <c:v>69.459410919540218</c:v>
                </c:pt>
                <c:pt idx="15">
                  <c:v>24.888392857142851</c:v>
                </c:pt>
                <c:pt idx="16">
                  <c:v>60.130593185550076</c:v>
                </c:pt>
                <c:pt idx="17">
                  <c:v>96.356732348111635</c:v>
                </c:pt>
                <c:pt idx="18">
                  <c:v>63.63787972085386</c:v>
                </c:pt>
                <c:pt idx="19">
                  <c:v>69.972547208538558</c:v>
                </c:pt>
                <c:pt idx="20">
                  <c:v>55.854885057471257</c:v>
                </c:pt>
                <c:pt idx="21">
                  <c:v>78.372588259441699</c:v>
                </c:pt>
                <c:pt idx="22">
                  <c:v>39.657738095238102</c:v>
                </c:pt>
                <c:pt idx="23">
                  <c:v>-10.126744663382572</c:v>
                </c:pt>
                <c:pt idx="24">
                  <c:v>62.675749178981945</c:v>
                </c:pt>
                <c:pt idx="25">
                  <c:v>-21.637674466338236</c:v>
                </c:pt>
                <c:pt idx="26">
                  <c:v>24.200790229885062</c:v>
                </c:pt>
                <c:pt idx="27">
                  <c:v>16.492200328407229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9-4065-B591-B0AEE3DE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50384"/>
        <c:axId val="908938736"/>
      </c:barChart>
      <c:catAx>
        <c:axId val="9089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38736"/>
        <c:crosses val="autoZero"/>
        <c:auto val="1"/>
        <c:lblAlgn val="ctr"/>
        <c:lblOffset val="100"/>
        <c:noMultiLvlLbl val="0"/>
      </c:catAx>
      <c:valAx>
        <c:axId val="9089387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1333501</xdr:colOff>
      <xdr:row>50</xdr:row>
      <xdr:rowOff>108856</xdr:rowOff>
    </xdr:from>
    <xdr:to>
      <xdr:col>12</xdr:col>
      <xdr:colOff>570412</xdr:colOff>
      <xdr:row>65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30A8C-C0EF-F5B4-7636-B574C2F5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A35" workbookViewId="0">
      <selection activeCell="J71" sqref="J71"/>
    </sheetView>
  </sheetViews>
  <sheetFormatPr defaultRowHeight="14.6" x14ac:dyDescent="0.4"/>
  <cols>
    <col min="6" max="6" width="24.3046875" bestFit="1" customWidth="1"/>
  </cols>
  <sheetData>
    <row r="1" spans="1:14" x14ac:dyDescent="0.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17.149999999999999" x14ac:dyDescent="0.4">
      <c r="A2" s="2" t="s">
        <v>0</v>
      </c>
      <c r="B2" s="5">
        <v>71535</v>
      </c>
      <c r="C2" s="3">
        <v>72955</v>
      </c>
      <c r="D2" s="4">
        <v>79381</v>
      </c>
      <c r="E2" s="11">
        <v>93939</v>
      </c>
      <c r="F2" s="11">
        <v>94317</v>
      </c>
      <c r="G2" s="11">
        <v>97683</v>
      </c>
      <c r="H2" s="7">
        <v>65324</v>
      </c>
      <c r="I2" s="7">
        <v>63592</v>
      </c>
      <c r="J2" s="7">
        <v>63876</v>
      </c>
      <c r="K2" s="7">
        <v>62504</v>
      </c>
      <c r="L2" s="5">
        <v>65867</v>
      </c>
      <c r="M2" s="5">
        <v>66405</v>
      </c>
      <c r="N2" s="6" t="s">
        <v>1</v>
      </c>
    </row>
    <row r="3" spans="1:14" ht="17.149999999999999" x14ac:dyDescent="0.4">
      <c r="A3" s="2" t="s">
        <v>2</v>
      </c>
      <c r="B3" s="8">
        <v>58309</v>
      </c>
      <c r="C3" s="8">
        <v>55362</v>
      </c>
      <c r="D3" s="10">
        <v>52068</v>
      </c>
      <c r="E3" s="3">
        <v>76746</v>
      </c>
      <c r="F3" s="4">
        <v>78913</v>
      </c>
      <c r="G3" s="4">
        <v>81967</v>
      </c>
      <c r="H3" s="3">
        <v>74143</v>
      </c>
      <c r="I3" s="3">
        <v>74151</v>
      </c>
      <c r="J3" s="3">
        <v>72737</v>
      </c>
      <c r="K3" s="9">
        <v>41385</v>
      </c>
      <c r="L3" s="9">
        <v>43803</v>
      </c>
      <c r="M3" s="9">
        <v>43864</v>
      </c>
      <c r="N3" s="6" t="s">
        <v>1</v>
      </c>
    </row>
    <row r="4" spans="1:14" ht="17.149999999999999" x14ac:dyDescent="0.4">
      <c r="A4" s="2" t="s">
        <v>3</v>
      </c>
      <c r="B4" s="10">
        <v>46696</v>
      </c>
      <c r="C4" s="10">
        <v>49411</v>
      </c>
      <c r="D4" s="10">
        <v>49812</v>
      </c>
      <c r="E4" s="7">
        <v>61438</v>
      </c>
      <c r="F4" s="7">
        <v>61558</v>
      </c>
      <c r="G4" s="7">
        <v>59635</v>
      </c>
      <c r="H4" s="7">
        <v>65323</v>
      </c>
      <c r="I4" s="5">
        <v>65868</v>
      </c>
      <c r="J4" s="7">
        <v>64335</v>
      </c>
      <c r="K4" s="8">
        <v>58374</v>
      </c>
      <c r="L4" s="9">
        <v>44758</v>
      </c>
      <c r="M4" s="7">
        <v>61652</v>
      </c>
      <c r="N4" s="6" t="s">
        <v>1</v>
      </c>
    </row>
    <row r="5" spans="1:14" ht="17.149999999999999" x14ac:dyDescent="0.4">
      <c r="A5" s="2" t="s">
        <v>4</v>
      </c>
      <c r="B5" s="10">
        <v>51392</v>
      </c>
      <c r="C5" s="10">
        <v>50544</v>
      </c>
      <c r="D5" s="10">
        <v>50620</v>
      </c>
      <c r="E5" s="10">
        <v>50450</v>
      </c>
      <c r="F5" s="8">
        <v>58686</v>
      </c>
      <c r="G5" s="7">
        <v>62795</v>
      </c>
      <c r="H5" s="3">
        <v>72735</v>
      </c>
      <c r="I5" s="8">
        <v>55080</v>
      </c>
      <c r="J5" s="3">
        <v>72649</v>
      </c>
      <c r="K5" s="10">
        <v>51663</v>
      </c>
      <c r="L5" s="8">
        <v>53782</v>
      </c>
      <c r="M5" s="8">
        <v>53330</v>
      </c>
      <c r="N5" s="6" t="s">
        <v>1</v>
      </c>
    </row>
    <row r="6" spans="1:14" ht="17.149999999999999" x14ac:dyDescent="0.4">
      <c r="A6" s="2" t="s">
        <v>5</v>
      </c>
      <c r="B6" s="8">
        <v>54844</v>
      </c>
      <c r="C6" s="8">
        <v>53340</v>
      </c>
      <c r="D6" s="10">
        <v>52670</v>
      </c>
      <c r="E6" s="5">
        <v>69844</v>
      </c>
      <c r="F6" s="8">
        <v>55398</v>
      </c>
      <c r="G6" s="3">
        <v>73967</v>
      </c>
      <c r="H6" s="7">
        <v>64456</v>
      </c>
      <c r="I6" s="7">
        <v>62448</v>
      </c>
      <c r="J6" s="7">
        <v>62555</v>
      </c>
      <c r="K6" s="12"/>
      <c r="L6" s="12"/>
      <c r="M6" s="12"/>
      <c r="N6" s="6" t="s">
        <v>1</v>
      </c>
    </row>
    <row r="7" spans="1:14" ht="17.149999999999999" x14ac:dyDescent="0.4">
      <c r="A7" s="2" t="s">
        <v>6</v>
      </c>
      <c r="B7" s="4">
        <v>81582</v>
      </c>
      <c r="C7" s="4">
        <v>84252</v>
      </c>
      <c r="D7" s="4">
        <v>83707</v>
      </c>
      <c r="E7" s="8">
        <v>58900</v>
      </c>
      <c r="F7" s="8">
        <v>58704</v>
      </c>
      <c r="G7" s="7">
        <v>59986</v>
      </c>
      <c r="H7" s="3">
        <v>77523</v>
      </c>
      <c r="I7" s="3">
        <v>77091</v>
      </c>
      <c r="J7" s="10">
        <v>52398</v>
      </c>
      <c r="K7" s="12"/>
      <c r="L7" s="12"/>
      <c r="M7" s="12"/>
      <c r="N7" s="6" t="s">
        <v>1</v>
      </c>
    </row>
    <row r="8" spans="1:14" ht="17.149999999999999" x14ac:dyDescent="0.4">
      <c r="A8" s="2" t="s">
        <v>7</v>
      </c>
      <c r="B8" s="7">
        <v>59606</v>
      </c>
      <c r="C8" s="7">
        <v>62363</v>
      </c>
      <c r="D8" s="7">
        <v>62672</v>
      </c>
      <c r="E8" s="8">
        <v>56146</v>
      </c>
      <c r="F8" s="13">
        <v>86498</v>
      </c>
      <c r="G8" s="8">
        <v>57420</v>
      </c>
      <c r="H8" s="8">
        <v>54303</v>
      </c>
      <c r="I8" s="7">
        <v>61771</v>
      </c>
      <c r="J8" s="7">
        <v>60759</v>
      </c>
      <c r="K8" s="12"/>
      <c r="L8" s="12"/>
      <c r="M8" s="12"/>
      <c r="N8" s="6" t="s">
        <v>1</v>
      </c>
    </row>
    <row r="9" spans="1:14" ht="17.149999999999999" x14ac:dyDescent="0.4">
      <c r="A9" s="2" t="s">
        <v>8</v>
      </c>
      <c r="B9" s="8">
        <v>53516</v>
      </c>
      <c r="C9" s="8">
        <v>54327</v>
      </c>
      <c r="D9" s="7">
        <v>60194</v>
      </c>
      <c r="E9" s="8">
        <v>55957</v>
      </c>
      <c r="F9" s="8">
        <v>54640</v>
      </c>
      <c r="G9" s="8">
        <v>54723</v>
      </c>
      <c r="H9" s="9">
        <v>44980</v>
      </c>
      <c r="I9" s="10">
        <v>46461</v>
      </c>
      <c r="J9" s="10">
        <v>46584</v>
      </c>
      <c r="K9" s="12"/>
      <c r="L9" s="12"/>
      <c r="M9" s="12"/>
      <c r="N9" s="6" t="s">
        <v>1</v>
      </c>
    </row>
    <row r="11" spans="1:14" x14ac:dyDescent="0.4">
      <c r="A11" t="s">
        <v>9</v>
      </c>
      <c r="E11" t="s">
        <v>10</v>
      </c>
    </row>
    <row r="12" spans="1:14" x14ac:dyDescent="0.4">
      <c r="A12" s="14"/>
      <c r="B12" s="15">
        <v>1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5">
        <v>10</v>
      </c>
      <c r="L12" s="15">
        <v>11</v>
      </c>
      <c r="M12" s="15">
        <v>12</v>
      </c>
    </row>
    <row r="13" spans="1:14" x14ac:dyDescent="0.4">
      <c r="A13" s="15" t="s">
        <v>0</v>
      </c>
      <c r="B13" t="s">
        <v>11</v>
      </c>
      <c r="C13" t="s">
        <v>11</v>
      </c>
      <c r="D13" t="s">
        <v>11</v>
      </c>
      <c r="E13" t="s">
        <v>35</v>
      </c>
      <c r="F13" t="s">
        <v>35</v>
      </c>
      <c r="G13" t="s">
        <v>35</v>
      </c>
      <c r="H13" s="16" t="s">
        <v>13</v>
      </c>
      <c r="I13" s="16" t="s">
        <v>13</v>
      </c>
      <c r="J13" s="16" t="s">
        <v>13</v>
      </c>
      <c r="K13" s="16" t="s">
        <v>41</v>
      </c>
      <c r="L13" s="16" t="s">
        <v>41</v>
      </c>
      <c r="M13" s="16" t="s">
        <v>41</v>
      </c>
    </row>
    <row r="14" spans="1:14" x14ac:dyDescent="0.4">
      <c r="A14" s="15" t="s">
        <v>2</v>
      </c>
      <c r="B14" t="s">
        <v>12</v>
      </c>
      <c r="C14" t="s">
        <v>12</v>
      </c>
      <c r="D14" t="s">
        <v>12</v>
      </c>
      <c r="E14" t="s">
        <v>32</v>
      </c>
      <c r="F14" t="s">
        <v>32</v>
      </c>
      <c r="G14" t="s">
        <v>32</v>
      </c>
      <c r="H14" s="16" t="s">
        <v>15</v>
      </c>
      <c r="I14" s="16" t="s">
        <v>15</v>
      </c>
      <c r="J14" s="16" t="s">
        <v>15</v>
      </c>
      <c r="K14" s="16" t="s">
        <v>42</v>
      </c>
      <c r="L14" s="16" t="s">
        <v>42</v>
      </c>
      <c r="M14" s="16" t="s">
        <v>42</v>
      </c>
    </row>
    <row r="15" spans="1:14" x14ac:dyDescent="0.4">
      <c r="A15" s="15" t="s">
        <v>3</v>
      </c>
      <c r="B15" t="s">
        <v>14</v>
      </c>
      <c r="C15" t="s">
        <v>14</v>
      </c>
      <c r="D15" t="s">
        <v>14</v>
      </c>
      <c r="E15" t="s">
        <v>33</v>
      </c>
      <c r="F15" t="s">
        <v>33</v>
      </c>
      <c r="G15" t="s">
        <v>33</v>
      </c>
      <c r="H15" s="16" t="s">
        <v>17</v>
      </c>
      <c r="I15" s="16" t="s">
        <v>17</v>
      </c>
      <c r="J15" s="16" t="s">
        <v>17</v>
      </c>
      <c r="K15" s="16" t="s">
        <v>43</v>
      </c>
      <c r="L15" s="16" t="s">
        <v>43</v>
      </c>
      <c r="M15" s="16" t="s">
        <v>43</v>
      </c>
    </row>
    <row r="16" spans="1:14" x14ac:dyDescent="0.4">
      <c r="A16" s="15" t="s">
        <v>4</v>
      </c>
      <c r="B16" t="s">
        <v>16</v>
      </c>
      <c r="C16" t="s">
        <v>16</v>
      </c>
      <c r="D16" t="s">
        <v>16</v>
      </c>
      <c r="E16" t="s">
        <v>34</v>
      </c>
      <c r="F16" t="s">
        <v>34</v>
      </c>
      <c r="G16" t="s">
        <v>34</v>
      </c>
      <c r="H16" s="16" t="s">
        <v>19</v>
      </c>
      <c r="I16" s="16" t="s">
        <v>19</v>
      </c>
      <c r="J16" s="16" t="s">
        <v>19</v>
      </c>
      <c r="K16" s="16" t="s">
        <v>44</v>
      </c>
      <c r="L16" s="16" t="s">
        <v>44</v>
      </c>
      <c r="M16" s="16" t="s">
        <v>44</v>
      </c>
    </row>
    <row r="17" spans="1:13" x14ac:dyDescent="0.4">
      <c r="A17" s="15" t="s">
        <v>5</v>
      </c>
      <c r="B17" t="s">
        <v>18</v>
      </c>
      <c r="C17" t="s">
        <v>18</v>
      </c>
      <c r="D17" t="s">
        <v>18</v>
      </c>
      <c r="E17" t="s">
        <v>21</v>
      </c>
      <c r="F17" t="s">
        <v>21</v>
      </c>
      <c r="G17" t="s">
        <v>21</v>
      </c>
      <c r="H17" s="16" t="s">
        <v>37</v>
      </c>
      <c r="I17" s="16" t="s">
        <v>37</v>
      </c>
      <c r="J17" s="16" t="s">
        <v>37</v>
      </c>
      <c r="K17" s="16"/>
      <c r="L17" s="16"/>
      <c r="M17" s="16"/>
    </row>
    <row r="18" spans="1:13" x14ac:dyDescent="0.4">
      <c r="A18" s="15" t="s">
        <v>6</v>
      </c>
      <c r="B18" t="s">
        <v>20</v>
      </c>
      <c r="C18" t="s">
        <v>20</v>
      </c>
      <c r="D18" t="s">
        <v>20</v>
      </c>
      <c r="E18" t="s">
        <v>23</v>
      </c>
      <c r="F18" t="s">
        <v>23</v>
      </c>
      <c r="G18" t="s">
        <v>23</v>
      </c>
      <c r="H18" s="16" t="s">
        <v>38</v>
      </c>
      <c r="I18" s="16" t="s">
        <v>38</v>
      </c>
      <c r="J18" s="16" t="s">
        <v>38</v>
      </c>
      <c r="K18" s="16"/>
      <c r="L18" s="16"/>
      <c r="M18" s="16"/>
    </row>
    <row r="19" spans="1:13" x14ac:dyDescent="0.4">
      <c r="A19" s="15" t="s">
        <v>7</v>
      </c>
      <c r="B19" t="s">
        <v>22</v>
      </c>
      <c r="C19" t="s">
        <v>22</v>
      </c>
      <c r="D19" t="s">
        <v>22</v>
      </c>
      <c r="E19" t="s">
        <v>25</v>
      </c>
      <c r="F19" t="s">
        <v>25</v>
      </c>
      <c r="G19" t="s">
        <v>25</v>
      </c>
      <c r="H19" s="16" t="s">
        <v>39</v>
      </c>
      <c r="I19" s="16" t="s">
        <v>39</v>
      </c>
      <c r="J19" s="16" t="s">
        <v>39</v>
      </c>
      <c r="K19" s="16"/>
      <c r="L19" s="16"/>
      <c r="M19" s="16"/>
    </row>
    <row r="20" spans="1:13" x14ac:dyDescent="0.4">
      <c r="A20" s="15" t="s">
        <v>8</v>
      </c>
      <c r="B20" t="s">
        <v>24</v>
      </c>
      <c r="C20" t="s">
        <v>24</v>
      </c>
      <c r="D20" t="s">
        <v>24</v>
      </c>
      <c r="E20" t="s">
        <v>36</v>
      </c>
      <c r="F20" t="s">
        <v>36</v>
      </c>
      <c r="G20" t="s">
        <v>36</v>
      </c>
      <c r="H20" s="16" t="s">
        <v>40</v>
      </c>
      <c r="I20" s="16" t="s">
        <v>40</v>
      </c>
      <c r="J20" s="16" t="s">
        <v>40</v>
      </c>
      <c r="K20" s="16"/>
      <c r="L20" s="16"/>
      <c r="M20" s="16"/>
    </row>
    <row r="22" spans="1:13" x14ac:dyDescent="0.4">
      <c r="A22" t="s">
        <v>26</v>
      </c>
    </row>
    <row r="23" spans="1:13" x14ac:dyDescent="0.4">
      <c r="A23" s="17"/>
      <c r="B23" s="15">
        <v>1</v>
      </c>
      <c r="C23" s="15">
        <v>2</v>
      </c>
      <c r="D23" s="15">
        <v>3</v>
      </c>
      <c r="E23" s="15">
        <v>4</v>
      </c>
      <c r="F23" s="15">
        <v>5</v>
      </c>
      <c r="G23" s="15">
        <v>6</v>
      </c>
      <c r="H23" s="15">
        <v>7</v>
      </c>
      <c r="I23" s="15">
        <v>8</v>
      </c>
      <c r="J23" s="15">
        <v>9</v>
      </c>
      <c r="K23" s="15">
        <v>10</v>
      </c>
      <c r="L23" s="15">
        <v>11</v>
      </c>
      <c r="M23" s="15">
        <v>12</v>
      </c>
    </row>
    <row r="24" spans="1:13" x14ac:dyDescent="0.4">
      <c r="A24" s="15" t="s">
        <v>0</v>
      </c>
      <c r="B24" s="5">
        <v>71535</v>
      </c>
      <c r="C24" s="3">
        <v>72955</v>
      </c>
      <c r="D24" s="4">
        <v>79381</v>
      </c>
      <c r="E24" s="11">
        <v>93939</v>
      </c>
      <c r="F24" s="11">
        <v>94317</v>
      </c>
      <c r="G24" s="11">
        <v>97683</v>
      </c>
      <c r="H24" s="7">
        <v>65324</v>
      </c>
      <c r="I24" s="7">
        <v>63592</v>
      </c>
      <c r="J24" s="7">
        <v>63876</v>
      </c>
      <c r="K24" s="7">
        <v>62504</v>
      </c>
      <c r="L24" s="5">
        <v>65867</v>
      </c>
      <c r="M24" s="5">
        <v>66405</v>
      </c>
    </row>
    <row r="25" spans="1:13" x14ac:dyDescent="0.4">
      <c r="A25" s="15" t="s">
        <v>2</v>
      </c>
      <c r="B25" s="8">
        <v>58309</v>
      </c>
      <c r="C25" s="8">
        <v>55362</v>
      </c>
      <c r="D25" s="10">
        <v>52068</v>
      </c>
      <c r="E25" s="3">
        <v>76746</v>
      </c>
      <c r="F25" s="4">
        <v>78913</v>
      </c>
      <c r="G25" s="4">
        <v>81967</v>
      </c>
      <c r="H25" s="3">
        <v>74143</v>
      </c>
      <c r="I25" s="3">
        <v>74151</v>
      </c>
      <c r="J25" s="3">
        <v>72737</v>
      </c>
      <c r="K25" s="9">
        <v>41385</v>
      </c>
      <c r="L25" s="9">
        <v>43803</v>
      </c>
      <c r="M25" s="9">
        <v>43864</v>
      </c>
    </row>
    <row r="26" spans="1:13" x14ac:dyDescent="0.4">
      <c r="A26" s="15" t="s">
        <v>3</v>
      </c>
      <c r="B26" s="10">
        <v>46696</v>
      </c>
      <c r="C26" s="10">
        <v>49411</v>
      </c>
      <c r="D26" s="10">
        <v>49812</v>
      </c>
      <c r="E26" s="7">
        <v>61438</v>
      </c>
      <c r="F26" s="7">
        <v>61558</v>
      </c>
      <c r="G26" s="7">
        <v>59635</v>
      </c>
      <c r="H26" s="7">
        <v>65323</v>
      </c>
      <c r="I26" s="5">
        <v>65868</v>
      </c>
      <c r="J26" s="7">
        <v>64335</v>
      </c>
      <c r="K26" s="8">
        <v>58374</v>
      </c>
      <c r="L26" s="9">
        <v>44758</v>
      </c>
      <c r="M26" s="7">
        <v>61652</v>
      </c>
    </row>
    <row r="27" spans="1:13" x14ac:dyDescent="0.4">
      <c r="A27" s="15" t="s">
        <v>4</v>
      </c>
      <c r="B27" s="10">
        <v>51392</v>
      </c>
      <c r="C27" s="10">
        <v>50544</v>
      </c>
      <c r="D27" s="10">
        <v>50620</v>
      </c>
      <c r="E27" s="10">
        <v>50450</v>
      </c>
      <c r="F27" s="8">
        <v>58686</v>
      </c>
      <c r="G27" s="7">
        <v>62795</v>
      </c>
      <c r="H27" s="3">
        <v>72735</v>
      </c>
      <c r="I27" s="8">
        <v>55080</v>
      </c>
      <c r="J27" s="3">
        <v>72649</v>
      </c>
      <c r="K27" s="10">
        <v>51663</v>
      </c>
      <c r="L27" s="8">
        <v>53782</v>
      </c>
      <c r="M27" s="8">
        <v>53330</v>
      </c>
    </row>
    <row r="28" spans="1:13" x14ac:dyDescent="0.4">
      <c r="A28" s="15" t="s">
        <v>5</v>
      </c>
      <c r="B28" s="8">
        <v>54844</v>
      </c>
      <c r="C28" s="8">
        <v>53340</v>
      </c>
      <c r="D28" s="10">
        <v>52670</v>
      </c>
      <c r="E28" s="5">
        <v>69844</v>
      </c>
      <c r="F28" s="8">
        <v>55398</v>
      </c>
      <c r="G28" s="3">
        <v>73967</v>
      </c>
      <c r="H28" s="7">
        <v>64456</v>
      </c>
      <c r="I28" s="7">
        <v>62448</v>
      </c>
      <c r="J28" s="7">
        <v>62555</v>
      </c>
      <c r="K28" s="12"/>
      <c r="L28" s="12"/>
      <c r="M28" s="12"/>
    </row>
    <row r="29" spans="1:13" x14ac:dyDescent="0.4">
      <c r="A29" s="15" t="s">
        <v>6</v>
      </c>
      <c r="B29" s="4">
        <v>81582</v>
      </c>
      <c r="C29" s="4">
        <v>84252</v>
      </c>
      <c r="D29" s="4">
        <v>83707</v>
      </c>
      <c r="E29" s="8">
        <v>58900</v>
      </c>
      <c r="F29" s="8">
        <v>58704</v>
      </c>
      <c r="G29" s="7">
        <v>59986</v>
      </c>
      <c r="H29" s="3">
        <v>77523</v>
      </c>
      <c r="I29" s="3">
        <v>77091</v>
      </c>
      <c r="J29" s="10">
        <v>52398</v>
      </c>
      <c r="K29" s="12"/>
      <c r="L29" s="12"/>
      <c r="M29" s="12"/>
    </row>
    <row r="30" spans="1:13" x14ac:dyDescent="0.4">
      <c r="A30" s="15" t="s">
        <v>7</v>
      </c>
      <c r="B30" s="7">
        <v>59606</v>
      </c>
      <c r="C30" s="7">
        <v>62363</v>
      </c>
      <c r="D30" s="7">
        <v>62672</v>
      </c>
      <c r="E30" s="8">
        <v>56146</v>
      </c>
      <c r="F30" s="13">
        <v>86498</v>
      </c>
      <c r="G30" s="8">
        <v>57420</v>
      </c>
      <c r="H30" s="8">
        <v>54303</v>
      </c>
      <c r="I30" s="7">
        <v>61771</v>
      </c>
      <c r="J30" s="7">
        <v>60759</v>
      </c>
      <c r="K30" s="12"/>
      <c r="L30" s="12"/>
      <c r="M30" s="12"/>
    </row>
    <row r="31" spans="1:13" x14ac:dyDescent="0.4">
      <c r="A31" s="15" t="s">
        <v>8</v>
      </c>
      <c r="B31" s="8">
        <v>53516</v>
      </c>
      <c r="C31" s="8">
        <v>54327</v>
      </c>
      <c r="D31" s="7">
        <v>60194</v>
      </c>
      <c r="E31" s="8">
        <v>55957</v>
      </c>
      <c r="F31" s="8">
        <v>54640</v>
      </c>
      <c r="G31" s="8">
        <v>54723</v>
      </c>
      <c r="H31" s="9">
        <v>44980</v>
      </c>
      <c r="I31" s="10">
        <v>46461</v>
      </c>
      <c r="J31" s="10">
        <v>46584</v>
      </c>
      <c r="K31" s="12"/>
      <c r="L31" s="12"/>
      <c r="M31" s="12"/>
    </row>
    <row r="33" spans="1:11" x14ac:dyDescent="0.4">
      <c r="A33" s="18" t="s">
        <v>27</v>
      </c>
      <c r="B33" s="18" t="s">
        <v>28</v>
      </c>
      <c r="C33" s="18" t="s">
        <v>29</v>
      </c>
      <c r="D33" s="18" t="s">
        <v>30</v>
      </c>
      <c r="E33" s="18" t="s">
        <v>31</v>
      </c>
      <c r="F33" s="18" t="s">
        <v>46</v>
      </c>
      <c r="G33" s="18"/>
      <c r="H33" s="18"/>
      <c r="I33" s="18"/>
      <c r="J33" s="18"/>
      <c r="K33" s="18"/>
    </row>
    <row r="34" spans="1:11" x14ac:dyDescent="0.4">
      <c r="A34" s="18" t="s">
        <v>45</v>
      </c>
      <c r="B34">
        <f>AVERAGE(B24:D24)</f>
        <v>74623.666666666672</v>
      </c>
      <c r="C34">
        <f t="shared" ref="C34:C43" si="0">B34-$B$36</f>
        <v>25984.000000000007</v>
      </c>
      <c r="D34">
        <f t="shared" ref="D34:D45" si="1">C34/$C$34*100</f>
        <v>100</v>
      </c>
      <c r="E34">
        <f>_xlfn.STDEV.S(B24:D24)</f>
        <v>4180.7015360263804</v>
      </c>
      <c r="F34">
        <f>E34/B34*100</f>
        <v>5.6023802136405072</v>
      </c>
    </row>
    <row r="35" spans="1:11" x14ac:dyDescent="0.4">
      <c r="A35" s="18" t="s">
        <v>12</v>
      </c>
      <c r="B35">
        <f>AVERAGE(B25:D25)</f>
        <v>55246.333333333336</v>
      </c>
      <c r="C35">
        <f t="shared" si="0"/>
        <v>6606.6666666666715</v>
      </c>
      <c r="D35">
        <f t="shared" si="1"/>
        <v>25.425903119868646</v>
      </c>
      <c r="E35">
        <f>_xlfn.STDEV.S(B25:D25)</f>
        <v>3122.1073545497011</v>
      </c>
      <c r="F35">
        <f t="shared" ref="F35:F42" si="2">E35/B35*100</f>
        <v>5.6512480850307423</v>
      </c>
    </row>
    <row r="36" spans="1:11" x14ac:dyDescent="0.4">
      <c r="A36" s="18" t="s">
        <v>14</v>
      </c>
      <c r="B36">
        <f>AVERAGE(B26:D26)</f>
        <v>48639.666666666664</v>
      </c>
      <c r="C36">
        <f t="shared" si="0"/>
        <v>0</v>
      </c>
      <c r="D36">
        <f t="shared" si="1"/>
        <v>0</v>
      </c>
      <c r="E36">
        <f>_xlfn.STDEV.S(B26:D26)</f>
        <v>1695.1638072272935</v>
      </c>
      <c r="F36">
        <f t="shared" si="2"/>
        <v>3.4851468428935788</v>
      </c>
    </row>
    <row r="37" spans="1:11" x14ac:dyDescent="0.4">
      <c r="A37" s="18" t="s">
        <v>16</v>
      </c>
      <c r="B37">
        <f>AVERAGE(B27:D27)</f>
        <v>50852</v>
      </c>
      <c r="C37">
        <f t="shared" si="0"/>
        <v>2212.3333333333358</v>
      </c>
      <c r="D37">
        <f t="shared" si="1"/>
        <v>8.5142138752052627</v>
      </c>
      <c r="E37">
        <f>_xlfn.STDEV.S(B27:D27)</f>
        <v>469.19505538741561</v>
      </c>
      <c r="F37">
        <f t="shared" si="2"/>
        <v>0.92266785060059697</v>
      </c>
    </row>
    <row r="38" spans="1:11" x14ac:dyDescent="0.4">
      <c r="A38" s="18" t="s">
        <v>18</v>
      </c>
      <c r="B38">
        <f>AVERAGE(B28:D28)</f>
        <v>53618</v>
      </c>
      <c r="C38">
        <f t="shared" si="0"/>
        <v>4978.3333333333358</v>
      </c>
      <c r="D38">
        <f t="shared" si="1"/>
        <v>19.159226190476193</v>
      </c>
      <c r="E38">
        <f>_xlfn.STDEV.S(B28:D28)</f>
        <v>1113.3427145313342</v>
      </c>
      <c r="F38">
        <f t="shared" si="2"/>
        <v>2.0764346199622032</v>
      </c>
    </row>
    <row r="39" spans="1:11" x14ac:dyDescent="0.4">
      <c r="A39" s="18" t="s">
        <v>20</v>
      </c>
      <c r="B39">
        <f>AVERAGE(B29:D29)</f>
        <v>83180.333333333328</v>
      </c>
      <c r="C39">
        <f t="shared" si="0"/>
        <v>34540.666666666664</v>
      </c>
      <c r="D39">
        <f t="shared" si="1"/>
        <v>132.93052134646956</v>
      </c>
      <c r="E39">
        <f>_xlfn.STDEV.S(B29:D29)</f>
        <v>1410.7651588174886</v>
      </c>
      <c r="F39">
        <f t="shared" si="2"/>
        <v>1.6960321055267333</v>
      </c>
    </row>
    <row r="40" spans="1:11" x14ac:dyDescent="0.4">
      <c r="A40" s="18" t="s">
        <v>22</v>
      </c>
      <c r="B40">
        <f>AVERAGE(B30:D30)</f>
        <v>61547</v>
      </c>
      <c r="C40">
        <f t="shared" si="0"/>
        <v>12907.333333333336</v>
      </c>
      <c r="D40">
        <f t="shared" si="1"/>
        <v>49.67415845648604</v>
      </c>
      <c r="E40">
        <f>_xlfn.STDEV.S(B30:D30)</f>
        <v>1688.040580080941</v>
      </c>
      <c r="F40">
        <f t="shared" si="2"/>
        <v>2.7426853950329684</v>
      </c>
    </row>
    <row r="41" spans="1:11" x14ac:dyDescent="0.4">
      <c r="A41" s="18" t="s">
        <v>24</v>
      </c>
      <c r="B41">
        <f>AVERAGE(B31:D31)</f>
        <v>56012.333333333336</v>
      </c>
      <c r="C41">
        <f t="shared" si="0"/>
        <v>7372.6666666666715</v>
      </c>
      <c r="D41">
        <f t="shared" si="1"/>
        <v>28.373871100164216</v>
      </c>
      <c r="E41">
        <f>_xlfn.STDEV.S(B31:D31)</f>
        <v>3644.0612417100419</v>
      </c>
      <c r="F41">
        <f t="shared" si="2"/>
        <v>6.5058193880693684</v>
      </c>
    </row>
    <row r="42" spans="1:11" x14ac:dyDescent="0.4">
      <c r="A42" s="18" t="s">
        <v>35</v>
      </c>
      <c r="B42">
        <f>AVERAGE(E24:G24)</f>
        <v>95313</v>
      </c>
      <c r="C42">
        <f t="shared" si="0"/>
        <v>46673.333333333336</v>
      </c>
      <c r="D42">
        <f t="shared" si="1"/>
        <v>179.62335796387515</v>
      </c>
      <c r="E42">
        <f>STDEV(E24:G24)</f>
        <v>2061.1637489534887</v>
      </c>
      <c r="F42">
        <f t="shared" si="2"/>
        <v>2.1625211135453597</v>
      </c>
    </row>
    <row r="43" spans="1:11" x14ac:dyDescent="0.4">
      <c r="A43" s="18" t="s">
        <v>32</v>
      </c>
      <c r="B43">
        <f>AVERAGE(E25:G25)</f>
        <v>79208.666666666672</v>
      </c>
      <c r="C43">
        <f t="shared" si="0"/>
        <v>30569.000000000007</v>
      </c>
      <c r="D43">
        <f t="shared" si="1"/>
        <v>117.64547413793103</v>
      </c>
      <c r="E43">
        <f>STDEV(E25:G25)</f>
        <v>2623.0277035009244</v>
      </c>
      <c r="F43">
        <f t="shared" ref="F43:F45" si="3">E43/B43*100</f>
        <v>3.3115412919894172</v>
      </c>
    </row>
    <row r="44" spans="1:11" x14ac:dyDescent="0.4">
      <c r="A44" s="18" t="s">
        <v>33</v>
      </c>
      <c r="B44">
        <f>AVERAGE(E26,F26,G26)</f>
        <v>60877</v>
      </c>
      <c r="C44">
        <f t="shared" ref="C44" si="4">B44-$B$36</f>
        <v>12237.333333333336</v>
      </c>
      <c r="D44">
        <f t="shared" si="1"/>
        <v>47.095648604269293</v>
      </c>
      <c r="E44">
        <f>STDEV(E26,F26,G27)</f>
        <v>751.2232247031061</v>
      </c>
      <c r="F44">
        <f t="shared" si="3"/>
        <v>1.2340017160883521</v>
      </c>
    </row>
    <row r="45" spans="1:11" x14ac:dyDescent="0.4">
      <c r="A45" s="18" t="s">
        <v>34</v>
      </c>
      <c r="B45">
        <f>AVERAGE(E27,F27,G27)</f>
        <v>57310.333333333336</v>
      </c>
      <c r="C45">
        <f t="shared" ref="C45" si="5">B45-$B$36</f>
        <v>8670.6666666666715</v>
      </c>
      <c r="D45">
        <f t="shared" si="1"/>
        <v>33.369252873563227</v>
      </c>
      <c r="E45">
        <f>STDEV(E27,F27,G26)</f>
        <v>5051.3450683951496</v>
      </c>
      <c r="F45">
        <f t="shared" si="3"/>
        <v>8.8140214418490253</v>
      </c>
    </row>
    <row r="46" spans="1:11" x14ac:dyDescent="0.4">
      <c r="A46" s="18" t="s">
        <v>21</v>
      </c>
      <c r="B46">
        <f>AVERAGE(E28:G28)</f>
        <v>66403</v>
      </c>
      <c r="C46">
        <f t="shared" ref="C46" si="6">B46-$B$36</f>
        <v>17763.333333333336</v>
      </c>
      <c r="D46">
        <f t="shared" ref="D46:D61" si="7">C46/$C$34*100</f>
        <v>68.36258210180624</v>
      </c>
      <c r="E46">
        <f>STDEV(E28:G28)</f>
        <v>9751.015383025504</v>
      </c>
      <c r="F46">
        <f t="shared" ref="F46" si="8">E46/B46*100</f>
        <v>14.684600670188852</v>
      </c>
    </row>
    <row r="47" spans="1:11" x14ac:dyDescent="0.4">
      <c r="A47" s="18" t="s">
        <v>23</v>
      </c>
      <c r="B47">
        <f>AVERAGE(E29:G29)</f>
        <v>59196.666666666664</v>
      </c>
      <c r="C47">
        <f t="shared" ref="C47" si="9">B47-$B$36</f>
        <v>10557</v>
      </c>
      <c r="D47">
        <f t="shared" si="7"/>
        <v>40.628848522167473</v>
      </c>
      <c r="E47">
        <f>STDEV(E29:G29)</f>
        <v>690.57174379881292</v>
      </c>
      <c r="F47">
        <f t="shared" ref="F47:F50" si="10">E47/B47*100</f>
        <v>1.166572009345368</v>
      </c>
    </row>
    <row r="48" spans="1:11" x14ac:dyDescent="0.4">
      <c r="A48" s="18" t="s">
        <v>25</v>
      </c>
      <c r="B48">
        <f>AVERAGE(E30:G30)</f>
        <v>66688</v>
      </c>
      <c r="C48">
        <f t="shared" ref="C48" si="11">B48-$B$36</f>
        <v>18048.333333333336</v>
      </c>
      <c r="D48">
        <f t="shared" si="7"/>
        <v>69.459410919540218</v>
      </c>
      <c r="E48">
        <f>STDEV(E30:G30)</f>
        <v>17167.785063892195</v>
      </c>
      <c r="F48">
        <f t="shared" si="10"/>
        <v>25.743439695135852</v>
      </c>
    </row>
    <row r="49" spans="1:6" x14ac:dyDescent="0.4">
      <c r="A49" s="18" t="s">
        <v>36</v>
      </c>
      <c r="B49">
        <f>AVERAGE(E31:G31)</f>
        <v>55106.666666666664</v>
      </c>
      <c r="C49">
        <f t="shared" ref="C49:C50" si="12">B49-$B$36</f>
        <v>6467</v>
      </c>
      <c r="D49">
        <f t="shared" si="7"/>
        <v>24.888392857142851</v>
      </c>
      <c r="E49">
        <f>STDEV(E31:G31)</f>
        <v>737.57869636624764</v>
      </c>
      <c r="F49">
        <f t="shared" si="10"/>
        <v>1.3384563810178702</v>
      </c>
    </row>
    <row r="50" spans="1:6" x14ac:dyDescent="0.4">
      <c r="A50" s="18" t="s">
        <v>13</v>
      </c>
      <c r="B50">
        <f>AVERAGE(H24:J24)</f>
        <v>64264</v>
      </c>
      <c r="C50">
        <f t="shared" si="12"/>
        <v>15624.333333333336</v>
      </c>
      <c r="D50">
        <f t="shared" si="7"/>
        <v>60.130593185550076</v>
      </c>
      <c r="E50">
        <f>STDEV(H24:J24)</f>
        <v>928.90473139068467</v>
      </c>
      <c r="F50">
        <f t="shared" si="10"/>
        <v>1.4454511567762429</v>
      </c>
    </row>
    <row r="51" spans="1:6" x14ac:dyDescent="0.4">
      <c r="A51" s="18" t="s">
        <v>15</v>
      </c>
      <c r="B51">
        <f>AVERAGE(H25:J25)</f>
        <v>73677</v>
      </c>
      <c r="C51">
        <f t="shared" ref="C51" si="13">B51-$B$36</f>
        <v>25037.333333333336</v>
      </c>
      <c r="D51">
        <f t="shared" si="7"/>
        <v>96.356732348111635</v>
      </c>
      <c r="E51">
        <f>STDEV(H25:J25)</f>
        <v>814.07370673668117</v>
      </c>
      <c r="F51">
        <f t="shared" ref="F51:F58" si="14">E51/B51*100</f>
        <v>1.1049224408386351</v>
      </c>
    </row>
    <row r="52" spans="1:6" x14ac:dyDescent="0.4">
      <c r="A52" s="18" t="s">
        <v>17</v>
      </c>
      <c r="B52">
        <f>AVERAGE(H26:J26)</f>
        <v>65175.333333333336</v>
      </c>
      <c r="C52">
        <f t="shared" ref="C52" si="15">B52-$B$36</f>
        <v>16535.666666666672</v>
      </c>
      <c r="D52">
        <f t="shared" si="7"/>
        <v>63.63787972085386</v>
      </c>
      <c r="E52">
        <f>STDEV(H26:J26)</f>
        <v>777.09480331123905</v>
      </c>
      <c r="F52">
        <f t="shared" si="14"/>
        <v>1.1923142753054412</v>
      </c>
    </row>
    <row r="53" spans="1:6" x14ac:dyDescent="0.4">
      <c r="A53" s="18" t="s">
        <v>19</v>
      </c>
      <c r="B53">
        <f>AVERAGE(H27:J27)</f>
        <v>66821.333333333328</v>
      </c>
      <c r="C53">
        <f t="shared" ref="C53" si="16">B53-$B$36</f>
        <v>18181.666666666664</v>
      </c>
      <c r="D53">
        <f t="shared" si="7"/>
        <v>69.972547208538558</v>
      </c>
      <c r="E53">
        <f>STDEV(H27:J27)</f>
        <v>10168.383860443753</v>
      </c>
      <c r="F53">
        <f t="shared" si="14"/>
        <v>15.217271720274594</v>
      </c>
    </row>
    <row r="54" spans="1:6" x14ac:dyDescent="0.4">
      <c r="A54" s="18" t="s">
        <v>37</v>
      </c>
      <c r="B54">
        <f>AVERAGE(H28:J28)</f>
        <v>63153</v>
      </c>
      <c r="C54">
        <f t="shared" ref="C54" si="17">B54-$B$36</f>
        <v>14513.333333333336</v>
      </c>
      <c r="D54">
        <f t="shared" si="7"/>
        <v>55.854885057471257</v>
      </c>
      <c r="E54">
        <f>STDEV(H28:J28)</f>
        <v>1129.6986323794501</v>
      </c>
      <c r="F54">
        <f t="shared" si="14"/>
        <v>1.78882813544796</v>
      </c>
    </row>
    <row r="55" spans="1:6" x14ac:dyDescent="0.4">
      <c r="A55" s="18" t="s">
        <v>38</v>
      </c>
      <c r="B55">
        <f>AVERAGE(H29:J29)</f>
        <v>69004</v>
      </c>
      <c r="C55">
        <f t="shared" ref="C55" si="18">B55-$B$36</f>
        <v>20364.333333333336</v>
      </c>
      <c r="D55">
        <f t="shared" si="7"/>
        <v>78.372588259441699</v>
      </c>
      <c r="E55">
        <f>STDEV(H29:J29)</f>
        <v>14382.839879523099</v>
      </c>
      <c r="F55">
        <f t="shared" si="14"/>
        <v>20.843487159473504</v>
      </c>
    </row>
    <row r="56" spans="1:6" x14ac:dyDescent="0.4">
      <c r="A56" s="18" t="s">
        <v>39</v>
      </c>
      <c r="B56">
        <f>AVERAGE(H30:J30)</f>
        <v>58944.333333333336</v>
      </c>
      <c r="C56">
        <f t="shared" ref="C56" si="19">B56-$B$36</f>
        <v>10304.666666666672</v>
      </c>
      <c r="D56">
        <f t="shared" si="7"/>
        <v>39.657738095238102</v>
      </c>
      <c r="E56">
        <f>STDEV(H30:J30)</f>
        <v>4051.236519056044</v>
      </c>
      <c r="F56">
        <f t="shared" si="14"/>
        <v>6.8729872575639908</v>
      </c>
    </row>
    <row r="57" spans="1:6" x14ac:dyDescent="0.4">
      <c r="A57" s="18" t="s">
        <v>40</v>
      </c>
      <c r="B57">
        <f>AVERAGE(H31:J31)</f>
        <v>46008.333333333336</v>
      </c>
      <c r="C57">
        <f t="shared" ref="C57:C58" si="20">B57-$B$36</f>
        <v>-2631.3333333333285</v>
      </c>
      <c r="D57">
        <f t="shared" si="7"/>
        <v>-10.126744663382572</v>
      </c>
      <c r="E57">
        <f>STDEV(H31:J31)</f>
        <v>892.68378126486266</v>
      </c>
      <c r="F57">
        <f t="shared" si="14"/>
        <v>1.9402654184347674</v>
      </c>
    </row>
    <row r="58" spans="1:6" x14ac:dyDescent="0.4">
      <c r="A58" s="18" t="s">
        <v>41</v>
      </c>
      <c r="B58">
        <f>AVERAGE(K24:M24)</f>
        <v>64925.333333333336</v>
      </c>
      <c r="C58">
        <f t="shared" si="20"/>
        <v>16285.666666666672</v>
      </c>
      <c r="D58">
        <f t="shared" si="7"/>
        <v>62.675749178981945</v>
      </c>
      <c r="E58">
        <f>STDEV(K24:M24)</f>
        <v>2114.1197537824892</v>
      </c>
      <c r="F58">
        <f t="shared" si="14"/>
        <v>3.2562324215239391</v>
      </c>
    </row>
    <row r="59" spans="1:6" x14ac:dyDescent="0.4">
      <c r="A59" s="18" t="s">
        <v>42</v>
      </c>
      <c r="B59">
        <f>AVERAGE(K25:M25)</f>
        <v>43017.333333333336</v>
      </c>
      <c r="C59">
        <f t="shared" ref="C59" si="21">B59-$B$36</f>
        <v>-5622.3333333333285</v>
      </c>
      <c r="D59">
        <f t="shared" si="7"/>
        <v>-21.637674466338236</v>
      </c>
      <c r="E59">
        <f>STDEV(K25:M25)</f>
        <v>1413.9711218173211</v>
      </c>
      <c r="F59">
        <f t="shared" ref="F59:F61" si="22">E59/B59*100</f>
        <v>3.2869799502928765</v>
      </c>
    </row>
    <row r="60" spans="1:6" x14ac:dyDescent="0.4">
      <c r="A60" s="18" t="s">
        <v>43</v>
      </c>
      <c r="B60">
        <f>AVERAGE(K26:M26)</f>
        <v>54928</v>
      </c>
      <c r="C60">
        <f t="shared" ref="C60" si="23">B60-$B$36</f>
        <v>6288.3333333333358</v>
      </c>
      <c r="D60">
        <f t="shared" si="7"/>
        <v>24.200790229885062</v>
      </c>
      <c r="E60">
        <f>STDEV(K26:M26)</f>
        <v>8958.6827156675208</v>
      </c>
      <c r="F60">
        <f t="shared" si="22"/>
        <v>16.309865124649576</v>
      </c>
    </row>
    <row r="61" spans="1:6" x14ac:dyDescent="0.4">
      <c r="A61" s="18" t="s">
        <v>44</v>
      </c>
      <c r="B61">
        <f>AVERAGE(K27:M27)</f>
        <v>52925</v>
      </c>
      <c r="C61">
        <f t="shared" ref="C61" si="24">B61-$B$36</f>
        <v>4285.3333333333358</v>
      </c>
      <c r="D61">
        <f t="shared" si="7"/>
        <v>16.492200328407229</v>
      </c>
      <c r="E61">
        <f>STDEV(K27:M27)</f>
        <v>1116.0461459993489</v>
      </c>
      <c r="F61">
        <f t="shared" si="22"/>
        <v>2.10873149929022</v>
      </c>
    </row>
    <row r="63" spans="1:6" x14ac:dyDescent="0.4">
      <c r="A63" s="18" t="s">
        <v>47</v>
      </c>
      <c r="B63" s="19" t="s">
        <v>30</v>
      </c>
      <c r="C63" s="18" t="s">
        <v>46</v>
      </c>
    </row>
    <row r="64" spans="1:6" x14ac:dyDescent="0.4">
      <c r="A64" s="18" t="s">
        <v>45</v>
      </c>
      <c r="B64">
        <v>100</v>
      </c>
      <c r="C64">
        <v>5.6023802136405072</v>
      </c>
    </row>
    <row r="65" spans="1:3" x14ac:dyDescent="0.4">
      <c r="A65" s="18" t="s">
        <v>12</v>
      </c>
      <c r="B65">
        <v>25.425903119868646</v>
      </c>
      <c r="C65">
        <v>5.6512480850307423</v>
      </c>
    </row>
    <row r="66" spans="1:3" x14ac:dyDescent="0.4">
      <c r="A66" s="18" t="s">
        <v>14</v>
      </c>
      <c r="B66">
        <v>0</v>
      </c>
      <c r="C66">
        <v>3.4851468428935788</v>
      </c>
    </row>
    <row r="67" spans="1:3" x14ac:dyDescent="0.4">
      <c r="A67" s="18" t="s">
        <v>16</v>
      </c>
      <c r="B67">
        <v>8.5142138752052627</v>
      </c>
      <c r="C67">
        <v>0.92266785060059697</v>
      </c>
    </row>
    <row r="68" spans="1:3" x14ac:dyDescent="0.4">
      <c r="A68" s="18" t="s">
        <v>18</v>
      </c>
      <c r="B68">
        <v>19.159226190476193</v>
      </c>
      <c r="C68">
        <v>2.0764346199622032</v>
      </c>
    </row>
    <row r="69" spans="1:3" x14ac:dyDescent="0.4">
      <c r="A69" s="18" t="s">
        <v>20</v>
      </c>
      <c r="B69">
        <v>132.93052134646956</v>
      </c>
      <c r="C69">
        <v>1.6960321055267333</v>
      </c>
    </row>
    <row r="70" spans="1:3" x14ac:dyDescent="0.4">
      <c r="A70" s="18" t="s">
        <v>22</v>
      </c>
      <c r="B70">
        <v>49.67415845648604</v>
      </c>
      <c r="C70">
        <v>2.7426853950329684</v>
      </c>
    </row>
    <row r="71" spans="1:3" x14ac:dyDescent="0.4">
      <c r="A71" s="18" t="s">
        <v>24</v>
      </c>
      <c r="B71">
        <v>28.373871100164216</v>
      </c>
      <c r="C71">
        <v>6.5058193880693684</v>
      </c>
    </row>
    <row r="72" spans="1:3" x14ac:dyDescent="0.4">
      <c r="A72" s="18" t="s">
        <v>35</v>
      </c>
      <c r="B72">
        <v>179.62335796387515</v>
      </c>
      <c r="C72">
        <v>2.1625211135453597</v>
      </c>
    </row>
    <row r="73" spans="1:3" x14ac:dyDescent="0.4">
      <c r="A73" s="18" t="s">
        <v>32</v>
      </c>
      <c r="B73">
        <v>117.64547413793103</v>
      </c>
      <c r="C73">
        <v>3.3115412919894172</v>
      </c>
    </row>
    <row r="74" spans="1:3" x14ac:dyDescent="0.4">
      <c r="A74" s="18" t="s">
        <v>33</v>
      </c>
      <c r="B74">
        <v>47.095648604269293</v>
      </c>
      <c r="C74">
        <v>1.2340017160883521</v>
      </c>
    </row>
    <row r="75" spans="1:3" x14ac:dyDescent="0.4">
      <c r="A75" s="18" t="s">
        <v>34</v>
      </c>
      <c r="B75">
        <v>33.369252873563227</v>
      </c>
      <c r="C75">
        <v>8.8140214418490253</v>
      </c>
    </row>
    <row r="76" spans="1:3" x14ac:dyDescent="0.4">
      <c r="A76" s="18" t="s">
        <v>21</v>
      </c>
      <c r="B76">
        <v>68.36258210180624</v>
      </c>
      <c r="C76">
        <v>14.684600670188852</v>
      </c>
    </row>
    <row r="77" spans="1:3" x14ac:dyDescent="0.4">
      <c r="A77" s="18" t="s">
        <v>23</v>
      </c>
      <c r="B77">
        <v>40.628848522167473</v>
      </c>
      <c r="C77">
        <v>1.166572009345368</v>
      </c>
    </row>
    <row r="78" spans="1:3" x14ac:dyDescent="0.4">
      <c r="A78" s="18" t="s">
        <v>25</v>
      </c>
      <c r="B78">
        <v>69.459410919540218</v>
      </c>
      <c r="C78">
        <v>25.743439695135852</v>
      </c>
    </row>
    <row r="79" spans="1:3" x14ac:dyDescent="0.4">
      <c r="A79" s="18" t="s">
        <v>36</v>
      </c>
      <c r="B79">
        <v>24.888392857142851</v>
      </c>
      <c r="C79">
        <v>1.3384563810178702</v>
      </c>
    </row>
    <row r="80" spans="1:3" x14ac:dyDescent="0.4">
      <c r="A80" s="18" t="s">
        <v>13</v>
      </c>
      <c r="B80">
        <v>60.130593185550076</v>
      </c>
      <c r="C80">
        <v>1.4454511567762429</v>
      </c>
    </row>
    <row r="81" spans="1:3" x14ac:dyDescent="0.4">
      <c r="A81" s="18" t="s">
        <v>15</v>
      </c>
      <c r="B81">
        <v>96.356732348111635</v>
      </c>
      <c r="C81">
        <v>1.1049224408386351</v>
      </c>
    </row>
    <row r="82" spans="1:3" x14ac:dyDescent="0.4">
      <c r="A82" s="18" t="s">
        <v>17</v>
      </c>
      <c r="B82">
        <v>63.63787972085386</v>
      </c>
      <c r="C82">
        <v>1.1923142753054412</v>
      </c>
    </row>
    <row r="83" spans="1:3" x14ac:dyDescent="0.4">
      <c r="A83" s="18" t="s">
        <v>19</v>
      </c>
      <c r="B83">
        <v>69.972547208538558</v>
      </c>
      <c r="C83">
        <v>15.217271720274594</v>
      </c>
    </row>
    <row r="84" spans="1:3" x14ac:dyDescent="0.4">
      <c r="A84" s="18" t="s">
        <v>37</v>
      </c>
      <c r="B84">
        <v>55.854885057471257</v>
      </c>
      <c r="C84">
        <v>1.78882813544796</v>
      </c>
    </row>
    <row r="85" spans="1:3" x14ac:dyDescent="0.4">
      <c r="A85" s="18" t="s">
        <v>38</v>
      </c>
      <c r="B85">
        <v>78.372588259441699</v>
      </c>
      <c r="C85">
        <v>20.843487159473504</v>
      </c>
    </row>
    <row r="86" spans="1:3" x14ac:dyDescent="0.4">
      <c r="A86" s="18" t="s">
        <v>39</v>
      </c>
      <c r="B86">
        <v>39.657738095238102</v>
      </c>
      <c r="C86">
        <v>6.8729872575639908</v>
      </c>
    </row>
    <row r="87" spans="1:3" x14ac:dyDescent="0.4">
      <c r="A87" s="18" t="s">
        <v>40</v>
      </c>
      <c r="B87">
        <v>-10.126744663382572</v>
      </c>
      <c r="C87">
        <v>1.9402654184347674</v>
      </c>
    </row>
    <row r="88" spans="1:3" x14ac:dyDescent="0.4">
      <c r="A88" s="18" t="s">
        <v>41</v>
      </c>
      <c r="B88">
        <v>62.675749178981945</v>
      </c>
      <c r="C88">
        <v>3.2562324215239391</v>
      </c>
    </row>
    <row r="89" spans="1:3" x14ac:dyDescent="0.4">
      <c r="A89" s="18" t="s">
        <v>42</v>
      </c>
      <c r="B89">
        <v>-21.637674466338236</v>
      </c>
      <c r="C89">
        <v>3.2869799502928765</v>
      </c>
    </row>
    <row r="90" spans="1:3" x14ac:dyDescent="0.4">
      <c r="A90" s="18" t="s">
        <v>43</v>
      </c>
      <c r="B90">
        <v>24.200790229885062</v>
      </c>
      <c r="C90">
        <v>16.309865124649576</v>
      </c>
    </row>
    <row r="91" spans="1:3" x14ac:dyDescent="0.4">
      <c r="A91" s="18" t="s">
        <v>44</v>
      </c>
      <c r="B91">
        <v>16.492200328407229</v>
      </c>
      <c r="C91">
        <v>2.10873149929022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2023-01-03T19:11:19Z</dcterms:created>
  <dcterms:modified xsi:type="dcterms:W3CDTF">2023-01-05T07:24:22Z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Edited">
    <vt:lpwstr>16.0</vt:lpwstr>
  </property>
</Properties>
</file>