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7" firstSheet="0" activeTab="4"/>
  </bookViews>
  <sheets>
    <sheet name="eil51" sheetId="1" state="visible" r:id="rId2"/>
    <sheet name="gr96" sheetId="2" state="visible" r:id="rId3"/>
    <sheet name="eil101" sheetId="3" state="visible" r:id="rId4"/>
    <sheet name="gr666" sheetId="4" state="visible" r:id="rId5"/>
    <sheet name="Tempo 2-opt x recursivo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<sst xmlns="http://schemas.openxmlformats.org/spreadsheetml/2006/main" count="210" uniqueCount="60">
  <si>
    <t>gr96</t>
  </si>
  <si>
    <t>ótimo</t>
  </si>
  <si>
    <t>melhora nos níveis</t>
  </si>
  <si>
    <t>execução</t>
  </si>
  <si>
    <t>melhor</t>
  </si>
  <si>
    <t>geração</t>
  </si>
  <si>
    <t>Erro %</t>
  </si>
  <si>
    <t>Tempo (s)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</si>
  <si>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</si>
  <si>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</si>
  <si>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</si>
  <si>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</si>
  <si>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</si>
  <si>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</si>
  <si>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</si>
  <si>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</si>
  <si>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</si>
  <si>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</si>
  <si>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Combinação</t>
  </si>
  <si>
    <t>execução1</t>
  </si>
  <si>
    <t>execução2</t>
  </si>
  <si>
    <t>execução3</t>
  </si>
  <si>
    <t>execução4</t>
  </si>
  <si>
    <t>execução5</t>
  </si>
  <si>
    <t>execução6</t>
  </si>
  <si>
    <t>execução7</t>
  </si>
  <si>
    <t>execução8</t>
  </si>
  <si>
    <t>execução9</t>
  </si>
  <si>
    <t>execução10</t>
  </si>
  <si>
    <t>execução11</t>
  </si>
  <si>
    <t>execução12</t>
  </si>
  <si>
    <t>execução13</t>
  </si>
  <si>
    <t>execução14</t>
  </si>
  <si>
    <t>execução15</t>
  </si>
  <si>
    <t>execução16</t>
  </si>
  <si>
    <t>execução17</t>
  </si>
  <si>
    <t>execução18</t>
  </si>
  <si>
    <t>execução19</t>
  </si>
  <si>
    <t>execução20</t>
  </si>
  <si>
    <t>medias</t>
  </si>
  <si>
    <t>fitness</t>
  </si>
  <si>
    <t>erro</t>
  </si>
  <si>
    <t>Melhor </t>
  </si>
  <si>
    <t>Pior</t>
  </si>
  <si>
    <t>media</t>
  </si>
  <si>
    <t>Desvio Padrão</t>
  </si>
  <si>
    <t>n10</t>
  </si>
  <si>
    <t>n11</t>
  </si>
  <si>
    <t>médias</t>
  </si>
  <si>
    <t>eil101</t>
  </si>
  <si>
    <t>gr666</t>
  </si>
  <si>
    <t>n12</t>
  </si>
  <si>
    <t>n13</t>
  </si>
  <si>
    <t>n14</t>
  </si>
  <si>
    <t>n15</t>
  </si>
  <si>
    <t>n16</t>
  </si>
  <si>
    <t>Média</t>
  </si>
  <si>
    <t>quantidade nós</t>
  </si>
  <si>
    <t>2-opt</t>
  </si>
  <si>
    <t>recursivo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</si>
</sst>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eil51!$B$3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eil51!$B$4:$B$23</c:f>
              <c:numCache>
                <c:formatCode>General</c:formatCode>
                <c:ptCount val="20"/>
                <c:pt idx="0">
                  <c:v>438.230314</c:v>
                </c:pt>
                <c:pt idx="1">
                  <c:v>431.915986</c:v>
                </c:pt>
                <c:pt idx="2">
                  <c:v>436.53655</c:v>
                </c:pt>
                <c:pt idx="3">
                  <c:v>432.162168</c:v>
                </c:pt>
                <c:pt idx="4">
                  <c:v>431.170522</c:v>
                </c:pt>
                <c:pt idx="5">
                  <c:v>437.734561</c:v>
                </c:pt>
                <c:pt idx="6">
                  <c:v>431.915986</c:v>
                </c:pt>
                <c:pt idx="7">
                  <c:v>435.186086</c:v>
                </c:pt>
                <c:pt idx="8">
                  <c:v>428.981647</c:v>
                </c:pt>
                <c:pt idx="9">
                  <c:v>437.577151</c:v>
                </c:pt>
                <c:pt idx="10">
                  <c:v>428.981647</c:v>
                </c:pt>
                <c:pt idx="11">
                  <c:v>436.08933</c:v>
                </c:pt>
                <c:pt idx="12">
                  <c:v>428.871757</c:v>
                </c:pt>
                <c:pt idx="13">
                  <c:v>428.981647</c:v>
                </c:pt>
                <c:pt idx="14">
                  <c:v>431.915986</c:v>
                </c:pt>
                <c:pt idx="15">
                  <c:v>432.162168</c:v>
                </c:pt>
                <c:pt idx="16">
                  <c:v>428.981647</c:v>
                </c:pt>
                <c:pt idx="17">
                  <c:v>436.402154</c:v>
                </c:pt>
                <c:pt idx="18">
                  <c:v>436.789117</c:v>
                </c:pt>
                <c:pt idx="19">
                  <c:v>431.915986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eil51!$C$3</c:f>
              <c:strCache>
                <c:ptCount val="1"/>
                <c:pt idx="0">
                  <c:v>ótimo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eil51!$C$4:$C$23</c:f>
              <c:numCache>
                <c:formatCode>General</c:formatCode>
                <c:ptCount val="2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2728494"/>
        <c:axId val="2743963"/>
      </c:lineChart>
      <c:catAx>
        <c:axId val="5272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exeuções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43963"/>
        <c:crosses val="autoZero"/>
        <c:auto val="1"/>
        <c:lblAlgn val="ctr"/>
        <c:lblOffset val="100"/>
      </c:catAx>
      <c:valAx>
        <c:axId val="2743963"/>
        <c:scaling>
          <c:orientation val="minMax"/>
          <c:min val="4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2849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'Tempo 2-opt x recursivo'!$B$1</c:f>
              <c:strCache>
                <c:ptCount val="1"/>
                <c:pt idx="0">
                  <c:v>2-opt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'Tempo 2-opt x recursivo'!$A$2:$A$6</c:f>
              <c:strCache>
                <c:ptCount val="5"/>
                <c:pt idx="0">
                  <c:v>51</c:v>
                </c:pt>
                <c:pt idx="1">
                  <c:v>96</c:v>
                </c:pt>
                <c:pt idx="2">
                  <c:v>101</c:v>
                </c:pt>
                <c:pt idx="3">
                  <c:v>666</c:v>
                </c:pt>
                <c:pt idx="4">
                  <c:v>1000</c:v>
                </c:pt>
              </c:strCache>
            </c:strRef>
          </c:cat>
          <c:val>
            <c:numRef>
              <c:f>'Tempo 2-opt x recursivo'!$B$2:$B$6</c:f>
              <c:numCache>
                <c:formatCode>General</c:formatCode>
                <c:ptCount val="5"/>
                <c:pt idx="0">
                  <c:v>21</c:v>
                </c:pt>
                <c:pt idx="1">
                  <c:v>89</c:v>
                </c:pt>
                <c:pt idx="2">
                  <c:v>99</c:v>
                </c:pt>
                <c:pt idx="3">
                  <c:v>20000</c:v>
                </c:pt>
                <c:pt idx="4">
                  <c:v>180000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2-opt x recursivo'!$C$1</c:f>
              <c:strCache>
                <c:ptCount val="1"/>
                <c:pt idx="0">
                  <c:v>recursivo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'Tempo 2-opt x recursivo'!$A$2:$A$6</c:f>
              <c:strCache>
                <c:ptCount val="5"/>
                <c:pt idx="0">
                  <c:v>51</c:v>
                </c:pt>
                <c:pt idx="1">
                  <c:v>96</c:v>
                </c:pt>
                <c:pt idx="2">
                  <c:v>101</c:v>
                </c:pt>
                <c:pt idx="3">
                  <c:v>666</c:v>
                </c:pt>
                <c:pt idx="4">
                  <c:v>1000</c:v>
                </c:pt>
              </c:strCache>
            </c:strRef>
          </c:cat>
          <c:val>
            <c:numRef>
              <c:f>'Tempo 2-opt x recursivo'!$C$2:$C$6</c:f>
              <c:numCache>
                <c:formatCode>General</c:formatCode>
                <c:ptCount val="5"/>
                <c:pt idx="0">
                  <c:v>34.6</c:v>
                </c:pt>
                <c:pt idx="1">
                  <c:v>194.3</c:v>
                </c:pt>
                <c:pt idx="2">
                  <c:v>492.55</c:v>
                </c:pt>
                <c:pt idx="3">
                  <c:v>942.65</c:v>
                </c:pt>
                <c:pt idx="4">
                  <c:v>1480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9416300"/>
        <c:axId val="59169621"/>
      </c:lineChart>
      <c:catAx>
        <c:axId val="89416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Núm. cidades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169621"/>
        <c:crosses val="autoZero"/>
        <c:auto val="1"/>
        <c:lblAlgn val="ctr"/>
        <c:lblOffset val="100"/>
      </c:catAx>
      <c:valAx>
        <c:axId val="591696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médio de execução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4163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'Tempo 2-opt x recursivo'!$B$1</c:f>
              <c:strCache>
                <c:ptCount val="1"/>
                <c:pt idx="0">
                  <c:v>2-opt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'Tempo 2-opt x recursivo'!$A$2:$A$4</c:f>
              <c:strCache>
                <c:ptCount val="3"/>
                <c:pt idx="0">
                  <c:v>51</c:v>
                </c:pt>
                <c:pt idx="1">
                  <c:v>96</c:v>
                </c:pt>
                <c:pt idx="2">
                  <c:v>101</c:v>
                </c:pt>
              </c:strCache>
            </c:strRef>
          </c:cat>
          <c:val>
            <c:numRef>
              <c:f>'Tempo 2-opt x recursivo'!$B$2:$B$4</c:f>
              <c:numCache>
                <c:formatCode>General</c:formatCode>
                <c:ptCount val="3"/>
                <c:pt idx="0">
                  <c:v>21</c:v>
                </c:pt>
                <c:pt idx="1">
                  <c:v>89</c:v>
                </c:pt>
                <c:pt idx="2">
                  <c:v>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2-opt x recursivo'!$C$1</c:f>
              <c:strCache>
                <c:ptCount val="1"/>
                <c:pt idx="0">
                  <c:v>recursivo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'Tempo 2-opt x recursivo'!$A$2:$A$4</c:f>
              <c:strCache>
                <c:ptCount val="3"/>
                <c:pt idx="0">
                  <c:v>51</c:v>
                </c:pt>
                <c:pt idx="1">
                  <c:v>96</c:v>
                </c:pt>
                <c:pt idx="2">
                  <c:v>101</c:v>
                </c:pt>
              </c:strCache>
            </c:strRef>
          </c:cat>
          <c:val>
            <c:numRef>
              <c:f>'Tempo 2-opt x recursivo'!$C$2:$C$4</c:f>
              <c:numCache>
                <c:formatCode>General</c:formatCode>
                <c:ptCount val="3"/>
                <c:pt idx="0">
                  <c:v>34.6</c:v>
                </c:pt>
                <c:pt idx="1">
                  <c:v>194.3</c:v>
                </c:pt>
                <c:pt idx="2">
                  <c:v>492.55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1512097"/>
        <c:axId val="91575054"/>
      </c:lineChart>
      <c:catAx>
        <c:axId val="51512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Núm. cidades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575054"/>
        <c:crosses val="autoZero"/>
        <c:auto val="1"/>
        <c:lblAlgn val="ctr"/>
        <c:lblOffset val="100"/>
      </c:catAx>
      <c:valAx>
        <c:axId val="91575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médio de execução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5120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eil51!$G$4</c:f>
              <c:strCache>
                <c:ptCount val="1"/>
                <c:pt idx="0">
                  <c:v>execução1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eil51!$H$4:$Q$4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eil51!$G$5</c:f>
              <c:strCache>
                <c:ptCount val="1"/>
                <c:pt idx="0">
                  <c:v>execução2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eil51!$H$5:$Q$5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eil51!$G$6</c:f>
              <c:strCache>
                <c:ptCount val="1"/>
                <c:pt idx="0">
                  <c:v>execução3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eil51!$H$6:$Q$6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eil51!$G$7</c:f>
              <c:strCache>
                <c:ptCount val="1"/>
                <c:pt idx="0">
                  <c:v>execução4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eil51!$H$7:$Q$7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eil51!$G$8</c:f>
              <c:strCache>
                <c:ptCount val="1"/>
                <c:pt idx="0">
                  <c:v>execução5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eil51!$H$8:$Q$8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eil51!$G$9</c:f>
              <c:strCache>
                <c:ptCount val="1"/>
                <c:pt idx="0">
                  <c:v>execução6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eil51!$H$9:$Q$9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eil51!$G$10</c:f>
              <c:strCache>
                <c:ptCount val="1"/>
                <c:pt idx="0">
                  <c:v>execução7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eil51!$H$10:$Q$10</c:f>
              <c:numCache>
                <c:formatCode>General</c:formatCode>
                <c:ptCount val="10"/>
                <c:pt idx="0">
                  <c:v>12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eil51!$G$11</c:f>
              <c:strCache>
                <c:ptCount val="1"/>
                <c:pt idx="0">
                  <c:v>execução8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eil51!$H$11:$Q$11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eil51!$G$12</c:f>
              <c:strCache>
                <c:ptCount val="1"/>
                <c:pt idx="0">
                  <c:v>execução9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eil51!$H$12:$Q$12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tx>
            <c:strRef>
              <c:f>eil51!$G$13</c:f>
              <c:strCache>
                <c:ptCount val="1"/>
                <c:pt idx="0">
                  <c:v>execução10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eil51!$H$13:$Q$13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eil51!$G$14</c:f>
              <c:strCache>
                <c:ptCount val="1"/>
                <c:pt idx="0">
                  <c:v>execução11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eil51!$H$14:$Q$14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eil51!$G$15</c:f>
              <c:strCache>
                <c:ptCount val="1"/>
                <c:pt idx="0">
                  <c:v>execução12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eil51!$H$15:$Q$15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eil51!$G$16</c:f>
              <c:strCache>
                <c:ptCount val="1"/>
                <c:pt idx="0">
                  <c:v>execução13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eil51!$H$16:$Q$16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eil51!$G$17</c:f>
              <c:strCache>
                <c:ptCount val="1"/>
                <c:pt idx="0">
                  <c:v>execução14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eil51!$H$17:$Q$17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eil51!$G$18</c:f>
              <c:strCache>
                <c:ptCount val="1"/>
                <c:pt idx="0">
                  <c:v>execução15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eil51!$H$18:$Q$18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eil51!$G$19</c:f>
              <c:strCache>
                <c:ptCount val="1"/>
                <c:pt idx="0">
                  <c:v>execução16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eil51!$H$19:$Q$19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eil51!$G$20</c:f>
              <c:strCache>
                <c:ptCount val="1"/>
                <c:pt idx="0">
                  <c:v>execução17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eil51!$H$20:$Q$20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17"/>
          <c:order val="17"/>
          <c:tx>
            <c:strRef>
              <c:f>eil51!$G$21</c:f>
              <c:strCache>
                <c:ptCount val="1"/>
                <c:pt idx="0">
                  <c:v>execução18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eil51!$H$21:$Q$21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eil51!$G$22</c:f>
              <c:strCache>
                <c:ptCount val="1"/>
                <c:pt idx="0">
                  <c:v>execução19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eil51!$H$22:$Q$22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eil51!$G$23</c:f>
              <c:strCache>
                <c:ptCount val="1"/>
                <c:pt idx="0">
                  <c:v>execução20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eil51!$H$3:$Q$3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eil51!$H$23:$Q$23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</c:ser>
        <c:gapWidth val="100"/>
        <c:overlap val="0"/>
        <c:axId val="70504933"/>
        <c:axId val="71612336"/>
      </c:barChart>
      <c:catAx>
        <c:axId val="705049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12336"/>
        <c:crosses val="autoZero"/>
        <c:auto val="1"/>
        <c:lblAlgn val="ctr"/>
        <c:lblOffset val="100"/>
      </c:catAx>
      <c:valAx>
        <c:axId val="71612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5049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gr96!$B$3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gr96!$B$4:$B$23</c:f>
              <c:numCache>
                <c:formatCode>General</c:formatCode>
                <c:ptCount val="20"/>
                <c:pt idx="0">
                  <c:v>55394</c:v>
                </c:pt>
                <c:pt idx="1">
                  <c:v>55434</c:v>
                </c:pt>
                <c:pt idx="2">
                  <c:v>55515</c:v>
                </c:pt>
                <c:pt idx="3">
                  <c:v>55434</c:v>
                </c:pt>
                <c:pt idx="4">
                  <c:v>55394</c:v>
                </c:pt>
                <c:pt idx="5">
                  <c:v>56040</c:v>
                </c:pt>
                <c:pt idx="6">
                  <c:v>55403</c:v>
                </c:pt>
                <c:pt idx="7">
                  <c:v>55312</c:v>
                </c:pt>
                <c:pt idx="8">
                  <c:v>55636</c:v>
                </c:pt>
                <c:pt idx="9">
                  <c:v>55560</c:v>
                </c:pt>
                <c:pt idx="10">
                  <c:v>55561</c:v>
                </c:pt>
                <c:pt idx="11">
                  <c:v>55434</c:v>
                </c:pt>
                <c:pt idx="12">
                  <c:v>55559</c:v>
                </c:pt>
                <c:pt idx="13">
                  <c:v>55533</c:v>
                </c:pt>
                <c:pt idx="14">
                  <c:v>55560</c:v>
                </c:pt>
                <c:pt idx="15">
                  <c:v>55559</c:v>
                </c:pt>
                <c:pt idx="16">
                  <c:v>55957</c:v>
                </c:pt>
                <c:pt idx="17">
                  <c:v>55523</c:v>
                </c:pt>
                <c:pt idx="18">
                  <c:v>55523</c:v>
                </c:pt>
                <c:pt idx="19">
                  <c:v>55781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gr96!$C$3</c:f>
              <c:strCache>
                <c:ptCount val="1"/>
                <c:pt idx="0">
                  <c:v>ótimo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gr96!$C$4:$C$23</c:f>
              <c:numCache>
                <c:formatCode>General</c:formatCode>
                <c:ptCount val="20"/>
                <c:pt idx="0">
                  <c:v>55209</c:v>
                </c:pt>
                <c:pt idx="1">
                  <c:v>55209</c:v>
                </c:pt>
                <c:pt idx="2">
                  <c:v>55209</c:v>
                </c:pt>
                <c:pt idx="3">
                  <c:v>55209</c:v>
                </c:pt>
                <c:pt idx="4">
                  <c:v>55209</c:v>
                </c:pt>
                <c:pt idx="5">
                  <c:v>55209</c:v>
                </c:pt>
                <c:pt idx="6">
                  <c:v>55209</c:v>
                </c:pt>
                <c:pt idx="7">
                  <c:v>55209</c:v>
                </c:pt>
                <c:pt idx="8">
                  <c:v>55209</c:v>
                </c:pt>
                <c:pt idx="9">
                  <c:v>55209</c:v>
                </c:pt>
                <c:pt idx="10">
                  <c:v>55209</c:v>
                </c:pt>
                <c:pt idx="11">
                  <c:v>55209</c:v>
                </c:pt>
                <c:pt idx="12">
                  <c:v>55209</c:v>
                </c:pt>
                <c:pt idx="13">
                  <c:v>55209</c:v>
                </c:pt>
                <c:pt idx="14">
                  <c:v>55209</c:v>
                </c:pt>
                <c:pt idx="15">
                  <c:v>55209</c:v>
                </c:pt>
                <c:pt idx="16">
                  <c:v>55209</c:v>
                </c:pt>
                <c:pt idx="17">
                  <c:v>55209</c:v>
                </c:pt>
                <c:pt idx="18">
                  <c:v>55209</c:v>
                </c:pt>
                <c:pt idx="19">
                  <c:v>55209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4258251"/>
        <c:axId val="45800972"/>
      </c:lineChart>
      <c:catAx>
        <c:axId val="94258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execuções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00972"/>
        <c:crosses val="autoZero"/>
        <c:auto val="1"/>
        <c:lblAlgn val="ctr"/>
        <c:lblOffset val="100"/>
      </c:catAx>
      <c:valAx>
        <c:axId val="45800972"/>
        <c:scaling>
          <c:orientation val="minMax"/>
          <c:min val="55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25825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gr96!$G$4</c:f>
              <c:strCache>
                <c:ptCount val="1"/>
                <c:pt idx="0">
                  <c:v>execução1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gr96!$H$4:$S$4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gr96!$G$5</c:f>
              <c:strCache>
                <c:ptCount val="1"/>
                <c:pt idx="0">
                  <c:v>execução2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gr96!$H$5:$S$5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21</c:v>
                </c:pt>
                <c:pt idx="7">
                  <c:v>22</c:v>
                </c:pt>
                <c:pt idx="8">
                  <c:v>20</c:v>
                </c:pt>
                <c:pt idx="9">
                  <c:v>15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gr96!$G$6</c:f>
              <c:strCache>
                <c:ptCount val="1"/>
                <c:pt idx="0">
                  <c:v>execução3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gr96!$H$6:$S$6</c:f>
              <c:numCache>
                <c:formatCode>General</c:formatCode>
                <c:ptCount val="12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19</c:v>
                </c:pt>
                <c:pt idx="9">
                  <c:v>14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gr96!$G$7</c:f>
              <c:strCache>
                <c:ptCount val="1"/>
                <c:pt idx="0">
                  <c:v>execução4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gr96!$H$7:$S$7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gr96!$G$8</c:f>
              <c:strCache>
                <c:ptCount val="1"/>
                <c:pt idx="0">
                  <c:v>execução5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gr96!$H$8:$S$8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19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16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gr96!$G$9</c:f>
              <c:strCache>
                <c:ptCount val="1"/>
                <c:pt idx="0">
                  <c:v>execução6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gr96!$H$9:$S$9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27</c:v>
                </c:pt>
                <c:pt idx="8">
                  <c:v>15</c:v>
                </c:pt>
                <c:pt idx="9">
                  <c:v>10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gr96!$G$10</c:f>
              <c:strCache>
                <c:ptCount val="1"/>
                <c:pt idx="0">
                  <c:v>execução7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gr96!$H$10:$S$10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26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gr96!$G$11</c:f>
              <c:strCache>
                <c:ptCount val="1"/>
                <c:pt idx="0">
                  <c:v>execução8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gr96!$H$11:$S$11</c:f>
              <c:numCache>
                <c:formatCode>General</c:formatCode>
                <c:ptCount val="12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19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gr96!$G$12</c:f>
              <c:strCache>
                <c:ptCount val="1"/>
                <c:pt idx="0">
                  <c:v>execução9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gr96!$H$12:$S$12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gr96!$G$13</c:f>
              <c:strCache>
                <c:ptCount val="1"/>
                <c:pt idx="0">
                  <c:v>execução10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gr96!$H$13:$S$13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9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gr96!$G$14</c:f>
              <c:strCache>
                <c:ptCount val="1"/>
                <c:pt idx="0">
                  <c:v>execução11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gr96!$H$14:$S$14</c:f>
              <c:numCache>
                <c:formatCode>General</c:formatCode>
                <c:ptCount val="12"/>
                <c:pt idx="0">
                  <c:v>12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gr96!$G$15</c:f>
              <c:strCache>
                <c:ptCount val="1"/>
                <c:pt idx="0">
                  <c:v>execução12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gr96!$H$15:$S$15</c:f>
              <c:numCache>
                <c:formatCode>General</c:formatCode>
                <c:ptCount val="12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gr96!$G$16</c:f>
              <c:strCache>
                <c:ptCount val="1"/>
                <c:pt idx="0">
                  <c:v>execução13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gr96!$H$16:$S$16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gr96!$G$17</c:f>
              <c:strCache>
                <c:ptCount val="1"/>
                <c:pt idx="0">
                  <c:v>execução14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gr96!$H$17:$S$17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gr96!$G$18</c:f>
              <c:strCache>
                <c:ptCount val="1"/>
                <c:pt idx="0">
                  <c:v>execução15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gr96!$H$18:$S$18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gr96!$G$19</c:f>
              <c:strCache>
                <c:ptCount val="1"/>
                <c:pt idx="0">
                  <c:v>execução16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gr96!$H$19:$S$19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gr96!$G$20</c:f>
              <c:strCache>
                <c:ptCount val="1"/>
                <c:pt idx="0">
                  <c:v>execução17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gr96!$H$20:$S$20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14</c:v>
                </c:pt>
                <c:pt idx="9">
                  <c:v>10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gr96!$G$21</c:f>
              <c:strCache>
                <c:ptCount val="1"/>
                <c:pt idx="0">
                  <c:v>execução18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gr96!$H$21:$S$21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gr96!$G$22</c:f>
              <c:strCache>
                <c:ptCount val="1"/>
                <c:pt idx="0">
                  <c:v>execução19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gr96!$H$22:$S$22</c:f>
              <c:numCache>
                <c:formatCode>General</c:formatCode>
                <c:ptCount val="12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gr96!$G$23</c:f>
              <c:strCache>
                <c:ptCount val="1"/>
                <c:pt idx="0">
                  <c:v>execução20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gr96!$H$3:$S$3</c:f>
              <c:strCache>
                <c:ptCount val="12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</c:strCache>
            </c:strRef>
          </c:cat>
          <c:val>
            <c:numRef>
              <c:f>gr96!$H$23:$S$23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gapWidth val="100"/>
        <c:overlap val="0"/>
        <c:axId val="88919131"/>
        <c:axId val="94289035"/>
      </c:barChart>
      <c:catAx>
        <c:axId val="889191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289035"/>
        <c:crosses val="autoZero"/>
        <c:auto val="1"/>
        <c:lblAlgn val="ctr"/>
        <c:lblOffset val="100"/>
      </c:catAx>
      <c:valAx>
        <c:axId val="942890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9191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eil101!$B$3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eil101!$B$4:$B$23</c:f>
              <c:numCache>
                <c:formatCode>General</c:formatCode>
                <c:ptCount val="20"/>
                <c:pt idx="0">
                  <c:v>663.266866</c:v>
                </c:pt>
                <c:pt idx="1">
                  <c:v>644.554257</c:v>
                </c:pt>
                <c:pt idx="2">
                  <c:v>657.272981</c:v>
                </c:pt>
                <c:pt idx="3">
                  <c:v>656.153426</c:v>
                </c:pt>
                <c:pt idx="4">
                  <c:v>657.272981</c:v>
                </c:pt>
                <c:pt idx="5">
                  <c:v>653.637613</c:v>
                </c:pt>
                <c:pt idx="6">
                  <c:v>660.657201</c:v>
                </c:pt>
                <c:pt idx="7">
                  <c:v>655.552408</c:v>
                </c:pt>
                <c:pt idx="8">
                  <c:v>658.461918</c:v>
                </c:pt>
                <c:pt idx="9">
                  <c:v>657.873999</c:v>
                </c:pt>
                <c:pt idx="10">
                  <c:v>655.552408</c:v>
                </c:pt>
                <c:pt idx="11">
                  <c:v>657.873999</c:v>
                </c:pt>
                <c:pt idx="12">
                  <c:v>656.033515</c:v>
                </c:pt>
                <c:pt idx="13">
                  <c:v>656.892877</c:v>
                </c:pt>
                <c:pt idx="14">
                  <c:v>656.153426</c:v>
                </c:pt>
                <c:pt idx="15">
                  <c:v>657.873999</c:v>
                </c:pt>
                <c:pt idx="16">
                  <c:v>651.841733</c:v>
                </c:pt>
                <c:pt idx="17">
                  <c:v>656.033515</c:v>
                </c:pt>
                <c:pt idx="18">
                  <c:v>651.841733</c:v>
                </c:pt>
                <c:pt idx="19">
                  <c:v>657.272981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eil101!$C$3</c:f>
              <c:strCache>
                <c:ptCount val="1"/>
                <c:pt idx="0">
                  <c:v>ótimo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eil101!$C$4:$C$23</c:f>
              <c:numCache>
                <c:formatCode>General</c:formatCode>
                <c:ptCount val="20"/>
                <c:pt idx="0">
                  <c:v>629</c:v>
                </c:pt>
                <c:pt idx="1">
                  <c:v>629</c:v>
                </c:pt>
                <c:pt idx="2">
                  <c:v>629</c:v>
                </c:pt>
                <c:pt idx="3">
                  <c:v>629</c:v>
                </c:pt>
                <c:pt idx="4">
                  <c:v>629</c:v>
                </c:pt>
                <c:pt idx="5">
                  <c:v>629</c:v>
                </c:pt>
                <c:pt idx="6">
                  <c:v>629</c:v>
                </c:pt>
                <c:pt idx="7">
                  <c:v>629</c:v>
                </c:pt>
                <c:pt idx="8">
                  <c:v>629</c:v>
                </c:pt>
                <c:pt idx="9">
                  <c:v>629</c:v>
                </c:pt>
                <c:pt idx="10">
                  <c:v>629</c:v>
                </c:pt>
                <c:pt idx="11">
                  <c:v>629</c:v>
                </c:pt>
                <c:pt idx="12">
                  <c:v>629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629</c:v>
                </c:pt>
                <c:pt idx="17">
                  <c:v>629</c:v>
                </c:pt>
                <c:pt idx="18">
                  <c:v>629</c:v>
                </c:pt>
                <c:pt idx="19">
                  <c:v>629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984195"/>
        <c:axId val="72338761"/>
      </c:lineChart>
      <c:catAx>
        <c:axId val="4598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execuções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338761"/>
        <c:crosses val="autoZero"/>
        <c:auto val="1"/>
        <c:lblAlgn val="ctr"/>
        <c:lblOffset val="100"/>
      </c:catAx>
      <c:valAx>
        <c:axId val="72338761"/>
        <c:scaling>
          <c:orientation val="minMax"/>
          <c:min val="6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98419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eil101!$G$5</c:f>
              <c:strCache>
                <c:ptCount val="1"/>
                <c:pt idx="0">
                  <c:v>execução2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eil101!$H$5:$R$5</c:f>
              <c:numCache>
                <c:formatCode>General</c:formatCode>
                <c:ptCount val="11"/>
                <c:pt idx="0">
                  <c:v>14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22</c:v>
                </c:pt>
                <c:pt idx="10">
                  <c:v>15</c:v>
                </c:pt>
              </c:numCache>
            </c:numRef>
          </c:val>
        </c:ser>
        <c:ser>
          <c:idx val="1"/>
          <c:order val="1"/>
          <c:tx>
            <c:strRef>
              <c:f>eil101!$G$6</c:f>
              <c:strCache>
                <c:ptCount val="1"/>
                <c:pt idx="0">
                  <c:v>execução3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eil101!$H$6:$R$6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</c:ser>
        <c:ser>
          <c:idx val="2"/>
          <c:order val="2"/>
          <c:tx>
            <c:strRef>
              <c:f>eil101!$G$7</c:f>
              <c:strCache>
                <c:ptCount val="1"/>
                <c:pt idx="0">
                  <c:v>execução4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eil101!$H$7:$R$7</c:f>
              <c:numCache>
                <c:formatCode>General</c:formatCode>
                <c:ptCount val="11"/>
                <c:pt idx="0">
                  <c:v>16</c:v>
                </c:pt>
                <c:pt idx="1">
                  <c:v>13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7</c:v>
                </c:pt>
              </c:numCache>
            </c:numRef>
          </c:val>
        </c:ser>
        <c:ser>
          <c:idx val="3"/>
          <c:order val="3"/>
          <c:tx>
            <c:strRef>
              <c:f>eil101!$G$8</c:f>
              <c:strCache>
                <c:ptCount val="1"/>
                <c:pt idx="0">
                  <c:v>execução5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eil101!$H$8:$R$8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18</c:v>
                </c:pt>
                <c:pt idx="10">
                  <c:v>13</c:v>
                </c:pt>
              </c:numCache>
            </c:numRef>
          </c:val>
        </c:ser>
        <c:ser>
          <c:idx val="4"/>
          <c:order val="4"/>
          <c:tx>
            <c:strRef>
              <c:f>eil101!$G$9</c:f>
              <c:strCache>
                <c:ptCount val="1"/>
                <c:pt idx="0">
                  <c:v>execução6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eil101!$H$9:$R$9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20</c:v>
                </c:pt>
                <c:pt idx="10">
                  <c:v>13</c:v>
                </c:pt>
              </c:numCache>
            </c:numRef>
          </c:val>
        </c:ser>
        <c:ser>
          <c:idx val="5"/>
          <c:order val="5"/>
          <c:tx>
            <c:strRef>
              <c:f>eil101!$G$10</c:f>
              <c:strCache>
                <c:ptCount val="1"/>
                <c:pt idx="0">
                  <c:v>execução7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eil101!$H$10:$R$10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17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</c:ser>
        <c:ser>
          <c:idx val="6"/>
          <c:order val="6"/>
          <c:tx>
            <c:strRef>
              <c:f>eil101!$G$11</c:f>
              <c:strCache>
                <c:ptCount val="1"/>
                <c:pt idx="0">
                  <c:v>execução8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eil101!$H$11:$R$11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</c:ser>
        <c:ser>
          <c:idx val="7"/>
          <c:order val="7"/>
          <c:tx>
            <c:strRef>
              <c:f>eil101!$G$12</c:f>
              <c:strCache>
                <c:ptCount val="1"/>
                <c:pt idx="0">
                  <c:v>execução9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eil101!$H$12:$R$12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16</c:v>
                </c:pt>
                <c:pt idx="10">
                  <c:v>8</c:v>
                </c:pt>
              </c:numCache>
            </c:numRef>
          </c:val>
        </c:ser>
        <c:ser>
          <c:idx val="8"/>
          <c:order val="8"/>
          <c:tx>
            <c:strRef>
              <c:f>eil101!$G$13</c:f>
              <c:strCache>
                <c:ptCount val="1"/>
                <c:pt idx="0">
                  <c:v>execução10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eil101!$H$13:$R$13</c:f>
              <c:numCache>
                <c:formatCode>General</c:formatCode>
                <c:ptCount val="11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14</c:v>
                </c:pt>
                <c:pt idx="10">
                  <c:v>10</c:v>
                </c:pt>
              </c:numCache>
            </c:numRef>
          </c:val>
        </c:ser>
        <c:ser>
          <c:idx val="9"/>
          <c:order val="9"/>
          <c:tx>
            <c:strRef>
              <c:f>eil101!$G$14</c:f>
              <c:strCache>
                <c:ptCount val="1"/>
                <c:pt idx="0">
                  <c:v>execução11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eil101!$H$14:$R$14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eil101!$G$15</c:f>
              <c:strCache>
                <c:ptCount val="1"/>
                <c:pt idx="0">
                  <c:v>execução12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eil101!$H$15:$R$15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6</c:v>
                </c:pt>
              </c:numCache>
            </c:numRef>
          </c:val>
        </c:ser>
        <c:ser>
          <c:idx val="11"/>
          <c:order val="11"/>
          <c:tx>
            <c:strRef>
              <c:f>eil101!$G$16</c:f>
              <c:strCache>
                <c:ptCount val="1"/>
                <c:pt idx="0">
                  <c:v>execução13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eil101!$H$16:$R$16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18</c:v>
                </c:pt>
                <c:pt idx="9">
                  <c:v>14</c:v>
                </c:pt>
                <c:pt idx="10">
                  <c:v>10</c:v>
                </c:pt>
              </c:numCache>
            </c:numRef>
          </c:val>
        </c:ser>
        <c:ser>
          <c:idx val="12"/>
          <c:order val="12"/>
          <c:tx>
            <c:strRef>
              <c:f>eil101!$G$17</c:f>
              <c:strCache>
                <c:ptCount val="1"/>
                <c:pt idx="0">
                  <c:v>execução14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eil101!$H$17:$R$17</c:f>
              <c:numCache>
                <c:formatCode>General</c:formatCode>
                <c:ptCount val="11"/>
                <c:pt idx="0">
                  <c:v>16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18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</c:ser>
        <c:ser>
          <c:idx val="13"/>
          <c:order val="13"/>
          <c:tx>
            <c:strRef>
              <c:f>eil101!$G$18</c:f>
              <c:strCache>
                <c:ptCount val="1"/>
                <c:pt idx="0">
                  <c:v>execução15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eil101!$H$18:$R$18</c:f>
              <c:numCache>
                <c:formatCode>General</c:formatCode>
                <c:ptCount val="11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</c:ser>
        <c:ser>
          <c:idx val="14"/>
          <c:order val="14"/>
          <c:tx>
            <c:strRef>
              <c:f>eil101!$G$19</c:f>
              <c:strCache>
                <c:ptCount val="1"/>
                <c:pt idx="0">
                  <c:v>execução16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eil101!$H$19:$R$19</c:f>
              <c:numCache>
                <c:formatCode>General</c:formatCode>
                <c:ptCount val="11"/>
                <c:pt idx="0">
                  <c:v>13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19</c:v>
                </c:pt>
                <c:pt idx="8">
                  <c:v>16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eil101!$G$20</c:f>
              <c:strCache>
                <c:ptCount val="1"/>
                <c:pt idx="0">
                  <c:v>execução17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eil101!$H$20:$R$20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</c:numCache>
            </c:numRef>
          </c:val>
        </c:ser>
        <c:ser>
          <c:idx val="16"/>
          <c:order val="16"/>
          <c:tx>
            <c:strRef>
              <c:f>eil101!$G$21</c:f>
              <c:strCache>
                <c:ptCount val="1"/>
                <c:pt idx="0">
                  <c:v>execução18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eil101!$H$21:$R$21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eil101!$G$22</c:f>
              <c:strCache>
                <c:ptCount val="1"/>
                <c:pt idx="0">
                  <c:v>execução19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eil101!$H$22:$R$22</c:f>
              <c:numCache>
                <c:formatCode>General</c:formatCode>
                <c:ptCount val="11"/>
                <c:pt idx="0">
                  <c:v>17</c:v>
                </c:pt>
                <c:pt idx="1">
                  <c:v>20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30</c:v>
                </c:pt>
                <c:pt idx="7">
                  <c:v>28</c:v>
                </c:pt>
                <c:pt idx="8">
                  <c:v>27</c:v>
                </c:pt>
                <c:pt idx="9">
                  <c:v>20</c:v>
                </c:pt>
                <c:pt idx="10">
                  <c:v>6</c:v>
                </c:pt>
              </c:numCache>
            </c:numRef>
          </c:val>
        </c:ser>
        <c:ser>
          <c:idx val="18"/>
          <c:order val="18"/>
          <c:tx>
            <c:strRef>
              <c:f>eil101!$G$23</c:f>
              <c:strCache>
                <c:ptCount val="1"/>
                <c:pt idx="0">
                  <c:v>execução20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eil101!$H$3:$R$4</c:f>
              <c:strCache>
                <c:ptCount val="22"/>
                <c:pt idx="0">
                  <c:v>n0</c:v>
                </c:pt>
                <c:pt idx="1">
                  <c:v>12</c:v>
                </c:pt>
                <c:pt idx="2">
                  <c:v>n1</c:v>
                </c:pt>
                <c:pt idx="3">
                  <c:v>11</c:v>
                </c:pt>
                <c:pt idx="4">
                  <c:v>n2</c:v>
                </c:pt>
                <c:pt idx="5">
                  <c:v>13</c:v>
                </c:pt>
                <c:pt idx="6">
                  <c:v>n3</c:v>
                </c:pt>
                <c:pt idx="7">
                  <c:v>14</c:v>
                </c:pt>
                <c:pt idx="8">
                  <c:v>n4</c:v>
                </c:pt>
                <c:pt idx="9">
                  <c:v>19</c:v>
                </c:pt>
                <c:pt idx="10">
                  <c:v>n5</c:v>
                </c:pt>
                <c:pt idx="11">
                  <c:v>18</c:v>
                </c:pt>
                <c:pt idx="12">
                  <c:v>n6</c:v>
                </c:pt>
                <c:pt idx="13">
                  <c:v>19</c:v>
                </c:pt>
                <c:pt idx="14">
                  <c:v>n7</c:v>
                </c:pt>
                <c:pt idx="15">
                  <c:v>19</c:v>
                </c:pt>
                <c:pt idx="16">
                  <c:v>n8</c:v>
                </c:pt>
                <c:pt idx="17">
                  <c:v>19</c:v>
                </c:pt>
                <c:pt idx="18">
                  <c:v>n9</c:v>
                </c:pt>
                <c:pt idx="19">
                  <c:v>16</c:v>
                </c:pt>
                <c:pt idx="20">
                  <c:v>n10</c:v>
                </c:pt>
                <c:pt idx="21">
                  <c:v>7</c:v>
                </c:pt>
              </c:strCache>
            </c:strRef>
          </c:cat>
          <c:val>
            <c:numRef>
              <c:f>eil101!$H$23:$R$23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9</c:v>
                </c:pt>
              </c:numCache>
            </c:numRef>
          </c:val>
        </c:ser>
        <c:gapWidth val="100"/>
        <c:overlap val="0"/>
        <c:axId val="42063091"/>
        <c:axId val="7754397"/>
      </c:barChart>
      <c:catAx>
        <c:axId val="420630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4397"/>
        <c:crosses val="autoZero"/>
        <c:auto val="1"/>
        <c:lblAlgn val="ctr"/>
        <c:lblOffset val="100"/>
      </c:catAx>
      <c:valAx>
        <c:axId val="7754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0630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melhor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9"/>
                <c:pt idx="0">
                  <c:v>313996</c:v>
                </c:pt>
                <c:pt idx="1">
                  <c:v>317252</c:v>
                </c:pt>
                <c:pt idx="2">
                  <c:v>318899</c:v>
                </c:pt>
                <c:pt idx="3">
                  <c:v>314701</c:v>
                </c:pt>
                <c:pt idx="4">
                  <c:v>320303</c:v>
                </c:pt>
                <c:pt idx="5">
                  <c:v>316234</c:v>
                </c:pt>
                <c:pt idx="6">
                  <c:v>315596</c:v>
                </c:pt>
                <c:pt idx="7">
                  <c:v>313026</c:v>
                </c:pt>
                <c:pt idx="8">
                  <c:v>317457</c:v>
                </c:pt>
                <c:pt idx="9">
                  <c:v>318350</c:v>
                </c:pt>
                <c:pt idx="10">
                  <c:v>312738</c:v>
                </c:pt>
                <c:pt idx="11">
                  <c:v>315327</c:v>
                </c:pt>
                <c:pt idx="12">
                  <c:v>319598</c:v>
                </c:pt>
                <c:pt idx="13">
                  <c:v>310423</c:v>
                </c:pt>
                <c:pt idx="14">
                  <c:v>320160</c:v>
                </c:pt>
                <c:pt idx="15">
                  <c:v>318265</c:v>
                </c:pt>
                <c:pt idx="16">
                  <c:v>313461</c:v>
                </c:pt>
                <c:pt idx="17">
                  <c:v>310281</c:v>
                </c:pt>
                <c:pt idx="18">
                  <c:v>319952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ótimo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9"/>
                <c:pt idx="0">
                  <c:v>294358</c:v>
                </c:pt>
                <c:pt idx="1">
                  <c:v>294358</c:v>
                </c:pt>
                <c:pt idx="2">
                  <c:v>294358</c:v>
                </c:pt>
                <c:pt idx="3">
                  <c:v>294358</c:v>
                </c:pt>
                <c:pt idx="4">
                  <c:v>294358</c:v>
                </c:pt>
                <c:pt idx="5">
                  <c:v>294358</c:v>
                </c:pt>
                <c:pt idx="6">
                  <c:v>294358</c:v>
                </c:pt>
                <c:pt idx="7">
                  <c:v>294358</c:v>
                </c:pt>
                <c:pt idx="8">
                  <c:v>294358</c:v>
                </c:pt>
                <c:pt idx="9">
                  <c:v>294358</c:v>
                </c:pt>
                <c:pt idx="10">
                  <c:v>294358</c:v>
                </c:pt>
                <c:pt idx="11">
                  <c:v>294358</c:v>
                </c:pt>
                <c:pt idx="12">
                  <c:v>294358</c:v>
                </c:pt>
                <c:pt idx="13">
                  <c:v>294358</c:v>
                </c:pt>
                <c:pt idx="14">
                  <c:v>294358</c:v>
                </c:pt>
                <c:pt idx="15">
                  <c:v>294358</c:v>
                </c:pt>
                <c:pt idx="16">
                  <c:v>294358</c:v>
                </c:pt>
                <c:pt idx="17">
                  <c:v>294358</c:v>
                </c:pt>
                <c:pt idx="18">
                  <c:v>294358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8593570"/>
        <c:axId val="91221621"/>
      </c:lineChart>
      <c:catAx>
        <c:axId val="88593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execução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221621"/>
        <c:crosses val="autoZero"/>
        <c:auto val="1"/>
        <c:lblAlgn val="ctr"/>
        <c:lblOffset val="100"/>
      </c:catAx>
      <c:valAx>
        <c:axId val="91221621"/>
        <c:scaling>
          <c:orientation val="minMax"/>
          <c:min val="29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fitness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59357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gr666!$G$4</c:f>
              <c:strCache>
                <c:ptCount val="1"/>
                <c:pt idx="0">
                  <c:v>execução1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gr666!$H$4:$X$4</c:f>
              <c:numCache>
                <c:formatCode>General</c:formatCode>
                <c:ptCount val="17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23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gr666!$G$5</c:f>
              <c:strCache>
                <c:ptCount val="1"/>
                <c:pt idx="0">
                  <c:v>execução2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gr666!$H$5:$X$5</c:f>
              <c:numCache>
                <c:formatCode>General</c:formatCode>
                <c:ptCount val="17"/>
                <c:pt idx="0">
                  <c:v>32</c:v>
                </c:pt>
                <c:pt idx="1">
                  <c:v>43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29</c:v>
                </c:pt>
                <c:pt idx="10">
                  <c:v>21</c:v>
                </c:pt>
                <c:pt idx="11">
                  <c:v>17</c:v>
                </c:pt>
                <c:pt idx="12">
                  <c:v>15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tx>
            <c:strRef>
              <c:f>gr666!$G$6</c:f>
              <c:strCache>
                <c:ptCount val="1"/>
                <c:pt idx="0">
                  <c:v>execução3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gr666!$H$6:$X$6</c:f>
              <c:numCache>
                <c:formatCode>General</c:formatCode>
                <c:ptCount val="17"/>
                <c:pt idx="0">
                  <c:v>32</c:v>
                </c:pt>
                <c:pt idx="1">
                  <c:v>37</c:v>
                </c:pt>
                <c:pt idx="2">
                  <c:v>15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21</c:v>
                </c:pt>
                <c:pt idx="11">
                  <c:v>19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gr666!$G$7</c:f>
              <c:strCache>
                <c:ptCount val="1"/>
                <c:pt idx="0">
                  <c:v>execução4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gr666!$H$7:$X$7</c:f>
              <c:numCache>
                <c:formatCode>General</c:formatCode>
                <c:ptCount val="17"/>
                <c:pt idx="0">
                  <c:v>26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23</c:v>
                </c:pt>
                <c:pt idx="11">
                  <c:v>18</c:v>
                </c:pt>
                <c:pt idx="12">
                  <c:v>11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gr666!$G$8</c:f>
              <c:strCache>
                <c:ptCount val="1"/>
                <c:pt idx="0">
                  <c:v>execução5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gr666!$H$8:$X$8</c:f>
              <c:numCache>
                <c:formatCode>General</c:formatCode>
                <c:ptCount val="17"/>
                <c:pt idx="0">
                  <c:v>42</c:v>
                </c:pt>
                <c:pt idx="1">
                  <c:v>56</c:v>
                </c:pt>
                <c:pt idx="2">
                  <c:v>38</c:v>
                </c:pt>
                <c:pt idx="3">
                  <c:v>43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50</c:v>
                </c:pt>
                <c:pt idx="8">
                  <c:v>44</c:v>
                </c:pt>
                <c:pt idx="9">
                  <c:v>34</c:v>
                </c:pt>
                <c:pt idx="10">
                  <c:v>25</c:v>
                </c:pt>
                <c:pt idx="11">
                  <c:v>15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gr666!$G$9</c:f>
              <c:strCache>
                <c:ptCount val="1"/>
                <c:pt idx="0">
                  <c:v>execução6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gr666!$H$9:$X$9</c:f>
              <c:numCache>
                <c:formatCode>General</c:formatCode>
                <c:ptCount val="17"/>
                <c:pt idx="0">
                  <c:v>43</c:v>
                </c:pt>
                <c:pt idx="1">
                  <c:v>57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39</c:v>
                </c:pt>
                <c:pt idx="10">
                  <c:v>32</c:v>
                </c:pt>
                <c:pt idx="11">
                  <c:v>20</c:v>
                </c:pt>
                <c:pt idx="12">
                  <c:v>11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gr666!$G$10</c:f>
              <c:strCache>
                <c:ptCount val="1"/>
                <c:pt idx="0">
                  <c:v>execução7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gr666!$H$10:$X$10</c:f>
              <c:numCache>
                <c:formatCode>General</c:formatCode>
                <c:ptCount val="17"/>
                <c:pt idx="0">
                  <c:v>41</c:v>
                </c:pt>
                <c:pt idx="1">
                  <c:v>49</c:v>
                </c:pt>
                <c:pt idx="2">
                  <c:v>39</c:v>
                </c:pt>
                <c:pt idx="3">
                  <c:v>42</c:v>
                </c:pt>
                <c:pt idx="4">
                  <c:v>43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40</c:v>
                </c:pt>
                <c:pt idx="9">
                  <c:v>38</c:v>
                </c:pt>
                <c:pt idx="10">
                  <c:v>38</c:v>
                </c:pt>
                <c:pt idx="11">
                  <c:v>31</c:v>
                </c:pt>
                <c:pt idx="12">
                  <c:v>19</c:v>
                </c:pt>
                <c:pt idx="13">
                  <c:v>13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7"/>
          <c:order val="7"/>
          <c:tx>
            <c:strRef>
              <c:f>gr666!$G$11</c:f>
              <c:strCache>
                <c:ptCount val="1"/>
                <c:pt idx="0">
                  <c:v>execução8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gr666!$H$11:$X$11</c:f>
              <c:numCache>
                <c:formatCode>General</c:formatCode>
                <c:ptCount val="17"/>
                <c:pt idx="0">
                  <c:v>40</c:v>
                </c:pt>
                <c:pt idx="1">
                  <c:v>57</c:v>
                </c:pt>
                <c:pt idx="2">
                  <c:v>38</c:v>
                </c:pt>
                <c:pt idx="3">
                  <c:v>41</c:v>
                </c:pt>
                <c:pt idx="4">
                  <c:v>39</c:v>
                </c:pt>
                <c:pt idx="5">
                  <c:v>40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37</c:v>
                </c:pt>
                <c:pt idx="11">
                  <c:v>28</c:v>
                </c:pt>
                <c:pt idx="12">
                  <c:v>22</c:v>
                </c:pt>
                <c:pt idx="13">
                  <c:v>13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8"/>
          <c:order val="8"/>
          <c:tx>
            <c:strRef>
              <c:f>gr666!$G$12</c:f>
              <c:strCache>
                <c:ptCount val="1"/>
                <c:pt idx="0">
                  <c:v>execução9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gr666!$H$12:$X$12</c:f>
              <c:numCache>
                <c:formatCode>General</c:formatCode>
                <c:ptCount val="17"/>
                <c:pt idx="0">
                  <c:v>40</c:v>
                </c:pt>
                <c:pt idx="1">
                  <c:v>69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33</c:v>
                </c:pt>
                <c:pt idx="9">
                  <c:v>30</c:v>
                </c:pt>
                <c:pt idx="10">
                  <c:v>25</c:v>
                </c:pt>
                <c:pt idx="11">
                  <c:v>14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9"/>
          <c:order val="9"/>
          <c:tx>
            <c:strRef>
              <c:f>gr666!$G$13</c:f>
              <c:strCache>
                <c:ptCount val="1"/>
                <c:pt idx="0">
                  <c:v>execução10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gr666!$H$13:$X$13</c:f>
              <c:numCache>
                <c:formatCode>General</c:formatCode>
                <c:ptCount val="17"/>
                <c:pt idx="0">
                  <c:v>39</c:v>
                </c:pt>
                <c:pt idx="1">
                  <c:v>33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31</c:v>
                </c:pt>
                <c:pt idx="6">
                  <c:v>21</c:v>
                </c:pt>
                <c:pt idx="7">
                  <c:v>34</c:v>
                </c:pt>
                <c:pt idx="8">
                  <c:v>35</c:v>
                </c:pt>
                <c:pt idx="9">
                  <c:v>32</c:v>
                </c:pt>
                <c:pt idx="10">
                  <c:v>33</c:v>
                </c:pt>
                <c:pt idx="11">
                  <c:v>23</c:v>
                </c:pt>
                <c:pt idx="12">
                  <c:v>18</c:v>
                </c:pt>
                <c:pt idx="13">
                  <c:v>13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gr666!$G$14</c:f>
              <c:strCache>
                <c:ptCount val="1"/>
                <c:pt idx="0">
                  <c:v>execução11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gr666!$H$14:$X$14</c:f>
              <c:numCache>
                <c:formatCode>General</c:formatCode>
                <c:ptCount val="17"/>
                <c:pt idx="0">
                  <c:v>30</c:v>
                </c:pt>
                <c:pt idx="1">
                  <c:v>37</c:v>
                </c:pt>
                <c:pt idx="2">
                  <c:v>28</c:v>
                </c:pt>
                <c:pt idx="3">
                  <c:v>26</c:v>
                </c:pt>
                <c:pt idx="4">
                  <c:v>31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37</c:v>
                </c:pt>
                <c:pt idx="9">
                  <c:v>35</c:v>
                </c:pt>
                <c:pt idx="10">
                  <c:v>32</c:v>
                </c:pt>
                <c:pt idx="11">
                  <c:v>24</c:v>
                </c:pt>
                <c:pt idx="12">
                  <c:v>18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gr666!$G$15</c:f>
              <c:strCache>
                <c:ptCount val="1"/>
                <c:pt idx="0">
                  <c:v>execução12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gr666!$H$15:$X$15</c:f>
              <c:numCache>
                <c:formatCode>General</c:formatCode>
                <c:ptCount val="17"/>
                <c:pt idx="0">
                  <c:v>41</c:v>
                </c:pt>
                <c:pt idx="1">
                  <c:v>59</c:v>
                </c:pt>
                <c:pt idx="2">
                  <c:v>36</c:v>
                </c:pt>
                <c:pt idx="3">
                  <c:v>40</c:v>
                </c:pt>
                <c:pt idx="4">
                  <c:v>43</c:v>
                </c:pt>
                <c:pt idx="5">
                  <c:v>45</c:v>
                </c:pt>
                <c:pt idx="6">
                  <c:v>43</c:v>
                </c:pt>
                <c:pt idx="7">
                  <c:v>43</c:v>
                </c:pt>
                <c:pt idx="8">
                  <c:v>39</c:v>
                </c:pt>
                <c:pt idx="9">
                  <c:v>36</c:v>
                </c:pt>
                <c:pt idx="10">
                  <c:v>30</c:v>
                </c:pt>
                <c:pt idx="11">
                  <c:v>20</c:v>
                </c:pt>
                <c:pt idx="12">
                  <c:v>12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gr666!$G$16</c:f>
              <c:strCache>
                <c:ptCount val="1"/>
                <c:pt idx="0">
                  <c:v>execução13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gr666!$H$16:$X$16</c:f>
              <c:numCache>
                <c:formatCode>General</c:formatCode>
                <c:ptCount val="17"/>
                <c:pt idx="0">
                  <c:v>40</c:v>
                </c:pt>
                <c:pt idx="1">
                  <c:v>42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40</c:v>
                </c:pt>
                <c:pt idx="9">
                  <c:v>36</c:v>
                </c:pt>
                <c:pt idx="10">
                  <c:v>35</c:v>
                </c:pt>
                <c:pt idx="11">
                  <c:v>21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gr666!$G$17</c:f>
              <c:strCache>
                <c:ptCount val="1"/>
                <c:pt idx="0">
                  <c:v>execução14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gr666!$H$17:$X$17</c:f>
              <c:numCache>
                <c:formatCode>General</c:formatCode>
                <c:ptCount val="17"/>
                <c:pt idx="0">
                  <c:v>28</c:v>
                </c:pt>
                <c:pt idx="1">
                  <c:v>24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28</c:v>
                </c:pt>
                <c:pt idx="7">
                  <c:v>25</c:v>
                </c:pt>
                <c:pt idx="8">
                  <c:v>26</c:v>
                </c:pt>
                <c:pt idx="9">
                  <c:v>23</c:v>
                </c:pt>
                <c:pt idx="10">
                  <c:v>20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gr666!$G$18</c:f>
              <c:strCache>
                <c:ptCount val="1"/>
                <c:pt idx="0">
                  <c:v>execução15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gr666!$H$18:$X$18</c:f>
              <c:numCache>
                <c:formatCode>General</c:formatCode>
                <c:ptCount val="17"/>
                <c:pt idx="0">
                  <c:v>52</c:v>
                </c:pt>
                <c:pt idx="1">
                  <c:v>71</c:v>
                </c:pt>
                <c:pt idx="2">
                  <c:v>51</c:v>
                </c:pt>
                <c:pt idx="3">
                  <c:v>52</c:v>
                </c:pt>
                <c:pt idx="4">
                  <c:v>56</c:v>
                </c:pt>
                <c:pt idx="5">
                  <c:v>54</c:v>
                </c:pt>
                <c:pt idx="6">
                  <c:v>55</c:v>
                </c:pt>
                <c:pt idx="7">
                  <c:v>57</c:v>
                </c:pt>
                <c:pt idx="8">
                  <c:v>55</c:v>
                </c:pt>
                <c:pt idx="9">
                  <c:v>56</c:v>
                </c:pt>
                <c:pt idx="10">
                  <c:v>46</c:v>
                </c:pt>
                <c:pt idx="11">
                  <c:v>38</c:v>
                </c:pt>
                <c:pt idx="12">
                  <c:v>28</c:v>
                </c:pt>
                <c:pt idx="13">
                  <c:v>13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gr666!$G$19</c:f>
              <c:strCache>
                <c:ptCount val="1"/>
                <c:pt idx="0">
                  <c:v>execução16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gr666!$H$19:$X$19</c:f>
              <c:numCache>
                <c:formatCode>General</c:formatCode>
                <c:ptCount val="17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27</c:v>
                </c:pt>
                <c:pt idx="10">
                  <c:v>24</c:v>
                </c:pt>
                <c:pt idx="11">
                  <c:v>17</c:v>
                </c:pt>
                <c:pt idx="12">
                  <c:v>13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gr666!$G$20</c:f>
              <c:strCache>
                <c:ptCount val="1"/>
                <c:pt idx="0">
                  <c:v>execução17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gr666!$H$20:$X$20</c:f>
              <c:numCache>
                <c:formatCode>General</c:formatCode>
                <c:ptCount val="17"/>
                <c:pt idx="0">
                  <c:v>22</c:v>
                </c:pt>
                <c:pt idx="1">
                  <c:v>20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gr666!$G$21</c:f>
              <c:strCache>
                <c:ptCount val="1"/>
                <c:pt idx="0">
                  <c:v>execução18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gr666!$H$21:$X$21</c:f>
              <c:numCache>
                <c:formatCode>General</c:formatCode>
                <c:ptCount val="17"/>
                <c:pt idx="0">
                  <c:v>47</c:v>
                </c:pt>
                <c:pt idx="1">
                  <c:v>63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35</c:v>
                </c:pt>
                <c:pt idx="11">
                  <c:v>26</c:v>
                </c:pt>
                <c:pt idx="12">
                  <c:v>12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gr666!$G$22</c:f>
              <c:strCache>
                <c:ptCount val="1"/>
                <c:pt idx="0">
                  <c:v>execução19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gr666!$H$22:$X$22</c:f>
              <c:numCache>
                <c:formatCode>General</c:formatCode>
                <c:ptCount val="17"/>
                <c:pt idx="0">
                  <c:v>36</c:v>
                </c:pt>
                <c:pt idx="1">
                  <c:v>58</c:v>
                </c:pt>
                <c:pt idx="2">
                  <c:v>39</c:v>
                </c:pt>
                <c:pt idx="3">
                  <c:v>41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40</c:v>
                </c:pt>
                <c:pt idx="9">
                  <c:v>36</c:v>
                </c:pt>
                <c:pt idx="10">
                  <c:v>30</c:v>
                </c:pt>
                <c:pt idx="11">
                  <c:v>26</c:v>
                </c:pt>
                <c:pt idx="12">
                  <c:v>19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</c:ser>
        <c:ser>
          <c:idx val="19"/>
          <c:order val="19"/>
          <c:tx>
            <c:strRef>
              <c:f>gr666!$G$23</c:f>
              <c:strCache>
                <c:ptCount val="1"/>
                <c:pt idx="0">
                  <c:v>execução20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gr666!$H$3:$X$3</c:f>
              <c:strCache>
                <c:ptCount val="17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</c:strCache>
            </c:strRef>
          </c:cat>
          <c:val>
            <c:numRef>
              <c:f>gr666!$H$23:$X$23</c:f>
              <c:numCache>
                <c:formatCode>General</c:formatCode>
                <c:ptCount val="17"/>
                <c:pt idx="0">
                  <c:v>23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28</c:v>
                </c:pt>
                <c:pt idx="9">
                  <c:v>29</c:v>
                </c:pt>
                <c:pt idx="10">
                  <c:v>31</c:v>
                </c:pt>
                <c:pt idx="11">
                  <c:v>28</c:v>
                </c:pt>
                <c:pt idx="12">
                  <c:v>22</c:v>
                </c:pt>
                <c:pt idx="13">
                  <c:v>10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gapWidth val="100"/>
        <c:overlap val="0"/>
        <c:axId val="54946919"/>
        <c:axId val="51207318"/>
      </c:barChart>
      <c:catAx>
        <c:axId val="54946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207318"/>
        <c:crosses val="autoZero"/>
        <c:auto val="1"/>
        <c:lblAlgn val="ctr"/>
        <c:lblOffset val="100"/>
      </c:catAx>
      <c:valAx>
        <c:axId val="51207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9469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'Tempo 2-opt x recursivo'!$B$1</c:f>
              <c:strCache>
                <c:ptCount val="1"/>
                <c:pt idx="0">
                  <c:v>2-opt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'Tempo 2-opt x recursivo'!$A$2:$A$5</c:f>
              <c:strCache>
                <c:ptCount val="4"/>
                <c:pt idx="0">
                  <c:v>51</c:v>
                </c:pt>
                <c:pt idx="1">
                  <c:v>96</c:v>
                </c:pt>
                <c:pt idx="2">
                  <c:v>101</c:v>
                </c:pt>
                <c:pt idx="3">
                  <c:v>666</c:v>
                </c:pt>
              </c:strCache>
            </c:strRef>
          </c:cat>
          <c:val>
            <c:numRef>
              <c:f>'Tempo 2-opt x recursivo'!$B$2:$B$5</c:f>
              <c:numCache>
                <c:formatCode>General</c:formatCode>
                <c:ptCount val="4"/>
                <c:pt idx="0">
                  <c:v>21</c:v>
                </c:pt>
                <c:pt idx="1">
                  <c:v>89</c:v>
                </c:pt>
                <c:pt idx="2">
                  <c:v>99</c:v>
                </c:pt>
                <c:pt idx="3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'Tempo 2-opt x recursivo'!$C$1</c:f>
              <c:strCache>
                <c:ptCount val="1"/>
                <c:pt idx="0">
                  <c:v>recursivo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'Tempo 2-opt x recursivo'!$A$2:$A$5</c:f>
              <c:strCache>
                <c:ptCount val="4"/>
                <c:pt idx="0">
                  <c:v>51</c:v>
                </c:pt>
                <c:pt idx="1">
                  <c:v>96</c:v>
                </c:pt>
                <c:pt idx="2">
                  <c:v>101</c:v>
                </c:pt>
                <c:pt idx="3">
                  <c:v>666</c:v>
                </c:pt>
              </c:strCache>
            </c:strRef>
          </c:cat>
          <c:val>
            <c:numRef>
              <c:f>'Tempo 2-opt x recursivo'!$C$2:$C$5</c:f>
              <c:numCache>
                <c:formatCode>General</c:formatCode>
                <c:ptCount val="4"/>
                <c:pt idx="0">
                  <c:v>34.6</c:v>
                </c:pt>
                <c:pt idx="1">
                  <c:v>194.3</c:v>
                </c:pt>
                <c:pt idx="2">
                  <c:v>492.55</c:v>
                </c:pt>
                <c:pt idx="3">
                  <c:v>942.65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087948"/>
        <c:axId val="87998442"/>
      </c:lineChart>
      <c:catAx>
        <c:axId val="54087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Núm. cidades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998442"/>
        <c:crosses val="autoZero"/>
        <c:auto val="1"/>
        <c:lblAlgn val="ctr"/>
        <c:lblOffset val="100"/>
      </c:catAx>
      <c:valAx>
        <c:axId val="87998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médio de execução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879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207720</xdr:colOff>
      <xdr:row>31</xdr:row>
      <xdr:rowOff>38880</xdr:rowOff>
    </xdr:from>
    <xdr:to>
      <xdr:col>8</xdr:col>
      <xdr:colOff>171000</xdr:colOff>
      <xdr:row>42</xdr:row>
      <xdr:rowOff>128520</xdr:rowOff>
    </xdr:to>
    <xdr:graphicFrame>
      <xdr:nvGraphicFramePr>
        <xdr:cNvPr id="0" name=""/>
        <xdr:cNvGraphicFramePr/>
      </xdr:nvGraphicFramePr>
      <xdr:xfrm>
        <a:off x="207720" y="5695200"/>
        <a:ext cx="5652720" cy="21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7200</xdr:colOff>
      <xdr:row>30</xdr:row>
      <xdr:rowOff>143280</xdr:rowOff>
    </xdr:from>
    <xdr:to>
      <xdr:col>20</xdr:col>
      <xdr:colOff>430920</xdr:colOff>
      <xdr:row>42</xdr:row>
      <xdr:rowOff>111240</xdr:rowOff>
    </xdr:to>
    <xdr:graphicFrame>
      <xdr:nvGraphicFramePr>
        <xdr:cNvPr id="1" name=""/>
        <xdr:cNvGraphicFramePr/>
      </xdr:nvGraphicFramePr>
      <xdr:xfrm>
        <a:off x="6076440" y="5614200"/>
        <a:ext cx="5479560" cy="219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90000</xdr:colOff>
      <xdr:row>31</xdr:row>
      <xdr:rowOff>81720</xdr:rowOff>
    </xdr:from>
    <xdr:to>
      <xdr:col>8</xdr:col>
      <xdr:colOff>183600</xdr:colOff>
      <xdr:row>43</xdr:row>
      <xdr:rowOff>168120</xdr:rowOff>
    </xdr:to>
    <xdr:graphicFrame>
      <xdr:nvGraphicFramePr>
        <xdr:cNvPr id="2" name=""/>
        <xdr:cNvGraphicFramePr/>
      </xdr:nvGraphicFramePr>
      <xdr:xfrm>
        <a:off x="90000" y="5121000"/>
        <a:ext cx="5720040" cy="20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298080</xdr:colOff>
      <xdr:row>31</xdr:row>
      <xdr:rowOff>96120</xdr:rowOff>
    </xdr:from>
    <xdr:to>
      <xdr:col>20</xdr:col>
      <xdr:colOff>464040</xdr:colOff>
      <xdr:row>43</xdr:row>
      <xdr:rowOff>165960</xdr:rowOff>
    </xdr:to>
    <xdr:graphicFrame>
      <xdr:nvGraphicFramePr>
        <xdr:cNvPr id="3" name=""/>
        <xdr:cNvGraphicFramePr/>
      </xdr:nvGraphicFramePr>
      <xdr:xfrm>
        <a:off x="5924520" y="5135400"/>
        <a:ext cx="5759640" cy="20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110520</xdr:colOff>
      <xdr:row>31</xdr:row>
      <xdr:rowOff>47880</xdr:rowOff>
    </xdr:from>
    <xdr:to>
      <xdr:col>6</xdr:col>
      <xdr:colOff>83160</xdr:colOff>
      <xdr:row>40</xdr:row>
      <xdr:rowOff>74160</xdr:rowOff>
    </xdr:to>
    <xdr:graphicFrame>
      <xdr:nvGraphicFramePr>
        <xdr:cNvPr id="4" name=""/>
        <xdr:cNvGraphicFramePr/>
      </xdr:nvGraphicFramePr>
      <xdr:xfrm>
        <a:off x="110520" y="5704200"/>
        <a:ext cx="4849200" cy="169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179280</xdr:colOff>
      <xdr:row>25</xdr:row>
      <xdr:rowOff>164880</xdr:rowOff>
    </xdr:from>
    <xdr:to>
      <xdr:col>21</xdr:col>
      <xdr:colOff>365040</xdr:colOff>
      <xdr:row>43</xdr:row>
      <xdr:rowOff>66960</xdr:rowOff>
    </xdr:to>
    <xdr:graphicFrame>
      <xdr:nvGraphicFramePr>
        <xdr:cNvPr id="5" name=""/>
        <xdr:cNvGraphicFramePr/>
      </xdr:nvGraphicFramePr>
      <xdr:xfrm>
        <a:off x="5326560" y="4708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114840</xdr:colOff>
      <xdr:row>31</xdr:row>
      <xdr:rowOff>70200</xdr:rowOff>
    </xdr:from>
    <xdr:to>
      <xdr:col>7</xdr:col>
      <xdr:colOff>308880</xdr:colOff>
      <xdr:row>40</xdr:row>
      <xdr:rowOff>47160</xdr:rowOff>
    </xdr:to>
    <xdr:graphicFrame>
      <xdr:nvGraphicFramePr>
        <xdr:cNvPr id="6" name=""/>
        <xdr:cNvGraphicFramePr/>
      </xdr:nvGraphicFramePr>
      <xdr:xfrm>
        <a:off x="114840" y="5177880"/>
        <a:ext cx="5540400" cy="16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437400</xdr:colOff>
      <xdr:row>26</xdr:row>
      <xdr:rowOff>45000</xdr:rowOff>
    </xdr:from>
    <xdr:to>
      <xdr:col>25</xdr:col>
      <xdr:colOff>250200</xdr:colOff>
      <xdr:row>40</xdr:row>
      <xdr:rowOff>86040</xdr:rowOff>
    </xdr:to>
    <xdr:graphicFrame>
      <xdr:nvGraphicFramePr>
        <xdr:cNvPr id="7" name=""/>
        <xdr:cNvGraphicFramePr/>
      </xdr:nvGraphicFramePr>
      <xdr:xfrm>
        <a:off x="5783760" y="4339800"/>
        <a:ext cx="6455520" cy="252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160200</xdr:colOff>
      <xdr:row>17</xdr:row>
      <xdr:rowOff>54720</xdr:rowOff>
    </xdr:from>
    <xdr:to>
      <xdr:col>5</xdr:col>
      <xdr:colOff>391680</xdr:colOff>
      <xdr:row>32</xdr:row>
      <xdr:rowOff>141120</xdr:rowOff>
    </xdr:to>
    <xdr:graphicFrame>
      <xdr:nvGraphicFramePr>
        <xdr:cNvPr id="8" name=""/>
        <xdr:cNvGraphicFramePr/>
      </xdr:nvGraphicFramePr>
      <xdr:xfrm>
        <a:off x="160200" y="2977920"/>
        <a:ext cx="4295160" cy="252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50760</xdr:colOff>
      <xdr:row>17</xdr:row>
      <xdr:rowOff>92880</xdr:rowOff>
    </xdr:from>
    <xdr:to>
      <xdr:col>11</xdr:col>
      <xdr:colOff>421920</xdr:colOff>
      <xdr:row>33</xdr:row>
      <xdr:rowOff>26640</xdr:rowOff>
    </xdr:to>
    <xdr:graphicFrame>
      <xdr:nvGraphicFramePr>
        <xdr:cNvPr id="9" name=""/>
        <xdr:cNvGraphicFramePr/>
      </xdr:nvGraphicFramePr>
      <xdr:xfrm>
        <a:off x="4927320" y="3016080"/>
        <a:ext cx="4435200" cy="25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10440</xdr:colOff>
      <xdr:row>0</xdr:row>
      <xdr:rowOff>93240</xdr:rowOff>
    </xdr:from>
    <xdr:to>
      <xdr:col>11</xdr:col>
      <xdr:colOff>421560</xdr:colOff>
      <xdr:row>14</xdr:row>
      <xdr:rowOff>153360</xdr:rowOff>
    </xdr:to>
    <xdr:graphicFrame>
      <xdr:nvGraphicFramePr>
        <xdr:cNvPr id="10" name=""/>
        <xdr:cNvGraphicFramePr/>
      </xdr:nvGraphicFramePr>
      <xdr:xfrm>
        <a:off x="4887000" y="93240"/>
        <a:ext cx="4475160" cy="24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3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0" activeCellId="0" sqref="B30"/>
    </sheetView>
  </sheetViews>
  <sheetFormatPr defaultRowHeight="14.6"/>
  <cols>
    <col collapsed="false" hidden="false" max="1" min="1" style="0" width="15.3724489795918"/>
    <col collapsed="false" hidden="false" max="6" min="2" style="0" width="11.5204081632653"/>
    <col collapsed="false" hidden="false" max="8" min="7" style="0" width="3.83163265306122"/>
    <col collapsed="false" hidden="false" max="9" min="9" style="0" width="5.38265306122449"/>
    <col collapsed="false" hidden="false" max="12" min="10" style="0" width="4.4030612244898"/>
    <col collapsed="false" hidden="false" max="13" min="13" style="0" width="5.38265306122449"/>
    <col collapsed="false" hidden="false" max="15" min="14" style="0" width="4.4030612244898"/>
    <col collapsed="false" hidden="false" max="16" min="16" style="0" width="5.38265306122449"/>
    <col collapsed="false" hidden="false" max="17" min="17" style="0" width="3.83163265306122"/>
    <col collapsed="false" hidden="false" max="18" min="18" style="0" width="12.015306122449"/>
    <col collapsed="false" hidden="false" max="1025" min="19" style="0" width="11.5204081632653"/>
  </cols>
  <sheetData>
    <row r="1" customFormat="false" ht="12.8" hidden="false" customHeight="true" outlineLevel="0" collapsed="false">
      <c r="A1" s="1" t="s">
        <v>0</v>
      </c>
      <c r="B1" s="1" t="s">
        <v>1</v>
      </c>
      <c r="C1" s="2" t="n">
        <v>426</v>
      </c>
      <c r="D1" s="1"/>
      <c r="E1" s="1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customFormat="false" ht="12.8" hidden="false" customHeight="true" outlineLevel="0" collapsed="false">
      <c r="A2" s="1"/>
      <c r="B2" s="1"/>
      <c r="C2" s="5"/>
      <c r="D2" s="1"/>
      <c r="E2" s="1"/>
      <c r="F2" s="1"/>
      <c r="G2" s="1"/>
      <c r="H2" s="1"/>
      <c r="I2" s="3" t="s">
        <v>2</v>
      </c>
      <c r="J2" s="3"/>
      <c r="K2" s="3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customFormat="false" ht="12.8" hidden="false" customHeight="true" outlineLevel="0" collapsed="false">
      <c r="A3" s="1" t="s">
        <v>3</v>
      </c>
      <c r="B3" s="1" t="s">
        <v>4</v>
      </c>
      <c r="C3" s="5" t="s">
        <v>1</v>
      </c>
      <c r="D3" s="1" t="s">
        <v>5</v>
      </c>
      <c r="E3" s="1" t="s">
        <v>6</v>
      </c>
      <c r="F3" s="1" t="s">
        <v>7</v>
      </c>
      <c r="G3" s="1"/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</row>
    <row r="4" customFormat="false" ht="14.6" hidden="false" customHeight="true" outlineLevel="0" collapsed="false">
      <c r="A4" s="1" t="n">
        <v>1</v>
      </c>
      <c r="B4" s="1" t="n">
        <v>438.230314</v>
      </c>
      <c r="C4" s="2" t="n">
        <v>426</v>
      </c>
      <c r="D4" s="1" t="n">
        <v>36</v>
      </c>
      <c r="E4" s="1" t="n">
        <f aca="false">((B4-C4)/C4)*100</f>
        <v>2.87096572769954</v>
      </c>
      <c r="F4" s="1" t="n">
        <v>21</v>
      </c>
      <c r="G4" s="1" t="s">
        <v>19</v>
      </c>
      <c r="H4" s="0" t="n">
        <v>11</v>
      </c>
      <c r="I4" s="0" t="n">
        <v>10</v>
      </c>
      <c r="J4" s="0" t="n">
        <v>11</v>
      </c>
      <c r="K4" s="0" t="n">
        <v>11</v>
      </c>
      <c r="L4" s="0" t="n">
        <v>12</v>
      </c>
      <c r="M4" s="0" t="n">
        <v>13</v>
      </c>
      <c r="N4" s="0" t="n">
        <v>12</v>
      </c>
      <c r="O4" s="0" t="n">
        <v>10</v>
      </c>
      <c r="P4" s="0" t="n">
        <v>2</v>
      </c>
      <c r="Q4" s="0" t="n">
        <v>0</v>
      </c>
      <c r="R4" s="0" t="n">
        <v>9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</row>
    <row r="5" customFormat="false" ht="14.6" hidden="false" customHeight="true" outlineLevel="0" collapsed="false">
      <c r="A5" s="1" t="n">
        <v>2</v>
      </c>
      <c r="B5" s="1" t="n">
        <v>431.915986</v>
      </c>
      <c r="C5" s="2" t="n">
        <v>426</v>
      </c>
      <c r="D5" s="1" t="n">
        <v>75</v>
      </c>
      <c r="E5" s="1" t="n">
        <f aca="false">((B5-C5)/C5)*100</f>
        <v>1.38872910798122</v>
      </c>
      <c r="F5" s="1" t="n">
        <v>39</v>
      </c>
      <c r="G5" s="1" t="s">
        <v>20</v>
      </c>
      <c r="H5" s="1" t="n">
        <v>9</v>
      </c>
      <c r="I5" s="1" t="n">
        <v>9</v>
      </c>
      <c r="J5" s="1" t="n">
        <v>10</v>
      </c>
      <c r="K5" s="1" t="n">
        <v>11</v>
      </c>
      <c r="L5" s="1" t="n">
        <v>11</v>
      </c>
      <c r="M5" s="1" t="n">
        <v>11</v>
      </c>
      <c r="N5" s="1" t="n">
        <v>11</v>
      </c>
      <c r="O5" s="1" t="n">
        <v>9</v>
      </c>
      <c r="P5" s="1" t="n">
        <v>4</v>
      </c>
      <c r="Q5" s="1" t="n">
        <v>0</v>
      </c>
      <c r="R5" s="1" t="n">
        <v>7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</row>
    <row r="6" customFormat="false" ht="14.6" hidden="false" customHeight="true" outlineLevel="0" collapsed="false">
      <c r="A6" s="1" t="n">
        <v>3</v>
      </c>
      <c r="B6" s="1" t="n">
        <v>436.53655</v>
      </c>
      <c r="C6" s="2" t="n">
        <v>426</v>
      </c>
      <c r="D6" s="1" t="n">
        <v>37</v>
      </c>
      <c r="E6" s="1" t="n">
        <f aca="false">((B6-C6)/C6)*100</f>
        <v>2.47336854460093</v>
      </c>
      <c r="F6" s="1" t="n">
        <v>47</v>
      </c>
      <c r="G6" s="1" t="s">
        <v>21</v>
      </c>
      <c r="H6" s="1" t="n">
        <v>11</v>
      </c>
      <c r="I6" s="1" t="n">
        <v>10</v>
      </c>
      <c r="J6" s="1" t="n">
        <v>11</v>
      </c>
      <c r="K6" s="1" t="n">
        <v>12</v>
      </c>
      <c r="L6" s="1" t="n">
        <v>12</v>
      </c>
      <c r="M6" s="1" t="n">
        <v>13</v>
      </c>
      <c r="N6" s="1" t="n">
        <v>12</v>
      </c>
      <c r="O6" s="1" t="n">
        <v>10</v>
      </c>
      <c r="P6" s="1" t="n">
        <v>8</v>
      </c>
      <c r="Q6" s="1" t="n">
        <v>0</v>
      </c>
      <c r="R6" s="1" t="n">
        <v>9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</row>
    <row r="7" customFormat="false" ht="14.6" hidden="false" customHeight="true" outlineLevel="0" collapsed="false">
      <c r="A7" s="1" t="n">
        <v>4</v>
      </c>
      <c r="B7" s="1" t="n">
        <v>432.162168</v>
      </c>
      <c r="C7" s="2" t="n">
        <v>426</v>
      </c>
      <c r="D7" s="1" t="n">
        <v>63</v>
      </c>
      <c r="E7" s="1" t="n">
        <f aca="false">((B7-C7)/C7)*100</f>
        <v>1.44651830985916</v>
      </c>
      <c r="F7" s="1" t="n">
        <v>41</v>
      </c>
      <c r="G7" s="1" t="s">
        <v>22</v>
      </c>
      <c r="H7" s="1" t="n">
        <v>13</v>
      </c>
      <c r="I7" s="1" t="n">
        <v>12</v>
      </c>
      <c r="J7" s="1" t="n">
        <v>12</v>
      </c>
      <c r="K7" s="1" t="n">
        <v>13</v>
      </c>
      <c r="L7" s="1" t="n">
        <v>12</v>
      </c>
      <c r="M7" s="1" t="n">
        <v>12</v>
      </c>
      <c r="N7" s="1" t="n">
        <v>13</v>
      </c>
      <c r="O7" s="1" t="n">
        <v>8</v>
      </c>
      <c r="P7" s="1" t="n">
        <v>3</v>
      </c>
      <c r="Q7" s="1" t="n">
        <v>0</v>
      </c>
      <c r="R7" s="1" t="n">
        <v>10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</row>
    <row r="8" customFormat="false" ht="14.6" hidden="false" customHeight="true" outlineLevel="0" collapsed="false">
      <c r="A8" s="1" t="n">
        <v>5</v>
      </c>
      <c r="B8" s="1" t="n">
        <v>431.170522</v>
      </c>
      <c r="C8" s="2" t="n">
        <v>426</v>
      </c>
      <c r="D8" s="1" t="n">
        <v>197</v>
      </c>
      <c r="E8" s="1" t="n">
        <f aca="false">((B8-C8)/C8)*100</f>
        <v>1.21373755868545</v>
      </c>
      <c r="F8" s="1" t="n">
        <v>7</v>
      </c>
      <c r="G8" s="1" t="s">
        <v>23</v>
      </c>
      <c r="H8" s="1" t="n">
        <v>9</v>
      </c>
      <c r="I8" s="1" t="n">
        <v>6</v>
      </c>
      <c r="J8" s="1" t="n">
        <v>7</v>
      </c>
      <c r="K8" s="1" t="n">
        <v>7</v>
      </c>
      <c r="L8" s="1" t="n">
        <v>7</v>
      </c>
      <c r="M8" s="1" t="n">
        <v>8</v>
      </c>
      <c r="N8" s="1" t="n">
        <v>8</v>
      </c>
      <c r="O8" s="1" t="n">
        <v>6</v>
      </c>
      <c r="P8" s="1" t="n">
        <v>2</v>
      </c>
      <c r="Q8" s="1" t="n">
        <v>0</v>
      </c>
      <c r="R8" s="1" t="n">
        <v>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</row>
    <row r="9" customFormat="false" ht="14.6" hidden="false" customHeight="true" outlineLevel="0" collapsed="false">
      <c r="A9" s="1" t="n">
        <v>6</v>
      </c>
      <c r="B9" s="1" t="n">
        <v>437.734561</v>
      </c>
      <c r="C9" s="2" t="n">
        <v>426</v>
      </c>
      <c r="D9" s="1" t="n">
        <v>85</v>
      </c>
      <c r="E9" s="1" t="n">
        <f aca="false">((B9-C9)/C9)*100</f>
        <v>2.75459178403756</v>
      </c>
      <c r="F9" s="1" t="n">
        <v>30</v>
      </c>
      <c r="G9" s="1" t="s">
        <v>24</v>
      </c>
      <c r="H9" s="1" t="n">
        <v>11</v>
      </c>
      <c r="I9" s="1" t="n">
        <v>10</v>
      </c>
      <c r="J9" s="1" t="n">
        <v>11</v>
      </c>
      <c r="K9" s="1" t="n">
        <v>11</v>
      </c>
      <c r="L9" s="1" t="n">
        <v>12</v>
      </c>
      <c r="M9" s="1" t="n">
        <v>13</v>
      </c>
      <c r="N9" s="1" t="n">
        <v>12</v>
      </c>
      <c r="O9" s="1" t="n">
        <v>11</v>
      </c>
      <c r="P9" s="1" t="n">
        <v>5</v>
      </c>
      <c r="Q9" s="1" t="n">
        <v>0</v>
      </c>
      <c r="R9" s="1" t="n">
        <v>9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</row>
    <row r="10" customFormat="false" ht="14.6" hidden="false" customHeight="true" outlineLevel="0" collapsed="false">
      <c r="A10" s="1" t="n">
        <v>7</v>
      </c>
      <c r="B10" s="1" t="n">
        <v>431.915986</v>
      </c>
      <c r="C10" s="2" t="n">
        <v>426</v>
      </c>
      <c r="D10" s="1" t="n">
        <v>35</v>
      </c>
      <c r="E10" s="1" t="n">
        <f aca="false">((B10-C10)/C10)*100</f>
        <v>1.38872910798122</v>
      </c>
      <c r="F10" s="1" t="n">
        <v>45</v>
      </c>
      <c r="G10" s="1" t="s">
        <v>25</v>
      </c>
      <c r="H10" s="1" t="n">
        <v>12</v>
      </c>
      <c r="I10" s="1" t="n">
        <v>9</v>
      </c>
      <c r="J10" s="1" t="n">
        <v>12</v>
      </c>
      <c r="K10" s="1" t="n">
        <v>11</v>
      </c>
      <c r="L10" s="1" t="n">
        <v>11</v>
      </c>
      <c r="M10" s="1" t="n">
        <v>10</v>
      </c>
      <c r="N10" s="1" t="n">
        <v>9</v>
      </c>
      <c r="O10" s="1" t="n">
        <v>7</v>
      </c>
      <c r="P10" s="1" t="n">
        <v>1</v>
      </c>
      <c r="Q10" s="1" t="n">
        <v>0</v>
      </c>
      <c r="R10" s="1" t="n">
        <v>6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</row>
    <row r="11" customFormat="false" ht="14.6" hidden="false" customHeight="true" outlineLevel="0" collapsed="false">
      <c r="A11" s="1" t="n">
        <v>8</v>
      </c>
      <c r="B11" s="1" t="n">
        <v>435.186086</v>
      </c>
      <c r="C11" s="2" t="n">
        <v>426</v>
      </c>
      <c r="D11" s="1" t="n">
        <v>111</v>
      </c>
      <c r="E11" s="1" t="n">
        <f aca="false">((B11-C11)/C11)*100</f>
        <v>2.15635821596244</v>
      </c>
      <c r="F11" s="1" t="n">
        <v>49</v>
      </c>
      <c r="G11" s="1" t="s">
        <v>26</v>
      </c>
      <c r="H11" s="1" t="n">
        <v>7</v>
      </c>
      <c r="I11" s="1" t="n">
        <v>9</v>
      </c>
      <c r="J11" s="1" t="n">
        <v>8</v>
      </c>
      <c r="K11" s="1" t="n">
        <v>8</v>
      </c>
      <c r="L11" s="1" t="n">
        <v>9</v>
      </c>
      <c r="M11" s="1" t="n">
        <v>9</v>
      </c>
      <c r="N11" s="1" t="n">
        <v>9</v>
      </c>
      <c r="O11" s="1" t="n">
        <v>6</v>
      </c>
      <c r="P11" s="1" t="n">
        <v>2</v>
      </c>
      <c r="Q11" s="1" t="n">
        <v>0</v>
      </c>
      <c r="R11" s="1" t="n">
        <v>3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customFormat="false" ht="14.6" hidden="false" customHeight="true" outlineLevel="0" collapsed="false">
      <c r="A12" s="1" t="n">
        <v>9</v>
      </c>
      <c r="B12" s="1" t="n">
        <v>428.981647</v>
      </c>
      <c r="C12" s="2" t="n">
        <v>426</v>
      </c>
      <c r="D12" s="1" t="n">
        <v>48</v>
      </c>
      <c r="E12" s="1" t="n">
        <f aca="false">((B12-C12)/C12)*100</f>
        <v>0.699917136150237</v>
      </c>
      <c r="F12" s="1" t="n">
        <v>10</v>
      </c>
      <c r="G12" s="1" t="s">
        <v>27</v>
      </c>
      <c r="H12" s="1" t="n">
        <v>14</v>
      </c>
      <c r="I12" s="1" t="n">
        <v>5</v>
      </c>
      <c r="J12" s="1" t="n">
        <v>5</v>
      </c>
      <c r="K12" s="1" t="n">
        <v>6</v>
      </c>
      <c r="L12" s="1" t="n">
        <v>7</v>
      </c>
      <c r="M12" s="1" t="n">
        <v>7</v>
      </c>
      <c r="N12" s="1" t="n">
        <v>6</v>
      </c>
      <c r="O12" s="1" t="n">
        <v>5</v>
      </c>
      <c r="P12" s="1" t="n">
        <v>1</v>
      </c>
      <c r="Q12" s="1" t="n">
        <v>0</v>
      </c>
      <c r="R12" s="1" t="n">
        <v>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customFormat="false" ht="14.6" hidden="false" customHeight="true" outlineLevel="0" collapsed="false">
      <c r="A13" s="1" t="n">
        <v>10</v>
      </c>
      <c r="B13" s="1" t="n">
        <v>437.577151</v>
      </c>
      <c r="C13" s="2" t="n">
        <v>426</v>
      </c>
      <c r="D13" s="1" t="n">
        <v>102</v>
      </c>
      <c r="E13" s="1" t="n">
        <f aca="false">((B13-C13)/C13)*100</f>
        <v>2.71764107981221</v>
      </c>
      <c r="F13" s="1" t="n">
        <v>34</v>
      </c>
      <c r="G13" s="1" t="s">
        <v>28</v>
      </c>
      <c r="H13" s="1" t="n">
        <v>13</v>
      </c>
      <c r="I13" s="1" t="n">
        <v>10</v>
      </c>
      <c r="J13" s="1" t="n">
        <v>11</v>
      </c>
      <c r="K13" s="1" t="n">
        <v>11</v>
      </c>
      <c r="L13" s="1" t="n">
        <v>12</v>
      </c>
      <c r="M13" s="1" t="n">
        <v>13</v>
      </c>
      <c r="N13" s="1" t="n">
        <v>13</v>
      </c>
      <c r="O13" s="1" t="n">
        <v>10</v>
      </c>
      <c r="P13" s="1" t="n">
        <v>6</v>
      </c>
      <c r="Q13" s="1" t="n">
        <v>0</v>
      </c>
      <c r="R13" s="1" t="n">
        <v>9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customFormat="false" ht="14.6" hidden="false" customHeight="true" outlineLevel="0" collapsed="false">
      <c r="A14" s="1" t="n">
        <v>11</v>
      </c>
      <c r="B14" s="1" t="n">
        <v>428.981647</v>
      </c>
      <c r="C14" s="2" t="n">
        <v>426</v>
      </c>
      <c r="D14" s="1" t="n">
        <v>55</v>
      </c>
      <c r="E14" s="1" t="n">
        <f aca="false">((B14-C14)/C14)*100</f>
        <v>0.699917136150237</v>
      </c>
      <c r="F14" s="1" t="n">
        <v>5</v>
      </c>
      <c r="G14" s="1" t="s">
        <v>29</v>
      </c>
      <c r="H14" s="1" t="n">
        <v>12</v>
      </c>
      <c r="I14" s="1" t="n">
        <v>6</v>
      </c>
      <c r="J14" s="1" t="n">
        <v>6</v>
      </c>
      <c r="K14" s="1" t="n">
        <v>6</v>
      </c>
      <c r="L14" s="1" t="n">
        <v>7</v>
      </c>
      <c r="M14" s="1" t="n">
        <v>7</v>
      </c>
      <c r="N14" s="1" t="n">
        <v>7</v>
      </c>
      <c r="O14" s="1" t="n">
        <v>7</v>
      </c>
      <c r="P14" s="1" t="n">
        <v>5</v>
      </c>
      <c r="Q14" s="1" t="n">
        <v>0</v>
      </c>
      <c r="R14" s="1" t="n">
        <v>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</row>
    <row r="15" customFormat="false" ht="14.6" hidden="false" customHeight="true" outlineLevel="0" collapsed="false">
      <c r="A15" s="1" t="n">
        <v>12</v>
      </c>
      <c r="B15" s="1" t="n">
        <v>436.08933</v>
      </c>
      <c r="C15" s="2" t="n">
        <v>426</v>
      </c>
      <c r="D15" s="1" t="n">
        <v>121</v>
      </c>
      <c r="E15" s="1" t="n">
        <f aca="false">((B15-C15)/C15)*100</f>
        <v>2.36838732394367</v>
      </c>
      <c r="F15" s="1" t="n">
        <v>7</v>
      </c>
      <c r="G15" s="1" t="s">
        <v>30</v>
      </c>
      <c r="H15" s="1" t="n">
        <v>7</v>
      </c>
      <c r="I15" s="1" t="n">
        <v>5</v>
      </c>
      <c r="J15" s="1" t="n">
        <v>6</v>
      </c>
      <c r="K15" s="1" t="n">
        <v>6</v>
      </c>
      <c r="L15" s="1" t="n">
        <v>7</v>
      </c>
      <c r="M15" s="1" t="n">
        <v>6</v>
      </c>
      <c r="N15" s="1" t="n">
        <v>6</v>
      </c>
      <c r="O15" s="1" t="n">
        <v>5</v>
      </c>
      <c r="P15" s="1" t="n">
        <v>2</v>
      </c>
      <c r="Q15" s="1" t="n">
        <v>0</v>
      </c>
      <c r="R15" s="1" t="n">
        <v>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</row>
    <row r="16" customFormat="false" ht="14.6" hidden="false" customHeight="true" outlineLevel="0" collapsed="false">
      <c r="A16" s="1" t="n">
        <v>13</v>
      </c>
      <c r="B16" s="1" t="n">
        <v>428.871757</v>
      </c>
      <c r="C16" s="2" t="n">
        <v>426</v>
      </c>
      <c r="D16" s="1" t="n">
        <v>183</v>
      </c>
      <c r="E16" s="1" t="n">
        <f aca="false">((B16-C16)/C16)*100</f>
        <v>0.674121361502348</v>
      </c>
      <c r="F16" s="1" t="n">
        <v>62</v>
      </c>
      <c r="G16" s="1" t="s">
        <v>31</v>
      </c>
      <c r="H16" s="1" t="n">
        <v>7</v>
      </c>
      <c r="I16" s="1" t="n">
        <v>6</v>
      </c>
      <c r="J16" s="1" t="n">
        <v>8</v>
      </c>
      <c r="K16" s="1" t="n">
        <v>9</v>
      </c>
      <c r="L16" s="1" t="n">
        <v>9</v>
      </c>
      <c r="M16" s="1" t="n">
        <v>9</v>
      </c>
      <c r="N16" s="1" t="n">
        <v>9</v>
      </c>
      <c r="O16" s="1" t="n">
        <v>6</v>
      </c>
      <c r="P16" s="1" t="n">
        <v>2</v>
      </c>
      <c r="Q16" s="1" t="n">
        <v>0</v>
      </c>
      <c r="R16" s="1" t="n">
        <v>8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</row>
    <row r="17" customFormat="false" ht="14.6" hidden="false" customHeight="true" outlineLevel="0" collapsed="false">
      <c r="A17" s="1" t="n">
        <v>14</v>
      </c>
      <c r="B17" s="1" t="n">
        <v>428.981647</v>
      </c>
      <c r="C17" s="2" t="n">
        <v>426</v>
      </c>
      <c r="D17" s="1" t="n">
        <v>66</v>
      </c>
      <c r="E17" s="1" t="n">
        <f aca="false">((B17-C17)/C17)*100</f>
        <v>0.699917136150237</v>
      </c>
      <c r="F17" s="1" t="n">
        <v>39</v>
      </c>
      <c r="G17" s="1" t="s">
        <v>32</v>
      </c>
      <c r="H17" s="1" t="n">
        <v>10</v>
      </c>
      <c r="I17" s="1" t="n">
        <v>9</v>
      </c>
      <c r="J17" s="1" t="n">
        <v>13</v>
      </c>
      <c r="K17" s="1" t="n">
        <v>14</v>
      </c>
      <c r="L17" s="1" t="n">
        <v>13</v>
      </c>
      <c r="M17" s="1" t="n">
        <v>13</v>
      </c>
      <c r="N17" s="1" t="n">
        <v>13</v>
      </c>
      <c r="O17" s="1" t="n">
        <v>6</v>
      </c>
      <c r="P17" s="1" t="n">
        <v>3</v>
      </c>
      <c r="Q17" s="1" t="n">
        <v>0</v>
      </c>
      <c r="R17" s="1" t="n">
        <v>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</row>
    <row r="18" customFormat="false" ht="14.6" hidden="false" customHeight="true" outlineLevel="0" collapsed="false">
      <c r="A18" s="1" t="n">
        <v>15</v>
      </c>
      <c r="B18" s="1" t="n">
        <v>431.915986</v>
      </c>
      <c r="C18" s="2" t="n">
        <v>426</v>
      </c>
      <c r="D18" s="1" t="n">
        <v>53</v>
      </c>
      <c r="E18" s="1" t="n">
        <f aca="false">((B18-C18)/C18)*100</f>
        <v>1.38872910798122</v>
      </c>
      <c r="F18" s="1" t="n">
        <v>43</v>
      </c>
      <c r="G18" s="1" t="s">
        <v>33</v>
      </c>
      <c r="H18" s="1" t="n">
        <v>11</v>
      </c>
      <c r="I18" s="1" t="n">
        <v>9</v>
      </c>
      <c r="J18" s="1" t="n">
        <v>11</v>
      </c>
      <c r="K18" s="1" t="n">
        <v>11</v>
      </c>
      <c r="L18" s="1" t="n">
        <v>12</v>
      </c>
      <c r="M18" s="1" t="n">
        <v>13</v>
      </c>
      <c r="N18" s="1" t="n">
        <v>11</v>
      </c>
      <c r="O18" s="1" t="n">
        <v>11</v>
      </c>
      <c r="P18" s="1" t="n">
        <v>5</v>
      </c>
      <c r="Q18" s="1" t="n">
        <v>0</v>
      </c>
      <c r="R18" s="1" t="n">
        <v>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</row>
    <row r="19" customFormat="false" ht="14.6" hidden="false" customHeight="true" outlineLevel="0" collapsed="false">
      <c r="A19" s="1" t="n">
        <v>16</v>
      </c>
      <c r="B19" s="1" t="n">
        <v>432.162168</v>
      </c>
      <c r="C19" s="2" t="n">
        <v>426</v>
      </c>
      <c r="D19" s="1" t="n">
        <v>33</v>
      </c>
      <c r="E19" s="1" t="n">
        <f aca="false">((B19-C19)/C19)*100</f>
        <v>1.44651830985916</v>
      </c>
      <c r="F19" s="1" t="n">
        <v>25</v>
      </c>
      <c r="G19" s="1" t="s">
        <v>34</v>
      </c>
      <c r="H19" s="1" t="n">
        <v>8</v>
      </c>
      <c r="I19" s="1" t="n">
        <v>7</v>
      </c>
      <c r="J19" s="1" t="n">
        <v>10</v>
      </c>
      <c r="K19" s="1" t="n">
        <v>11</v>
      </c>
      <c r="L19" s="1" t="n">
        <v>12</v>
      </c>
      <c r="M19" s="1" t="n">
        <v>12</v>
      </c>
      <c r="N19" s="1" t="n">
        <v>12</v>
      </c>
      <c r="O19" s="1" t="n">
        <v>7</v>
      </c>
      <c r="P19" s="1" t="n">
        <v>3</v>
      </c>
      <c r="Q19" s="1" t="n">
        <v>0</v>
      </c>
      <c r="R19" s="1" t="n">
        <v>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</row>
    <row r="20" customFormat="false" ht="14.6" hidden="false" customHeight="true" outlineLevel="0" collapsed="false">
      <c r="A20" s="1" t="n">
        <v>17</v>
      </c>
      <c r="B20" s="1" t="n">
        <v>428.981647</v>
      </c>
      <c r="C20" s="2" t="n">
        <v>426</v>
      </c>
      <c r="D20" s="1" t="n">
        <v>43</v>
      </c>
      <c r="E20" s="1" t="n">
        <f aca="false">((B20-C20)/C20)*100</f>
        <v>0.699917136150237</v>
      </c>
      <c r="F20" s="1" t="n">
        <v>63</v>
      </c>
      <c r="G20" s="1" t="s">
        <v>35</v>
      </c>
      <c r="H20" s="1" t="n">
        <v>10</v>
      </c>
      <c r="I20" s="1" t="n">
        <v>9</v>
      </c>
      <c r="J20" s="1" t="n">
        <v>12</v>
      </c>
      <c r="K20" s="1" t="n">
        <v>14</v>
      </c>
      <c r="L20" s="1" t="n">
        <v>17</v>
      </c>
      <c r="M20" s="1" t="n">
        <v>18</v>
      </c>
      <c r="N20" s="1" t="n">
        <v>19</v>
      </c>
      <c r="O20" s="1" t="n">
        <v>17</v>
      </c>
      <c r="P20" s="1" t="n">
        <v>7</v>
      </c>
      <c r="Q20" s="1" t="n">
        <v>1</v>
      </c>
      <c r="R20" s="1" t="n">
        <v>16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</row>
    <row r="21" customFormat="false" ht="14.6" hidden="false" customHeight="true" outlineLevel="0" collapsed="false">
      <c r="A21" s="1" t="n">
        <v>18</v>
      </c>
      <c r="B21" s="1" t="n">
        <v>436.402154</v>
      </c>
      <c r="C21" s="2" t="n">
        <v>426</v>
      </c>
      <c r="D21" s="1" t="n">
        <v>57</v>
      </c>
      <c r="E21" s="1" t="n">
        <f aca="false">((B21-C21)/C21)*100</f>
        <v>2.44182018779343</v>
      </c>
      <c r="F21" s="1" t="n">
        <v>41</v>
      </c>
      <c r="G21" s="1" t="s">
        <v>36</v>
      </c>
      <c r="H21" s="1" t="n">
        <v>7</v>
      </c>
      <c r="I21" s="1" t="n">
        <v>5</v>
      </c>
      <c r="J21" s="1" t="n">
        <v>5</v>
      </c>
      <c r="K21" s="1" t="n">
        <v>6</v>
      </c>
      <c r="L21" s="1" t="n">
        <v>7</v>
      </c>
      <c r="M21" s="1" t="n">
        <v>7</v>
      </c>
      <c r="N21" s="1" t="n">
        <v>7</v>
      </c>
      <c r="O21" s="1" t="n">
        <v>6</v>
      </c>
      <c r="P21" s="1" t="n">
        <v>1</v>
      </c>
      <c r="Q21" s="1" t="n">
        <v>0</v>
      </c>
      <c r="R21" s="1" t="n">
        <v>6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</row>
    <row r="22" customFormat="false" ht="14.6" hidden="false" customHeight="true" outlineLevel="0" collapsed="false">
      <c r="A22" s="1" t="n">
        <v>19</v>
      </c>
      <c r="B22" s="1" t="n">
        <v>436.789117</v>
      </c>
      <c r="C22" s="2" t="n">
        <v>426</v>
      </c>
      <c r="D22" s="1" t="n">
        <v>96</v>
      </c>
      <c r="E22" s="1" t="n">
        <f aca="false">((B22-C22)/C22)*100</f>
        <v>2.53265657276995</v>
      </c>
      <c r="F22" s="1" t="n">
        <v>46</v>
      </c>
      <c r="G22" s="1" t="s">
        <v>37</v>
      </c>
      <c r="H22" s="1" t="n">
        <v>11</v>
      </c>
      <c r="I22" s="1" t="n">
        <v>8</v>
      </c>
      <c r="J22" s="1" t="n">
        <v>10</v>
      </c>
      <c r="K22" s="1" t="n">
        <v>8</v>
      </c>
      <c r="L22" s="1" t="n">
        <v>8</v>
      </c>
      <c r="M22" s="1" t="n">
        <v>8</v>
      </c>
      <c r="N22" s="1" t="n">
        <v>7</v>
      </c>
      <c r="O22" s="1" t="n">
        <v>4</v>
      </c>
      <c r="P22" s="1" t="n">
        <v>3</v>
      </c>
      <c r="Q22" s="1" t="n">
        <v>0</v>
      </c>
      <c r="R22" s="1" t="n">
        <v>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</row>
    <row r="23" customFormat="false" ht="14.6" hidden="false" customHeight="true" outlineLevel="0" collapsed="false">
      <c r="A23" s="1" t="n">
        <v>20</v>
      </c>
      <c r="B23" s="1" t="n">
        <v>431.915986</v>
      </c>
      <c r="C23" s="2" t="n">
        <v>426</v>
      </c>
      <c r="D23" s="1" t="n">
        <v>89</v>
      </c>
      <c r="E23" s="1" t="n">
        <f aca="false">((B23-C23)/C23)*100</f>
        <v>1.38872910798122</v>
      </c>
      <c r="F23" s="1" t="n">
        <v>38</v>
      </c>
      <c r="G23" s="1" t="s">
        <v>38</v>
      </c>
      <c r="H23" s="1" t="n">
        <v>7</v>
      </c>
      <c r="I23" s="1" t="n">
        <v>8</v>
      </c>
      <c r="J23" s="1" t="n">
        <v>6</v>
      </c>
      <c r="K23" s="1" t="n">
        <v>9</v>
      </c>
      <c r="L23" s="1" t="n">
        <v>11</v>
      </c>
      <c r="M23" s="1" t="n">
        <v>11</v>
      </c>
      <c r="N23" s="1" t="n">
        <v>11</v>
      </c>
      <c r="O23" s="1" t="n">
        <v>8</v>
      </c>
      <c r="P23" s="1" t="n">
        <v>6</v>
      </c>
      <c r="Q23" s="1" t="n">
        <v>0</v>
      </c>
      <c r="R23" s="1" t="n">
        <v>10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</row>
    <row r="24" customFormat="false" ht="12.8" hidden="false" customHeight="true" outlineLevel="0" collapsed="false">
      <c r="A24" s="1"/>
      <c r="B24" s="1"/>
      <c r="C24" s="5"/>
      <c r="D24" s="1"/>
      <c r="E24" s="1"/>
      <c r="F24" s="1"/>
      <c r="G24" s="1"/>
      <c r="H24" s="1" t="n">
        <f aca="false">AVERAGE(eil51!H4:H23)</f>
        <v>10</v>
      </c>
      <c r="I24" s="1" t="n">
        <f aca="false">AVERAGE(eil51!I4:I23)</f>
        <v>8.1</v>
      </c>
      <c r="J24" s="1" t="n">
        <f aca="false">AVERAGE(eil51!J4:J23)</f>
        <v>9.25</v>
      </c>
      <c r="K24" s="1" t="n">
        <f aca="false">AVERAGE(eil51!K4:K23)</f>
        <v>9.75</v>
      </c>
      <c r="L24" s="1" t="n">
        <f aca="false">AVERAGE(eil51!L4:L23)</f>
        <v>10.4</v>
      </c>
      <c r="M24" s="1" t="n">
        <f aca="false">AVERAGE(eil51!M4:M23)</f>
        <v>10.65</v>
      </c>
      <c r="N24" s="1" t="n">
        <f aca="false">AVERAGE(eil51!N4:N23)</f>
        <v>10.35</v>
      </c>
      <c r="O24" s="1" t="n">
        <f aca="false">AVERAGE(eil51!O4:O23)</f>
        <v>7.95</v>
      </c>
      <c r="P24" s="1" t="n">
        <f aca="false">AVERAGE(eil51!P4:P23)</f>
        <v>3.55</v>
      </c>
      <c r="Q24" s="1" t="n">
        <f aca="false">AVERAGE(eil51!Q4:Q23)</f>
        <v>0.05</v>
      </c>
      <c r="R24" s="1" t="n">
        <f aca="false">AVERAGE(eil51!R4:R23)</f>
        <v>7.7</v>
      </c>
      <c r="S24" s="1" t="s">
        <v>39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</row>
    <row r="25" customFormat="false" ht="14.6" hidden="false" customHeight="true" outlineLevel="0" collapsed="false">
      <c r="A25" s="1"/>
      <c r="B25" s="1" t="s">
        <v>40</v>
      </c>
      <c r="C25" s="5"/>
      <c r="D25" s="1" t="s">
        <v>5</v>
      </c>
      <c r="E25" s="1" t="s">
        <v>41</v>
      </c>
      <c r="F25" s="1" t="s">
        <v>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</row>
    <row r="26" customFormat="false" ht="14.6" hidden="false" customHeight="true" outlineLevel="0" collapsed="false">
      <c r="A26" s="1" t="s">
        <v>42</v>
      </c>
      <c r="B26" s="1" t="n">
        <f aca="false">MIN(B4:B23)</f>
        <v>428.871757</v>
      </c>
      <c r="C26" s="1"/>
      <c r="D26" s="1" t="n">
        <f aca="false">MIN(D4:D23)</f>
        <v>33</v>
      </c>
      <c r="E26" s="6" t="n">
        <f aca="false">MIN(E4:E23)</f>
        <v>0.674121361502348</v>
      </c>
      <c r="F26" s="1" t="n">
        <f aca="false">MIN(eil51!F4:F23)</f>
        <v>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</row>
    <row r="27" customFormat="false" ht="14.6" hidden="false" customHeight="true" outlineLevel="0" collapsed="false">
      <c r="A27" s="1" t="s">
        <v>43</v>
      </c>
      <c r="B27" s="1" t="n">
        <f aca="false">MAX(B4:B23)</f>
        <v>438.230314</v>
      </c>
      <c r="C27" s="1"/>
      <c r="D27" s="1" t="n">
        <f aca="false">MAX(D4:D23)</f>
        <v>197</v>
      </c>
      <c r="E27" s="6" t="n">
        <f aca="false">MAX(E4:E23)</f>
        <v>2.87096572769954</v>
      </c>
      <c r="F27" s="1" t="n">
        <f aca="false">MAX(eil51!F4:F23)</f>
        <v>63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</row>
    <row r="28" customFormat="false" ht="14.6" hidden="false" customHeight="true" outlineLevel="0" collapsed="false">
      <c r="A28" s="1" t="s">
        <v>44</v>
      </c>
      <c r="B28" s="1" t="n">
        <f aca="false">AVERAGE(B4:B23)</f>
        <v>433.1251205</v>
      </c>
      <c r="C28" s="1"/>
      <c r="D28" s="1" t="n">
        <f aca="false">AVERAGE(D4:D23)</f>
        <v>79.25</v>
      </c>
      <c r="E28" s="7" t="n">
        <f aca="false">AVERAGE(E4:E23)</f>
        <v>1.67256349765258</v>
      </c>
      <c r="F28" s="1" t="n">
        <f aca="false">AVERAGE(eil51!F4:F23)</f>
        <v>34.6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</row>
    <row r="29" customFormat="false" ht="14.6" hidden="false" customHeight="true" outlineLevel="0" collapsed="false">
      <c r="A29" s="1"/>
      <c r="B29" s="1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</row>
    <row r="30" customFormat="false" ht="14.6" hidden="false" customHeight="true" outlineLevel="0" collapsed="false">
      <c r="A30" s="1" t="s">
        <v>45</v>
      </c>
      <c r="B30" s="1" t="n">
        <f aca="false">STDEV(B4:B23)</f>
        <v>3.35805341323868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</row>
  </sheetData>
  <mergeCells count="1">
    <mergeCell ref="I2:Q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84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1" width="13.5612244897959"/>
    <col collapsed="false" hidden="false" max="2" min="2" style="1" width="16.2448979591837"/>
    <col collapsed="false" hidden="false" max="3" min="3" style="5" width="7.78571428571429"/>
    <col collapsed="false" hidden="false" max="4" min="4" style="1" width="8.35204081632653"/>
    <col collapsed="false" hidden="false" max="5" min="5" style="1" width="13.2857142857143"/>
    <col collapsed="false" hidden="false" max="6" min="6" style="1" width="9.75510204081633"/>
    <col collapsed="false" hidden="false" max="11" min="7" style="1" width="5.38265306122449"/>
    <col collapsed="false" hidden="false" max="14" min="12" style="1" width="6.37244897959184"/>
    <col collapsed="false" hidden="false" max="15" min="15" style="1" width="5.38265306122449"/>
    <col collapsed="false" hidden="false" max="16" min="16" style="1" width="4.4030612244898"/>
    <col collapsed="false" hidden="false" max="17" min="17" style="1" width="5.38265306122449"/>
    <col collapsed="false" hidden="false" max="18" min="18" style="1" width="4.82142857142857"/>
    <col collapsed="false" hidden="false" max="20" min="19" style="1" width="12.015306122449"/>
    <col collapsed="false" hidden="false" max="21" min="21" style="1" width="6.79591836734694"/>
    <col collapsed="false" hidden="false" max="29" min="22" style="1" width="11.5204081632653"/>
    <col collapsed="false" hidden="false" max="30" min="30" style="1" width="3.83163265306122"/>
    <col collapsed="false" hidden="false" max="31" min="31" style="1" width="6.76530612244898"/>
    <col collapsed="false" hidden="false" max="41" min="32" style="1" width="3.83163265306122"/>
    <col collapsed="false" hidden="false" max="254" min="42" style="1" width="11.5204081632653"/>
    <col collapsed="false" hidden="false" max="1025" min="255" style="0" width="11.5204081632653"/>
  </cols>
  <sheetData>
    <row r="1" customFormat="false" ht="12.8" hidden="false" customHeight="true" outlineLevel="0" collapsed="false">
      <c r="A1" s="1" t="s">
        <v>0</v>
      </c>
      <c r="B1" s="1" t="s">
        <v>1</v>
      </c>
      <c r="D1" s="1" t="n">
        <v>55209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12.8" hidden="false" customHeight="true" outlineLevel="0" collapsed="false">
      <c r="H2" s="3" t="s">
        <v>2</v>
      </c>
      <c r="I2" s="3"/>
      <c r="J2" s="3"/>
      <c r="K2" s="3"/>
      <c r="L2" s="3"/>
      <c r="M2" s="3"/>
      <c r="N2" s="3"/>
      <c r="O2" s="3"/>
      <c r="P2" s="3"/>
      <c r="Q2" s="3"/>
      <c r="R2" s="4"/>
      <c r="S2" s="4"/>
    </row>
    <row r="3" customFormat="false" ht="12.8" hidden="false" customHeight="true" outlineLevel="0" collapsed="false">
      <c r="A3" s="1" t="s">
        <v>3</v>
      </c>
      <c r="B3" s="1" t="s">
        <v>4</v>
      </c>
      <c r="C3" s="5" t="s">
        <v>1</v>
      </c>
      <c r="D3" s="1" t="s">
        <v>5</v>
      </c>
      <c r="E3" s="1" t="s">
        <v>6</v>
      </c>
      <c r="F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46</v>
      </c>
      <c r="S3" s="1" t="s">
        <v>47</v>
      </c>
      <c r="T3" s="1" t="s">
        <v>18</v>
      </c>
      <c r="IU3" s="1"/>
    </row>
    <row r="4" customFormat="false" ht="12.8" hidden="false" customHeight="true" outlineLevel="0" collapsed="false">
      <c r="A4" s="1" t="n">
        <v>1</v>
      </c>
      <c r="B4" s="1" t="n">
        <v>55394</v>
      </c>
      <c r="C4" s="2" t="n">
        <v>55209</v>
      </c>
      <c r="D4" s="1" t="n">
        <v>173</v>
      </c>
      <c r="E4" s="1" t="n">
        <f aca="false">((B4-55029)/55029)*100</f>
        <v>0.663286630685639</v>
      </c>
      <c r="F4" s="1" t="n">
        <v>210</v>
      </c>
      <c r="G4" s="1" t="s">
        <v>19</v>
      </c>
      <c r="H4" s="1" t="n">
        <v>9</v>
      </c>
      <c r="I4" s="1" t="n">
        <v>8</v>
      </c>
      <c r="J4" s="1" t="n">
        <v>14</v>
      </c>
      <c r="K4" s="1" t="n">
        <v>16</v>
      </c>
      <c r="L4" s="1" t="n">
        <v>15</v>
      </c>
      <c r="M4" s="1" t="n">
        <v>17</v>
      </c>
      <c r="N4" s="1" t="n">
        <v>19</v>
      </c>
      <c r="O4" s="1" t="n">
        <v>20</v>
      </c>
      <c r="P4" s="1" t="n">
        <v>17</v>
      </c>
      <c r="Q4" s="1" t="n">
        <v>14</v>
      </c>
      <c r="R4" s="1" t="n">
        <v>6</v>
      </c>
      <c r="S4" s="1" t="n">
        <v>0</v>
      </c>
      <c r="T4" s="1" t="n">
        <v>16</v>
      </c>
      <c r="IU4" s="1"/>
    </row>
    <row r="5" customFormat="false" ht="12.8" hidden="false" customHeight="true" outlineLevel="0" collapsed="false">
      <c r="A5" s="1" t="n">
        <v>2</v>
      </c>
      <c r="B5" s="1" t="n">
        <v>55434</v>
      </c>
      <c r="C5" s="2" t="n">
        <v>55209</v>
      </c>
      <c r="D5" s="1" t="n">
        <v>112</v>
      </c>
      <c r="E5" s="1" t="n">
        <f aca="false">((B5-55029)/55029)*100</f>
        <v>0.735975576514202</v>
      </c>
      <c r="F5" s="1" t="n">
        <v>221</v>
      </c>
      <c r="G5" s="1" t="s">
        <v>20</v>
      </c>
      <c r="H5" s="1" t="n">
        <v>9</v>
      </c>
      <c r="I5" s="1" t="n">
        <v>10</v>
      </c>
      <c r="J5" s="1" t="n">
        <v>11</v>
      </c>
      <c r="K5" s="1" t="n">
        <v>12</v>
      </c>
      <c r="L5" s="1" t="n">
        <v>14</v>
      </c>
      <c r="M5" s="1" t="n">
        <v>14</v>
      </c>
      <c r="N5" s="1" t="n">
        <v>21</v>
      </c>
      <c r="O5" s="1" t="n">
        <v>22</v>
      </c>
      <c r="P5" s="1" t="n">
        <v>20</v>
      </c>
      <c r="Q5" s="1" t="n">
        <v>15</v>
      </c>
      <c r="R5" s="1" t="n">
        <v>9</v>
      </c>
      <c r="S5" s="1" t="n">
        <v>0</v>
      </c>
      <c r="T5" s="1" t="n">
        <v>11</v>
      </c>
      <c r="IU5" s="1"/>
    </row>
    <row r="6" customFormat="false" ht="12.8" hidden="false" customHeight="true" outlineLevel="0" collapsed="false">
      <c r="A6" s="1" t="n">
        <v>3</v>
      </c>
      <c r="B6" s="1" t="n">
        <v>55515</v>
      </c>
      <c r="C6" s="2" t="n">
        <v>55209</v>
      </c>
      <c r="D6" s="1" t="n">
        <v>65</v>
      </c>
      <c r="E6" s="1" t="n">
        <f aca="false">((B6-55029)/55029)*100</f>
        <v>0.883170691817042</v>
      </c>
      <c r="F6" s="1" t="n">
        <v>157</v>
      </c>
      <c r="G6" s="1" t="s">
        <v>21</v>
      </c>
      <c r="H6" s="1" t="n">
        <v>17</v>
      </c>
      <c r="I6" s="1" t="n">
        <v>13</v>
      </c>
      <c r="J6" s="1" t="n">
        <v>13</v>
      </c>
      <c r="K6" s="1" t="n">
        <v>15</v>
      </c>
      <c r="L6" s="1" t="n">
        <v>17</v>
      </c>
      <c r="M6" s="1" t="n">
        <v>19</v>
      </c>
      <c r="N6" s="1" t="n">
        <v>21</v>
      </c>
      <c r="O6" s="1" t="n">
        <v>23</v>
      </c>
      <c r="P6" s="1" t="n">
        <v>19</v>
      </c>
      <c r="Q6" s="1" t="n">
        <v>14</v>
      </c>
      <c r="R6" s="1" t="n">
        <v>6</v>
      </c>
      <c r="S6" s="1" t="n">
        <v>0</v>
      </c>
      <c r="T6" s="1" t="n">
        <v>12</v>
      </c>
      <c r="IU6" s="1"/>
    </row>
    <row r="7" customFormat="false" ht="12.8" hidden="false" customHeight="true" outlineLevel="0" collapsed="false">
      <c r="A7" s="1" t="n">
        <v>4</v>
      </c>
      <c r="B7" s="1" t="n">
        <v>55434</v>
      </c>
      <c r="C7" s="2" t="n">
        <v>55209</v>
      </c>
      <c r="D7" s="1" t="n">
        <v>41</v>
      </c>
      <c r="E7" s="1" t="n">
        <f aca="false">((B7-55029)/55029)*100</f>
        <v>0.735975576514202</v>
      </c>
      <c r="F7" s="1" t="n">
        <v>122</v>
      </c>
      <c r="G7" s="1" t="s">
        <v>22</v>
      </c>
      <c r="H7" s="1" t="n">
        <v>9</v>
      </c>
      <c r="I7" s="1" t="n">
        <v>7</v>
      </c>
      <c r="J7" s="1" t="n">
        <v>12</v>
      </c>
      <c r="K7" s="1" t="n">
        <v>15</v>
      </c>
      <c r="L7" s="1" t="n">
        <v>17</v>
      </c>
      <c r="M7" s="1" t="n">
        <v>20</v>
      </c>
      <c r="N7" s="1" t="n">
        <v>20</v>
      </c>
      <c r="O7" s="1" t="n">
        <v>20</v>
      </c>
      <c r="P7" s="1" t="n">
        <v>19</v>
      </c>
      <c r="Q7" s="1" t="n">
        <v>16</v>
      </c>
      <c r="R7" s="1" t="n">
        <v>5</v>
      </c>
      <c r="S7" s="1" t="n">
        <v>0</v>
      </c>
      <c r="T7" s="1" t="n">
        <v>18</v>
      </c>
      <c r="IU7" s="1"/>
    </row>
    <row r="8" customFormat="false" ht="12.8" hidden="false" customHeight="true" outlineLevel="0" collapsed="false">
      <c r="A8" s="1" t="n">
        <v>5</v>
      </c>
      <c r="B8" s="1" t="n">
        <v>55394</v>
      </c>
      <c r="C8" s="2" t="n">
        <v>55209</v>
      </c>
      <c r="D8" s="1" t="n">
        <v>43</v>
      </c>
      <c r="E8" s="1" t="n">
        <f aca="false">((B8-55029)/55029)*100</f>
        <v>0.663286630685639</v>
      </c>
      <c r="F8" s="1" t="n">
        <v>151</v>
      </c>
      <c r="G8" s="1" t="s">
        <v>23</v>
      </c>
      <c r="H8" s="1" t="n">
        <v>10</v>
      </c>
      <c r="I8" s="1" t="n">
        <v>11</v>
      </c>
      <c r="J8" s="1" t="n">
        <v>13</v>
      </c>
      <c r="K8" s="1" t="n">
        <v>18</v>
      </c>
      <c r="L8" s="1" t="n">
        <v>20</v>
      </c>
      <c r="M8" s="1" t="n">
        <v>19</v>
      </c>
      <c r="N8" s="1" t="n">
        <v>23</v>
      </c>
      <c r="O8" s="1" t="n">
        <v>23</v>
      </c>
      <c r="P8" s="1" t="n">
        <v>23</v>
      </c>
      <c r="Q8" s="1" t="n">
        <v>16</v>
      </c>
      <c r="R8" s="1" t="n">
        <v>6</v>
      </c>
      <c r="S8" s="1" t="n">
        <v>0</v>
      </c>
      <c r="T8" s="1" t="n">
        <v>14</v>
      </c>
      <c r="IU8" s="1"/>
    </row>
    <row r="9" customFormat="false" ht="12.8" hidden="false" customHeight="true" outlineLevel="0" collapsed="false">
      <c r="A9" s="1" t="n">
        <v>6</v>
      </c>
      <c r="B9" s="1" t="n">
        <v>56040</v>
      </c>
      <c r="C9" s="2" t="n">
        <v>55209</v>
      </c>
      <c r="D9" s="1" t="n">
        <v>25</v>
      </c>
      <c r="E9" s="1" t="n">
        <f aca="false">((B9-55029)/55029)*100</f>
        <v>1.83721310581693</v>
      </c>
      <c r="F9" s="1" t="n">
        <v>202</v>
      </c>
      <c r="G9" s="1" t="s">
        <v>24</v>
      </c>
      <c r="H9" s="1" t="n">
        <v>8</v>
      </c>
      <c r="I9" s="1" t="n">
        <v>7</v>
      </c>
      <c r="J9" s="1" t="n">
        <v>8</v>
      </c>
      <c r="K9" s="1" t="n">
        <v>11</v>
      </c>
      <c r="L9" s="1" t="n">
        <v>13</v>
      </c>
      <c r="M9" s="1" t="n">
        <v>16</v>
      </c>
      <c r="N9" s="1" t="n">
        <v>16</v>
      </c>
      <c r="O9" s="1" t="n">
        <v>27</v>
      </c>
      <c r="P9" s="1" t="n">
        <v>15</v>
      </c>
      <c r="Q9" s="1" t="n">
        <v>10</v>
      </c>
      <c r="R9" s="1" t="n">
        <v>7</v>
      </c>
      <c r="S9" s="1" t="n">
        <v>0</v>
      </c>
      <c r="T9" s="1" t="n">
        <v>10</v>
      </c>
      <c r="IU9" s="1"/>
    </row>
    <row r="10" customFormat="false" ht="12.8" hidden="false" customHeight="true" outlineLevel="0" collapsed="false">
      <c r="A10" s="1" t="n">
        <v>7</v>
      </c>
      <c r="B10" s="1" t="n">
        <v>55403</v>
      </c>
      <c r="C10" s="2" t="n">
        <v>55209</v>
      </c>
      <c r="D10" s="1" t="n">
        <v>144</v>
      </c>
      <c r="E10" s="1" t="n">
        <f aca="false">((B10-55029)/55029)*100</f>
        <v>0.679641643497065</v>
      </c>
      <c r="F10" s="1" t="n">
        <v>149</v>
      </c>
      <c r="G10" s="1" t="s">
        <v>25</v>
      </c>
      <c r="H10" s="1" t="n">
        <v>11</v>
      </c>
      <c r="I10" s="1" t="n">
        <v>7</v>
      </c>
      <c r="J10" s="1" t="n">
        <v>10</v>
      </c>
      <c r="K10" s="1" t="n">
        <v>11</v>
      </c>
      <c r="L10" s="1" t="n">
        <v>13</v>
      </c>
      <c r="M10" s="1" t="n">
        <v>13</v>
      </c>
      <c r="N10" s="1" t="n">
        <v>15</v>
      </c>
      <c r="O10" s="1" t="n">
        <v>16</v>
      </c>
      <c r="P10" s="1" t="n">
        <v>26</v>
      </c>
      <c r="Q10" s="1" t="n">
        <v>13</v>
      </c>
      <c r="R10" s="1" t="n">
        <v>5</v>
      </c>
      <c r="S10" s="1" t="n">
        <v>0</v>
      </c>
      <c r="T10" s="1" t="n">
        <v>15</v>
      </c>
      <c r="IU10" s="1"/>
    </row>
    <row r="11" customFormat="false" ht="12.8" hidden="false" customHeight="true" outlineLevel="0" collapsed="false">
      <c r="A11" s="1" t="n">
        <v>8</v>
      </c>
      <c r="B11" s="1" t="n">
        <v>55312</v>
      </c>
      <c r="C11" s="2" t="n">
        <v>55209</v>
      </c>
      <c r="D11" s="1" t="n">
        <v>198</v>
      </c>
      <c r="E11" s="1" t="n">
        <f aca="false">((B11-55029)/55029)*100</f>
        <v>0.514274291737084</v>
      </c>
      <c r="F11" s="1" t="n">
        <v>175</v>
      </c>
      <c r="G11" s="1" t="s">
        <v>26</v>
      </c>
      <c r="H11" s="1" t="n">
        <v>18</v>
      </c>
      <c r="I11" s="1" t="n">
        <v>15</v>
      </c>
      <c r="J11" s="1" t="n">
        <v>17</v>
      </c>
      <c r="K11" s="1" t="n">
        <v>18</v>
      </c>
      <c r="L11" s="1" t="n">
        <v>20</v>
      </c>
      <c r="M11" s="1" t="n">
        <v>22</v>
      </c>
      <c r="N11" s="1" t="n">
        <v>21</v>
      </c>
      <c r="O11" s="1" t="n">
        <v>19</v>
      </c>
      <c r="P11" s="1" t="n">
        <v>13</v>
      </c>
      <c r="Q11" s="1" t="n">
        <v>6</v>
      </c>
      <c r="R11" s="1" t="n">
        <v>3</v>
      </c>
      <c r="S11" s="1" t="n">
        <v>0</v>
      </c>
      <c r="T11" s="1" t="n">
        <v>12</v>
      </c>
      <c r="IU11" s="1"/>
    </row>
    <row r="12" customFormat="false" ht="12.8" hidden="false" customHeight="true" outlineLevel="0" collapsed="false">
      <c r="A12" s="1" t="n">
        <v>9</v>
      </c>
      <c r="B12" s="1" t="n">
        <v>55636</v>
      </c>
      <c r="C12" s="2" t="n">
        <v>55209</v>
      </c>
      <c r="D12" s="1" t="n">
        <v>111</v>
      </c>
      <c r="E12" s="1" t="n">
        <f aca="false">((B12-55029)/55029)*100</f>
        <v>1.10305475294845</v>
      </c>
      <c r="F12" s="1" t="n">
        <v>140</v>
      </c>
      <c r="G12" s="1" t="s">
        <v>27</v>
      </c>
      <c r="H12" s="1" t="n">
        <v>7</v>
      </c>
      <c r="I12" s="1" t="n">
        <v>9</v>
      </c>
      <c r="J12" s="1" t="n">
        <v>10</v>
      </c>
      <c r="K12" s="1" t="n">
        <v>10</v>
      </c>
      <c r="L12" s="1" t="n">
        <v>14</v>
      </c>
      <c r="M12" s="1" t="n">
        <v>15</v>
      </c>
      <c r="N12" s="1" t="n">
        <v>15</v>
      </c>
      <c r="O12" s="1" t="n">
        <v>17</v>
      </c>
      <c r="P12" s="1" t="n">
        <v>17</v>
      </c>
      <c r="Q12" s="1" t="n">
        <v>14</v>
      </c>
      <c r="R12" s="1" t="n">
        <v>8</v>
      </c>
      <c r="S12" s="1" t="n">
        <v>0</v>
      </c>
      <c r="T12" s="1" t="n">
        <v>15</v>
      </c>
      <c r="IU12" s="1"/>
    </row>
    <row r="13" customFormat="false" ht="12.8" hidden="false" customHeight="true" outlineLevel="0" collapsed="false">
      <c r="A13" s="1" t="n">
        <v>10</v>
      </c>
      <c r="B13" s="1" t="n">
        <v>55560</v>
      </c>
      <c r="C13" s="2" t="n">
        <v>55209</v>
      </c>
      <c r="D13" s="1" t="n">
        <v>128</v>
      </c>
      <c r="E13" s="1" t="n">
        <f aca="false">((B13-55029)/55029)*100</f>
        <v>0.964945755874175</v>
      </c>
      <c r="F13" s="1" t="n">
        <v>260</v>
      </c>
      <c r="G13" s="1" t="s">
        <v>28</v>
      </c>
      <c r="H13" s="1" t="n">
        <v>12</v>
      </c>
      <c r="I13" s="1" t="n">
        <v>13</v>
      </c>
      <c r="J13" s="1" t="n">
        <v>16</v>
      </c>
      <c r="K13" s="1" t="n">
        <v>18</v>
      </c>
      <c r="L13" s="1" t="n">
        <v>19</v>
      </c>
      <c r="M13" s="1" t="n">
        <v>19</v>
      </c>
      <c r="N13" s="1" t="n">
        <v>18</v>
      </c>
      <c r="O13" s="1" t="n">
        <v>15</v>
      </c>
      <c r="P13" s="1" t="n">
        <v>13</v>
      </c>
      <c r="Q13" s="1" t="n">
        <v>9</v>
      </c>
      <c r="R13" s="1" t="n">
        <v>4</v>
      </c>
      <c r="S13" s="1" t="n">
        <v>0</v>
      </c>
      <c r="T13" s="1" t="n">
        <v>16</v>
      </c>
      <c r="IU13" s="1"/>
    </row>
    <row r="14" customFormat="false" ht="12.8" hidden="false" customHeight="true" outlineLevel="0" collapsed="false">
      <c r="A14" s="1" t="n">
        <v>11</v>
      </c>
      <c r="B14" s="1" t="n">
        <v>55561</v>
      </c>
      <c r="C14" s="2" t="n">
        <v>55209</v>
      </c>
      <c r="D14" s="1" t="n">
        <v>40</v>
      </c>
      <c r="E14" s="1" t="n">
        <f aca="false">((B14-55029)/55029)*100</f>
        <v>0.96676297951989</v>
      </c>
      <c r="F14" s="1" t="n">
        <v>376</v>
      </c>
      <c r="G14" s="1" t="s">
        <v>29</v>
      </c>
      <c r="H14" s="1" t="n">
        <v>12</v>
      </c>
      <c r="I14" s="1" t="n">
        <v>20</v>
      </c>
      <c r="J14" s="1" t="n">
        <v>23</v>
      </c>
      <c r="K14" s="1" t="n">
        <v>26</v>
      </c>
      <c r="L14" s="1" t="n">
        <v>27</v>
      </c>
      <c r="M14" s="1" t="n">
        <v>27</v>
      </c>
      <c r="N14" s="1" t="n">
        <v>27</v>
      </c>
      <c r="O14" s="1" t="n">
        <v>26</v>
      </c>
      <c r="P14" s="1" t="n">
        <v>22</v>
      </c>
      <c r="Q14" s="1" t="n">
        <v>18</v>
      </c>
      <c r="R14" s="1" t="n">
        <v>3</v>
      </c>
      <c r="S14" s="1" t="n">
        <v>0</v>
      </c>
      <c r="T14" s="1" t="n">
        <v>16</v>
      </c>
      <c r="IU14" s="1"/>
    </row>
    <row r="15" customFormat="false" ht="12.8" hidden="false" customHeight="true" outlineLevel="0" collapsed="false">
      <c r="A15" s="1" t="n">
        <v>12</v>
      </c>
      <c r="B15" s="1" t="n">
        <v>55434</v>
      </c>
      <c r="C15" s="2" t="n">
        <v>55209</v>
      </c>
      <c r="D15" s="1" t="n">
        <v>17</v>
      </c>
      <c r="E15" s="1" t="n">
        <f aca="false">((B15-55029)/55029)*100</f>
        <v>0.735975576514202</v>
      </c>
      <c r="F15" s="1" t="n">
        <v>164</v>
      </c>
      <c r="G15" s="1" t="s">
        <v>30</v>
      </c>
      <c r="H15" s="1" t="n">
        <v>7</v>
      </c>
      <c r="I15" s="1" t="n">
        <v>11</v>
      </c>
      <c r="J15" s="1" t="n">
        <v>9</v>
      </c>
      <c r="K15" s="1" t="n">
        <v>11</v>
      </c>
      <c r="L15" s="1" t="n">
        <v>17</v>
      </c>
      <c r="M15" s="1" t="n">
        <v>17</v>
      </c>
      <c r="N15" s="1" t="n">
        <v>19</v>
      </c>
      <c r="O15" s="1" t="n">
        <v>20</v>
      </c>
      <c r="P15" s="1" t="n">
        <v>21</v>
      </c>
      <c r="Q15" s="1" t="n">
        <v>18</v>
      </c>
      <c r="R15" s="1" t="n">
        <v>5</v>
      </c>
      <c r="S15" s="1" t="n">
        <v>1</v>
      </c>
      <c r="T15" s="1" t="n">
        <v>13</v>
      </c>
      <c r="IU15" s="1"/>
    </row>
    <row r="16" customFormat="false" ht="12.8" hidden="false" customHeight="true" outlineLevel="0" collapsed="false">
      <c r="A16" s="1" t="n">
        <v>13</v>
      </c>
      <c r="B16" s="1" t="n">
        <v>55559</v>
      </c>
      <c r="C16" s="2" t="n">
        <v>55209</v>
      </c>
      <c r="D16" s="1" t="n">
        <v>26</v>
      </c>
      <c r="E16" s="1" t="n">
        <f aca="false">((B16-55029)/55029)*100</f>
        <v>0.963128532228461</v>
      </c>
      <c r="F16" s="1" t="n">
        <v>243</v>
      </c>
      <c r="G16" s="1" t="s">
        <v>31</v>
      </c>
      <c r="H16" s="1" t="n">
        <v>14</v>
      </c>
      <c r="I16" s="1" t="n">
        <v>11</v>
      </c>
      <c r="J16" s="1" t="n">
        <v>12</v>
      </c>
      <c r="K16" s="1" t="n">
        <v>14</v>
      </c>
      <c r="L16" s="1" t="n">
        <v>17</v>
      </c>
      <c r="M16" s="1" t="n">
        <v>18</v>
      </c>
      <c r="N16" s="1" t="n">
        <v>17</v>
      </c>
      <c r="O16" s="1" t="n">
        <v>15</v>
      </c>
      <c r="P16" s="1" t="n">
        <v>13</v>
      </c>
      <c r="Q16" s="1" t="n">
        <v>9</v>
      </c>
      <c r="R16" s="1" t="n">
        <v>3</v>
      </c>
      <c r="S16" s="1" t="n">
        <v>0</v>
      </c>
      <c r="T16" s="1" t="n">
        <v>10</v>
      </c>
      <c r="IU16" s="1"/>
    </row>
    <row r="17" customFormat="false" ht="12.8" hidden="false" customHeight="true" outlineLevel="0" collapsed="false">
      <c r="A17" s="1" t="n">
        <v>14</v>
      </c>
      <c r="B17" s="1" t="n">
        <v>55533</v>
      </c>
      <c r="C17" s="2" t="n">
        <v>55209</v>
      </c>
      <c r="D17" s="1" t="n">
        <v>14</v>
      </c>
      <c r="E17" s="1" t="n">
        <f aca="false">((B17-55029)/55029)*100</f>
        <v>0.915880717439895</v>
      </c>
      <c r="F17" s="1" t="n">
        <v>31</v>
      </c>
      <c r="G17" s="1" t="s">
        <v>32</v>
      </c>
      <c r="H17" s="1" t="n">
        <v>7</v>
      </c>
      <c r="I17" s="1" t="n">
        <v>10</v>
      </c>
      <c r="J17" s="1" t="n">
        <v>10</v>
      </c>
      <c r="K17" s="1" t="n">
        <v>10</v>
      </c>
      <c r="L17" s="1" t="n">
        <v>13</v>
      </c>
      <c r="M17" s="1" t="n">
        <v>15</v>
      </c>
      <c r="N17" s="1" t="n">
        <v>14</v>
      </c>
      <c r="O17" s="1" t="n">
        <v>14</v>
      </c>
      <c r="P17" s="1" t="n">
        <v>14</v>
      </c>
      <c r="Q17" s="1" t="n">
        <v>10</v>
      </c>
      <c r="R17" s="1" t="n">
        <v>2</v>
      </c>
      <c r="S17" s="1" t="n">
        <v>0</v>
      </c>
      <c r="T17" s="1" t="n">
        <v>11</v>
      </c>
      <c r="IU17" s="1"/>
    </row>
    <row r="18" customFormat="false" ht="12.8" hidden="false" customHeight="true" outlineLevel="0" collapsed="false">
      <c r="A18" s="1" t="n">
        <v>15</v>
      </c>
      <c r="B18" s="1" t="n">
        <v>55560</v>
      </c>
      <c r="C18" s="2" t="n">
        <v>55209</v>
      </c>
      <c r="D18" s="1" t="n">
        <v>108</v>
      </c>
      <c r="E18" s="1" t="n">
        <f aca="false">((B18-55029)/55029)*100</f>
        <v>0.964945755874175</v>
      </c>
      <c r="F18" s="1" t="n">
        <v>193</v>
      </c>
      <c r="G18" s="1" t="s">
        <v>33</v>
      </c>
      <c r="H18" s="1" t="n">
        <v>9</v>
      </c>
      <c r="I18" s="1" t="n">
        <v>12</v>
      </c>
      <c r="J18" s="1" t="n">
        <v>14</v>
      </c>
      <c r="K18" s="1" t="n">
        <v>14</v>
      </c>
      <c r="L18" s="1" t="n">
        <v>17</v>
      </c>
      <c r="M18" s="1" t="n">
        <v>18</v>
      </c>
      <c r="N18" s="1" t="n">
        <v>18</v>
      </c>
      <c r="O18" s="1" t="n">
        <v>16</v>
      </c>
      <c r="P18" s="1" t="n">
        <v>14</v>
      </c>
      <c r="Q18" s="1" t="n">
        <v>9</v>
      </c>
      <c r="R18" s="1" t="n">
        <v>3</v>
      </c>
      <c r="S18" s="1" t="n">
        <v>0</v>
      </c>
      <c r="T18" s="1" t="n">
        <v>10</v>
      </c>
      <c r="IU18" s="1"/>
    </row>
    <row r="19" customFormat="false" ht="12.8" hidden="false" customHeight="true" outlineLevel="0" collapsed="false">
      <c r="A19" s="1" t="n">
        <v>16</v>
      </c>
      <c r="B19" s="1" t="n">
        <v>55559</v>
      </c>
      <c r="C19" s="2" t="n">
        <v>55209</v>
      </c>
      <c r="D19" s="1" t="n">
        <v>50</v>
      </c>
      <c r="E19" s="1" t="n">
        <f aca="false">((B19-55029)/55029)*100</f>
        <v>0.963128532228461</v>
      </c>
      <c r="F19" s="1" t="n">
        <v>268</v>
      </c>
      <c r="G19" s="1" t="s">
        <v>34</v>
      </c>
      <c r="H19" s="1" t="n">
        <v>7</v>
      </c>
      <c r="I19" s="1" t="n">
        <v>7</v>
      </c>
      <c r="J19" s="1" t="n">
        <v>8</v>
      </c>
      <c r="K19" s="1" t="n">
        <v>10</v>
      </c>
      <c r="L19" s="1" t="n">
        <v>13</v>
      </c>
      <c r="M19" s="1" t="n">
        <v>15</v>
      </c>
      <c r="N19" s="1" t="n">
        <v>16</v>
      </c>
      <c r="O19" s="1" t="n">
        <v>15</v>
      </c>
      <c r="P19" s="1" t="n">
        <v>15</v>
      </c>
      <c r="Q19" s="1" t="n">
        <v>12</v>
      </c>
      <c r="R19" s="1" t="n">
        <v>6</v>
      </c>
      <c r="S19" s="1" t="n">
        <v>1</v>
      </c>
      <c r="T19" s="1" t="n">
        <v>12</v>
      </c>
      <c r="IU19" s="1"/>
    </row>
    <row r="20" customFormat="false" ht="12.8" hidden="false" customHeight="true" outlineLevel="0" collapsed="false">
      <c r="A20" s="1" t="n">
        <v>17</v>
      </c>
      <c r="B20" s="1" t="n">
        <v>55957</v>
      </c>
      <c r="C20" s="2" t="n">
        <v>55209</v>
      </c>
      <c r="D20" s="1" t="n">
        <v>137</v>
      </c>
      <c r="E20" s="1" t="n">
        <f aca="false">((B20-55029)/55029)*100</f>
        <v>1.68638354322266</v>
      </c>
      <c r="F20" s="1" t="n">
        <v>201</v>
      </c>
      <c r="G20" s="1" t="s">
        <v>35</v>
      </c>
      <c r="H20" s="1" t="n">
        <v>10</v>
      </c>
      <c r="I20" s="1" t="n">
        <v>7</v>
      </c>
      <c r="J20" s="1" t="n">
        <v>8</v>
      </c>
      <c r="K20" s="1" t="n">
        <v>16</v>
      </c>
      <c r="L20" s="1" t="n">
        <v>17</v>
      </c>
      <c r="M20" s="1" t="n">
        <v>19</v>
      </c>
      <c r="N20" s="1" t="n">
        <v>18</v>
      </c>
      <c r="O20" s="1" t="n">
        <v>17</v>
      </c>
      <c r="P20" s="1" t="n">
        <v>14</v>
      </c>
      <c r="Q20" s="1" t="n">
        <v>10</v>
      </c>
      <c r="R20" s="1" t="n">
        <v>3</v>
      </c>
      <c r="S20" s="1" t="n">
        <v>0</v>
      </c>
      <c r="T20" s="1" t="n">
        <v>12</v>
      </c>
      <c r="IU20" s="1"/>
    </row>
    <row r="21" customFormat="false" ht="12.8" hidden="false" customHeight="true" outlineLevel="0" collapsed="false">
      <c r="A21" s="1" t="n">
        <v>18</v>
      </c>
      <c r="B21" s="1" t="n">
        <v>55523</v>
      </c>
      <c r="C21" s="2" t="n">
        <v>55209</v>
      </c>
      <c r="D21" s="1" t="n">
        <v>13</v>
      </c>
      <c r="E21" s="1" t="n">
        <f aca="false">((B21-55029)/55029)*100</f>
        <v>0.897708480982754</v>
      </c>
      <c r="F21" s="1" t="n">
        <v>398</v>
      </c>
      <c r="G21" s="1" t="s">
        <v>36</v>
      </c>
      <c r="H21" s="1" t="n">
        <v>8</v>
      </c>
      <c r="I21" s="1" t="n">
        <v>10</v>
      </c>
      <c r="J21" s="1" t="n">
        <v>15</v>
      </c>
      <c r="K21" s="1" t="n">
        <v>16</v>
      </c>
      <c r="L21" s="1" t="n">
        <v>16</v>
      </c>
      <c r="M21" s="1" t="n">
        <v>19</v>
      </c>
      <c r="N21" s="1" t="n">
        <v>19</v>
      </c>
      <c r="O21" s="1" t="n">
        <v>18</v>
      </c>
      <c r="P21" s="1" t="n">
        <v>14</v>
      </c>
      <c r="Q21" s="1" t="n">
        <v>9</v>
      </c>
      <c r="R21" s="1" t="n">
        <v>3</v>
      </c>
      <c r="S21" s="1" t="n">
        <v>0</v>
      </c>
      <c r="T21" s="1" t="n">
        <v>11</v>
      </c>
      <c r="IU21" s="1"/>
    </row>
    <row r="22" customFormat="false" ht="12.8" hidden="false" customHeight="true" outlineLevel="0" collapsed="false">
      <c r="A22" s="1" t="n">
        <v>19</v>
      </c>
      <c r="B22" s="1" t="n">
        <v>55523</v>
      </c>
      <c r="C22" s="2" t="n">
        <v>55209</v>
      </c>
      <c r="D22" s="1" t="n">
        <v>25</v>
      </c>
      <c r="E22" s="1" t="n">
        <f aca="false">((B22-55029)/55029)*100</f>
        <v>0.897708480982754</v>
      </c>
      <c r="F22" s="1" t="n">
        <v>212</v>
      </c>
      <c r="G22" s="1" t="s">
        <v>37</v>
      </c>
      <c r="H22" s="1" t="n">
        <v>13</v>
      </c>
      <c r="I22" s="1" t="n">
        <v>10</v>
      </c>
      <c r="J22" s="1" t="n">
        <v>10</v>
      </c>
      <c r="K22" s="1" t="n">
        <v>12</v>
      </c>
      <c r="L22" s="1" t="n">
        <v>14</v>
      </c>
      <c r="M22" s="1" t="n">
        <v>17</v>
      </c>
      <c r="N22" s="1" t="n">
        <v>18</v>
      </c>
      <c r="O22" s="1" t="n">
        <v>18</v>
      </c>
      <c r="P22" s="1" t="n">
        <v>16</v>
      </c>
      <c r="Q22" s="1" t="n">
        <v>11</v>
      </c>
      <c r="R22" s="1" t="n">
        <v>3</v>
      </c>
      <c r="S22" s="1" t="n">
        <v>0</v>
      </c>
      <c r="T22" s="1" t="n">
        <v>10</v>
      </c>
      <c r="IU22" s="1"/>
    </row>
    <row r="23" customFormat="false" ht="12.8" hidden="false" customHeight="true" outlineLevel="0" collapsed="false">
      <c r="A23" s="1" t="n">
        <v>20</v>
      </c>
      <c r="B23" s="1" t="n">
        <v>55781</v>
      </c>
      <c r="C23" s="2" t="n">
        <v>55209</v>
      </c>
      <c r="D23" s="1" t="n">
        <v>14</v>
      </c>
      <c r="E23" s="1" t="n">
        <f aca="false">((B23-55029)/55029)*100</f>
        <v>1.36655218157699</v>
      </c>
      <c r="F23" s="1" t="n">
        <v>13</v>
      </c>
      <c r="G23" s="1" t="s">
        <v>38</v>
      </c>
      <c r="H23" s="1" t="n">
        <v>7</v>
      </c>
      <c r="I23" s="1" t="n">
        <v>6</v>
      </c>
      <c r="J23" s="1" t="n">
        <v>8</v>
      </c>
      <c r="K23" s="1" t="n">
        <v>11</v>
      </c>
      <c r="L23" s="1" t="n">
        <v>12</v>
      </c>
      <c r="M23" s="1" t="n">
        <v>13</v>
      </c>
      <c r="N23" s="1" t="n">
        <v>14</v>
      </c>
      <c r="O23" s="1" t="n">
        <v>15</v>
      </c>
      <c r="P23" s="1" t="n">
        <v>14</v>
      </c>
      <c r="Q23" s="1" t="n">
        <v>13</v>
      </c>
      <c r="R23" s="1" t="n">
        <v>8</v>
      </c>
      <c r="S23" s="1" t="n">
        <v>0</v>
      </c>
      <c r="T23" s="1" t="n">
        <v>13</v>
      </c>
      <c r="IU23" s="1"/>
    </row>
    <row r="24" customFormat="false" ht="12.8" hidden="false" customHeight="true" outlineLevel="0" collapsed="false">
      <c r="H24" s="1" t="n">
        <f aca="false">AVERAGE(H4:H23)</f>
        <v>10.2</v>
      </c>
      <c r="I24" s="1" t="n">
        <f aca="false">AVERAGE(I4:I23)</f>
        <v>10.2</v>
      </c>
      <c r="J24" s="1" t="n">
        <f aca="false">AVERAGE(J4:J23)</f>
        <v>12.05</v>
      </c>
      <c r="K24" s="1" t="n">
        <f aca="false">AVERAGE(K4:K23)</f>
        <v>14.2</v>
      </c>
      <c r="L24" s="1" t="n">
        <f aca="false">AVERAGE(L4:L23)</f>
        <v>16.25</v>
      </c>
      <c r="M24" s="1" t="n">
        <f aca="false">AVERAGE(M4:M23)</f>
        <v>17.6</v>
      </c>
      <c r="N24" s="1" t="n">
        <f aca="false">AVERAGE(N4:N23)</f>
        <v>18.45</v>
      </c>
      <c r="O24" s="1" t="n">
        <f aca="false">AVERAGE(O4:O23)</f>
        <v>18.8</v>
      </c>
      <c r="P24" s="1" t="n">
        <f aca="false">AVERAGE(P4:P23)</f>
        <v>16.95</v>
      </c>
      <c r="Q24" s="1" t="n">
        <f aca="false">AVERAGE(Q4:Q23)</f>
        <v>12.3</v>
      </c>
      <c r="R24" s="1" t="n">
        <f aca="false">AVERAGE(R4:R23)</f>
        <v>4.9</v>
      </c>
      <c r="S24" s="1" t="n">
        <f aca="false">AVERAGE(S4:S23)</f>
        <v>0.1</v>
      </c>
      <c r="T24" s="1" t="n">
        <f aca="false">AVERAGE(T4:T23)</f>
        <v>12.85</v>
      </c>
      <c r="U24" s="1" t="s">
        <v>48</v>
      </c>
      <c r="IU24" s="1"/>
    </row>
    <row r="25" customFormat="false" ht="12.8" hidden="false" customHeight="true" outlineLevel="0" collapsed="false">
      <c r="B25" s="1" t="s">
        <v>40</v>
      </c>
      <c r="C25" s="0"/>
      <c r="D25" s="1" t="s">
        <v>5</v>
      </c>
      <c r="E25" s="1" t="s">
        <v>41</v>
      </c>
      <c r="F25" s="1" t="s">
        <v>7</v>
      </c>
    </row>
    <row r="26" customFormat="false" ht="12.8" hidden="false" customHeight="true" outlineLevel="0" collapsed="false">
      <c r="A26" s="1" t="s">
        <v>42</v>
      </c>
      <c r="B26" s="1" t="n">
        <f aca="false">MIN(B4:B23)</f>
        <v>55312</v>
      </c>
      <c r="C26" s="1"/>
      <c r="D26" s="1" t="n">
        <f aca="false">MIN(D4:D23)</f>
        <v>13</v>
      </c>
      <c r="E26" s="1" t="n">
        <f aca="false">MIN(E4:E23)</f>
        <v>0.514274291737084</v>
      </c>
      <c r="F26" s="1" t="n">
        <f aca="false">MIN(F4:F23)</f>
        <v>13</v>
      </c>
    </row>
    <row r="27" customFormat="false" ht="12.8" hidden="false" customHeight="true" outlineLevel="0" collapsed="false">
      <c r="A27" s="1" t="s">
        <v>43</v>
      </c>
      <c r="B27" s="1" t="n">
        <f aca="false">MAX(B4:B23)</f>
        <v>56040</v>
      </c>
      <c r="C27" s="1"/>
      <c r="D27" s="1" t="n">
        <f aca="false">MAX(D4:D23)</f>
        <v>198</v>
      </c>
      <c r="E27" s="1" t="n">
        <f aca="false">MAX(E4:E23)</f>
        <v>1.83721310581693</v>
      </c>
      <c r="F27" s="1" t="n">
        <f aca="false">MAX(F4:F23)</f>
        <v>398</v>
      </c>
    </row>
    <row r="28" customFormat="false" ht="12.8" hidden="false" customHeight="true" outlineLevel="0" collapsed="false">
      <c r="A28" s="1" t="s">
        <v>44</v>
      </c>
      <c r="B28" s="1" t="n">
        <f aca="false">AVERAGE(B4:B23)</f>
        <v>55555.6</v>
      </c>
      <c r="C28" s="1"/>
      <c r="D28" s="1" t="n">
        <f aca="false">AVERAGE(D4:D23)</f>
        <v>74.2</v>
      </c>
      <c r="E28" s="1" t="n">
        <f aca="false">AVERAGE(E4:E23)</f>
        <v>0.956949971833033</v>
      </c>
      <c r="F28" s="1" t="n">
        <f aca="false">AVERAGE(F4:F23)</f>
        <v>194.3</v>
      </c>
    </row>
    <row r="30" customFormat="false" ht="12.8" hidden="false" customHeight="true" outlineLevel="0" collapsed="false">
      <c r="A30" s="1" t="s">
        <v>45</v>
      </c>
      <c r="B30" s="1" t="n">
        <f aca="false">STDEV(B4:B23)</f>
        <v>183.048282385305</v>
      </c>
    </row>
    <row r="34" customFormat="false" ht="14.6" hidden="false" customHeight="true" outlineLevel="0" collapsed="false"/>
    <row r="44" customFormat="false" ht="14.6" hidden="false" customHeight="true" outlineLevel="0" collapsed="false"/>
    <row r="54" customFormat="false" ht="14.6" hidden="false" customHeight="true" outlineLevel="0" collapsed="false"/>
    <row r="63" customFormat="false" ht="14.6" hidden="false" customHeight="true" outlineLevel="0" collapsed="false"/>
    <row r="64" customFormat="false" ht="14.6" hidden="false" customHeight="true" outlineLevel="0" collapsed="false"/>
    <row r="65" customFormat="false" ht="14.6" hidden="false" customHeight="true" outlineLevel="0" collapsed="false"/>
    <row r="66" customFormat="false" ht="14.6" hidden="false" customHeight="true" outlineLevel="0" collapsed="false"/>
    <row r="67" customFormat="false" ht="14.6" hidden="false" customHeight="true" outlineLevel="0" collapsed="false"/>
    <row r="68" customFormat="false" ht="14.6" hidden="false" customHeight="true" outlineLevel="0" collapsed="false"/>
    <row r="69" customFormat="false" ht="14.6" hidden="false" customHeight="true" outlineLevel="0" collapsed="false"/>
    <row r="70" customFormat="false" ht="14.6" hidden="false" customHeight="true" outlineLevel="0" collapsed="false"/>
    <row r="71" customFormat="false" ht="14.6" hidden="false" customHeight="true" outlineLevel="0" collapsed="false"/>
    <row r="72" customFormat="false" ht="14.6" hidden="false" customHeight="true" outlineLevel="0" collapsed="false"/>
    <row r="73" customFormat="false" ht="14.6" hidden="false" customHeight="true" outlineLevel="0" collapsed="false"/>
    <row r="74" customFormat="false" ht="14.6" hidden="false" customHeight="true" outlineLevel="0" collapsed="false"/>
    <row r="75" customFormat="false" ht="14.6" hidden="false" customHeight="true" outlineLevel="0" collapsed="false"/>
    <row r="76" customFormat="false" ht="14.6" hidden="false" customHeight="true" outlineLevel="0" collapsed="false"/>
    <row r="77" customFormat="false" ht="14.6" hidden="false" customHeight="true" outlineLevel="0" collapsed="false"/>
    <row r="78" customFormat="false" ht="14.6" hidden="false" customHeight="true" outlineLevel="0" collapsed="false"/>
    <row r="79" customFormat="false" ht="14.6" hidden="false" customHeight="true" outlineLevel="0" collapsed="false"/>
    <row r="80" customFormat="false" ht="14.6" hidden="false" customHeight="true" outlineLevel="0" collapsed="false"/>
    <row r="81" customFormat="false" ht="14.6" hidden="false" customHeight="true" outlineLevel="0" collapsed="false"/>
    <row r="82" customFormat="false" ht="14.6" hidden="false" customHeight="true" outlineLevel="0" collapsed="false"/>
    <row r="84" customFormat="false" ht="14.6" hidden="false" customHeight="true" outlineLevel="0" collapsed="false"/>
    <row r="85" customFormat="false" ht="14.6" hidden="false" customHeight="true" outlineLevel="0" collapsed="false"/>
    <row r="86" customFormat="false" ht="14.6" hidden="false" customHeight="true" outlineLevel="0" collapsed="false"/>
    <row r="87" customFormat="false" ht="14.6" hidden="false" customHeight="true" outlineLevel="0" collapsed="false"/>
    <row r="88" customFormat="false" ht="14.6" hidden="false" customHeight="true" outlineLevel="0" collapsed="false"/>
    <row r="89" customFormat="false" ht="14.6" hidden="false" customHeight="true" outlineLevel="0" collapsed="false"/>
  </sheetData>
  <mergeCells count="1">
    <mergeCell ref="H2:Q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1" activeCellId="0" sqref="C1"/>
    </sheetView>
  </sheetViews>
  <sheetFormatPr defaultRowHeight="14.6"/>
  <cols>
    <col collapsed="false" hidden="false" max="6" min="1" style="0" width="11.5204081632653"/>
    <col collapsed="false" hidden="false" max="8" min="7" style="0" width="3.83163265306122"/>
    <col collapsed="false" hidden="false" max="9" min="9" style="0" width="5.38265306122449"/>
    <col collapsed="false" hidden="false" max="12" min="10" style="0" width="4.4030612244898"/>
    <col collapsed="false" hidden="false" max="13" min="13" style="0" width="5.38265306122449"/>
    <col collapsed="false" hidden="false" max="15" min="14" style="0" width="4.4030612244898"/>
    <col collapsed="false" hidden="false" max="16" min="16" style="0" width="5.38265306122449"/>
    <col collapsed="false" hidden="false" max="17" min="17" style="0" width="3.83163265306122"/>
    <col collapsed="false" hidden="false" max="19" min="18" style="0" width="4.82142857142857"/>
    <col collapsed="false" hidden="false" max="20" min="20" style="0" width="12.015306122449"/>
    <col collapsed="false" hidden="false" max="1025" min="21" style="0" width="11.5204081632653"/>
  </cols>
  <sheetData>
    <row r="1" customFormat="false" ht="12.8" hidden="false" customHeight="true" outlineLevel="0" collapsed="false">
      <c r="A1" s="1" t="s">
        <v>49</v>
      </c>
      <c r="B1" s="1" t="s">
        <v>1</v>
      </c>
      <c r="C1" s="2" t="n">
        <v>629</v>
      </c>
      <c r="D1" s="1"/>
      <c r="E1" s="1"/>
      <c r="F1" s="1"/>
      <c r="G1" s="1"/>
      <c r="H1" s="1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</row>
    <row r="2" customFormat="false" ht="12.8" hidden="false" customHeight="true" outlineLevel="0" collapsed="false">
      <c r="A2" s="1"/>
      <c r="B2" s="1"/>
      <c r="C2" s="5"/>
      <c r="D2" s="1"/>
      <c r="E2" s="1"/>
      <c r="F2" s="1"/>
      <c r="G2" s="1"/>
      <c r="H2" s="1"/>
      <c r="I2" s="3" t="s">
        <v>2</v>
      </c>
      <c r="J2" s="3"/>
      <c r="K2" s="3"/>
      <c r="L2" s="3"/>
      <c r="M2" s="3"/>
      <c r="N2" s="3"/>
      <c r="O2" s="3"/>
      <c r="P2" s="3"/>
      <c r="Q2" s="3"/>
      <c r="R2" s="3"/>
      <c r="S2" s="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</row>
    <row r="3" customFormat="false" ht="12.8" hidden="false" customHeight="true" outlineLevel="0" collapsed="false">
      <c r="A3" s="1" t="s">
        <v>3</v>
      </c>
      <c r="B3" s="1" t="s">
        <v>4</v>
      </c>
      <c r="C3" s="5" t="s">
        <v>1</v>
      </c>
      <c r="D3" s="1" t="s">
        <v>5</v>
      </c>
      <c r="E3" s="1" t="s">
        <v>6</v>
      </c>
      <c r="F3" s="1" t="s">
        <v>7</v>
      </c>
      <c r="G3" s="1"/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46</v>
      </c>
      <c r="S3" s="1" t="s">
        <v>47</v>
      </c>
      <c r="T3" s="1" t="s">
        <v>18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</row>
    <row r="4" customFormat="false" ht="14.6" hidden="false" customHeight="true" outlineLevel="0" collapsed="false">
      <c r="A4" s="1" t="n">
        <v>1</v>
      </c>
      <c r="B4" s="1" t="n">
        <v>663.266866</v>
      </c>
      <c r="C4" s="2" t="n">
        <f aca="false">$C$1</f>
        <v>629</v>
      </c>
      <c r="D4" s="1" t="n">
        <v>36</v>
      </c>
      <c r="E4" s="1" t="n">
        <f aca="false">((B4-$C$1)/$C$1)*100</f>
        <v>5.44783243243244</v>
      </c>
      <c r="F4" s="1" t="n">
        <v>133</v>
      </c>
      <c r="G4" s="1" t="s">
        <v>19</v>
      </c>
      <c r="H4" s="0" t="n">
        <v>12</v>
      </c>
      <c r="I4" s="0" t="n">
        <v>11</v>
      </c>
      <c r="J4" s="0" t="n">
        <v>13</v>
      </c>
      <c r="K4" s="0" t="n">
        <v>14</v>
      </c>
      <c r="L4" s="0" t="n">
        <v>19</v>
      </c>
      <c r="M4" s="0" t="n">
        <v>18</v>
      </c>
      <c r="N4" s="0" t="n">
        <v>19</v>
      </c>
      <c r="O4" s="0" t="n">
        <v>19</v>
      </c>
      <c r="P4" s="0" t="n">
        <v>19</v>
      </c>
      <c r="Q4" s="0" t="n">
        <v>16</v>
      </c>
      <c r="R4" s="0" t="n">
        <v>7</v>
      </c>
      <c r="S4" s="0" t="n">
        <v>0</v>
      </c>
      <c r="T4" s="0" t="n">
        <v>15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</row>
    <row r="5" customFormat="false" ht="14.6" hidden="false" customHeight="true" outlineLevel="0" collapsed="false">
      <c r="A5" s="1" t="n">
        <v>2</v>
      </c>
      <c r="B5" s="1" t="n">
        <v>644.554257</v>
      </c>
      <c r="C5" s="2" t="n">
        <f aca="false">$C$1</f>
        <v>629</v>
      </c>
      <c r="D5" s="1" t="n">
        <v>75</v>
      </c>
      <c r="E5" s="1" t="n">
        <f aca="false">((B5-$C$1)/$C$1)*100</f>
        <v>2.47285484896661</v>
      </c>
      <c r="F5" s="1" t="n">
        <v>1332</v>
      </c>
      <c r="G5" s="1" t="s">
        <v>20</v>
      </c>
      <c r="H5" s="1" t="n">
        <v>14</v>
      </c>
      <c r="I5" s="1" t="n">
        <v>18</v>
      </c>
      <c r="J5" s="1" t="n">
        <v>18</v>
      </c>
      <c r="K5" s="1" t="n">
        <v>18</v>
      </c>
      <c r="L5" s="1" t="n">
        <v>21</v>
      </c>
      <c r="M5" s="1" t="n">
        <v>24</v>
      </c>
      <c r="N5" s="1" t="n">
        <v>25</v>
      </c>
      <c r="O5" s="1" t="n">
        <v>26</v>
      </c>
      <c r="P5" s="1" t="n">
        <v>27</v>
      </c>
      <c r="Q5" s="1" t="n">
        <v>22</v>
      </c>
      <c r="R5" s="1" t="n">
        <v>15</v>
      </c>
      <c r="S5" s="1" t="n">
        <v>1</v>
      </c>
      <c r="T5" s="1" t="n">
        <v>20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</row>
    <row r="6" customFormat="false" ht="14.6" hidden="false" customHeight="true" outlineLevel="0" collapsed="false">
      <c r="A6" s="1" t="n">
        <v>3</v>
      </c>
      <c r="B6" s="1" t="n">
        <v>657.272981</v>
      </c>
      <c r="C6" s="2" t="n">
        <f aca="false">$C$1</f>
        <v>629</v>
      </c>
      <c r="D6" s="1" t="n">
        <v>37</v>
      </c>
      <c r="E6" s="1" t="n">
        <f aca="false">((B6-$C$1)/$C$1)*100</f>
        <v>4.49490953895071</v>
      </c>
      <c r="F6" s="1" t="n">
        <v>746</v>
      </c>
      <c r="G6" s="1" t="s">
        <v>21</v>
      </c>
      <c r="H6" s="1" t="n">
        <v>18</v>
      </c>
      <c r="I6" s="1" t="n">
        <v>20</v>
      </c>
      <c r="J6" s="1" t="n">
        <v>21</v>
      </c>
      <c r="K6" s="1" t="n">
        <v>25</v>
      </c>
      <c r="L6" s="1" t="n">
        <v>27</v>
      </c>
      <c r="M6" s="1" t="n">
        <v>28</v>
      </c>
      <c r="N6" s="1" t="n">
        <v>29</v>
      </c>
      <c r="O6" s="1" t="n">
        <v>29</v>
      </c>
      <c r="P6" s="1" t="n">
        <v>28</v>
      </c>
      <c r="Q6" s="1" t="n">
        <v>24</v>
      </c>
      <c r="R6" s="1" t="n">
        <v>18</v>
      </c>
      <c r="S6" s="1" t="n">
        <v>1</v>
      </c>
      <c r="T6" s="1" t="n">
        <v>22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</row>
    <row r="7" customFormat="false" ht="14.6" hidden="false" customHeight="true" outlineLevel="0" collapsed="false">
      <c r="A7" s="1" t="n">
        <v>4</v>
      </c>
      <c r="B7" s="1" t="n">
        <v>656.153426</v>
      </c>
      <c r="C7" s="2" t="n">
        <f aca="false">$C$1</f>
        <v>629</v>
      </c>
      <c r="D7" s="1" t="n">
        <v>63</v>
      </c>
      <c r="E7" s="1" t="n">
        <f aca="false">((B7-$C$1)/$C$1)*100</f>
        <v>4.31691987281399</v>
      </c>
      <c r="F7" s="1" t="n">
        <v>1033</v>
      </c>
      <c r="G7" s="1" t="s">
        <v>22</v>
      </c>
      <c r="H7" s="1" t="n">
        <v>16</v>
      </c>
      <c r="I7" s="1" t="n">
        <v>13</v>
      </c>
      <c r="J7" s="1" t="n">
        <v>17</v>
      </c>
      <c r="K7" s="1" t="n">
        <v>16</v>
      </c>
      <c r="L7" s="1" t="n">
        <v>17</v>
      </c>
      <c r="M7" s="1" t="n">
        <v>18</v>
      </c>
      <c r="N7" s="1" t="n">
        <v>18</v>
      </c>
      <c r="O7" s="1" t="n">
        <v>18</v>
      </c>
      <c r="P7" s="1" t="n">
        <v>17</v>
      </c>
      <c r="Q7" s="1" t="n">
        <v>15</v>
      </c>
      <c r="R7" s="1" t="n">
        <v>7</v>
      </c>
      <c r="S7" s="1" t="n">
        <v>1</v>
      </c>
      <c r="T7" s="1" t="n">
        <v>14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</row>
    <row r="8" customFormat="false" ht="14.6" hidden="false" customHeight="true" outlineLevel="0" collapsed="false">
      <c r="A8" s="1" t="n">
        <v>5</v>
      </c>
      <c r="B8" s="1" t="n">
        <v>657.272981</v>
      </c>
      <c r="C8" s="2" t="n">
        <f aca="false">$C$1</f>
        <v>629</v>
      </c>
      <c r="D8" s="1" t="n">
        <v>197</v>
      </c>
      <c r="E8" s="1" t="n">
        <f aca="false">((B8-$C$1)/$C$1)*100</f>
        <v>4.49490953895071</v>
      </c>
      <c r="F8" s="1" t="n">
        <v>565</v>
      </c>
      <c r="G8" s="1" t="s">
        <v>23</v>
      </c>
      <c r="H8" s="1" t="n">
        <v>15</v>
      </c>
      <c r="I8" s="1" t="n">
        <v>16</v>
      </c>
      <c r="J8" s="1" t="n">
        <v>18</v>
      </c>
      <c r="K8" s="1" t="n">
        <v>20</v>
      </c>
      <c r="L8" s="1" t="n">
        <v>22</v>
      </c>
      <c r="M8" s="1" t="n">
        <v>22</v>
      </c>
      <c r="N8" s="1" t="n">
        <v>24</v>
      </c>
      <c r="O8" s="1" t="n">
        <v>23</v>
      </c>
      <c r="P8" s="1" t="n">
        <v>22</v>
      </c>
      <c r="Q8" s="1" t="n">
        <v>18</v>
      </c>
      <c r="R8" s="1" t="n">
        <v>13</v>
      </c>
      <c r="S8" s="1" t="n">
        <v>0</v>
      </c>
      <c r="T8" s="1" t="n">
        <v>20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</row>
    <row r="9" customFormat="false" ht="14.6" hidden="false" customHeight="true" outlineLevel="0" collapsed="false">
      <c r="A9" s="1" t="n">
        <v>6</v>
      </c>
      <c r="B9" s="1" t="n">
        <v>653.637613</v>
      </c>
      <c r="C9" s="2" t="n">
        <f aca="false">$C$1</f>
        <v>629</v>
      </c>
      <c r="D9" s="1" t="n">
        <v>85</v>
      </c>
      <c r="E9" s="1" t="n">
        <f aca="false">((B9-$C$1)/$C$1)*100</f>
        <v>3.91694960254372</v>
      </c>
      <c r="F9" s="1" t="n">
        <v>353</v>
      </c>
      <c r="G9" s="1" t="s">
        <v>24</v>
      </c>
      <c r="H9" s="1" t="n">
        <v>16</v>
      </c>
      <c r="I9" s="1" t="n">
        <v>16</v>
      </c>
      <c r="J9" s="1" t="n">
        <v>19</v>
      </c>
      <c r="K9" s="1" t="n">
        <v>20</v>
      </c>
      <c r="L9" s="1" t="n">
        <v>21</v>
      </c>
      <c r="M9" s="1" t="n">
        <v>22</v>
      </c>
      <c r="N9" s="1" t="n">
        <v>23</v>
      </c>
      <c r="O9" s="1" t="n">
        <v>24</v>
      </c>
      <c r="P9" s="1" t="n">
        <v>24</v>
      </c>
      <c r="Q9" s="1" t="n">
        <v>20</v>
      </c>
      <c r="R9" s="1" t="n">
        <v>13</v>
      </c>
      <c r="S9" s="1" t="n">
        <v>2</v>
      </c>
      <c r="T9" s="1" t="n">
        <v>17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</row>
    <row r="10" customFormat="false" ht="14.6" hidden="false" customHeight="true" outlineLevel="0" collapsed="false">
      <c r="A10" s="1" t="n">
        <v>7</v>
      </c>
      <c r="B10" s="1" t="n">
        <v>660.657201</v>
      </c>
      <c r="C10" s="2" t="n">
        <f aca="false">$C$1</f>
        <v>629</v>
      </c>
      <c r="D10" s="1" t="n">
        <v>35</v>
      </c>
      <c r="E10" s="1" t="n">
        <f aca="false">((B10-$C$1)/$C$1)*100</f>
        <v>5.0329413354531</v>
      </c>
      <c r="F10" s="1" t="n">
        <v>372</v>
      </c>
      <c r="G10" s="1" t="s">
        <v>25</v>
      </c>
      <c r="H10" s="1" t="n">
        <v>12</v>
      </c>
      <c r="I10" s="1" t="n">
        <v>13</v>
      </c>
      <c r="J10" s="1" t="n">
        <v>17</v>
      </c>
      <c r="K10" s="1" t="n">
        <v>19</v>
      </c>
      <c r="L10" s="1" t="n">
        <v>20</v>
      </c>
      <c r="M10" s="1" t="n">
        <v>20</v>
      </c>
      <c r="N10" s="1" t="n">
        <v>20</v>
      </c>
      <c r="O10" s="1" t="n">
        <v>17</v>
      </c>
      <c r="P10" s="1" t="n">
        <v>12</v>
      </c>
      <c r="Q10" s="1" t="n">
        <v>10</v>
      </c>
      <c r="R10" s="1" t="n">
        <v>4</v>
      </c>
      <c r="S10" s="1" t="n">
        <v>0</v>
      </c>
      <c r="T10" s="1" t="n">
        <v>13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</row>
    <row r="11" customFormat="false" ht="14.6" hidden="false" customHeight="true" outlineLevel="0" collapsed="false">
      <c r="A11" s="1" t="n">
        <v>8</v>
      </c>
      <c r="B11" s="1" t="n">
        <v>655.552408</v>
      </c>
      <c r="C11" s="2" t="n">
        <f aca="false">$C$1</f>
        <v>629</v>
      </c>
      <c r="D11" s="1" t="n">
        <v>111</v>
      </c>
      <c r="E11" s="1" t="n">
        <f aca="false">((B11-$C$1)/$C$1)*100</f>
        <v>4.22136852146264</v>
      </c>
      <c r="F11" s="1" t="n">
        <v>1105</v>
      </c>
      <c r="G11" s="1" t="s">
        <v>26</v>
      </c>
      <c r="H11" s="1" t="n">
        <v>14</v>
      </c>
      <c r="I11" s="1" t="n">
        <v>14</v>
      </c>
      <c r="J11" s="1" t="n">
        <v>20</v>
      </c>
      <c r="K11" s="1" t="n">
        <v>21</v>
      </c>
      <c r="L11" s="1" t="n">
        <v>23</v>
      </c>
      <c r="M11" s="1" t="n">
        <v>22</v>
      </c>
      <c r="N11" s="1" t="n">
        <v>22</v>
      </c>
      <c r="O11" s="1" t="n">
        <v>22</v>
      </c>
      <c r="P11" s="1" t="n">
        <v>21</v>
      </c>
      <c r="Q11" s="1" t="n">
        <v>14</v>
      </c>
      <c r="R11" s="1" t="n">
        <v>8</v>
      </c>
      <c r="S11" s="1" t="n">
        <v>3</v>
      </c>
      <c r="T11" s="1" t="n">
        <v>13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</row>
    <row r="12" customFormat="false" ht="14.6" hidden="false" customHeight="true" outlineLevel="0" collapsed="false">
      <c r="A12" s="1" t="n">
        <v>9</v>
      </c>
      <c r="B12" s="1" t="n">
        <v>658.461918</v>
      </c>
      <c r="C12" s="2" t="n">
        <f aca="false">$C$1</f>
        <v>629</v>
      </c>
      <c r="D12" s="1" t="n">
        <v>48</v>
      </c>
      <c r="E12" s="1" t="n">
        <f aca="false">((B12-$C$1)/$C$1)*100</f>
        <v>4.68392972972972</v>
      </c>
      <c r="F12" s="1" t="n">
        <v>47</v>
      </c>
      <c r="G12" s="1" t="s">
        <v>27</v>
      </c>
      <c r="H12" s="1" t="n">
        <v>16</v>
      </c>
      <c r="I12" s="1" t="n">
        <v>17</v>
      </c>
      <c r="J12" s="1" t="n">
        <v>18</v>
      </c>
      <c r="K12" s="1" t="n">
        <v>19</v>
      </c>
      <c r="L12" s="1" t="n">
        <v>23</v>
      </c>
      <c r="M12" s="1" t="n">
        <v>23</v>
      </c>
      <c r="N12" s="1" t="n">
        <v>23</v>
      </c>
      <c r="O12" s="1" t="n">
        <v>23</v>
      </c>
      <c r="P12" s="1" t="n">
        <v>23</v>
      </c>
      <c r="Q12" s="1" t="n">
        <v>16</v>
      </c>
      <c r="R12" s="1" t="n">
        <v>8</v>
      </c>
      <c r="S12" s="1" t="n">
        <v>0</v>
      </c>
      <c r="T12" s="1" t="n">
        <v>15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</row>
    <row r="13" customFormat="false" ht="14.6" hidden="false" customHeight="true" outlineLevel="0" collapsed="false">
      <c r="A13" s="1" t="n">
        <v>10</v>
      </c>
      <c r="B13" s="1" t="n">
        <v>657.873999</v>
      </c>
      <c r="C13" s="2" t="n">
        <f aca="false">$C$1</f>
        <v>629</v>
      </c>
      <c r="D13" s="1" t="n">
        <v>102</v>
      </c>
      <c r="E13" s="1" t="n">
        <f aca="false">((B13-$C$1)/$C$1)*100</f>
        <v>4.59046089030207</v>
      </c>
      <c r="F13" s="1" t="n">
        <v>343</v>
      </c>
      <c r="G13" s="1" t="s">
        <v>28</v>
      </c>
      <c r="H13" s="1" t="n">
        <v>8</v>
      </c>
      <c r="I13" s="1" t="n">
        <v>11</v>
      </c>
      <c r="J13" s="1" t="n">
        <v>15</v>
      </c>
      <c r="K13" s="1" t="n">
        <v>19</v>
      </c>
      <c r="L13" s="1" t="n">
        <v>18</v>
      </c>
      <c r="M13" s="1" t="n">
        <v>18</v>
      </c>
      <c r="N13" s="1" t="n">
        <v>19</v>
      </c>
      <c r="O13" s="1" t="n">
        <v>19</v>
      </c>
      <c r="P13" s="1" t="n">
        <v>18</v>
      </c>
      <c r="Q13" s="1" t="n">
        <v>14</v>
      </c>
      <c r="R13" s="1" t="n">
        <v>10</v>
      </c>
      <c r="S13" s="1" t="n">
        <v>0</v>
      </c>
      <c r="T13" s="1" t="n">
        <v>14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</row>
    <row r="14" customFormat="false" ht="14.6" hidden="false" customHeight="true" outlineLevel="0" collapsed="false">
      <c r="A14" s="1" t="n">
        <v>11</v>
      </c>
      <c r="B14" s="1" t="n">
        <v>655.552408</v>
      </c>
      <c r="C14" s="2" t="n">
        <f aca="false">$C$1</f>
        <v>629</v>
      </c>
      <c r="D14" s="1" t="n">
        <v>55</v>
      </c>
      <c r="E14" s="1" t="n">
        <f aca="false">((B14-$C$1)/$C$1)*100</f>
        <v>4.22136852146264</v>
      </c>
      <c r="F14" s="1" t="n">
        <v>371</v>
      </c>
      <c r="G14" s="1" t="s">
        <v>29</v>
      </c>
      <c r="H14" s="1" t="n">
        <v>12</v>
      </c>
      <c r="I14" s="1" t="n">
        <v>12</v>
      </c>
      <c r="J14" s="1" t="n">
        <v>13</v>
      </c>
      <c r="K14" s="1" t="n">
        <v>17</v>
      </c>
      <c r="L14" s="1" t="n">
        <v>16</v>
      </c>
      <c r="M14" s="1" t="n">
        <v>17</v>
      </c>
      <c r="N14" s="1" t="n">
        <v>17</v>
      </c>
      <c r="O14" s="1" t="n">
        <v>17</v>
      </c>
      <c r="P14" s="1" t="n">
        <v>17</v>
      </c>
      <c r="Q14" s="1" t="n">
        <v>16</v>
      </c>
      <c r="R14" s="1" t="n">
        <v>10</v>
      </c>
      <c r="S14" s="1" t="n">
        <v>2</v>
      </c>
      <c r="T14" s="1" t="n">
        <v>16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</row>
    <row r="15" customFormat="false" ht="14.6" hidden="false" customHeight="true" outlineLevel="0" collapsed="false">
      <c r="A15" s="1" t="n">
        <v>12</v>
      </c>
      <c r="B15" s="1" t="n">
        <v>657.873999</v>
      </c>
      <c r="C15" s="2" t="n">
        <f aca="false">$C$1</f>
        <v>629</v>
      </c>
      <c r="D15" s="1" t="n">
        <v>121</v>
      </c>
      <c r="E15" s="1" t="n">
        <f aca="false">((B15-$C$1)/$C$1)*100</f>
        <v>4.59046089030207</v>
      </c>
      <c r="F15" s="1" t="n">
        <v>299</v>
      </c>
      <c r="G15" s="1" t="s">
        <v>30</v>
      </c>
      <c r="H15" s="1" t="n">
        <v>11</v>
      </c>
      <c r="I15" s="1" t="n">
        <v>11</v>
      </c>
      <c r="J15" s="1" t="n">
        <v>13</v>
      </c>
      <c r="K15" s="1" t="n">
        <v>15</v>
      </c>
      <c r="L15" s="1" t="n">
        <v>18</v>
      </c>
      <c r="M15" s="1" t="n">
        <v>16</v>
      </c>
      <c r="N15" s="1" t="n">
        <v>18</v>
      </c>
      <c r="O15" s="1" t="n">
        <v>16</v>
      </c>
      <c r="P15" s="1" t="n">
        <v>15</v>
      </c>
      <c r="Q15" s="1" t="n">
        <v>14</v>
      </c>
      <c r="R15" s="1" t="n">
        <v>6</v>
      </c>
      <c r="S15" s="1" t="n">
        <v>0</v>
      </c>
      <c r="T15" s="1" t="n">
        <v>13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</row>
    <row r="16" customFormat="false" ht="14.6" hidden="false" customHeight="true" outlineLevel="0" collapsed="false">
      <c r="A16" s="1" t="n">
        <v>13</v>
      </c>
      <c r="B16" s="1" t="n">
        <v>656.033515</v>
      </c>
      <c r="C16" s="2" t="n">
        <f aca="false">$C$1</f>
        <v>629</v>
      </c>
      <c r="D16" s="1" t="n">
        <v>183</v>
      </c>
      <c r="E16" s="1" t="n">
        <f aca="false">((B16-$C$1)/$C$1)*100</f>
        <v>4.2978561208267</v>
      </c>
      <c r="F16" s="1" t="n">
        <v>310</v>
      </c>
      <c r="G16" s="1" t="s">
        <v>31</v>
      </c>
      <c r="H16" s="1" t="n">
        <v>12</v>
      </c>
      <c r="I16" s="1" t="n">
        <v>14</v>
      </c>
      <c r="J16" s="1" t="n">
        <v>18</v>
      </c>
      <c r="K16" s="1" t="n">
        <v>20</v>
      </c>
      <c r="L16" s="1" t="n">
        <v>21</v>
      </c>
      <c r="M16" s="1" t="n">
        <v>21</v>
      </c>
      <c r="N16" s="1" t="n">
        <v>22</v>
      </c>
      <c r="O16" s="1" t="n">
        <v>22</v>
      </c>
      <c r="P16" s="1" t="n">
        <v>18</v>
      </c>
      <c r="Q16" s="1" t="n">
        <v>14</v>
      </c>
      <c r="R16" s="1" t="n">
        <v>10</v>
      </c>
      <c r="S16" s="1" t="n">
        <v>2</v>
      </c>
      <c r="T16" s="1" t="n">
        <v>12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</row>
    <row r="17" customFormat="false" ht="14.6" hidden="false" customHeight="true" outlineLevel="0" collapsed="false">
      <c r="A17" s="1" t="n">
        <v>14</v>
      </c>
      <c r="B17" s="1" t="n">
        <v>656.892877</v>
      </c>
      <c r="C17" s="2" t="n">
        <f aca="false">$C$1</f>
        <v>629</v>
      </c>
      <c r="D17" s="1" t="n">
        <v>66</v>
      </c>
      <c r="E17" s="1" t="n">
        <f aca="false">((B17-$C$1)/$C$1)*100</f>
        <v>4.43447965023847</v>
      </c>
      <c r="F17" s="1" t="n">
        <v>421</v>
      </c>
      <c r="G17" s="1" t="s">
        <v>32</v>
      </c>
      <c r="H17" s="1" t="n">
        <v>16</v>
      </c>
      <c r="I17" s="1" t="n">
        <v>13</v>
      </c>
      <c r="J17" s="1" t="n">
        <v>15</v>
      </c>
      <c r="K17" s="1" t="n">
        <v>17</v>
      </c>
      <c r="L17" s="1" t="n">
        <v>22</v>
      </c>
      <c r="M17" s="1" t="n">
        <v>21</v>
      </c>
      <c r="N17" s="1" t="n">
        <v>20</v>
      </c>
      <c r="O17" s="1" t="n">
        <v>21</v>
      </c>
      <c r="P17" s="1" t="n">
        <v>18</v>
      </c>
      <c r="Q17" s="1" t="n">
        <v>14</v>
      </c>
      <c r="R17" s="1" t="n">
        <v>7</v>
      </c>
      <c r="S17" s="1" t="n">
        <v>1</v>
      </c>
      <c r="T17" s="1" t="n">
        <v>15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</row>
    <row r="18" customFormat="false" ht="14.6" hidden="false" customHeight="true" outlineLevel="0" collapsed="false">
      <c r="A18" s="1" t="n">
        <v>15</v>
      </c>
      <c r="B18" s="1" t="n">
        <v>656.153426</v>
      </c>
      <c r="C18" s="2" t="n">
        <f aca="false">$C$1</f>
        <v>629</v>
      </c>
      <c r="D18" s="1" t="n">
        <v>53</v>
      </c>
      <c r="E18" s="1" t="n">
        <f aca="false">((B18-$C$1)/$C$1)*100</f>
        <v>4.31691987281399</v>
      </c>
      <c r="F18" s="1" t="n">
        <v>296</v>
      </c>
      <c r="G18" s="1" t="s">
        <v>33</v>
      </c>
      <c r="H18" s="1" t="n">
        <v>15</v>
      </c>
      <c r="I18" s="1" t="n">
        <v>14</v>
      </c>
      <c r="J18" s="1" t="n">
        <v>14</v>
      </c>
      <c r="K18" s="1" t="n">
        <v>17</v>
      </c>
      <c r="L18" s="1" t="n">
        <v>18</v>
      </c>
      <c r="M18" s="1" t="n">
        <v>18</v>
      </c>
      <c r="N18" s="1" t="n">
        <v>19</v>
      </c>
      <c r="O18" s="1" t="n">
        <v>21</v>
      </c>
      <c r="P18" s="1" t="n">
        <v>20</v>
      </c>
      <c r="Q18" s="1" t="n">
        <v>19</v>
      </c>
      <c r="R18" s="1" t="n">
        <v>16</v>
      </c>
      <c r="S18" s="1" t="n">
        <v>1</v>
      </c>
      <c r="T18" s="1" t="n">
        <v>17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</row>
    <row r="19" customFormat="false" ht="14.6" hidden="false" customHeight="true" outlineLevel="0" collapsed="false">
      <c r="A19" s="1" t="n">
        <v>16</v>
      </c>
      <c r="B19" s="1" t="n">
        <v>657.873999</v>
      </c>
      <c r="C19" s="2" t="n">
        <f aca="false">$C$1</f>
        <v>629</v>
      </c>
      <c r="D19" s="1" t="n">
        <v>33</v>
      </c>
      <c r="E19" s="1" t="n">
        <f aca="false">((B19-$C$1)/$C$1)*100</f>
        <v>4.59046089030207</v>
      </c>
      <c r="F19" s="1" t="n">
        <v>390</v>
      </c>
      <c r="G19" s="1" t="s">
        <v>34</v>
      </c>
      <c r="H19" s="1" t="n">
        <v>13</v>
      </c>
      <c r="I19" s="1" t="n">
        <v>16</v>
      </c>
      <c r="J19" s="1" t="n">
        <v>16</v>
      </c>
      <c r="K19" s="1" t="n">
        <v>18</v>
      </c>
      <c r="L19" s="1" t="n">
        <v>22</v>
      </c>
      <c r="M19" s="1" t="n">
        <v>22</v>
      </c>
      <c r="N19" s="1" t="n">
        <v>20</v>
      </c>
      <c r="O19" s="1" t="n">
        <v>19</v>
      </c>
      <c r="P19" s="1" t="n">
        <v>16</v>
      </c>
      <c r="Q19" s="1" t="n">
        <v>14</v>
      </c>
      <c r="R19" s="1" t="n">
        <v>7</v>
      </c>
      <c r="S19" s="1" t="n">
        <v>0</v>
      </c>
      <c r="T19" s="1" t="n">
        <v>17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</row>
    <row r="20" customFormat="false" ht="14.6" hidden="false" customHeight="true" outlineLevel="0" collapsed="false">
      <c r="A20" s="1" t="n">
        <v>17</v>
      </c>
      <c r="B20" s="1" t="n">
        <v>651.841733</v>
      </c>
      <c r="C20" s="2" t="n">
        <f aca="false">$C$1</f>
        <v>629</v>
      </c>
      <c r="D20" s="1" t="n">
        <v>43</v>
      </c>
      <c r="E20" s="1" t="n">
        <f aca="false">((B20-$C$1)/$C$1)*100</f>
        <v>3.6314360890302</v>
      </c>
      <c r="F20" s="1" t="n">
        <v>340</v>
      </c>
      <c r="G20" s="1" t="s">
        <v>35</v>
      </c>
      <c r="H20" s="1" t="n">
        <v>12</v>
      </c>
      <c r="I20" s="1" t="n">
        <v>16</v>
      </c>
      <c r="J20" s="1" t="n">
        <v>16</v>
      </c>
      <c r="K20" s="1" t="n">
        <v>20</v>
      </c>
      <c r="L20" s="1" t="n">
        <v>21</v>
      </c>
      <c r="M20" s="1" t="n">
        <v>24</v>
      </c>
      <c r="N20" s="1" t="n">
        <v>25</v>
      </c>
      <c r="O20" s="1" t="n">
        <v>25</v>
      </c>
      <c r="P20" s="1" t="n">
        <v>22</v>
      </c>
      <c r="Q20" s="1" t="n">
        <v>21</v>
      </c>
      <c r="R20" s="1" t="n">
        <v>17</v>
      </c>
      <c r="S20" s="1" t="n">
        <v>2</v>
      </c>
      <c r="T20" s="1" t="n">
        <v>18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</row>
    <row r="21" customFormat="false" ht="14.6" hidden="false" customHeight="true" outlineLevel="0" collapsed="false">
      <c r="A21" s="1" t="n">
        <v>18</v>
      </c>
      <c r="B21" s="1" t="n">
        <v>656.033515</v>
      </c>
      <c r="C21" s="2" t="n">
        <f aca="false">$C$1</f>
        <v>629</v>
      </c>
      <c r="D21" s="1" t="n">
        <v>57</v>
      </c>
      <c r="E21" s="1" t="n">
        <f aca="false">((B21-$C$1)/$C$1)*100</f>
        <v>4.2978561208267</v>
      </c>
      <c r="F21" s="1" t="n">
        <v>706</v>
      </c>
      <c r="G21" s="1" t="s">
        <v>36</v>
      </c>
      <c r="H21" s="1" t="n">
        <v>15</v>
      </c>
      <c r="I21" s="0" t="n">
        <v>16</v>
      </c>
      <c r="J21" s="1" t="n">
        <v>18</v>
      </c>
      <c r="K21" s="1" t="n">
        <v>19</v>
      </c>
      <c r="L21" s="1" t="n">
        <v>21</v>
      </c>
      <c r="M21" s="1" t="n">
        <v>21</v>
      </c>
      <c r="N21" s="1" t="n">
        <v>21</v>
      </c>
      <c r="O21" s="1" t="n">
        <v>21</v>
      </c>
      <c r="P21" s="1" t="n">
        <v>19</v>
      </c>
      <c r="Q21" s="1" t="n">
        <v>17</v>
      </c>
      <c r="R21" s="1" t="n">
        <v>11</v>
      </c>
      <c r="S21" s="1" t="n">
        <v>0</v>
      </c>
      <c r="T21" s="1" t="n">
        <v>16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</row>
    <row r="22" customFormat="false" ht="14.6" hidden="false" customHeight="true" outlineLevel="0" collapsed="false">
      <c r="A22" s="1" t="n">
        <v>19</v>
      </c>
      <c r="B22" s="1" t="n">
        <v>651.841733</v>
      </c>
      <c r="C22" s="2" t="n">
        <f aca="false">$C$1</f>
        <v>629</v>
      </c>
      <c r="D22" s="1" t="n">
        <v>96</v>
      </c>
      <c r="E22" s="1" t="n">
        <f aca="false">((B22-$C$1)/$C$1)*100</f>
        <v>3.6314360890302</v>
      </c>
      <c r="F22" s="1" t="n">
        <v>246</v>
      </c>
      <c r="G22" s="1" t="s">
        <v>37</v>
      </c>
      <c r="H22" s="1" t="n">
        <v>17</v>
      </c>
      <c r="I22" s="1" t="n">
        <v>20</v>
      </c>
      <c r="J22" s="1" t="n">
        <v>26</v>
      </c>
      <c r="K22" s="1" t="n">
        <v>30</v>
      </c>
      <c r="L22" s="1" t="n">
        <v>31</v>
      </c>
      <c r="M22" s="1" t="n">
        <v>33</v>
      </c>
      <c r="N22" s="1" t="n">
        <v>30</v>
      </c>
      <c r="O22" s="1" t="n">
        <v>28</v>
      </c>
      <c r="P22" s="1" t="n">
        <v>27</v>
      </c>
      <c r="Q22" s="1" t="n">
        <v>20</v>
      </c>
      <c r="R22" s="1" t="n">
        <v>6</v>
      </c>
      <c r="S22" s="1" t="n">
        <v>1</v>
      </c>
      <c r="T22" s="1" t="n">
        <v>26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</row>
    <row r="23" customFormat="false" ht="14.6" hidden="false" customHeight="true" outlineLevel="0" collapsed="false">
      <c r="A23" s="1" t="n">
        <v>20</v>
      </c>
      <c r="B23" s="1" t="n">
        <v>657.272981</v>
      </c>
      <c r="C23" s="2" t="n">
        <f aca="false">$C$1</f>
        <v>629</v>
      </c>
      <c r="D23" s="1" t="n">
        <v>89</v>
      </c>
      <c r="E23" s="1" t="n">
        <f aca="false">((B23-$C$1)/$C$1)*100</f>
        <v>4.49490953895071</v>
      </c>
      <c r="F23" s="1" t="n">
        <v>443</v>
      </c>
      <c r="G23" s="1" t="s">
        <v>38</v>
      </c>
      <c r="H23" s="1" t="n">
        <v>12</v>
      </c>
      <c r="I23" s="1" t="n">
        <v>15</v>
      </c>
      <c r="J23" s="1" t="n">
        <v>17</v>
      </c>
      <c r="K23" s="1" t="n">
        <v>20</v>
      </c>
      <c r="L23" s="1" t="n">
        <v>22</v>
      </c>
      <c r="M23" s="1" t="n">
        <v>21</v>
      </c>
      <c r="N23" s="1" t="n">
        <v>21</v>
      </c>
      <c r="O23" s="1" t="n">
        <v>21</v>
      </c>
      <c r="P23" s="1" t="n">
        <v>19</v>
      </c>
      <c r="Q23" s="1" t="n">
        <v>16</v>
      </c>
      <c r="R23" s="1" t="n">
        <v>9</v>
      </c>
      <c r="S23" s="1" t="n">
        <v>0</v>
      </c>
      <c r="T23" s="1" t="n">
        <v>14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</row>
    <row r="24" customFormat="false" ht="12.8" hidden="false" customHeight="true" outlineLevel="0" collapsed="false">
      <c r="A24" s="1"/>
      <c r="B24" s="1"/>
      <c r="C24" s="5"/>
      <c r="D24" s="1"/>
      <c r="E24" s="1"/>
      <c r="F24" s="1"/>
      <c r="G24" s="1"/>
      <c r="H24" s="1"/>
      <c r="I24" s="1" t="n">
        <f aca="false">AVERAGE(eil101!I4:I23)</f>
        <v>14.8</v>
      </c>
      <c r="J24" s="1" t="n">
        <f aca="false">AVERAGE(eil101!J4:J23)</f>
        <v>17.1</v>
      </c>
      <c r="K24" s="1" t="n">
        <f aca="false">AVERAGE(eil101!K4:K23)</f>
        <v>19.2</v>
      </c>
      <c r="L24" s="1" t="n">
        <f aca="false">AVERAGE(eil101!L4:L23)</f>
        <v>21.15</v>
      </c>
      <c r="M24" s="1" t="n">
        <f aca="false">AVERAGE(eil101!M4:M23)</f>
        <v>21.45</v>
      </c>
      <c r="N24" s="1" t="n">
        <f aca="false">AVERAGE(eil101!N4:N23)</f>
        <v>21.75</v>
      </c>
      <c r="O24" s="1" t="n">
        <f aca="false">AVERAGE(eil101!O4:O23)</f>
        <v>21.55</v>
      </c>
      <c r="P24" s="1" t="n">
        <f aca="false">AVERAGE(eil101!P4:P23)</f>
        <v>20.1</v>
      </c>
      <c r="Q24" s="1" t="n">
        <f aca="false">AVERAGE(eil101!Q4:Q23)</f>
        <v>16.7</v>
      </c>
      <c r="R24" s="1" t="n">
        <f aca="false">AVERAGE(eil101!R4:R23)</f>
        <v>10.1</v>
      </c>
      <c r="S24" s="1" t="n">
        <f aca="false">AVERAGE(eil101!S4:S23)</f>
        <v>0.85</v>
      </c>
      <c r="T24" s="1" t="n">
        <f aca="false">AVERAGE(eil101!T4:T23)</f>
        <v>16.35</v>
      </c>
      <c r="U24" s="1" t="s">
        <v>39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</row>
    <row r="25" customFormat="false" ht="14.6" hidden="false" customHeight="true" outlineLevel="0" collapsed="false">
      <c r="A25" s="1"/>
      <c r="B25" s="1" t="s">
        <v>40</v>
      </c>
      <c r="C25" s="5"/>
      <c r="D25" s="1" t="s">
        <v>5</v>
      </c>
      <c r="E25" s="1" t="s">
        <v>41</v>
      </c>
      <c r="F25" s="1" t="s">
        <v>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</row>
    <row r="26" customFormat="false" ht="14.6" hidden="false" customHeight="true" outlineLevel="0" collapsed="false">
      <c r="A26" s="1" t="s">
        <v>42</v>
      </c>
      <c r="B26" s="1" t="n">
        <f aca="false">MIN(B4:B23)</f>
        <v>644.554257</v>
      </c>
      <c r="C26" s="1"/>
      <c r="D26" s="1" t="n">
        <f aca="false">MIN(D4:D23)</f>
        <v>33</v>
      </c>
      <c r="E26" s="1" t="n">
        <f aca="false">MIN(E4:E23)</f>
        <v>2.47285484896661</v>
      </c>
      <c r="F26" s="1" t="n">
        <f aca="false">MIN(eil101!F4:F23)</f>
        <v>47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</row>
    <row r="27" customFormat="false" ht="14.6" hidden="false" customHeight="true" outlineLevel="0" collapsed="false">
      <c r="A27" s="1" t="s">
        <v>43</v>
      </c>
      <c r="B27" s="1" t="n">
        <f aca="false">MAX(B4:B23)</f>
        <v>663.266866</v>
      </c>
      <c r="C27" s="1"/>
      <c r="D27" s="1" t="n">
        <f aca="false">MAX(D4:D23)</f>
        <v>197</v>
      </c>
      <c r="E27" s="1" t="n">
        <f aca="false">MAX(E4:E23)</f>
        <v>5.44783243243244</v>
      </c>
      <c r="F27" s="1" t="n">
        <f aca="false">MAX(eil101!F4:F23)</f>
        <v>1332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</row>
    <row r="28" customFormat="false" ht="14.6" hidden="false" customHeight="true" outlineLevel="0" collapsed="false">
      <c r="A28" s="1" t="s">
        <v>44</v>
      </c>
      <c r="B28" s="1" t="n">
        <f aca="false">AVERAGE(B4:B23)</f>
        <v>656.1036918</v>
      </c>
      <c r="C28" s="1"/>
      <c r="D28" s="1" t="n">
        <f aca="false">AVERAGE(D4:D23)</f>
        <v>79.25</v>
      </c>
      <c r="E28" s="1" t="n">
        <f aca="false">AVERAGE(E4:E23)</f>
        <v>4.30901300476947</v>
      </c>
      <c r="F28" s="1" t="n">
        <f aca="false">AVERAGE(eil101!F4:F23)</f>
        <v>492.55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</row>
    <row r="29" customFormat="false" ht="14.6" hidden="false" customHeight="true" outlineLevel="0" collapsed="false">
      <c r="A29" s="1"/>
      <c r="B29" s="1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</row>
    <row r="30" customFormat="false" ht="14.6" hidden="false" customHeight="true" outlineLevel="0" collapsed="false">
      <c r="A30" s="1" t="s">
        <v>45</v>
      </c>
      <c r="B30" s="1" t="n">
        <f aca="false">STDEV(B4:B23)</f>
        <v>3.75678633568834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</row>
  </sheetData>
  <mergeCells count="1">
    <mergeCell ref="I2:R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Y3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26" activeCellId="0" sqref="K26"/>
    </sheetView>
  </sheetViews>
  <sheetFormatPr defaultRowHeight="14.6"/>
  <cols>
    <col collapsed="false" hidden="false" max="1" min="1" style="0" width="13.5612244897959"/>
    <col collapsed="false" hidden="false" max="2" min="2" style="0" width="16.2448979591837"/>
    <col collapsed="false" hidden="false" max="3" min="3" style="0" width="7.78571428571429"/>
    <col collapsed="false" hidden="false" max="4" min="4" style="0" width="8.35204081632653"/>
    <col collapsed="false" hidden="false" max="5" min="5" style="0" width="13.2857142857143"/>
    <col collapsed="false" hidden="false" max="6" min="6" style="0" width="9.75510204081633"/>
    <col collapsed="false" hidden="false" max="8" min="7" style="0" width="6.79591836734694"/>
    <col collapsed="false" hidden="false" max="10" min="9" style="0" width="5.38265306122449"/>
    <col collapsed="false" hidden="false" max="17" min="11" style="0" width="4.4030612244898"/>
    <col collapsed="false" hidden="false" max="24" min="18" style="0" width="4.82142857142857"/>
    <col collapsed="false" hidden="false" max="25" min="25" style="0" width="12.015306122449"/>
    <col collapsed="false" hidden="false" max="1025" min="26" style="0" width="11.5204081632653"/>
  </cols>
  <sheetData>
    <row r="1" customFormat="false" ht="12.8" hidden="false" customHeight="true" outlineLevel="0" collapsed="false">
      <c r="A1" s="1" t="s">
        <v>50</v>
      </c>
      <c r="B1" s="1" t="s">
        <v>1</v>
      </c>
      <c r="C1" s="1" t="n">
        <v>294358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customFormat="false" ht="12.8" hidden="false" customHeight="true" outlineLevel="0" collapsed="false">
      <c r="A2" s="1"/>
      <c r="B2" s="1"/>
      <c r="C2" s="5"/>
      <c r="D2" s="1"/>
      <c r="E2" s="1"/>
      <c r="F2" s="1"/>
      <c r="G2" s="1"/>
      <c r="H2" s="1"/>
      <c r="I2" s="4" t="s">
        <v>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customFormat="false" ht="12.8" hidden="false" customHeight="true" outlineLevel="0" collapsed="false">
      <c r="A3" s="1" t="s">
        <v>3</v>
      </c>
      <c r="B3" s="1" t="s">
        <v>4</v>
      </c>
      <c r="C3" s="5" t="s">
        <v>1</v>
      </c>
      <c r="D3" s="1" t="s">
        <v>5</v>
      </c>
      <c r="E3" s="1" t="s">
        <v>6</v>
      </c>
      <c r="F3" s="1" t="s">
        <v>7</v>
      </c>
      <c r="G3" s="1"/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46</v>
      </c>
      <c r="S3" s="1" t="s">
        <v>47</v>
      </c>
      <c r="T3" s="1" t="s">
        <v>51</v>
      </c>
      <c r="U3" s="1" t="s">
        <v>52</v>
      </c>
      <c r="V3" s="0" t="s">
        <v>53</v>
      </c>
      <c r="W3" s="0" t="s">
        <v>54</v>
      </c>
      <c r="X3" s="0" t="s">
        <v>55</v>
      </c>
      <c r="Y3" s="1" t="s">
        <v>18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customFormat="false" ht="14.6" hidden="false" customHeight="true" outlineLevel="0" collapsed="false">
      <c r="A4" s="1" t="n">
        <v>1</v>
      </c>
      <c r="B4" s="1" t="n">
        <v>321828</v>
      </c>
      <c r="C4" s="2" t="n">
        <v>294358</v>
      </c>
      <c r="D4" s="1" t="n">
        <v>296</v>
      </c>
      <c r="E4" s="1" t="n">
        <f aca="false">((gr666!B4-294358)/294358)*100</f>
        <v>9.33217374761345</v>
      </c>
      <c r="F4" s="1" t="n">
        <v>232</v>
      </c>
      <c r="G4" s="1" t="s">
        <v>19</v>
      </c>
      <c r="H4" s="1" t="n">
        <v>22</v>
      </c>
      <c r="I4" s="1" t="n">
        <v>21</v>
      </c>
      <c r="J4" s="1" t="n">
        <v>18</v>
      </c>
      <c r="K4" s="1" t="n">
        <v>17</v>
      </c>
      <c r="L4" s="1" t="n">
        <v>17</v>
      </c>
      <c r="M4" s="1" t="n">
        <v>23</v>
      </c>
      <c r="N4" s="1" t="n">
        <v>26</v>
      </c>
      <c r="O4" s="1" t="n">
        <v>28</v>
      </c>
      <c r="P4" s="1" t="n">
        <v>28</v>
      </c>
      <c r="Q4" s="1" t="n">
        <v>28</v>
      </c>
      <c r="R4" s="1" t="n">
        <v>30</v>
      </c>
      <c r="S4" s="1" t="n">
        <v>25</v>
      </c>
      <c r="T4" s="1" t="n">
        <v>20</v>
      </c>
      <c r="U4" s="1" t="n">
        <v>6</v>
      </c>
      <c r="V4" s="1" t="n">
        <v>1</v>
      </c>
      <c r="W4" s="1" t="n">
        <v>0</v>
      </c>
      <c r="X4" s="1" t="n">
        <v>0</v>
      </c>
      <c r="Y4" s="1" t="n">
        <v>16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customFormat="false" ht="12.8" hidden="false" customHeight="true" outlineLevel="0" collapsed="false">
      <c r="A5" s="1" t="n">
        <v>2</v>
      </c>
      <c r="B5" s="1" t="n">
        <v>313996</v>
      </c>
      <c r="C5" s="2" t="n">
        <v>294358</v>
      </c>
      <c r="D5" s="1" t="n">
        <v>296</v>
      </c>
      <c r="E5" s="1" t="n">
        <f aca="false">((gr666!B5-294358)/294358)*100</f>
        <v>6.67146807628806</v>
      </c>
      <c r="F5" s="1" t="n">
        <v>782</v>
      </c>
      <c r="G5" s="1" t="s">
        <v>20</v>
      </c>
      <c r="H5" s="1" t="n">
        <v>32</v>
      </c>
      <c r="I5" s="1" t="n">
        <v>43</v>
      </c>
      <c r="J5" s="1" t="n">
        <v>25</v>
      </c>
      <c r="K5" s="1" t="n">
        <v>28</v>
      </c>
      <c r="L5" s="1" t="n">
        <v>30</v>
      </c>
      <c r="M5" s="1" t="n">
        <v>32</v>
      </c>
      <c r="N5" s="1" t="n">
        <v>33</v>
      </c>
      <c r="O5" s="1" t="n">
        <v>34</v>
      </c>
      <c r="P5" s="1" t="n">
        <v>34</v>
      </c>
      <c r="Q5" s="1" t="n">
        <v>29</v>
      </c>
      <c r="R5" s="1" t="n">
        <v>21</v>
      </c>
      <c r="S5" s="1" t="n">
        <v>17</v>
      </c>
      <c r="T5" s="1" t="n">
        <v>15</v>
      </c>
      <c r="U5" s="1" t="n">
        <v>12</v>
      </c>
      <c r="V5" s="1" t="n">
        <v>6</v>
      </c>
      <c r="W5" s="1" t="n">
        <v>2</v>
      </c>
      <c r="X5" s="1" t="n">
        <v>1</v>
      </c>
      <c r="Y5" s="1" t="n">
        <v>22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customFormat="false" ht="12.8" hidden="false" customHeight="true" outlineLevel="0" collapsed="false">
      <c r="A6" s="1" t="n">
        <v>3</v>
      </c>
      <c r="B6" s="1" t="n">
        <v>317252</v>
      </c>
      <c r="C6" s="2" t="n">
        <v>294358</v>
      </c>
      <c r="D6" s="1" t="n">
        <v>187</v>
      </c>
      <c r="E6" s="1" t="n">
        <f aca="false">((gr666!B6-294358)/294358)*100</f>
        <v>7.77760414189524</v>
      </c>
      <c r="F6" s="1" t="n">
        <v>477</v>
      </c>
      <c r="G6" s="1" t="s">
        <v>21</v>
      </c>
      <c r="H6" s="1" t="n">
        <v>32</v>
      </c>
      <c r="I6" s="1" t="n">
        <v>37</v>
      </c>
      <c r="J6" s="1" t="n">
        <v>15</v>
      </c>
      <c r="K6" s="1" t="n">
        <v>7</v>
      </c>
      <c r="L6" s="1" t="n">
        <v>6</v>
      </c>
      <c r="M6" s="1" t="n">
        <v>4</v>
      </c>
      <c r="N6" s="1" t="n">
        <v>3</v>
      </c>
      <c r="O6" s="1" t="n">
        <v>3</v>
      </c>
      <c r="P6" s="1" t="n">
        <v>2</v>
      </c>
      <c r="Q6" s="1" t="n">
        <v>2</v>
      </c>
      <c r="R6" s="1" t="n">
        <v>21</v>
      </c>
      <c r="S6" s="1" t="n">
        <v>19</v>
      </c>
      <c r="T6" s="1" t="n">
        <v>13</v>
      </c>
      <c r="U6" s="1" t="n">
        <v>10</v>
      </c>
      <c r="V6" s="1" t="n">
        <v>7</v>
      </c>
      <c r="W6" s="1" t="n">
        <v>1</v>
      </c>
      <c r="X6" s="1" t="n">
        <v>0</v>
      </c>
      <c r="Y6" s="1" t="n">
        <v>23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customFormat="false" ht="12.8" hidden="false" customHeight="true" outlineLevel="0" collapsed="false">
      <c r="A7" s="1" t="n">
        <v>4</v>
      </c>
      <c r="B7" s="1" t="n">
        <v>318899</v>
      </c>
      <c r="C7" s="2" t="n">
        <v>294358</v>
      </c>
      <c r="D7" s="1" t="n">
        <v>288</v>
      </c>
      <c r="E7" s="1" t="n">
        <f aca="false">((gr666!B7-294358)/294358)*100</f>
        <v>8.3371268998974</v>
      </c>
      <c r="F7" s="1" t="n">
        <v>388</v>
      </c>
      <c r="G7" s="1" t="s">
        <v>22</v>
      </c>
      <c r="H7" s="1" t="n">
        <v>26</v>
      </c>
      <c r="I7" s="1" t="n">
        <v>33</v>
      </c>
      <c r="J7" s="1" t="n">
        <v>24</v>
      </c>
      <c r="K7" s="1" t="n">
        <v>23</v>
      </c>
      <c r="L7" s="1" t="n">
        <v>24</v>
      </c>
      <c r="M7" s="1" t="n">
        <v>24</v>
      </c>
      <c r="N7" s="1" t="n">
        <v>25</v>
      </c>
      <c r="O7" s="1" t="n">
        <v>26</v>
      </c>
      <c r="P7" s="1" t="n">
        <v>27</v>
      </c>
      <c r="Q7" s="1" t="n">
        <v>27</v>
      </c>
      <c r="R7" s="1" t="n">
        <v>23</v>
      </c>
      <c r="S7" s="1" t="n">
        <v>18</v>
      </c>
      <c r="T7" s="1" t="n">
        <v>11</v>
      </c>
      <c r="U7" s="1" t="n">
        <v>6</v>
      </c>
      <c r="V7" s="1" t="n">
        <v>3</v>
      </c>
      <c r="W7" s="1" t="n">
        <v>0</v>
      </c>
      <c r="X7" s="1" t="n">
        <v>0</v>
      </c>
      <c r="Y7" s="1" t="n">
        <v>18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customFormat="false" ht="12.8" hidden="false" customHeight="true" outlineLevel="0" collapsed="false">
      <c r="A8" s="1" t="n">
        <v>5</v>
      </c>
      <c r="B8" s="1" t="n">
        <v>314701</v>
      </c>
      <c r="C8" s="2" t="n">
        <v>294358</v>
      </c>
      <c r="D8" s="1" t="n">
        <v>222</v>
      </c>
      <c r="E8" s="1" t="n">
        <f aca="false">((gr666!B8-294358)/294358)*100</f>
        <v>6.91097235339281</v>
      </c>
      <c r="F8" s="1" t="n">
        <v>1203</v>
      </c>
      <c r="G8" s="1" t="s">
        <v>23</v>
      </c>
      <c r="H8" s="1" t="n">
        <v>42</v>
      </c>
      <c r="I8" s="1" t="n">
        <v>56</v>
      </c>
      <c r="J8" s="1" t="n">
        <v>38</v>
      </c>
      <c r="K8" s="1" t="n">
        <v>43</v>
      </c>
      <c r="L8" s="1" t="n">
        <v>43</v>
      </c>
      <c r="M8" s="1" t="n">
        <v>47</v>
      </c>
      <c r="N8" s="1" t="n">
        <v>51</v>
      </c>
      <c r="O8" s="1" t="n">
        <v>50</v>
      </c>
      <c r="P8" s="1" t="n">
        <v>44</v>
      </c>
      <c r="Q8" s="1" t="n">
        <v>34</v>
      </c>
      <c r="R8" s="1" t="n">
        <v>25</v>
      </c>
      <c r="S8" s="1" t="n">
        <v>15</v>
      </c>
      <c r="T8" s="1" t="n">
        <v>9</v>
      </c>
      <c r="U8" s="1" t="n">
        <v>3</v>
      </c>
      <c r="V8" s="1" t="n">
        <v>0</v>
      </c>
      <c r="W8" s="1" t="n">
        <v>0</v>
      </c>
      <c r="X8" s="1" t="n">
        <v>0</v>
      </c>
      <c r="Y8" s="1" t="n">
        <v>22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customFormat="false" ht="12.8" hidden="false" customHeight="true" outlineLevel="0" collapsed="false">
      <c r="A9" s="1" t="n">
        <v>6</v>
      </c>
      <c r="B9" s="1" t="n">
        <v>320303</v>
      </c>
      <c r="C9" s="2" t="n">
        <v>294358</v>
      </c>
      <c r="D9" s="1" t="n">
        <v>253</v>
      </c>
      <c r="E9" s="1" t="n">
        <f aca="false">((gr666!B9-294358)/294358)*100</f>
        <v>8.81409711983367</v>
      </c>
      <c r="F9" s="1" t="n">
        <v>1380</v>
      </c>
      <c r="G9" s="1" t="s">
        <v>24</v>
      </c>
      <c r="H9" s="1" t="n">
        <v>43</v>
      </c>
      <c r="I9" s="1" t="n">
        <v>57</v>
      </c>
      <c r="J9" s="1" t="n">
        <v>37</v>
      </c>
      <c r="K9" s="1" t="n">
        <v>37</v>
      </c>
      <c r="L9" s="1" t="n">
        <v>38</v>
      </c>
      <c r="M9" s="1" t="n">
        <v>39</v>
      </c>
      <c r="N9" s="1" t="n">
        <v>42</v>
      </c>
      <c r="O9" s="1" t="n">
        <v>41</v>
      </c>
      <c r="P9" s="1" t="n">
        <v>41</v>
      </c>
      <c r="Q9" s="1" t="n">
        <v>39</v>
      </c>
      <c r="R9" s="1" t="n">
        <v>32</v>
      </c>
      <c r="S9" s="1" t="n">
        <v>20</v>
      </c>
      <c r="T9" s="1" t="n">
        <v>11</v>
      </c>
      <c r="U9" s="1" t="n">
        <v>6</v>
      </c>
      <c r="V9" s="1" t="n">
        <v>1</v>
      </c>
      <c r="W9" s="1" t="n">
        <v>0</v>
      </c>
      <c r="X9" s="1" t="n">
        <v>0</v>
      </c>
      <c r="Y9" s="1" t="n">
        <v>23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customFormat="false" ht="12.8" hidden="false" customHeight="true" outlineLevel="0" collapsed="false">
      <c r="A10" s="1" t="n">
        <v>7</v>
      </c>
      <c r="B10" s="1" t="n">
        <v>316234</v>
      </c>
      <c r="C10" s="2" t="n">
        <v>294358</v>
      </c>
      <c r="D10" s="1" t="n">
        <v>232</v>
      </c>
      <c r="E10" s="1" t="n">
        <f aca="false">((gr666!B10-294358)/294358)*100</f>
        <v>7.43176676020356</v>
      </c>
      <c r="F10" s="1" t="n">
        <v>1546</v>
      </c>
      <c r="G10" s="1" t="s">
        <v>25</v>
      </c>
      <c r="H10" s="1" t="n">
        <v>41</v>
      </c>
      <c r="I10" s="1" t="n">
        <v>49</v>
      </c>
      <c r="J10" s="1" t="n">
        <v>39</v>
      </c>
      <c r="K10" s="1" t="n">
        <v>42</v>
      </c>
      <c r="L10" s="1" t="n">
        <v>43</v>
      </c>
      <c r="M10" s="1" t="n">
        <v>41</v>
      </c>
      <c r="N10" s="1" t="n">
        <v>41</v>
      </c>
      <c r="O10" s="1" t="n">
        <v>43</v>
      </c>
      <c r="P10" s="1" t="n">
        <v>40</v>
      </c>
      <c r="Q10" s="1" t="n">
        <v>38</v>
      </c>
      <c r="R10" s="1" t="n">
        <v>38</v>
      </c>
      <c r="S10" s="1" t="n">
        <v>31</v>
      </c>
      <c r="T10" s="1" t="n">
        <v>19</v>
      </c>
      <c r="U10" s="1" t="n">
        <v>13</v>
      </c>
      <c r="V10" s="1" t="n">
        <v>1</v>
      </c>
      <c r="W10" s="1" t="n">
        <v>0</v>
      </c>
      <c r="X10" s="1" t="n">
        <v>0</v>
      </c>
      <c r="Y10" s="1" t="n">
        <v>17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customFormat="false" ht="12.8" hidden="false" customHeight="true" outlineLevel="0" collapsed="false">
      <c r="A11" s="1" t="n">
        <v>8</v>
      </c>
      <c r="B11" s="1" t="n">
        <v>315596</v>
      </c>
      <c r="C11" s="2" t="n">
        <v>294358</v>
      </c>
      <c r="D11" s="1" t="n">
        <v>238</v>
      </c>
      <c r="E11" s="1" t="n">
        <f aca="false">((gr666!B11-294358)/294358)*100</f>
        <v>7.21502388248323</v>
      </c>
      <c r="F11" s="1" t="n">
        <v>1579</v>
      </c>
      <c r="G11" s="1" t="s">
        <v>26</v>
      </c>
      <c r="H11" s="1" t="n">
        <v>40</v>
      </c>
      <c r="I11" s="1" t="n">
        <v>57</v>
      </c>
      <c r="J11" s="1" t="n">
        <v>38</v>
      </c>
      <c r="K11" s="1" t="n">
        <v>41</v>
      </c>
      <c r="L11" s="1" t="n">
        <v>39</v>
      </c>
      <c r="M11" s="1" t="n">
        <v>40</v>
      </c>
      <c r="N11" s="1" t="n">
        <v>44</v>
      </c>
      <c r="O11" s="1" t="n">
        <v>43</v>
      </c>
      <c r="P11" s="1" t="n">
        <v>42</v>
      </c>
      <c r="Q11" s="1" t="n">
        <v>41</v>
      </c>
      <c r="R11" s="1" t="n">
        <v>37</v>
      </c>
      <c r="S11" s="1" t="n">
        <v>28</v>
      </c>
      <c r="T11" s="1" t="n">
        <v>22</v>
      </c>
      <c r="U11" s="1" t="n">
        <v>13</v>
      </c>
      <c r="V11" s="1" t="n">
        <v>5</v>
      </c>
      <c r="W11" s="1" t="n">
        <v>0</v>
      </c>
      <c r="X11" s="1" t="n">
        <v>0</v>
      </c>
      <c r="Y11" s="1" t="n">
        <v>19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customFormat="false" ht="12.8" hidden="false" customHeight="true" outlineLevel="0" collapsed="false">
      <c r="A12" s="1" t="n">
        <v>9</v>
      </c>
      <c r="B12" s="1" t="n">
        <v>313026</v>
      </c>
      <c r="C12" s="2" t="n">
        <v>294358</v>
      </c>
      <c r="D12" s="1" t="n">
        <v>116</v>
      </c>
      <c r="E12" s="1" t="n">
        <f aca="false">((gr666!B12-294358)/294358)*100</f>
        <v>6.34193736878223</v>
      </c>
      <c r="F12" s="1" t="n">
        <v>1218</v>
      </c>
      <c r="G12" s="1" t="s">
        <v>27</v>
      </c>
      <c r="H12" s="1" t="n">
        <v>40</v>
      </c>
      <c r="I12" s="1" t="n">
        <v>69</v>
      </c>
      <c r="J12" s="1" t="n">
        <v>33</v>
      </c>
      <c r="K12" s="1" t="n">
        <v>34</v>
      </c>
      <c r="L12" s="1" t="n">
        <v>35</v>
      </c>
      <c r="M12" s="1" t="n">
        <v>37</v>
      </c>
      <c r="N12" s="1" t="n">
        <v>35</v>
      </c>
      <c r="O12" s="1" t="n">
        <v>33</v>
      </c>
      <c r="P12" s="1" t="n">
        <v>33</v>
      </c>
      <c r="Q12" s="1" t="n">
        <v>30</v>
      </c>
      <c r="R12" s="1" t="n">
        <v>25</v>
      </c>
      <c r="S12" s="1" t="n">
        <v>14</v>
      </c>
      <c r="T12" s="1" t="n">
        <v>8</v>
      </c>
      <c r="U12" s="1" t="n">
        <v>2</v>
      </c>
      <c r="V12" s="1" t="n">
        <v>0</v>
      </c>
      <c r="W12" s="1" t="n">
        <v>0</v>
      </c>
      <c r="X12" s="1" t="n">
        <v>0</v>
      </c>
      <c r="Y12" s="1" t="n">
        <v>25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customFormat="false" ht="12.8" hidden="false" customHeight="true" outlineLevel="0" collapsed="false">
      <c r="A13" s="1" t="n">
        <v>10</v>
      </c>
      <c r="B13" s="1" t="n">
        <v>317457</v>
      </c>
      <c r="C13" s="2" t="n">
        <v>294358</v>
      </c>
      <c r="D13" s="1" t="n">
        <v>286</v>
      </c>
      <c r="E13" s="1" t="n">
        <f aca="false">((gr666!B13-294358)/294358)*100</f>
        <v>7.847247229564</v>
      </c>
      <c r="F13" s="1" t="n">
        <v>386</v>
      </c>
      <c r="G13" s="1" t="s">
        <v>28</v>
      </c>
      <c r="H13" s="1" t="n">
        <v>39</v>
      </c>
      <c r="I13" s="1" t="n">
        <v>33</v>
      </c>
      <c r="J13" s="1" t="n">
        <v>28</v>
      </c>
      <c r="K13" s="1" t="n">
        <v>27</v>
      </c>
      <c r="L13" s="1" t="n">
        <v>28</v>
      </c>
      <c r="M13" s="1" t="n">
        <v>31</v>
      </c>
      <c r="N13" s="1" t="n">
        <v>21</v>
      </c>
      <c r="O13" s="1" t="n">
        <v>34</v>
      </c>
      <c r="P13" s="1" t="n">
        <v>35</v>
      </c>
      <c r="Q13" s="1" t="n">
        <v>32</v>
      </c>
      <c r="R13" s="1" t="n">
        <v>33</v>
      </c>
      <c r="S13" s="1" t="n">
        <v>23</v>
      </c>
      <c r="T13" s="1" t="n">
        <v>18</v>
      </c>
      <c r="U13" s="1" t="n">
        <v>13</v>
      </c>
      <c r="V13" s="1" t="n">
        <v>4</v>
      </c>
      <c r="W13" s="1" t="n">
        <v>2</v>
      </c>
      <c r="X13" s="1" t="n">
        <v>0</v>
      </c>
      <c r="Y13" s="1" t="n">
        <v>22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customFormat="false" ht="14.6" hidden="false" customHeight="true" outlineLevel="0" collapsed="false">
      <c r="A14" s="1" t="n">
        <v>11</v>
      </c>
      <c r="B14" s="1" t="n">
        <v>318350</v>
      </c>
      <c r="C14" s="2" t="n">
        <v>294358</v>
      </c>
      <c r="D14" s="1" t="n">
        <v>267</v>
      </c>
      <c r="E14" s="1" t="n">
        <f aca="false">((gr666!B14-294358)/294358)*100</f>
        <v>8.15061931389668</v>
      </c>
      <c r="F14" s="1" t="n">
        <v>328</v>
      </c>
      <c r="G14" s="1" t="s">
        <v>29</v>
      </c>
      <c r="H14" s="1" t="n">
        <v>30</v>
      </c>
      <c r="I14" s="1" t="n">
        <v>37</v>
      </c>
      <c r="J14" s="1" t="n">
        <v>28</v>
      </c>
      <c r="K14" s="1" t="n">
        <v>26</v>
      </c>
      <c r="L14" s="1" t="n">
        <v>31</v>
      </c>
      <c r="M14" s="1" t="n">
        <v>33</v>
      </c>
      <c r="N14" s="1" t="n">
        <v>33</v>
      </c>
      <c r="O14" s="1" t="n">
        <v>34</v>
      </c>
      <c r="P14" s="1" t="n">
        <v>37</v>
      </c>
      <c r="Q14" s="1" t="n">
        <v>35</v>
      </c>
      <c r="R14" s="1" t="n">
        <v>32</v>
      </c>
      <c r="S14" s="1" t="n">
        <v>24</v>
      </c>
      <c r="T14" s="1" t="n">
        <v>18</v>
      </c>
      <c r="U14" s="1" t="n">
        <v>3</v>
      </c>
      <c r="V14" s="1" t="n">
        <v>0</v>
      </c>
      <c r="W14" s="1" t="n">
        <v>0</v>
      </c>
      <c r="X14" s="1" t="n">
        <v>0</v>
      </c>
      <c r="Y14" s="1" t="n">
        <v>28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customFormat="false" ht="12.8" hidden="false" customHeight="true" outlineLevel="0" collapsed="false">
      <c r="A15" s="1" t="n">
        <v>12</v>
      </c>
      <c r="B15" s="1" t="n">
        <v>312738</v>
      </c>
      <c r="C15" s="2" t="n">
        <v>294358</v>
      </c>
      <c r="D15" s="1" t="n">
        <v>278</v>
      </c>
      <c r="E15" s="1" t="n">
        <f aca="false">((gr666!B15-294358)/294358)*100</f>
        <v>6.2440973236671</v>
      </c>
      <c r="F15" s="1" t="n">
        <v>1431</v>
      </c>
      <c r="G15" s="1" t="s">
        <v>30</v>
      </c>
      <c r="H15" s="1" t="n">
        <v>41</v>
      </c>
      <c r="I15" s="1" t="n">
        <v>59</v>
      </c>
      <c r="J15" s="1" t="n">
        <v>36</v>
      </c>
      <c r="K15" s="1" t="n">
        <v>40</v>
      </c>
      <c r="L15" s="1" t="n">
        <v>43</v>
      </c>
      <c r="M15" s="1" t="n">
        <v>45</v>
      </c>
      <c r="N15" s="1" t="n">
        <v>43</v>
      </c>
      <c r="O15" s="1" t="n">
        <v>43</v>
      </c>
      <c r="P15" s="1" t="n">
        <v>39</v>
      </c>
      <c r="Q15" s="1" t="n">
        <v>36</v>
      </c>
      <c r="R15" s="0" t="n">
        <v>30</v>
      </c>
      <c r="S15" s="1" t="n">
        <v>20</v>
      </c>
      <c r="T15" s="1" t="n">
        <v>12</v>
      </c>
      <c r="U15" s="1" t="n">
        <v>8</v>
      </c>
      <c r="V15" s="1" t="n">
        <v>6</v>
      </c>
      <c r="W15" s="1" t="n">
        <v>2</v>
      </c>
      <c r="X15" s="1" t="n">
        <v>0</v>
      </c>
      <c r="Y15" s="1" t="n">
        <v>24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customFormat="false" ht="12.8" hidden="false" customHeight="true" outlineLevel="0" collapsed="false">
      <c r="A16" s="1" t="n">
        <v>13</v>
      </c>
      <c r="B16" s="1" t="n">
        <v>315327</v>
      </c>
      <c r="C16" s="2" t="n">
        <v>294358</v>
      </c>
      <c r="D16" s="1" t="n">
        <v>215</v>
      </c>
      <c r="E16" s="1" t="n">
        <f aca="false">((gr666!B16-294358)/294358)*100</f>
        <v>7.12363856256667</v>
      </c>
      <c r="F16" s="1" t="n">
        <v>2068</v>
      </c>
      <c r="G16" s="1" t="s">
        <v>31</v>
      </c>
      <c r="H16" s="1" t="n">
        <v>40</v>
      </c>
      <c r="I16" s="1" t="n">
        <v>42</v>
      </c>
      <c r="J16" s="1" t="n">
        <v>31</v>
      </c>
      <c r="K16" s="1" t="n">
        <v>33</v>
      </c>
      <c r="L16" s="1" t="n">
        <v>34</v>
      </c>
      <c r="M16" s="1" t="n">
        <v>37</v>
      </c>
      <c r="N16" s="1" t="n">
        <v>37</v>
      </c>
      <c r="O16" s="1" t="n">
        <v>38</v>
      </c>
      <c r="P16" s="1" t="n">
        <v>40</v>
      </c>
      <c r="Q16" s="1" t="n">
        <v>36</v>
      </c>
      <c r="R16" s="1" t="n">
        <v>35</v>
      </c>
      <c r="S16" s="1" t="n">
        <v>21</v>
      </c>
      <c r="T16" s="1" t="n">
        <v>15</v>
      </c>
      <c r="U16" s="1" t="n">
        <v>8</v>
      </c>
      <c r="V16" s="1" t="n">
        <v>4</v>
      </c>
      <c r="W16" s="1" t="n">
        <v>0</v>
      </c>
      <c r="X16" s="1" t="n">
        <v>0</v>
      </c>
      <c r="Y16" s="1" t="n">
        <v>24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customFormat="false" ht="12.8" hidden="false" customHeight="true" outlineLevel="0" collapsed="false">
      <c r="A17" s="1" t="n">
        <v>14</v>
      </c>
      <c r="B17" s="1" t="n">
        <v>319598</v>
      </c>
      <c r="C17" s="2" t="n">
        <v>294358</v>
      </c>
      <c r="D17" s="1" t="n">
        <v>195</v>
      </c>
      <c r="E17" s="1" t="n">
        <f aca="false">((gr666!B17-294358)/294358)*100</f>
        <v>8.57459284272892</v>
      </c>
      <c r="F17" s="1" t="n">
        <v>183</v>
      </c>
      <c r="G17" s="1" t="s">
        <v>32</v>
      </c>
      <c r="H17" s="1" t="n">
        <v>28</v>
      </c>
      <c r="I17" s="1" t="n">
        <v>24</v>
      </c>
      <c r="J17" s="1" t="n">
        <v>19</v>
      </c>
      <c r="K17" s="1" t="n">
        <v>22</v>
      </c>
      <c r="L17" s="1" t="n">
        <v>25</v>
      </c>
      <c r="M17" s="1" t="n">
        <v>27</v>
      </c>
      <c r="N17" s="1" t="n">
        <v>28</v>
      </c>
      <c r="O17" s="1" t="n">
        <v>25</v>
      </c>
      <c r="P17" s="1" t="n">
        <v>26</v>
      </c>
      <c r="Q17" s="1" t="n">
        <v>23</v>
      </c>
      <c r="R17" s="1" t="n">
        <v>20</v>
      </c>
      <c r="S17" s="1" t="n">
        <v>18</v>
      </c>
      <c r="T17" s="1" t="n">
        <v>13</v>
      </c>
      <c r="U17" s="1" t="n">
        <v>9</v>
      </c>
      <c r="V17" s="1" t="n">
        <v>4</v>
      </c>
      <c r="W17" s="1" t="n">
        <v>1</v>
      </c>
      <c r="X17" s="1" t="n">
        <v>0</v>
      </c>
      <c r="Y17" s="1" t="n">
        <v>20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customFormat="false" ht="12.8" hidden="false" customHeight="true" outlineLevel="0" collapsed="false">
      <c r="A18" s="1" t="n">
        <v>15</v>
      </c>
      <c r="B18" s="1" t="n">
        <v>310423</v>
      </c>
      <c r="C18" s="2" t="n">
        <v>294358</v>
      </c>
      <c r="D18" s="1" t="n">
        <v>184</v>
      </c>
      <c r="E18" s="1" t="n">
        <f aca="false">((gr666!B18-294358)/294358)*100</f>
        <v>5.45764001657845</v>
      </c>
      <c r="F18" s="1" t="n">
        <v>1737</v>
      </c>
      <c r="G18" s="1" t="s">
        <v>33</v>
      </c>
      <c r="H18" s="1" t="n">
        <v>52</v>
      </c>
      <c r="I18" s="1" t="n">
        <v>71</v>
      </c>
      <c r="J18" s="1" t="n">
        <v>51</v>
      </c>
      <c r="K18" s="1" t="n">
        <v>52</v>
      </c>
      <c r="L18" s="1" t="n">
        <v>56</v>
      </c>
      <c r="M18" s="1" t="n">
        <v>54</v>
      </c>
      <c r="N18" s="1" t="n">
        <v>55</v>
      </c>
      <c r="O18" s="1" t="n">
        <v>57</v>
      </c>
      <c r="P18" s="1" t="n">
        <v>55</v>
      </c>
      <c r="Q18" s="1" t="n">
        <v>56</v>
      </c>
      <c r="R18" s="1" t="n">
        <v>46</v>
      </c>
      <c r="S18" s="1" t="n">
        <v>38</v>
      </c>
      <c r="T18" s="1" t="n">
        <v>28</v>
      </c>
      <c r="U18" s="1" t="n">
        <v>13</v>
      </c>
      <c r="V18" s="1" t="n">
        <v>2</v>
      </c>
      <c r="W18" s="1" t="n">
        <v>0</v>
      </c>
      <c r="X18" s="1" t="n">
        <v>0</v>
      </c>
      <c r="Y18" s="1" t="n">
        <v>37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customFormat="false" ht="12.8" hidden="false" customHeight="true" outlineLevel="0" collapsed="false">
      <c r="A19" s="1" t="n">
        <v>16</v>
      </c>
      <c r="B19" s="1" t="n">
        <v>320160</v>
      </c>
      <c r="C19" s="2" t="n">
        <v>294358</v>
      </c>
      <c r="D19" s="1" t="n">
        <v>197</v>
      </c>
      <c r="E19" s="1" t="n">
        <f aca="false">((gr666!B19-294358)/294358)*100</f>
        <v>8.76551681965498</v>
      </c>
      <c r="F19" s="1" t="n">
        <v>469</v>
      </c>
      <c r="G19" s="1" t="s">
        <v>34</v>
      </c>
      <c r="H19" s="1" t="n">
        <v>33</v>
      </c>
      <c r="I19" s="1" t="n">
        <v>26</v>
      </c>
      <c r="J19" s="1" t="n">
        <v>26</v>
      </c>
      <c r="K19" s="1" t="n">
        <v>22</v>
      </c>
      <c r="L19" s="1" t="n">
        <v>25</v>
      </c>
      <c r="M19" s="1" t="n">
        <v>26</v>
      </c>
      <c r="N19" s="1" t="n">
        <v>28</v>
      </c>
      <c r="O19" s="1" t="n">
        <v>30</v>
      </c>
      <c r="P19" s="1" t="n">
        <v>29</v>
      </c>
      <c r="Q19" s="1" t="n">
        <v>27</v>
      </c>
      <c r="R19" s="1" t="n">
        <v>24</v>
      </c>
      <c r="S19" s="1" t="n">
        <v>17</v>
      </c>
      <c r="T19" s="1" t="n">
        <v>13</v>
      </c>
      <c r="U19" s="1" t="n">
        <v>7</v>
      </c>
      <c r="V19" s="1" t="n">
        <v>5</v>
      </c>
      <c r="W19" s="1" t="n">
        <v>2</v>
      </c>
      <c r="X19" s="1" t="n">
        <v>0</v>
      </c>
      <c r="Y19" s="1" t="n">
        <v>19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customFormat="false" ht="12.8" hidden="false" customHeight="true" outlineLevel="0" collapsed="false">
      <c r="A20" s="1" t="n">
        <v>17</v>
      </c>
      <c r="B20" s="1" t="n">
        <v>318265</v>
      </c>
      <c r="C20" s="2" t="n">
        <v>294358</v>
      </c>
      <c r="D20" s="1" t="n">
        <v>195</v>
      </c>
      <c r="E20" s="1" t="n">
        <f aca="false">((gr666!B20-294358)/294358)*100</f>
        <v>8.12174291169256</v>
      </c>
      <c r="F20" s="1" t="n">
        <v>183</v>
      </c>
      <c r="G20" s="1" t="s">
        <v>35</v>
      </c>
      <c r="H20" s="1" t="n">
        <v>22</v>
      </c>
      <c r="I20" s="1" t="n">
        <v>20</v>
      </c>
      <c r="J20" s="1" t="n">
        <v>14</v>
      </c>
      <c r="K20" s="1" t="n">
        <v>14</v>
      </c>
      <c r="L20" s="1" t="n">
        <v>14</v>
      </c>
      <c r="M20" s="1" t="n">
        <v>14</v>
      </c>
      <c r="N20" s="1" t="n">
        <v>16</v>
      </c>
      <c r="O20" s="1" t="n">
        <v>17</v>
      </c>
      <c r="P20" s="1" t="n">
        <v>18</v>
      </c>
      <c r="Q20" s="1" t="n">
        <v>14</v>
      </c>
      <c r="R20" s="1" t="n">
        <v>12</v>
      </c>
      <c r="S20" s="1" t="n">
        <v>9</v>
      </c>
      <c r="T20" s="1" t="n">
        <v>8</v>
      </c>
      <c r="U20" s="1" t="n">
        <v>5</v>
      </c>
      <c r="V20" s="1" t="n">
        <v>1</v>
      </c>
      <c r="W20" s="1" t="n">
        <v>0</v>
      </c>
      <c r="X20" s="1" t="n">
        <v>0</v>
      </c>
      <c r="Y20" s="1" t="n">
        <v>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customFormat="false" ht="12.8" hidden="false" customHeight="true" outlineLevel="0" collapsed="false">
      <c r="A21" s="1" t="n">
        <v>18</v>
      </c>
      <c r="B21" s="1" t="n">
        <v>313461</v>
      </c>
      <c r="C21" s="2" t="n">
        <v>294358</v>
      </c>
      <c r="D21" s="1" t="n">
        <v>229</v>
      </c>
      <c r="E21" s="1" t="n">
        <f aca="false">((gr666!B21-294358)/294358)*100</f>
        <v>6.48971660359154</v>
      </c>
      <c r="F21" s="1" t="n">
        <v>1358</v>
      </c>
      <c r="G21" s="1" t="s">
        <v>36</v>
      </c>
      <c r="H21" s="1" t="n">
        <v>47</v>
      </c>
      <c r="I21" s="1" t="n">
        <v>63</v>
      </c>
      <c r="J21" s="1" t="n">
        <v>44</v>
      </c>
      <c r="K21" s="1" t="n">
        <v>45</v>
      </c>
      <c r="L21" s="1" t="n">
        <v>45</v>
      </c>
      <c r="M21" s="1" t="n">
        <v>42</v>
      </c>
      <c r="N21" s="1" t="n">
        <v>42</v>
      </c>
      <c r="O21" s="1" t="n">
        <v>42</v>
      </c>
      <c r="P21" s="1" t="n">
        <v>42</v>
      </c>
      <c r="Q21" s="1" t="n">
        <v>39</v>
      </c>
      <c r="R21" s="1" t="n">
        <v>35</v>
      </c>
      <c r="S21" s="1" t="n">
        <v>26</v>
      </c>
      <c r="T21" s="1" t="n">
        <v>12</v>
      </c>
      <c r="U21" s="1" t="n">
        <v>6</v>
      </c>
      <c r="V21" s="1" t="n">
        <v>1</v>
      </c>
      <c r="W21" s="1" t="n">
        <v>0</v>
      </c>
      <c r="X21" s="1" t="n">
        <v>0</v>
      </c>
      <c r="Y21" s="1" t="n">
        <v>29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customFormat="false" ht="12.8" hidden="false" customHeight="true" outlineLevel="0" collapsed="false">
      <c r="A22" s="1" t="n">
        <v>19</v>
      </c>
      <c r="B22" s="1" t="n">
        <v>310281</v>
      </c>
      <c r="C22" s="2" t="n">
        <v>294358</v>
      </c>
      <c r="D22" s="1" t="n">
        <v>175</v>
      </c>
      <c r="E22" s="1" t="n">
        <f aca="false">((gr666!B22-294358)/294358)*100</f>
        <v>5.40939943877863</v>
      </c>
      <c r="F22" s="1" t="n">
        <v>1747</v>
      </c>
      <c r="G22" s="1" t="s">
        <v>37</v>
      </c>
      <c r="H22" s="1" t="n">
        <v>36</v>
      </c>
      <c r="I22" s="1" t="n">
        <v>58</v>
      </c>
      <c r="J22" s="1" t="n">
        <v>39</v>
      </c>
      <c r="K22" s="1" t="n">
        <v>41</v>
      </c>
      <c r="L22" s="1" t="n">
        <v>45</v>
      </c>
      <c r="M22" s="1" t="n">
        <v>46</v>
      </c>
      <c r="N22" s="1" t="n">
        <v>47</v>
      </c>
      <c r="O22" s="1" t="n">
        <v>48</v>
      </c>
      <c r="P22" s="1" t="n">
        <v>40</v>
      </c>
      <c r="Q22" s="1" t="n">
        <v>36</v>
      </c>
      <c r="R22" s="1" t="n">
        <v>30</v>
      </c>
      <c r="S22" s="1" t="n">
        <v>26</v>
      </c>
      <c r="T22" s="1" t="n">
        <v>19</v>
      </c>
      <c r="U22" s="1" t="n">
        <v>10</v>
      </c>
      <c r="V22" s="1" t="n">
        <v>4</v>
      </c>
      <c r="W22" s="1" t="n">
        <v>3</v>
      </c>
      <c r="X22" s="1" t="n">
        <v>0</v>
      </c>
      <c r="Y22" s="1" t="n">
        <v>27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customFormat="false" ht="12.8" hidden="false" customHeight="true" outlineLevel="0" collapsed="false">
      <c r="A23" s="1" t="n">
        <v>20</v>
      </c>
      <c r="B23" s="1" t="n">
        <v>319952</v>
      </c>
      <c r="C23" s="2" t="n">
        <v>294358</v>
      </c>
      <c r="D23" s="1" t="n">
        <v>178</v>
      </c>
      <c r="E23" s="1" t="n">
        <f aca="false">((gr666!B23-294358)/294358)*100</f>
        <v>8.69485456484961</v>
      </c>
      <c r="F23" s="1" t="n">
        <v>158</v>
      </c>
      <c r="G23" s="1" t="s">
        <v>38</v>
      </c>
      <c r="H23" s="1" t="n">
        <v>23</v>
      </c>
      <c r="I23" s="1" t="n">
        <v>19</v>
      </c>
      <c r="J23" s="1" t="n">
        <v>12</v>
      </c>
      <c r="K23" s="1" t="n">
        <v>13</v>
      </c>
      <c r="L23" s="1" t="n">
        <v>14</v>
      </c>
      <c r="M23" s="1" t="n">
        <v>20</v>
      </c>
      <c r="N23" s="1" t="n">
        <v>22</v>
      </c>
      <c r="O23" s="1" t="n">
        <v>24</v>
      </c>
      <c r="P23" s="1" t="n">
        <v>28</v>
      </c>
      <c r="Q23" s="1" t="n">
        <v>29</v>
      </c>
      <c r="R23" s="1" t="n">
        <v>31</v>
      </c>
      <c r="S23" s="1" t="n">
        <v>28</v>
      </c>
      <c r="T23" s="1" t="n">
        <v>22</v>
      </c>
      <c r="U23" s="1" t="n">
        <v>10</v>
      </c>
      <c r="V23" s="1" t="n">
        <v>6</v>
      </c>
      <c r="W23" s="1" t="n">
        <v>1</v>
      </c>
      <c r="X23" s="1" t="n">
        <v>0</v>
      </c>
      <c r="Y23" s="1" t="n">
        <v>24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customFormat="false" ht="14.6" hidden="false" customHeight="true" outlineLevel="0" collapsed="false">
      <c r="A24" s="1"/>
      <c r="B24" s="1"/>
      <c r="C24" s="5"/>
      <c r="D24" s="1"/>
      <c r="E24" s="1"/>
      <c r="F24" s="1"/>
      <c r="G24" s="1"/>
      <c r="H24" s="1"/>
      <c r="I24" s="1" t="n">
        <f aca="false">AVERAGE(gr666!I4:I23)</f>
        <v>43.7</v>
      </c>
      <c r="J24" s="1" t="n">
        <f aca="false">AVERAGE(gr666!J4:J23)</f>
        <v>29.75</v>
      </c>
      <c r="K24" s="1" t="n">
        <f aca="false">AVERAGE(gr666!K4:K23)</f>
        <v>30.35</v>
      </c>
      <c r="L24" s="1" t="n">
        <f aca="false">AVERAGE(gr666!L4:L23)</f>
        <v>31.75</v>
      </c>
      <c r="M24" s="1" t="n">
        <f aca="false">AVERAGE(gr666!M4:M23)</f>
        <v>33.1</v>
      </c>
      <c r="N24" s="1" t="n">
        <f aca="false">AVERAGE(gr666!N4:N23)</f>
        <v>33.6</v>
      </c>
      <c r="O24" s="1" t="n">
        <f aca="false">AVERAGE(gr666!O4:O23)</f>
        <v>34.65</v>
      </c>
      <c r="P24" s="1" t="n">
        <f aca="false">AVERAGE(gr666!P4:P23)</f>
        <v>34</v>
      </c>
      <c r="Q24" s="1" t="n">
        <f aca="false">AVERAGE(gr666!Q4:Q23)</f>
        <v>31.55</v>
      </c>
      <c r="R24" s="1" t="n">
        <f aca="false">AVERAGE(gr666!R4:R23)</f>
        <v>29</v>
      </c>
      <c r="S24" s="1" t="n">
        <f aca="false">AVERAGE(gr666!S4:S23)</f>
        <v>21.85</v>
      </c>
      <c r="T24" s="1" t="n">
        <f aca="false">AVERAGE(gr666!T4:T23)</f>
        <v>15.3</v>
      </c>
      <c r="U24" s="1" t="n">
        <f aca="false">AVERAGE(gr666!U4:U23)</f>
        <v>8.15</v>
      </c>
      <c r="V24" s="1" t="n">
        <f aca="false">AVERAGE(gr666!V4:V23)</f>
        <v>3.05</v>
      </c>
      <c r="W24" s="1" t="n">
        <f aca="false">AVERAGE(gr666!W4:W23)</f>
        <v>0.7</v>
      </c>
      <c r="X24" s="1" t="n">
        <f aca="false">AVERAGE(gr666!X4:X23)</f>
        <v>0.05</v>
      </c>
      <c r="Y24" s="1" t="n">
        <f aca="false">AVERAGE(gr666!Y4:Y23)</f>
        <v>22.4</v>
      </c>
      <c r="Z24" s="1" t="s">
        <v>56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customFormat="false" ht="12.8" hidden="false" customHeight="true" outlineLevel="0" collapsed="false">
      <c r="A25" s="1"/>
      <c r="B25" s="1" t="s">
        <v>40</v>
      </c>
      <c r="C25" s="5"/>
      <c r="D25" s="1" t="s">
        <v>5</v>
      </c>
      <c r="E25" s="1" t="s">
        <v>41</v>
      </c>
      <c r="F25" s="1" t="s">
        <v>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customFormat="false" ht="12.8" hidden="false" customHeight="true" outlineLevel="0" collapsed="false">
      <c r="A26" s="1" t="s">
        <v>42</v>
      </c>
      <c r="B26" s="1" t="n">
        <f aca="false">MIN(gr666!B4:B23)</f>
        <v>310281</v>
      </c>
      <c r="C26" s="5"/>
      <c r="D26" s="1" t="n">
        <v>86</v>
      </c>
      <c r="E26" s="1" t="n">
        <f aca="false">MIN(gr666!E4:E23)</f>
        <v>5.40939943877863</v>
      </c>
      <c r="F26" s="1" t="n">
        <f aca="false">MIN(gr666!F4:F23)</f>
        <v>158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customFormat="false" ht="12.8" hidden="false" customHeight="true" outlineLevel="0" collapsed="false">
      <c r="A27" s="1" t="s">
        <v>43</v>
      </c>
      <c r="B27" s="1" t="n">
        <f aca="false">MAX(gr666!B4:B23)</f>
        <v>321828</v>
      </c>
      <c r="C27" s="5"/>
      <c r="D27" s="1" t="n">
        <v>294</v>
      </c>
      <c r="E27" s="1" t="n">
        <f aca="false">MAX(gr666!E4:E23)</f>
        <v>9.33217374761345</v>
      </c>
      <c r="F27" s="1" t="n">
        <f aca="false">MAX(gr666!F4:F23)</f>
        <v>2068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customFormat="false" ht="12.8" hidden="false" customHeight="true" outlineLevel="0" collapsed="false">
      <c r="A28" s="1" t="s">
        <v>44</v>
      </c>
      <c r="B28" s="1" t="n">
        <f aca="false">AVERAGE(gr666!B4:B23)</f>
        <v>316392.35</v>
      </c>
      <c r="C28" s="5"/>
      <c r="D28" s="1" t="n">
        <f aca="false">AVERAGE(gr666!D5:D14)</f>
        <v>238.5</v>
      </c>
      <c r="E28" s="1" t="n">
        <f aca="false">AVERAGE(gr666!E4:E23)</f>
        <v>7.48556179889794</v>
      </c>
      <c r="F28" s="1" t="n">
        <f aca="false">AVERAGE(gr666!F4:F23)</f>
        <v>942.65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customFormat="false" ht="12.8" hidden="false" customHeight="true" outlineLevel="0" collapsed="false">
      <c r="A29" s="1"/>
      <c r="B29" s="1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customFormat="false" ht="12.8" hidden="false" customHeight="true" outlineLevel="0" collapsed="false">
      <c r="A30" s="1" t="s">
        <v>45</v>
      </c>
      <c r="B30" s="1" t="n">
        <f aca="false">STDEV(gr666!B4:B23)</f>
        <v>3357.12485500692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</sheetData>
  <mergeCells count="1">
    <mergeCell ref="I2:X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11.5204081632653"/>
  </cols>
  <sheetData>
    <row r="1" customFormat="false" ht="14.6" hidden="false" customHeight="false" outlineLevel="0" collapsed="false">
      <c r="A1" s="1" t="s">
        <v>57</v>
      </c>
      <c r="B1" s="1" t="s">
        <v>58</v>
      </c>
      <c r="C1" s="5" t="s">
        <v>59</v>
      </c>
    </row>
    <row r="2" customFormat="false" ht="14.6" hidden="false" customHeight="false" outlineLevel="0" collapsed="false">
      <c r="A2" s="1" t="n">
        <v>51</v>
      </c>
      <c r="B2" s="1" t="n">
        <v>21</v>
      </c>
      <c r="C2" s="5" t="n">
        <f aca="false">eil51!F28</f>
        <v>34.6</v>
      </c>
    </row>
    <row r="3" customFormat="false" ht="14.6" hidden="false" customHeight="false" outlineLevel="0" collapsed="false">
      <c r="A3" s="1" t="n">
        <v>96</v>
      </c>
      <c r="B3" s="1" t="n">
        <v>89</v>
      </c>
      <c r="C3" s="5" t="n">
        <f aca="false">gr96!F28</f>
        <v>194.3</v>
      </c>
    </row>
    <row r="4" customFormat="false" ht="14.6" hidden="false" customHeight="false" outlineLevel="0" collapsed="false">
      <c r="A4" s="1" t="n">
        <v>101</v>
      </c>
      <c r="B4" s="1" t="n">
        <v>99</v>
      </c>
      <c r="C4" s="5" t="n">
        <f aca="false">eil101!F28</f>
        <v>492.55</v>
      </c>
    </row>
    <row r="5" customFormat="false" ht="14.6" hidden="false" customHeight="false" outlineLevel="0" collapsed="false">
      <c r="A5" s="1" t="n">
        <v>666</v>
      </c>
      <c r="B5" s="1" t="n">
        <v>20000</v>
      </c>
      <c r="C5" s="5" t="n">
        <f aca="false">gr666!F28</f>
        <v>942.65</v>
      </c>
    </row>
    <row r="6" customFormat="false" ht="14.6" hidden="false" customHeight="false" outlineLevel="0" collapsed="false">
      <c r="A6" s="1" t="n">
        <v>1000</v>
      </c>
      <c r="B6" s="1" t="n">
        <v>180000</v>
      </c>
      <c r="C6" s="5" t="n">
        <v>1480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31801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2017-03-13T10:39:18Z</dcterms:created>
  <dc:creator>G. Júnior</dc:creator>
  <dc:language>pt-BR</dc:language>
  <cp:lastModifiedBy>G. Júnior</cp:lastModifiedBy>
  <dcterms:modified xsi:type="dcterms:W3CDTF">2017-04-07T16:18:48Z</dcterms:modified>
  <cp:revision>33</cp:revision>
</cp:coreProperties>
</file>