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urcio/Documents/Presentations/2017/20171030 Penn/ForGeoffAguirre/"/>
    </mc:Choice>
  </mc:AlternateContent>
  <bookViews>
    <workbookView xWindow="720" yWindow="460" windowWidth="27040" windowHeight="17540" tabRatio="994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8" i="1" l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34" i="1"/>
  <c r="B133" i="1"/>
  <c r="B132" i="1"/>
  <c r="M131" i="1"/>
  <c r="U131" i="1"/>
  <c r="X131" i="1"/>
  <c r="AA131" i="1"/>
  <c r="T131" i="1"/>
  <c r="W131" i="1"/>
  <c r="Z131" i="1"/>
  <c r="S131" i="1"/>
  <c r="V131" i="1"/>
  <c r="Y131" i="1"/>
  <c r="B131" i="1"/>
  <c r="M130" i="1"/>
  <c r="U130" i="1"/>
  <c r="X130" i="1"/>
  <c r="AA130" i="1"/>
  <c r="T130" i="1"/>
  <c r="W130" i="1"/>
  <c r="Z130" i="1"/>
  <c r="S130" i="1"/>
  <c r="V130" i="1"/>
  <c r="Y130" i="1"/>
  <c r="B130" i="1"/>
  <c r="M129" i="1"/>
  <c r="U129" i="1"/>
  <c r="X129" i="1"/>
  <c r="AA129" i="1"/>
  <c r="T129" i="1"/>
  <c r="W129" i="1"/>
  <c r="Z129" i="1"/>
  <c r="S129" i="1"/>
  <c r="V129" i="1"/>
  <c r="Y129" i="1"/>
  <c r="B129" i="1"/>
  <c r="M128" i="1"/>
  <c r="U128" i="1"/>
  <c r="X128" i="1"/>
  <c r="AA128" i="1"/>
  <c r="T128" i="1"/>
  <c r="W128" i="1"/>
  <c r="Z128" i="1"/>
  <c r="S128" i="1"/>
  <c r="V128" i="1"/>
  <c r="Y128" i="1"/>
  <c r="B128" i="1"/>
  <c r="Q127" i="1"/>
  <c r="L127" i="1"/>
  <c r="M127" i="1"/>
  <c r="U127" i="1"/>
  <c r="X127" i="1"/>
  <c r="AA127" i="1"/>
  <c r="T127" i="1"/>
  <c r="W127" i="1"/>
  <c r="Z127" i="1"/>
  <c r="S127" i="1"/>
  <c r="V127" i="1"/>
  <c r="Y127" i="1"/>
  <c r="B127" i="1"/>
  <c r="K126" i="1"/>
  <c r="Q126" i="1"/>
  <c r="L126" i="1"/>
  <c r="M126" i="1"/>
  <c r="N126" i="1"/>
  <c r="U126" i="1"/>
  <c r="X126" i="1"/>
  <c r="AA126" i="1"/>
  <c r="T126" i="1"/>
  <c r="W126" i="1"/>
  <c r="Z126" i="1"/>
  <c r="S126" i="1"/>
  <c r="V126" i="1"/>
  <c r="Y126" i="1"/>
  <c r="B126" i="1"/>
  <c r="K125" i="1"/>
  <c r="P125" i="1"/>
  <c r="Q125" i="1"/>
  <c r="L125" i="1"/>
  <c r="M125" i="1"/>
  <c r="N125" i="1"/>
  <c r="U125" i="1"/>
  <c r="X125" i="1"/>
  <c r="AA125" i="1"/>
  <c r="T125" i="1"/>
  <c r="W125" i="1"/>
  <c r="Z125" i="1"/>
  <c r="S125" i="1"/>
  <c r="V125" i="1"/>
  <c r="Y125" i="1"/>
  <c r="B125" i="1"/>
  <c r="K124" i="1"/>
  <c r="P124" i="1"/>
  <c r="Q124" i="1"/>
  <c r="L124" i="1"/>
  <c r="M124" i="1"/>
  <c r="N124" i="1"/>
  <c r="U124" i="1"/>
  <c r="X124" i="1"/>
  <c r="AA124" i="1"/>
  <c r="T124" i="1"/>
  <c r="W124" i="1"/>
  <c r="Z124" i="1"/>
  <c r="S124" i="1"/>
  <c r="V124" i="1"/>
  <c r="Y124" i="1"/>
  <c r="B124" i="1"/>
  <c r="K123" i="1"/>
  <c r="P123" i="1"/>
  <c r="Q123" i="1"/>
  <c r="L123" i="1"/>
  <c r="M123" i="1"/>
  <c r="N123" i="1"/>
  <c r="U123" i="1"/>
  <c r="X123" i="1"/>
  <c r="AA123" i="1"/>
  <c r="T123" i="1"/>
  <c r="W123" i="1"/>
  <c r="Z123" i="1"/>
  <c r="S123" i="1"/>
  <c r="V123" i="1"/>
  <c r="Y123" i="1"/>
  <c r="B123" i="1"/>
  <c r="K122" i="1"/>
  <c r="P122" i="1"/>
  <c r="Q122" i="1"/>
  <c r="L122" i="1"/>
  <c r="M122" i="1"/>
  <c r="N122" i="1"/>
  <c r="U122" i="1"/>
  <c r="X122" i="1"/>
  <c r="AA122" i="1"/>
  <c r="T122" i="1"/>
  <c r="W122" i="1"/>
  <c r="Z122" i="1"/>
  <c r="S122" i="1"/>
  <c r="V122" i="1"/>
  <c r="Y122" i="1"/>
  <c r="B122" i="1"/>
  <c r="K121" i="1"/>
  <c r="P121" i="1"/>
  <c r="Q121" i="1"/>
  <c r="L121" i="1"/>
  <c r="M121" i="1"/>
  <c r="N121" i="1"/>
  <c r="U121" i="1"/>
  <c r="X121" i="1"/>
  <c r="AA121" i="1"/>
  <c r="T121" i="1"/>
  <c r="W121" i="1"/>
  <c r="Z121" i="1"/>
  <c r="S121" i="1"/>
  <c r="V121" i="1"/>
  <c r="Y121" i="1"/>
  <c r="B121" i="1"/>
  <c r="K120" i="1"/>
  <c r="P120" i="1"/>
  <c r="Q120" i="1"/>
  <c r="L120" i="1"/>
  <c r="M120" i="1"/>
  <c r="N120" i="1"/>
  <c r="U120" i="1"/>
  <c r="X120" i="1"/>
  <c r="AA120" i="1"/>
  <c r="T120" i="1"/>
  <c r="W120" i="1"/>
  <c r="Z120" i="1"/>
  <c r="S120" i="1"/>
  <c r="V120" i="1"/>
  <c r="Y120" i="1"/>
  <c r="B120" i="1"/>
  <c r="K119" i="1"/>
  <c r="P119" i="1"/>
  <c r="Q119" i="1"/>
  <c r="L119" i="1"/>
  <c r="M119" i="1"/>
  <c r="N119" i="1"/>
  <c r="U119" i="1"/>
  <c r="X119" i="1"/>
  <c r="AA119" i="1"/>
  <c r="T119" i="1"/>
  <c r="W119" i="1"/>
  <c r="Z119" i="1"/>
  <c r="S119" i="1"/>
  <c r="V119" i="1"/>
  <c r="Y119" i="1"/>
  <c r="B119" i="1"/>
  <c r="K118" i="1"/>
  <c r="P118" i="1"/>
  <c r="Q118" i="1"/>
  <c r="L118" i="1"/>
  <c r="M118" i="1"/>
  <c r="N118" i="1"/>
  <c r="U118" i="1"/>
  <c r="X118" i="1"/>
  <c r="AA118" i="1"/>
  <c r="T118" i="1"/>
  <c r="W118" i="1"/>
  <c r="Z118" i="1"/>
  <c r="S118" i="1"/>
  <c r="V118" i="1"/>
  <c r="Y118" i="1"/>
  <c r="B118" i="1"/>
  <c r="K117" i="1"/>
  <c r="P117" i="1"/>
  <c r="Q117" i="1"/>
  <c r="L117" i="1"/>
  <c r="M117" i="1"/>
  <c r="N117" i="1"/>
  <c r="U117" i="1"/>
  <c r="X117" i="1"/>
  <c r="AA117" i="1"/>
  <c r="T117" i="1"/>
  <c r="W117" i="1"/>
  <c r="Z117" i="1"/>
  <c r="S117" i="1"/>
  <c r="V117" i="1"/>
  <c r="Y117" i="1"/>
  <c r="B117" i="1"/>
  <c r="K116" i="1"/>
  <c r="P116" i="1"/>
  <c r="Q116" i="1"/>
  <c r="L116" i="1"/>
  <c r="M116" i="1"/>
  <c r="N116" i="1"/>
  <c r="U116" i="1"/>
  <c r="X116" i="1"/>
  <c r="AA116" i="1"/>
  <c r="T116" i="1"/>
  <c r="W116" i="1"/>
  <c r="Z116" i="1"/>
  <c r="S116" i="1"/>
  <c r="V116" i="1"/>
  <c r="Y116" i="1"/>
  <c r="B116" i="1"/>
  <c r="Q115" i="1"/>
  <c r="P115" i="1"/>
  <c r="N115" i="1"/>
  <c r="M115" i="1"/>
  <c r="L115" i="1"/>
  <c r="K115" i="1"/>
  <c r="B115" i="1"/>
  <c r="Q114" i="1"/>
  <c r="P114" i="1"/>
  <c r="N114" i="1"/>
  <c r="M114" i="1"/>
  <c r="L114" i="1"/>
  <c r="K114" i="1"/>
  <c r="B114" i="1"/>
  <c r="K113" i="1"/>
  <c r="P113" i="1"/>
  <c r="Q113" i="1"/>
  <c r="L113" i="1"/>
  <c r="M113" i="1"/>
  <c r="N113" i="1"/>
  <c r="U113" i="1"/>
  <c r="X113" i="1"/>
  <c r="AA113" i="1"/>
  <c r="T113" i="1"/>
  <c r="W113" i="1"/>
  <c r="Z113" i="1"/>
  <c r="S113" i="1"/>
  <c r="V113" i="1"/>
  <c r="Y113" i="1"/>
  <c r="B113" i="1"/>
  <c r="K112" i="1"/>
  <c r="P112" i="1"/>
  <c r="Q112" i="1"/>
  <c r="L112" i="1"/>
  <c r="M112" i="1"/>
  <c r="N112" i="1"/>
  <c r="U112" i="1"/>
  <c r="X112" i="1"/>
  <c r="AA112" i="1"/>
  <c r="T112" i="1"/>
  <c r="W112" i="1"/>
  <c r="Z112" i="1"/>
  <c r="S112" i="1"/>
  <c r="V112" i="1"/>
  <c r="Y112" i="1"/>
  <c r="B112" i="1"/>
  <c r="K111" i="1"/>
  <c r="P111" i="1"/>
  <c r="Q111" i="1"/>
  <c r="L111" i="1"/>
  <c r="M111" i="1"/>
  <c r="N111" i="1"/>
  <c r="U111" i="1"/>
  <c r="X111" i="1"/>
  <c r="AA111" i="1"/>
  <c r="T111" i="1"/>
  <c r="W111" i="1"/>
  <c r="Z111" i="1"/>
  <c r="S111" i="1"/>
  <c r="V111" i="1"/>
  <c r="Y111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7" i="1"/>
  <c r="B46" i="1"/>
  <c r="B45" i="1"/>
  <c r="M44" i="1"/>
  <c r="U44" i="1"/>
  <c r="X44" i="1"/>
  <c r="AA44" i="1"/>
  <c r="T44" i="1"/>
  <c r="W44" i="1"/>
  <c r="Z44" i="1"/>
  <c r="S44" i="1"/>
  <c r="V44" i="1"/>
  <c r="Y44" i="1"/>
  <c r="B44" i="1"/>
  <c r="M43" i="1"/>
  <c r="U43" i="1"/>
  <c r="X43" i="1"/>
  <c r="AA43" i="1"/>
  <c r="T43" i="1"/>
  <c r="W43" i="1"/>
  <c r="Z43" i="1"/>
  <c r="S43" i="1"/>
  <c r="V43" i="1"/>
  <c r="Y43" i="1"/>
  <c r="B43" i="1"/>
  <c r="M42" i="1"/>
  <c r="U42" i="1"/>
  <c r="X42" i="1"/>
  <c r="AA42" i="1"/>
  <c r="T42" i="1"/>
  <c r="W42" i="1"/>
  <c r="Z42" i="1"/>
  <c r="S42" i="1"/>
  <c r="V42" i="1"/>
  <c r="Y42" i="1"/>
  <c r="B42" i="1"/>
  <c r="M41" i="1"/>
  <c r="U41" i="1"/>
  <c r="X41" i="1"/>
  <c r="AA41" i="1"/>
  <c r="T41" i="1"/>
  <c r="W41" i="1"/>
  <c r="Z41" i="1"/>
  <c r="S41" i="1"/>
  <c r="V41" i="1"/>
  <c r="Y41" i="1"/>
  <c r="B41" i="1"/>
  <c r="Q40" i="1"/>
  <c r="L40" i="1"/>
  <c r="M40" i="1"/>
  <c r="U40" i="1"/>
  <c r="X40" i="1"/>
  <c r="AA40" i="1"/>
  <c r="T40" i="1"/>
  <c r="W40" i="1"/>
  <c r="Z40" i="1"/>
  <c r="S40" i="1"/>
  <c r="V40" i="1"/>
  <c r="Y40" i="1"/>
  <c r="B40" i="1"/>
  <c r="K39" i="1"/>
  <c r="Q39" i="1"/>
  <c r="L39" i="1"/>
  <c r="M39" i="1"/>
  <c r="N39" i="1"/>
  <c r="U39" i="1"/>
  <c r="X39" i="1"/>
  <c r="AA39" i="1"/>
  <c r="T39" i="1"/>
  <c r="W39" i="1"/>
  <c r="Z39" i="1"/>
  <c r="S39" i="1"/>
  <c r="V39" i="1"/>
  <c r="Y39" i="1"/>
  <c r="B39" i="1"/>
  <c r="K38" i="1"/>
  <c r="P38" i="1"/>
  <c r="Q38" i="1"/>
  <c r="L38" i="1"/>
  <c r="M38" i="1"/>
  <c r="N38" i="1"/>
  <c r="U38" i="1"/>
  <c r="X38" i="1"/>
  <c r="AA38" i="1"/>
  <c r="T38" i="1"/>
  <c r="W38" i="1"/>
  <c r="Z38" i="1"/>
  <c r="S38" i="1"/>
  <c r="V38" i="1"/>
  <c r="Y38" i="1"/>
  <c r="B38" i="1"/>
  <c r="K37" i="1"/>
  <c r="P37" i="1"/>
  <c r="Q37" i="1"/>
  <c r="L37" i="1"/>
  <c r="M37" i="1"/>
  <c r="N37" i="1"/>
  <c r="U37" i="1"/>
  <c r="X37" i="1"/>
  <c r="AA37" i="1"/>
  <c r="T37" i="1"/>
  <c r="W37" i="1"/>
  <c r="Z37" i="1"/>
  <c r="S37" i="1"/>
  <c r="V37" i="1"/>
  <c r="Y37" i="1"/>
  <c r="B37" i="1"/>
  <c r="K36" i="1"/>
  <c r="P36" i="1"/>
  <c r="Q36" i="1"/>
  <c r="L36" i="1"/>
  <c r="M36" i="1"/>
  <c r="N36" i="1"/>
  <c r="U36" i="1"/>
  <c r="X36" i="1"/>
  <c r="AA36" i="1"/>
  <c r="T36" i="1"/>
  <c r="W36" i="1"/>
  <c r="Z36" i="1"/>
  <c r="S36" i="1"/>
  <c r="V36" i="1"/>
  <c r="Y36" i="1"/>
  <c r="B36" i="1"/>
  <c r="K35" i="1"/>
  <c r="P35" i="1"/>
  <c r="Q35" i="1"/>
  <c r="L35" i="1"/>
  <c r="M35" i="1"/>
  <c r="N35" i="1"/>
  <c r="U35" i="1"/>
  <c r="X35" i="1"/>
  <c r="AA35" i="1"/>
  <c r="T35" i="1"/>
  <c r="W35" i="1"/>
  <c r="Z35" i="1"/>
  <c r="S35" i="1"/>
  <c r="V35" i="1"/>
  <c r="Y35" i="1"/>
  <c r="B35" i="1"/>
  <c r="K34" i="1"/>
  <c r="P34" i="1"/>
  <c r="Q34" i="1"/>
  <c r="L34" i="1"/>
  <c r="M34" i="1"/>
  <c r="N34" i="1"/>
  <c r="U34" i="1"/>
  <c r="X34" i="1"/>
  <c r="AA34" i="1"/>
  <c r="T34" i="1"/>
  <c r="W34" i="1"/>
  <c r="Z34" i="1"/>
  <c r="S34" i="1"/>
  <c r="V34" i="1"/>
  <c r="Y34" i="1"/>
  <c r="B34" i="1"/>
  <c r="K33" i="1"/>
  <c r="P33" i="1"/>
  <c r="Q33" i="1"/>
  <c r="L33" i="1"/>
  <c r="M33" i="1"/>
  <c r="N33" i="1"/>
  <c r="U33" i="1"/>
  <c r="X33" i="1"/>
  <c r="AA33" i="1"/>
  <c r="T33" i="1"/>
  <c r="W33" i="1"/>
  <c r="Z33" i="1"/>
  <c r="S33" i="1"/>
  <c r="V33" i="1"/>
  <c r="Y33" i="1"/>
  <c r="B33" i="1"/>
  <c r="K32" i="1"/>
  <c r="P32" i="1"/>
  <c r="Q32" i="1"/>
  <c r="L32" i="1"/>
  <c r="M32" i="1"/>
  <c r="N32" i="1"/>
  <c r="U32" i="1"/>
  <c r="X32" i="1"/>
  <c r="AA32" i="1"/>
  <c r="T32" i="1"/>
  <c r="W32" i="1"/>
  <c r="Z32" i="1"/>
  <c r="S32" i="1"/>
  <c r="V32" i="1"/>
  <c r="Y32" i="1"/>
  <c r="B32" i="1"/>
  <c r="K31" i="1"/>
  <c r="P31" i="1"/>
  <c r="Q31" i="1"/>
  <c r="L31" i="1"/>
  <c r="M31" i="1"/>
  <c r="N31" i="1"/>
  <c r="U31" i="1"/>
  <c r="X31" i="1"/>
  <c r="AA31" i="1"/>
  <c r="T31" i="1"/>
  <c r="W31" i="1"/>
  <c r="Z31" i="1"/>
  <c r="S31" i="1"/>
  <c r="V31" i="1"/>
  <c r="Y31" i="1"/>
  <c r="B31" i="1"/>
  <c r="K30" i="1"/>
  <c r="P30" i="1"/>
  <c r="Q30" i="1"/>
  <c r="L30" i="1"/>
  <c r="M30" i="1"/>
  <c r="N30" i="1"/>
  <c r="U30" i="1"/>
  <c r="X30" i="1"/>
  <c r="AA30" i="1"/>
  <c r="T30" i="1"/>
  <c r="W30" i="1"/>
  <c r="Z30" i="1"/>
  <c r="S30" i="1"/>
  <c r="V30" i="1"/>
  <c r="Y30" i="1"/>
  <c r="B30" i="1"/>
  <c r="K29" i="1"/>
  <c r="P29" i="1"/>
  <c r="Q29" i="1"/>
  <c r="L29" i="1"/>
  <c r="M29" i="1"/>
  <c r="N29" i="1"/>
  <c r="U29" i="1"/>
  <c r="X29" i="1"/>
  <c r="AA29" i="1"/>
  <c r="T29" i="1"/>
  <c r="W29" i="1"/>
  <c r="Z29" i="1"/>
  <c r="S29" i="1"/>
  <c r="V29" i="1"/>
  <c r="Y29" i="1"/>
  <c r="B29" i="1"/>
  <c r="K28" i="1"/>
  <c r="P28" i="1"/>
  <c r="Q28" i="1"/>
  <c r="L28" i="1"/>
  <c r="M28" i="1"/>
  <c r="N28" i="1"/>
  <c r="U28" i="1"/>
  <c r="X28" i="1"/>
  <c r="AA28" i="1"/>
  <c r="T28" i="1"/>
  <c r="W28" i="1"/>
  <c r="Z28" i="1"/>
  <c r="S28" i="1"/>
  <c r="V28" i="1"/>
  <c r="Y28" i="1"/>
  <c r="B28" i="1"/>
  <c r="K27" i="1"/>
  <c r="P27" i="1"/>
  <c r="Q27" i="1"/>
  <c r="L27" i="1"/>
  <c r="M27" i="1"/>
  <c r="N27" i="1"/>
  <c r="U27" i="1"/>
  <c r="X27" i="1"/>
  <c r="AA27" i="1"/>
  <c r="T27" i="1"/>
  <c r="W27" i="1"/>
  <c r="Z27" i="1"/>
  <c r="S27" i="1"/>
  <c r="V27" i="1"/>
  <c r="Y27" i="1"/>
  <c r="B27" i="1"/>
  <c r="K26" i="1"/>
  <c r="P26" i="1"/>
  <c r="Q26" i="1"/>
  <c r="L26" i="1"/>
  <c r="M26" i="1"/>
  <c r="N26" i="1"/>
  <c r="U26" i="1"/>
  <c r="X26" i="1"/>
  <c r="AA26" i="1"/>
  <c r="T26" i="1"/>
  <c r="W26" i="1"/>
  <c r="Z26" i="1"/>
  <c r="S26" i="1"/>
  <c r="V26" i="1"/>
  <c r="Y26" i="1"/>
  <c r="B26" i="1"/>
  <c r="K25" i="1"/>
  <c r="P25" i="1"/>
  <c r="Q25" i="1"/>
  <c r="L25" i="1"/>
  <c r="M25" i="1"/>
  <c r="N25" i="1"/>
  <c r="U25" i="1"/>
  <c r="X25" i="1"/>
  <c r="AA25" i="1"/>
  <c r="T25" i="1"/>
  <c r="W25" i="1"/>
  <c r="Z25" i="1"/>
  <c r="S25" i="1"/>
  <c r="V25" i="1"/>
  <c r="Y25" i="1"/>
  <c r="B25" i="1"/>
  <c r="K24" i="1"/>
  <c r="P24" i="1"/>
  <c r="Q24" i="1"/>
  <c r="L24" i="1"/>
  <c r="M24" i="1"/>
  <c r="N24" i="1"/>
  <c r="U24" i="1"/>
  <c r="X24" i="1"/>
  <c r="AA24" i="1"/>
  <c r="T24" i="1"/>
  <c r="W24" i="1"/>
  <c r="Z24" i="1"/>
  <c r="S24" i="1"/>
  <c r="V24" i="1"/>
  <c r="Y24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<sst xmlns="http://schemas.openxmlformats.org/spreadsheetml/2006/main" count="473" uniqueCount="35">
  <si>
    <t>Density5.wk1</t>
  </si>
  <si>
    <t>GC density calculated along meridians for individuals</t>
  </si>
  <si>
    <t>Also contains magnification factors for visual degrees from Drasdo</t>
  </si>
  <si>
    <t>Created from individual prgc.wk1's</t>
  </si>
  <si>
    <t>Last modifed: 9/19/88 by dm</t>
  </si>
  <si>
    <t>=</t>
  </si>
  <si>
    <t>*</t>
  </si>
  <si>
    <t>Ecc. (deg)</t>
  </si>
  <si>
    <t>Ecc (mm)</t>
  </si>
  <si>
    <t>Drasdo</t>
  </si>
  <si>
    <t>44985r</t>
  </si>
  <si>
    <t>29986l</t>
  </si>
  <si>
    <t>29986r</t>
  </si>
  <si>
    <t>9387l</t>
  </si>
  <si>
    <t>116687r</t>
  </si>
  <si>
    <t>29986c</t>
  </si>
  <si>
    <t>mean</t>
  </si>
  <si>
    <t>MAX</t>
  </si>
  <si>
    <t>min</t>
  </si>
  <si>
    <t>TEMPORAL</t>
  </si>
  <si>
    <t>Temporal</t>
  </si>
  <si>
    <t>deg*0.198</t>
  </si>
  <si>
    <t>Vis deg</t>
  </si>
  <si>
    <t>AM/(r^2)</t>
  </si>
  <si>
    <t>RadMag/r</t>
  </si>
  <si>
    <t>GC density</t>
  </si>
  <si>
    <t>Dcc (mm)</t>
  </si>
  <si>
    <t>Dcc(mm)</t>
  </si>
  <si>
    <t>Dcc(deg)</t>
  </si>
  <si>
    <t>Drr(spat freq)</t>
  </si>
  <si>
    <t>-</t>
  </si>
  <si>
    <t>Ecc (deg)</t>
  </si>
  <si>
    <t>SUPERIOR</t>
  </si>
  <si>
    <t>NASAL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</si>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</sst>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left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tabSelected="1" topLeftCell="A5" workbookViewId="0">
      <selection activeCell="K19" sqref="K19"/>
    </sheetView>
  </sheetViews>
  <sheetFormatPr baseColWidth="10" defaultColWidth="8.83203125" defaultRowHeight="13" x14ac:dyDescent="0.15"/>
  <cols>
    <col min="1" max="1" width="24.83203125" customWidth="1"/>
    <col min="2" max="2" width="9.6640625" bestFit="1" customWidth="1"/>
    <col min="3" max="3" width="8.1640625" bestFit="1" customWidth="1"/>
    <col min="4" max="4" width="9" bestFit="1" customWidth="1"/>
    <col min="5" max="5" width="9.33203125" bestFit="1" customWidth="1"/>
    <col min="6" max="10" width="12" bestFit="1" customWidth="1"/>
    <col min="11" max="14" width="12.1640625" bestFit="1" customWidth="1"/>
    <col min="15" max="15" width="2.1640625" bestFit="1" customWidth="1"/>
    <col min="16" max="17" width="12.1640625" bestFit="1" customWidth="1"/>
    <col min="18" max="18" width="2.1640625" bestFit="1" customWidth="1"/>
    <col min="19" max="24" width="12.1640625" bestFit="1" customWidth="1"/>
    <col min="25" max="27" width="12.33203125" bestFit="1" customWidth="1"/>
  </cols>
  <sheetData>
    <row r="1" spans="1:27" ht="16" customHeight="1" x14ac:dyDescent="0.2">
      <c r="A1" s="1" t="s">
        <v>0</v>
      </c>
    </row>
    <row r="2" spans="1:27" ht="16" customHeight="1" x14ac:dyDescent="0.2">
      <c r="A2" s="2" t="s">
        <v>1</v>
      </c>
    </row>
    <row r="3" spans="1:27" ht="16" customHeight="1" x14ac:dyDescent="0.2">
      <c r="A3" s="2" t="s">
        <v>2</v>
      </c>
    </row>
    <row r="4" spans="1:27" ht="16" customHeight="1" x14ac:dyDescent="0.2">
      <c r="A4" s="1" t="s">
        <v>3</v>
      </c>
    </row>
    <row r="5" spans="1:27" ht="16" customHeight="1" x14ac:dyDescent="0.2">
      <c r="A5" s="1" t="s">
        <v>4</v>
      </c>
    </row>
    <row r="7" spans="1:27" ht="16" customHeight="1" x14ac:dyDescent="0.2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  <c r="M7" s="3" t="s">
        <v>5</v>
      </c>
      <c r="N7" s="3" t="s">
        <v>5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5</v>
      </c>
      <c r="T7" s="3" t="s">
        <v>5</v>
      </c>
      <c r="U7" s="3" t="s">
        <v>5</v>
      </c>
      <c r="V7" s="3" t="s">
        <v>5</v>
      </c>
      <c r="W7" s="3" t="s">
        <v>5</v>
      </c>
      <c r="X7" s="3" t="s">
        <v>5</v>
      </c>
      <c r="Y7" s="3" t="s">
        <v>5</v>
      </c>
      <c r="Z7" s="3" t="s">
        <v>5</v>
      </c>
      <c r="AA7" s="3" t="s">
        <v>5</v>
      </c>
    </row>
    <row r="8" spans="1:27" ht="16" customHeight="1" x14ac:dyDescent="0.2">
      <c r="A8" s="2" t="s">
        <v>7</v>
      </c>
      <c r="B8" s="2" t="s">
        <v>8</v>
      </c>
      <c r="C8" s="2" t="s">
        <v>9</v>
      </c>
      <c r="D8" s="2" t="s">
        <v>9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10</v>
      </c>
      <c r="L8" s="2" t="s">
        <v>15</v>
      </c>
      <c r="M8" s="2" t="s">
        <v>13</v>
      </c>
      <c r="N8" s="2" t="s">
        <v>14</v>
      </c>
      <c r="O8" s="3" t="s">
        <v>6</v>
      </c>
      <c r="P8" s="2" t="s">
        <v>11</v>
      </c>
      <c r="Q8" s="2" t="s">
        <v>12</v>
      </c>
      <c r="R8" s="3" t="s">
        <v>6</v>
      </c>
      <c r="S8" s="2" t="s">
        <v>16</v>
      </c>
      <c r="T8" s="2" t="s">
        <v>17</v>
      </c>
      <c r="U8" s="2" t="s">
        <v>18</v>
      </c>
      <c r="V8" s="2" t="s">
        <v>16</v>
      </c>
      <c r="W8" s="2" t="s">
        <v>17</v>
      </c>
      <c r="X8" s="2" t="s">
        <v>18</v>
      </c>
      <c r="Y8" s="2" t="s">
        <v>16</v>
      </c>
      <c r="Z8" s="2" t="s">
        <v>17</v>
      </c>
      <c r="AA8" s="2" t="s">
        <v>18</v>
      </c>
    </row>
    <row r="9" spans="1:27" ht="16" customHeight="1" x14ac:dyDescent="0.2"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3" t="s">
        <v>6</v>
      </c>
      <c r="P9" s="2" t="s">
        <v>19</v>
      </c>
      <c r="Q9" s="2" t="s">
        <v>19</v>
      </c>
      <c r="R9" s="3" t="s">
        <v>6</v>
      </c>
      <c r="S9" s="2" t="s">
        <v>20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20</v>
      </c>
      <c r="Z9" s="2" t="s">
        <v>20</v>
      </c>
      <c r="AA9" s="2" t="s">
        <v>20</v>
      </c>
    </row>
    <row r="10" spans="1:27" ht="16" customHeight="1" x14ac:dyDescent="0.2"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25</v>
      </c>
      <c r="K10" s="2" t="s">
        <v>26</v>
      </c>
      <c r="L10" s="2" t="s">
        <v>26</v>
      </c>
      <c r="M10" s="2" t="s">
        <v>26</v>
      </c>
      <c r="N10" s="2" t="s">
        <v>26</v>
      </c>
      <c r="O10" s="3" t="s">
        <v>6</v>
      </c>
      <c r="P10" s="2" t="s">
        <v>26</v>
      </c>
      <c r="Q10" s="2" t="s">
        <v>26</v>
      </c>
      <c r="R10" s="3" t="s">
        <v>6</v>
      </c>
      <c r="S10" s="2" t="s">
        <v>27</v>
      </c>
      <c r="T10" s="2" t="s">
        <v>27</v>
      </c>
      <c r="U10" s="2" t="s">
        <v>27</v>
      </c>
      <c r="V10" s="2" t="s">
        <v>28</v>
      </c>
      <c r="W10" s="2" t="s">
        <v>28</v>
      </c>
      <c r="X10" s="2" t="s">
        <v>28</v>
      </c>
      <c r="Y10" s="2" t="s">
        <v>29</v>
      </c>
      <c r="Z10" s="2" t="s">
        <v>29</v>
      </c>
      <c r="AA10" s="2" t="s">
        <v>29</v>
      </c>
    </row>
    <row r="11" spans="1:27" ht="16" customHeight="1" x14ac:dyDescent="0.2">
      <c r="A11" s="3" t="s">
        <v>30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30</v>
      </c>
      <c r="N11" s="3" t="s">
        <v>30</v>
      </c>
      <c r="O11" s="3" t="s">
        <v>6</v>
      </c>
      <c r="P11" s="3" t="s">
        <v>6</v>
      </c>
      <c r="Q11" s="3" t="s">
        <v>6</v>
      </c>
      <c r="R11" s="3" t="s">
        <v>6</v>
      </c>
      <c r="S11" s="3" t="s">
        <v>30</v>
      </c>
      <c r="T11" s="3" t="s">
        <v>30</v>
      </c>
      <c r="U11" s="3" t="s">
        <v>30</v>
      </c>
      <c r="V11" s="3" t="s">
        <v>30</v>
      </c>
      <c r="W11" s="3" t="s">
        <v>30</v>
      </c>
      <c r="X11" s="3" t="s">
        <v>30</v>
      </c>
      <c r="Y11" s="3" t="s">
        <v>30</v>
      </c>
      <c r="Z11" s="3" t="s">
        <v>30</v>
      </c>
      <c r="AA11" s="3" t="s">
        <v>30</v>
      </c>
    </row>
    <row r="12" spans="1:27" ht="16" customHeight="1" x14ac:dyDescent="0.2">
      <c r="A12" s="4">
        <v>0</v>
      </c>
      <c r="B12" s="4">
        <f t="shared" ref="B12:B47" si="0">0.198*A12</f>
        <v>0</v>
      </c>
      <c r="C12" s="4">
        <v>0</v>
      </c>
      <c r="D12" s="4">
        <v>5.9999999999999995E-4</v>
      </c>
      <c r="E12" s="4">
        <v>2.4799999999999999E-2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5"/>
      <c r="L12" s="5"/>
      <c r="M12" s="5"/>
      <c r="N12" s="5"/>
      <c r="O12" s="6" t="s">
        <v>6</v>
      </c>
      <c r="P12" s="5"/>
      <c r="Q12" s="5"/>
      <c r="R12" s="6" t="s">
        <v>6</v>
      </c>
      <c r="S12" s="5"/>
      <c r="T12" s="5"/>
      <c r="U12" s="5"/>
      <c r="V12" s="5"/>
      <c r="W12" s="5"/>
      <c r="X12" s="5"/>
      <c r="Y12" s="5"/>
      <c r="Z12" s="5"/>
      <c r="AA12" s="5"/>
    </row>
    <row r="13" spans="1:27" ht="16" customHeight="1" x14ac:dyDescent="0.2">
      <c r="A13" s="4">
        <v>0.25</v>
      </c>
      <c r="B13" s="4">
        <f t="shared" si="0"/>
        <v>4.9500000000000002E-2</v>
      </c>
      <c r="C13" s="4">
        <v>0.17860000000000001</v>
      </c>
      <c r="D13" s="4">
        <v>5.9999999999999995E-4</v>
      </c>
      <c r="E13" s="4">
        <v>2.4799999999999999E-2</v>
      </c>
      <c r="F13" s="7">
        <v>0</v>
      </c>
      <c r="G13" s="7">
        <v>1814.5699</v>
      </c>
      <c r="H13" s="7">
        <v>0</v>
      </c>
      <c r="I13" s="7">
        <v>0</v>
      </c>
      <c r="J13" s="7">
        <v>0</v>
      </c>
      <c r="K13" s="5"/>
      <c r="L13" s="5"/>
      <c r="M13" s="5"/>
      <c r="N13" s="5"/>
      <c r="O13" s="6" t="s">
        <v>6</v>
      </c>
      <c r="P13" s="5"/>
      <c r="Q13" s="5"/>
      <c r="R13" s="6" t="s">
        <v>6</v>
      </c>
      <c r="S13" s="5"/>
      <c r="T13" s="5"/>
      <c r="U13" s="5"/>
      <c r="V13" s="5"/>
      <c r="W13" s="5"/>
      <c r="X13" s="5"/>
      <c r="Y13" s="5"/>
      <c r="Z13" s="5"/>
      <c r="AA13" s="5"/>
    </row>
    <row r="14" spans="1:27" ht="16" customHeight="1" x14ac:dyDescent="0.2">
      <c r="A14" s="4">
        <v>0.5</v>
      </c>
      <c r="B14" s="4">
        <f t="shared" si="0"/>
        <v>9.9000000000000005E-2</v>
      </c>
      <c r="C14" s="4">
        <v>0.35709999999999997</v>
      </c>
      <c r="D14" s="4">
        <v>5.9999999999999995E-4</v>
      </c>
      <c r="E14" s="4">
        <v>2.4799999999999999E-2</v>
      </c>
      <c r="F14" s="7">
        <v>0</v>
      </c>
      <c r="G14" s="7">
        <v>3629.1399000000001</v>
      </c>
      <c r="H14" s="7">
        <v>0</v>
      </c>
      <c r="I14" s="7">
        <v>0</v>
      </c>
      <c r="J14" s="7">
        <v>0</v>
      </c>
      <c r="K14" s="5"/>
      <c r="L14" s="5"/>
      <c r="M14" s="5"/>
      <c r="N14" s="5"/>
      <c r="O14" s="6" t="s">
        <v>6</v>
      </c>
      <c r="P14" s="5"/>
      <c r="Q14" s="5"/>
      <c r="R14" s="6" t="s">
        <v>6</v>
      </c>
      <c r="S14" s="5"/>
      <c r="T14" s="5"/>
      <c r="U14" s="5"/>
      <c r="V14" s="5"/>
      <c r="W14" s="5"/>
      <c r="X14" s="5"/>
      <c r="Y14" s="5"/>
      <c r="Z14" s="5"/>
      <c r="AA14" s="5"/>
    </row>
    <row r="15" spans="1:27" ht="16" customHeight="1" x14ac:dyDescent="0.2">
      <c r="A15" s="4">
        <v>0.75</v>
      </c>
      <c r="B15" s="4">
        <f t="shared" si="0"/>
        <v>0.14850000000000002</v>
      </c>
      <c r="C15" s="4">
        <v>0.53569999999999995</v>
      </c>
      <c r="D15" s="4">
        <v>5.9999999999999995E-4</v>
      </c>
      <c r="E15" s="4">
        <v>2.4799999999999999E-2</v>
      </c>
      <c r="F15" s="7">
        <v>980.36099999999999</v>
      </c>
      <c r="G15" s="7">
        <v>5443.71</v>
      </c>
      <c r="H15" s="7">
        <v>5417.3798999999999</v>
      </c>
      <c r="I15" s="7">
        <v>177.53100000000001</v>
      </c>
      <c r="J15" s="7">
        <v>0</v>
      </c>
      <c r="K15" s="5"/>
      <c r="L15" s="5"/>
      <c r="M15" s="5"/>
      <c r="N15" s="5"/>
      <c r="O15" s="6" t="s">
        <v>6</v>
      </c>
      <c r="P15" s="5"/>
      <c r="Q15" s="5"/>
      <c r="R15" s="6" t="s">
        <v>6</v>
      </c>
      <c r="S15" s="5"/>
      <c r="T15" s="5"/>
      <c r="U15" s="5"/>
      <c r="V15" s="5"/>
      <c r="W15" s="5"/>
      <c r="X15" s="5"/>
      <c r="Y15" s="5"/>
      <c r="Z15" s="5"/>
      <c r="AA15" s="5"/>
    </row>
    <row r="16" spans="1:27" ht="16" customHeight="1" x14ac:dyDescent="0.2">
      <c r="A16" s="4">
        <v>1</v>
      </c>
      <c r="B16" s="4">
        <f t="shared" si="0"/>
        <v>0.19800000000000001</v>
      </c>
      <c r="C16" s="4">
        <v>0.71430000000000005</v>
      </c>
      <c r="D16" s="4">
        <v>5.9999999999999995E-4</v>
      </c>
      <c r="E16" s="4">
        <v>2.4799999999999999E-2</v>
      </c>
      <c r="F16" s="7">
        <v>4050.98</v>
      </c>
      <c r="G16" s="7">
        <v>7258.2798000000003</v>
      </c>
      <c r="H16" s="7">
        <v>7223.1801999999998</v>
      </c>
      <c r="I16" s="7">
        <v>2928.6298999999999</v>
      </c>
      <c r="J16" s="7">
        <v>1494.27</v>
      </c>
      <c r="K16" s="5"/>
      <c r="L16" s="5"/>
      <c r="M16" s="5"/>
      <c r="N16" s="5"/>
      <c r="O16" s="6" t="s">
        <v>6</v>
      </c>
      <c r="P16" s="5"/>
      <c r="Q16" s="5"/>
      <c r="R16" s="6" t="s">
        <v>6</v>
      </c>
      <c r="S16" s="5"/>
      <c r="T16" s="5"/>
      <c r="U16" s="5"/>
      <c r="V16" s="5"/>
      <c r="W16" s="5"/>
      <c r="X16" s="5"/>
      <c r="Y16" s="5"/>
      <c r="Z16" s="5"/>
      <c r="AA16" s="5"/>
    </row>
    <row r="17" spans="1:27" ht="16" customHeight="1" x14ac:dyDescent="0.2">
      <c r="A17" s="4">
        <v>1.5</v>
      </c>
      <c r="B17" s="4">
        <f t="shared" si="0"/>
        <v>0.29700000000000004</v>
      </c>
      <c r="C17" s="4">
        <v>1.0713999999999999</v>
      </c>
      <c r="D17" s="4">
        <v>5.9999999999999995E-4</v>
      </c>
      <c r="E17" s="4">
        <v>2.4799999999999999E-2</v>
      </c>
      <c r="F17" s="7">
        <v>9566.9696999999996</v>
      </c>
      <c r="G17" s="7">
        <v>13775.9004</v>
      </c>
      <c r="H17" s="7">
        <v>11189.9004</v>
      </c>
      <c r="I17" s="7">
        <v>10064.9004</v>
      </c>
      <c r="J17" s="7">
        <v>10804</v>
      </c>
      <c r="K17" s="5"/>
      <c r="L17" s="5"/>
      <c r="M17" s="5"/>
      <c r="N17" s="5"/>
      <c r="O17" s="6" t="s">
        <v>6</v>
      </c>
      <c r="P17" s="5"/>
      <c r="Q17" s="5"/>
      <c r="R17" s="6" t="s">
        <v>6</v>
      </c>
      <c r="S17" s="5"/>
      <c r="T17" s="5"/>
      <c r="U17" s="5"/>
      <c r="V17" s="5"/>
      <c r="W17" s="5"/>
      <c r="X17" s="5"/>
      <c r="Y17" s="5"/>
      <c r="Z17" s="5"/>
      <c r="AA17" s="5"/>
    </row>
    <row r="18" spans="1:27" ht="16" customHeight="1" x14ac:dyDescent="0.2">
      <c r="A18" s="4">
        <v>2</v>
      </c>
      <c r="B18" s="4">
        <f t="shared" si="0"/>
        <v>0.39600000000000002</v>
      </c>
      <c r="C18" s="4">
        <v>1.4286000000000001</v>
      </c>
      <c r="D18" s="4">
        <v>5.9999999999999995E-4</v>
      </c>
      <c r="E18" s="4">
        <v>2.4799999999999999E-2</v>
      </c>
      <c r="F18" s="7">
        <v>14329.700199999999</v>
      </c>
      <c r="G18" s="7">
        <v>19255.699199999999</v>
      </c>
      <c r="H18" s="7">
        <v>18125.5</v>
      </c>
      <c r="I18" s="7">
        <v>15531.5996</v>
      </c>
      <c r="J18" s="7">
        <v>19100</v>
      </c>
      <c r="K18" s="5"/>
      <c r="L18" s="5"/>
      <c r="M18" s="5"/>
      <c r="N18" s="5"/>
      <c r="O18" s="6" t="s">
        <v>6</v>
      </c>
      <c r="P18" s="5"/>
      <c r="Q18" s="5"/>
      <c r="R18" s="6" t="s">
        <v>6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ht="16" customHeight="1" x14ac:dyDescent="0.2">
      <c r="A19" s="4">
        <v>2.5</v>
      </c>
      <c r="B19" s="4">
        <f t="shared" si="0"/>
        <v>0.495</v>
      </c>
      <c r="C19" s="4">
        <v>1.7857000000000001</v>
      </c>
      <c r="D19" s="4">
        <v>5.9999999999999995E-4</v>
      </c>
      <c r="E19" s="4">
        <v>2.4799999999999999E-2</v>
      </c>
      <c r="F19" s="7">
        <v>16912.900399999999</v>
      </c>
      <c r="G19" s="7">
        <v>22686.099600000001</v>
      </c>
      <c r="H19" s="7">
        <v>22278.699199999999</v>
      </c>
      <c r="I19" s="7">
        <v>22156.5</v>
      </c>
      <c r="J19" s="7">
        <v>24902.300800000001</v>
      </c>
      <c r="K19" s="5"/>
      <c r="L19" s="5"/>
      <c r="M19" s="5"/>
      <c r="N19" s="5"/>
      <c r="O19" s="6" t="s">
        <v>6</v>
      </c>
      <c r="P19" s="5"/>
      <c r="Q19" s="5"/>
      <c r="R19" s="6" t="s">
        <v>6</v>
      </c>
      <c r="S19" s="5"/>
      <c r="T19" s="5"/>
      <c r="U19" s="5"/>
      <c r="V19" s="5"/>
      <c r="W19" s="5"/>
      <c r="X19" s="5"/>
      <c r="Y19" s="5"/>
      <c r="Z19" s="5"/>
      <c r="AA19" s="5"/>
    </row>
    <row r="20" spans="1:27" ht="16" customHeight="1" x14ac:dyDescent="0.2">
      <c r="A20" s="4">
        <v>3</v>
      </c>
      <c r="B20" s="4">
        <f t="shared" si="0"/>
        <v>0.59400000000000008</v>
      </c>
      <c r="C20" s="4">
        <v>2.1429</v>
      </c>
      <c r="D20" s="4">
        <v>5.9999999999999995E-4</v>
      </c>
      <c r="E20" s="4">
        <v>2.4799999999999999E-2</v>
      </c>
      <c r="F20" s="7">
        <v>18343.300800000001</v>
      </c>
      <c r="G20" s="7">
        <v>22808.599600000001</v>
      </c>
      <c r="H20" s="7">
        <v>23336.699199999999</v>
      </c>
      <c r="I20" s="7">
        <v>24459.300800000001</v>
      </c>
      <c r="J20" s="7">
        <v>24946.900399999999</v>
      </c>
      <c r="K20" s="5"/>
      <c r="L20" s="5"/>
      <c r="M20" s="5"/>
      <c r="N20" s="5"/>
      <c r="O20" s="6" t="s">
        <v>6</v>
      </c>
      <c r="P20" s="5"/>
      <c r="Q20" s="5"/>
      <c r="R20" s="6" t="s">
        <v>6</v>
      </c>
      <c r="S20" s="5"/>
      <c r="T20" s="5"/>
      <c r="U20" s="5"/>
      <c r="V20" s="5"/>
      <c r="W20" s="5"/>
      <c r="X20" s="5"/>
      <c r="Y20" s="5"/>
      <c r="Z20" s="5"/>
      <c r="AA20" s="5"/>
    </row>
    <row r="21" spans="1:27" ht="16" customHeight="1" x14ac:dyDescent="0.2">
      <c r="A21" s="4">
        <v>3.5</v>
      </c>
      <c r="B21" s="4">
        <f t="shared" si="0"/>
        <v>0.69300000000000006</v>
      </c>
      <c r="C21" s="4">
        <v>2.5</v>
      </c>
      <c r="D21" s="4">
        <v>5.9999999999999995E-4</v>
      </c>
      <c r="E21" s="4">
        <v>2.4799999999999999E-2</v>
      </c>
      <c r="F21" s="7">
        <v>20058.400399999999</v>
      </c>
      <c r="G21" s="7">
        <v>22683.400399999999</v>
      </c>
      <c r="H21" s="7">
        <v>24394.599600000001</v>
      </c>
      <c r="I21" s="7">
        <v>27048.300800000001</v>
      </c>
      <c r="J21" s="7">
        <v>24952</v>
      </c>
      <c r="K21" s="5"/>
      <c r="L21" s="5"/>
      <c r="M21" s="5"/>
      <c r="N21" s="5"/>
      <c r="O21" s="6" t="s">
        <v>6</v>
      </c>
      <c r="P21" s="5"/>
      <c r="Q21" s="5"/>
      <c r="R21" s="6" t="s">
        <v>6</v>
      </c>
      <c r="S21" s="5"/>
      <c r="T21" s="5"/>
      <c r="U21" s="5"/>
      <c r="V21" s="5"/>
      <c r="W21" s="5"/>
      <c r="X21" s="5"/>
      <c r="Y21" s="5"/>
      <c r="Z21" s="5"/>
      <c r="AA21" s="5"/>
    </row>
    <row r="22" spans="1:27" ht="16" customHeight="1" x14ac:dyDescent="0.2">
      <c r="A22" s="4">
        <v>4</v>
      </c>
      <c r="B22" s="4">
        <f t="shared" si="0"/>
        <v>0.79200000000000004</v>
      </c>
      <c r="C22" s="4">
        <v>2.8571</v>
      </c>
      <c r="D22" s="4">
        <v>5.9999999999999995E-4</v>
      </c>
      <c r="E22" s="4">
        <v>2.4799999999999999E-2</v>
      </c>
      <c r="F22" s="7">
        <v>21773.400399999999</v>
      </c>
      <c r="G22" s="7">
        <v>23776.5</v>
      </c>
      <c r="H22" s="7">
        <v>24914.099600000001</v>
      </c>
      <c r="I22" s="7">
        <v>29747.300800000001</v>
      </c>
      <c r="J22" s="7">
        <v>24909</v>
      </c>
      <c r="K22" s="5"/>
      <c r="L22" s="5"/>
      <c r="M22" s="5"/>
      <c r="N22" s="5"/>
      <c r="O22" s="6" t="s">
        <v>6</v>
      </c>
      <c r="P22" s="5"/>
      <c r="Q22" s="5"/>
      <c r="R22" s="6" t="s">
        <v>6</v>
      </c>
      <c r="S22" s="5"/>
      <c r="T22" s="5"/>
      <c r="U22" s="5"/>
      <c r="V22" s="5"/>
      <c r="W22" s="5"/>
      <c r="X22" s="5"/>
      <c r="Y22" s="5"/>
      <c r="Z22" s="5"/>
      <c r="AA22" s="5"/>
    </row>
    <row r="23" spans="1:27" ht="16" customHeight="1" x14ac:dyDescent="0.2">
      <c r="A23" s="4">
        <v>4.5</v>
      </c>
      <c r="B23" s="4">
        <f t="shared" si="0"/>
        <v>0.89100000000000001</v>
      </c>
      <c r="C23" s="4">
        <v>3.2143000000000002</v>
      </c>
      <c r="D23" s="4">
        <v>5.9999999999999995E-4</v>
      </c>
      <c r="E23" s="4">
        <v>2.4799999999999999E-2</v>
      </c>
      <c r="F23" s="7">
        <v>21373.099600000001</v>
      </c>
      <c r="G23" s="7">
        <v>24396.599600000001</v>
      </c>
      <c r="H23" s="7">
        <v>25172.400399999999</v>
      </c>
      <c r="I23" s="7">
        <v>32446.199199999999</v>
      </c>
      <c r="J23" s="7">
        <v>24866.099600000001</v>
      </c>
      <c r="K23" s="5"/>
      <c r="L23" s="5"/>
      <c r="M23" s="5"/>
      <c r="N23" s="5"/>
      <c r="O23" s="6" t="s">
        <v>6</v>
      </c>
      <c r="P23" s="5"/>
      <c r="Q23" s="5"/>
      <c r="R23" s="6" t="s">
        <v>6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ht="16" customHeight="1" x14ac:dyDescent="0.2">
      <c r="A24" s="4">
        <v>5</v>
      </c>
      <c r="B24" s="4">
        <f t="shared" si="0"/>
        <v>0.99</v>
      </c>
      <c r="C24" s="4">
        <v>3.5714000000000001</v>
      </c>
      <c r="D24" s="4">
        <v>5.9999999999999995E-4</v>
      </c>
      <c r="E24" s="4">
        <v>2.4799999999999999E-2</v>
      </c>
      <c r="F24" s="7">
        <v>20882.400399999999</v>
      </c>
      <c r="G24" s="7">
        <v>23538.599600000001</v>
      </c>
      <c r="H24" s="7">
        <v>25430.699199999999</v>
      </c>
      <c r="I24" s="7">
        <v>33120.800799999997</v>
      </c>
      <c r="J24" s="7">
        <v>24322.5</v>
      </c>
      <c r="K24" s="4">
        <f t="shared" ref="K24:K39" si="1">SQRT(1.1547/F24)</f>
        <v>7.4360854815749139E-3</v>
      </c>
      <c r="L24" s="4">
        <f t="shared" ref="L24:L40" si="2">AVERAGE(P24:Q24)</f>
        <v>6.8711744454839855E-3</v>
      </c>
      <c r="M24" s="4">
        <f t="shared" ref="M24:M39" si="3">SQRT(1.1547/I24)</f>
        <v>5.9045141615784854E-3</v>
      </c>
      <c r="N24" s="4">
        <f t="shared" ref="N24:N39" si="4">SQRT(1.1547/J24)</f>
        <v>6.8901785602438785E-3</v>
      </c>
      <c r="O24" s="6" t="s">
        <v>6</v>
      </c>
      <c r="P24" s="4">
        <f t="shared" ref="P24:P38" si="5">SQRT(1.1547/G24)</f>
        <v>7.0039699188563292E-3</v>
      </c>
      <c r="Q24" s="4">
        <f t="shared" ref="Q24:Q38" si="6">SQRT(1.1547/H24)</f>
        <v>6.7383789721116409E-3</v>
      </c>
      <c r="R24" s="6" t="s">
        <v>6</v>
      </c>
      <c r="S24" s="4">
        <f t="shared" ref="S24:S44" si="7">AVERAGE(K24:N24)</f>
        <v>6.7754881622203158E-3</v>
      </c>
      <c r="T24" s="4">
        <f t="shared" ref="T24:T44" si="8">MAX(K24:N24)</f>
        <v>7.4360854815749139E-3</v>
      </c>
      <c r="U24" s="4">
        <f t="shared" ref="U24:U44" si="9">MIN(K24:N24)</f>
        <v>5.9045141615784854E-3</v>
      </c>
      <c r="V24" s="4">
        <f t="shared" ref="V24:V44" si="10">S24*SQRT(1/($D24*11.35*11.35))</f>
        <v>2.4370761755811321E-2</v>
      </c>
      <c r="W24" s="4">
        <f t="shared" ref="W24:W44" si="11">T24*SQRT(1/($D24*11.35*11.35))</f>
        <v>2.674686507133137E-2</v>
      </c>
      <c r="X24" s="4">
        <f t="shared" ref="X24:X44" si="12">U24*SQRT(1/($D24*11.35*11.35))</f>
        <v>2.1237954295013975E-2</v>
      </c>
      <c r="Y24" s="4">
        <f t="shared" ref="Y24:Y44" si="13">1/(SQRT(3)*V24)</f>
        <v>23.690284077885007</v>
      </c>
      <c r="Z24" s="4">
        <f t="shared" ref="Z24:Z44" si="14">1/(SQRT(3)*W24)</f>
        <v>21.585717341074812</v>
      </c>
      <c r="AA24" s="4">
        <f t="shared" ref="AA24:AA44" si="15">1/(SQRT(3)*X24)</f>
        <v>27.184834338077941</v>
      </c>
    </row>
    <row r="25" spans="1:27" ht="16" customHeight="1" x14ac:dyDescent="0.2">
      <c r="A25" s="4">
        <v>10</v>
      </c>
      <c r="B25" s="4">
        <f t="shared" si="0"/>
        <v>1.98</v>
      </c>
      <c r="C25" s="4">
        <v>7.1429</v>
      </c>
      <c r="D25" s="4">
        <v>5.9999999999999995E-4</v>
      </c>
      <c r="E25" s="4">
        <v>2.4799999999999999E-2</v>
      </c>
      <c r="F25" s="7">
        <v>12395.299800000001</v>
      </c>
      <c r="G25" s="7">
        <v>14073.299800000001</v>
      </c>
      <c r="H25" s="7">
        <v>18330</v>
      </c>
      <c r="I25" s="7">
        <v>22191.400399999999</v>
      </c>
      <c r="J25" s="7">
        <v>12917.200199999999</v>
      </c>
      <c r="K25" s="4">
        <f t="shared" si="1"/>
        <v>9.6517500215785174E-3</v>
      </c>
      <c r="L25" s="4">
        <f t="shared" si="2"/>
        <v>8.4975171230982378E-3</v>
      </c>
      <c r="M25" s="4">
        <f t="shared" si="3"/>
        <v>7.213436751185646E-3</v>
      </c>
      <c r="N25" s="4">
        <f t="shared" si="4"/>
        <v>9.454757353077518E-3</v>
      </c>
      <c r="O25" s="6" t="s">
        <v>6</v>
      </c>
      <c r="P25" s="4">
        <f t="shared" si="5"/>
        <v>9.058089618925437E-3</v>
      </c>
      <c r="Q25" s="4">
        <f t="shared" si="6"/>
        <v>7.9369446272710385E-3</v>
      </c>
      <c r="R25" s="6" t="s">
        <v>6</v>
      </c>
      <c r="S25" s="4">
        <f t="shared" si="7"/>
        <v>8.7043653122349796E-3</v>
      </c>
      <c r="T25" s="4">
        <f t="shared" si="8"/>
        <v>9.6517500215785174E-3</v>
      </c>
      <c r="U25" s="4">
        <f t="shared" si="9"/>
        <v>7.213436751185646E-3</v>
      </c>
      <c r="V25" s="4">
        <f t="shared" si="10"/>
        <v>3.1308742363813917E-2</v>
      </c>
      <c r="W25" s="4">
        <f t="shared" si="11"/>
        <v>3.4716391597303817E-2</v>
      </c>
      <c r="X25" s="4">
        <f t="shared" si="12"/>
        <v>2.5946019577451473E-2</v>
      </c>
      <c r="Y25" s="4">
        <f t="shared" si="13"/>
        <v>18.440544895757835</v>
      </c>
      <c r="Z25" s="4">
        <f t="shared" si="14"/>
        <v>16.630480376147865</v>
      </c>
      <c r="AA25" s="4">
        <f t="shared" si="15"/>
        <v>22.251978476551184</v>
      </c>
    </row>
    <row r="26" spans="1:27" ht="16" customHeight="1" x14ac:dyDescent="0.2">
      <c r="A26" s="4">
        <v>15</v>
      </c>
      <c r="B26" s="4">
        <f t="shared" si="0"/>
        <v>2.97</v>
      </c>
      <c r="C26" s="4">
        <v>10.7143</v>
      </c>
      <c r="D26" s="4">
        <v>5.9999999999999995E-4</v>
      </c>
      <c r="E26" s="4">
        <v>2.47E-2</v>
      </c>
      <c r="F26" s="7">
        <v>6829.8599000000004</v>
      </c>
      <c r="G26" s="7">
        <v>7773.1000999999997</v>
      </c>
      <c r="H26" s="7">
        <v>9007.8495999999996</v>
      </c>
      <c r="I26" s="7">
        <v>11431.700199999999</v>
      </c>
      <c r="J26" s="7">
        <v>5627.75</v>
      </c>
      <c r="K26" s="4">
        <f t="shared" si="1"/>
        <v>1.3002554576160568E-2</v>
      </c>
      <c r="L26" s="4">
        <f t="shared" si="2"/>
        <v>1.1755081589835358E-2</v>
      </c>
      <c r="M26" s="4">
        <f t="shared" si="3"/>
        <v>1.0050303335167826E-2</v>
      </c>
      <c r="N26" s="4">
        <f t="shared" si="4"/>
        <v>1.4324094733328451E-2</v>
      </c>
      <c r="O26" s="6" t="s">
        <v>6</v>
      </c>
      <c r="P26" s="4">
        <f t="shared" si="5"/>
        <v>1.2188140520131771E-2</v>
      </c>
      <c r="Q26" s="4">
        <f t="shared" si="6"/>
        <v>1.1322022659538944E-2</v>
      </c>
      <c r="R26" s="6" t="s">
        <v>6</v>
      </c>
      <c r="S26" s="4">
        <f t="shared" si="7"/>
        <v>1.228300855862305E-2</v>
      </c>
      <c r="T26" s="4">
        <f t="shared" si="8"/>
        <v>1.4324094733328451E-2</v>
      </c>
      <c r="U26" s="4">
        <f t="shared" si="9"/>
        <v>1.0050303335167826E-2</v>
      </c>
      <c r="V26" s="4">
        <f t="shared" si="10"/>
        <v>4.418076868555823E-2</v>
      </c>
      <c r="W26" s="4">
        <f t="shared" si="11"/>
        <v>5.1522354073337127E-2</v>
      </c>
      <c r="X26" s="4">
        <f t="shared" si="12"/>
        <v>3.6149948504189656E-2</v>
      </c>
      <c r="Y26" s="4">
        <f t="shared" si="13"/>
        <v>13.067909100874235</v>
      </c>
      <c r="Z26" s="4">
        <f t="shared" si="14"/>
        <v>11.205820843663764</v>
      </c>
      <c r="AA26" s="4">
        <f t="shared" si="15"/>
        <v>15.970984554036441</v>
      </c>
    </row>
    <row r="27" spans="1:27" ht="16" customHeight="1" x14ac:dyDescent="0.2">
      <c r="A27" s="4">
        <v>20</v>
      </c>
      <c r="B27" s="4">
        <f t="shared" si="0"/>
        <v>3.96</v>
      </c>
      <c r="C27" s="4">
        <v>14.2857</v>
      </c>
      <c r="D27" s="4">
        <v>5.9999999999999995E-4</v>
      </c>
      <c r="E27" s="4">
        <v>2.46E-2</v>
      </c>
      <c r="F27" s="7">
        <v>2110.0300000000002</v>
      </c>
      <c r="G27" s="7">
        <v>3868.51</v>
      </c>
      <c r="H27" s="7">
        <v>4393.6698999999999</v>
      </c>
      <c r="I27" s="7">
        <v>6493.9198999999999</v>
      </c>
      <c r="J27" s="7">
        <v>3707.5900999999999</v>
      </c>
      <c r="K27" s="4">
        <f t="shared" si="1"/>
        <v>2.3393234152682185E-2</v>
      </c>
      <c r="L27" s="4">
        <f t="shared" si="2"/>
        <v>1.6744094877088608E-2</v>
      </c>
      <c r="M27" s="4">
        <f t="shared" si="3"/>
        <v>1.3334634589654445E-2</v>
      </c>
      <c r="N27" s="4">
        <f t="shared" si="4"/>
        <v>1.7647724932566722E-2</v>
      </c>
      <c r="O27" s="6" t="s">
        <v>6</v>
      </c>
      <c r="P27" s="4">
        <f t="shared" si="5"/>
        <v>1.7276776735844379E-2</v>
      </c>
      <c r="Q27" s="4">
        <f t="shared" si="6"/>
        <v>1.6211413018332836E-2</v>
      </c>
      <c r="R27" s="6" t="s">
        <v>6</v>
      </c>
      <c r="S27" s="4">
        <f t="shared" si="7"/>
        <v>1.7779922137997992E-2</v>
      </c>
      <c r="T27" s="4">
        <f t="shared" si="8"/>
        <v>2.3393234152682185E-2</v>
      </c>
      <c r="U27" s="4">
        <f t="shared" si="9"/>
        <v>1.3334634589654445E-2</v>
      </c>
      <c r="V27" s="4">
        <f t="shared" si="10"/>
        <v>6.3952623942011219E-2</v>
      </c>
      <c r="W27" s="4">
        <f t="shared" si="11"/>
        <v>8.4143152874478919E-2</v>
      </c>
      <c r="X27" s="4">
        <f t="shared" si="12"/>
        <v>4.7963363658032804E-2</v>
      </c>
      <c r="Y27" s="4">
        <f t="shared" si="13"/>
        <v>9.0277807789893938</v>
      </c>
      <c r="Z27" s="4">
        <f t="shared" si="14"/>
        <v>6.8615240749403785</v>
      </c>
      <c r="AA27" s="4">
        <f t="shared" si="15"/>
        <v>12.037318176973445</v>
      </c>
    </row>
    <row r="28" spans="1:27" ht="16" customHeight="1" x14ac:dyDescent="0.2">
      <c r="A28" s="4">
        <v>25</v>
      </c>
      <c r="B28" s="4">
        <f t="shared" si="0"/>
        <v>4.95</v>
      </c>
      <c r="C28" s="4">
        <v>17.857099999999999</v>
      </c>
      <c r="D28" s="4">
        <v>5.9999999999999995E-4</v>
      </c>
      <c r="E28" s="4">
        <v>2.4500000000000001E-2</v>
      </c>
      <c r="F28" s="7">
        <v>1240</v>
      </c>
      <c r="G28" s="7">
        <v>2269.7800000000002</v>
      </c>
      <c r="H28" s="7">
        <v>2541.98</v>
      </c>
      <c r="I28" s="7">
        <v>4301.4502000000002</v>
      </c>
      <c r="J28" s="7">
        <v>1972.6</v>
      </c>
      <c r="K28" s="4">
        <f t="shared" si="1"/>
        <v>3.0515728361278794E-2</v>
      </c>
      <c r="L28" s="4">
        <f t="shared" si="2"/>
        <v>2.1934093113041696E-2</v>
      </c>
      <c r="M28" s="4">
        <f t="shared" si="3"/>
        <v>1.6384271399833582E-2</v>
      </c>
      <c r="N28" s="4">
        <f t="shared" si="4"/>
        <v>2.4194411813749098E-2</v>
      </c>
      <c r="O28" s="6" t="s">
        <v>6</v>
      </c>
      <c r="P28" s="4">
        <f t="shared" si="5"/>
        <v>2.2554993196736688E-2</v>
      </c>
      <c r="Q28" s="4">
        <f t="shared" si="6"/>
        <v>2.1313193029346703E-2</v>
      </c>
      <c r="R28" s="6" t="s">
        <v>6</v>
      </c>
      <c r="S28" s="4">
        <f t="shared" si="7"/>
        <v>2.3257126171975791E-2</v>
      </c>
      <c r="T28" s="4">
        <f t="shared" si="8"/>
        <v>3.0515728361278794E-2</v>
      </c>
      <c r="U28" s="4">
        <f t="shared" si="9"/>
        <v>1.6384271399833582E-2</v>
      </c>
      <c r="V28" s="4">
        <f t="shared" si="10"/>
        <v>8.3653585910233336E-2</v>
      </c>
      <c r="W28" s="4">
        <f t="shared" si="11"/>
        <v>0.1097620611079444</v>
      </c>
      <c r="X28" s="4">
        <f t="shared" si="12"/>
        <v>5.8932606074696248E-2</v>
      </c>
      <c r="Y28" s="4">
        <f t="shared" si="13"/>
        <v>6.9016798611498444</v>
      </c>
      <c r="Z28" s="4">
        <f t="shared" si="14"/>
        <v>5.2600166520364118</v>
      </c>
      <c r="AA28" s="4">
        <f t="shared" si="15"/>
        <v>9.7967883595346592</v>
      </c>
    </row>
    <row r="29" spans="1:27" ht="16" customHeight="1" x14ac:dyDescent="0.2">
      <c r="A29" s="4">
        <v>30</v>
      </c>
      <c r="B29" s="4">
        <f t="shared" si="0"/>
        <v>5.94</v>
      </c>
      <c r="C29" s="4">
        <v>21.428599999999999</v>
      </c>
      <c r="D29" s="4">
        <v>5.9999999999999995E-4</v>
      </c>
      <c r="E29" s="4">
        <v>2.4299999999999999E-2</v>
      </c>
      <c r="F29" s="7">
        <v>892.053</v>
      </c>
      <c r="G29" s="7">
        <v>1186.0899999999999</v>
      </c>
      <c r="H29" s="7">
        <v>1424.58</v>
      </c>
      <c r="I29" s="7">
        <v>3000.3798999999999</v>
      </c>
      <c r="J29" s="7">
        <v>1471.09</v>
      </c>
      <c r="K29" s="4">
        <f t="shared" si="1"/>
        <v>3.5978185269254809E-2</v>
      </c>
      <c r="L29" s="4">
        <f t="shared" si="2"/>
        <v>2.9835881423817587E-2</v>
      </c>
      <c r="M29" s="4">
        <f t="shared" si="3"/>
        <v>1.9617626385510439E-2</v>
      </c>
      <c r="N29" s="4">
        <f t="shared" si="4"/>
        <v>2.801656978475648E-2</v>
      </c>
      <c r="O29" s="6" t="s">
        <v>6</v>
      </c>
      <c r="P29" s="4">
        <f t="shared" si="5"/>
        <v>3.1201520667363675E-2</v>
      </c>
      <c r="Q29" s="4">
        <f t="shared" si="6"/>
        <v>2.8470242180271499E-2</v>
      </c>
      <c r="R29" s="6" t="s">
        <v>6</v>
      </c>
      <c r="S29" s="4">
        <f t="shared" si="7"/>
        <v>2.8362065715834828E-2</v>
      </c>
      <c r="T29" s="4">
        <f t="shared" si="8"/>
        <v>3.5978185269254809E-2</v>
      </c>
      <c r="U29" s="4">
        <f t="shared" si="9"/>
        <v>1.9617626385510439E-2</v>
      </c>
      <c r="V29" s="4">
        <f t="shared" si="10"/>
        <v>0.10201554927324501</v>
      </c>
      <c r="W29" s="4">
        <f t="shared" si="11"/>
        <v>0.12940997912040014</v>
      </c>
      <c r="X29" s="4">
        <f t="shared" si="12"/>
        <v>7.0562664624171004E-2</v>
      </c>
      <c r="Y29" s="4">
        <f t="shared" si="13"/>
        <v>5.659434010821367</v>
      </c>
      <c r="Z29" s="4">
        <f t="shared" si="14"/>
        <v>4.4614045463408356</v>
      </c>
      <c r="AA29" s="4">
        <f t="shared" si="15"/>
        <v>8.1820927861028707</v>
      </c>
    </row>
    <row r="30" spans="1:27" ht="16" customHeight="1" x14ac:dyDescent="0.2">
      <c r="A30" s="4">
        <v>35</v>
      </c>
      <c r="B30" s="4">
        <f t="shared" si="0"/>
        <v>6.9300000000000006</v>
      </c>
      <c r="C30" s="4">
        <v>25</v>
      </c>
      <c r="D30" s="4">
        <v>5.9999999999999995E-4</v>
      </c>
      <c r="E30" s="4">
        <v>2.41E-2</v>
      </c>
      <c r="F30" s="7">
        <v>692.44299999999998</v>
      </c>
      <c r="G30" s="7">
        <v>931.00199999999995</v>
      </c>
      <c r="H30" s="7">
        <v>1145.74</v>
      </c>
      <c r="I30" s="7">
        <v>1810.1</v>
      </c>
      <c r="J30" s="7">
        <v>1014.12</v>
      </c>
      <c r="K30" s="4">
        <f t="shared" si="1"/>
        <v>4.0835941055765948E-2</v>
      </c>
      <c r="L30" s="4">
        <f t="shared" si="2"/>
        <v>3.3481873106195721E-2</v>
      </c>
      <c r="M30" s="4">
        <f t="shared" si="3"/>
        <v>2.5257089239960149E-2</v>
      </c>
      <c r="N30" s="4">
        <f t="shared" si="4"/>
        <v>3.374348304795035E-2</v>
      </c>
      <c r="O30" s="6" t="s">
        <v>6</v>
      </c>
      <c r="P30" s="4">
        <f t="shared" si="5"/>
        <v>3.5217561034319285E-2</v>
      </c>
      <c r="Q30" s="4">
        <f t="shared" si="6"/>
        <v>3.1746185178072157E-2</v>
      </c>
      <c r="R30" s="6" t="s">
        <v>6</v>
      </c>
      <c r="S30" s="4">
        <f t="shared" si="7"/>
        <v>3.3329596612468045E-2</v>
      </c>
      <c r="T30" s="4">
        <f t="shared" si="8"/>
        <v>4.0835941055765948E-2</v>
      </c>
      <c r="U30" s="4">
        <f t="shared" si="9"/>
        <v>2.5257089239960149E-2</v>
      </c>
      <c r="V30" s="4">
        <f t="shared" si="10"/>
        <v>0.11988326730299771</v>
      </c>
      <c r="W30" s="4">
        <f t="shared" si="11"/>
        <v>0.14688284692070067</v>
      </c>
      <c r="X30" s="4">
        <f t="shared" si="12"/>
        <v>9.0847255544554723E-2</v>
      </c>
      <c r="Y30" s="4">
        <f t="shared" si="13"/>
        <v>4.8159370542546851</v>
      </c>
      <c r="Z30" s="4">
        <f t="shared" si="14"/>
        <v>3.9306854496177248</v>
      </c>
      <c r="AA30" s="4">
        <f t="shared" si="15"/>
        <v>6.3551756817405742</v>
      </c>
    </row>
    <row r="31" spans="1:27" ht="16" customHeight="1" x14ac:dyDescent="0.2">
      <c r="A31" s="4">
        <v>40</v>
      </c>
      <c r="B31" s="4">
        <f t="shared" si="0"/>
        <v>7.92</v>
      </c>
      <c r="C31" s="4">
        <v>28.571400000000001</v>
      </c>
      <c r="D31" s="4">
        <v>5.9999999999999995E-4</v>
      </c>
      <c r="E31" s="4">
        <v>2.3900000000000001E-2</v>
      </c>
      <c r="F31" s="7">
        <v>583.83000000000004</v>
      </c>
      <c r="G31" s="7">
        <v>675.90899999999999</v>
      </c>
      <c r="H31" s="7">
        <v>863.67100000000005</v>
      </c>
      <c r="I31" s="7">
        <v>1425.02</v>
      </c>
      <c r="J31" s="7">
        <v>574.298</v>
      </c>
      <c r="K31" s="4">
        <f t="shared" si="1"/>
        <v>4.4472483148131896E-2</v>
      </c>
      <c r="L31" s="4">
        <f t="shared" si="2"/>
        <v>3.8948475238032763E-2</v>
      </c>
      <c r="M31" s="4">
        <f t="shared" si="3"/>
        <v>2.8465846496812903E-2</v>
      </c>
      <c r="N31" s="4">
        <f t="shared" si="4"/>
        <v>4.484003376830549E-2</v>
      </c>
      <c r="O31" s="6" t="s">
        <v>6</v>
      </c>
      <c r="P31" s="4">
        <f t="shared" si="5"/>
        <v>4.1332385208571416E-2</v>
      </c>
      <c r="Q31" s="4">
        <f t="shared" si="6"/>
        <v>3.656456526749411E-2</v>
      </c>
      <c r="R31" s="6" t="s">
        <v>6</v>
      </c>
      <c r="S31" s="4">
        <f t="shared" si="7"/>
        <v>3.9181709662820766E-2</v>
      </c>
      <c r="T31" s="4">
        <f t="shared" si="8"/>
        <v>4.484003376830549E-2</v>
      </c>
      <c r="U31" s="4">
        <f t="shared" si="9"/>
        <v>2.8465846496812903E-2</v>
      </c>
      <c r="V31" s="4">
        <f t="shared" si="10"/>
        <v>0.14093273997619385</v>
      </c>
      <c r="W31" s="4">
        <f t="shared" si="11"/>
        <v>0.16128517295376746</v>
      </c>
      <c r="X31" s="4">
        <f t="shared" si="12"/>
        <v>0.10238883849278073</v>
      </c>
      <c r="Y31" s="4">
        <f t="shared" si="13"/>
        <v>4.0966369438865016</v>
      </c>
      <c r="Z31" s="4">
        <f t="shared" si="14"/>
        <v>3.5796859600672888</v>
      </c>
      <c r="AA31" s="4">
        <f t="shared" si="15"/>
        <v>5.6388008467381319</v>
      </c>
    </row>
    <row r="32" spans="1:27" ht="16" customHeight="1" x14ac:dyDescent="0.2">
      <c r="A32" s="4">
        <v>45</v>
      </c>
      <c r="B32" s="4">
        <f t="shared" si="0"/>
        <v>8.91</v>
      </c>
      <c r="C32" s="4">
        <v>32.142899999999997</v>
      </c>
      <c r="D32" s="4">
        <v>5.9999999999999995E-4</v>
      </c>
      <c r="E32" s="4">
        <v>2.3699999999999999E-2</v>
      </c>
      <c r="F32" s="7">
        <v>469.642</v>
      </c>
      <c r="G32" s="7">
        <v>541.29300000000001</v>
      </c>
      <c r="H32" s="7">
        <v>622.72199999999998</v>
      </c>
      <c r="I32" s="7">
        <v>1126.21</v>
      </c>
      <c r="J32" s="7">
        <v>460.03100000000001</v>
      </c>
      <c r="K32" s="4">
        <f t="shared" si="1"/>
        <v>4.9585091443000544E-2</v>
      </c>
      <c r="L32" s="4">
        <f t="shared" si="2"/>
        <v>4.4624093721672073E-2</v>
      </c>
      <c r="M32" s="4">
        <f t="shared" si="3"/>
        <v>3.2020262894952523E-2</v>
      </c>
      <c r="N32" s="4">
        <f t="shared" si="4"/>
        <v>5.0100381594153115E-2</v>
      </c>
      <c r="O32" s="6" t="s">
        <v>6</v>
      </c>
      <c r="P32" s="4">
        <f t="shared" si="5"/>
        <v>4.6186853578928128E-2</v>
      </c>
      <c r="Q32" s="4">
        <f t="shared" si="6"/>
        <v>4.3061333864416011E-2</v>
      </c>
      <c r="R32" s="6" t="s">
        <v>6</v>
      </c>
      <c r="S32" s="4">
        <f t="shared" si="7"/>
        <v>4.4082457413444562E-2</v>
      </c>
      <c r="T32" s="4">
        <f t="shared" si="8"/>
        <v>5.0100381594153115E-2</v>
      </c>
      <c r="U32" s="4">
        <f t="shared" si="9"/>
        <v>3.2020262894952523E-2</v>
      </c>
      <c r="V32" s="4">
        <f t="shared" si="10"/>
        <v>0.15856024562541662</v>
      </c>
      <c r="W32" s="4">
        <f t="shared" si="11"/>
        <v>0.18020612455859206</v>
      </c>
      <c r="X32" s="4">
        <f t="shared" si="12"/>
        <v>0.11517372323407783</v>
      </c>
      <c r="Y32" s="4">
        <f t="shared" si="13"/>
        <v>3.6412044325004418</v>
      </c>
      <c r="Z32" s="4">
        <f t="shared" si="14"/>
        <v>3.203832669970696</v>
      </c>
      <c r="AA32" s="4">
        <f t="shared" si="15"/>
        <v>5.0128645057017511</v>
      </c>
    </row>
    <row r="33" spans="1:27" ht="16" customHeight="1" x14ac:dyDescent="0.2">
      <c r="A33" s="4">
        <v>50</v>
      </c>
      <c r="B33" s="4">
        <f t="shared" si="0"/>
        <v>9.9</v>
      </c>
      <c r="C33" s="4">
        <v>35.714300000000001</v>
      </c>
      <c r="D33" s="4">
        <v>5.0000000000000001E-4</v>
      </c>
      <c r="E33" s="4">
        <v>2.3400000000000001E-2</v>
      </c>
      <c r="F33" s="7">
        <v>400.55599999999998</v>
      </c>
      <c r="G33" s="7">
        <v>418.22500000000002</v>
      </c>
      <c r="H33" s="7">
        <v>488.85599999999999</v>
      </c>
      <c r="I33" s="7">
        <v>812.42700000000002</v>
      </c>
      <c r="J33" s="7">
        <v>350.28199999999998</v>
      </c>
      <c r="K33" s="4">
        <f t="shared" si="1"/>
        <v>5.3691181652555625E-2</v>
      </c>
      <c r="L33" s="4">
        <f t="shared" si="2"/>
        <v>5.0572829203992462E-2</v>
      </c>
      <c r="M33" s="4">
        <f t="shared" si="3"/>
        <v>3.7700091894208421E-2</v>
      </c>
      <c r="N33" s="4">
        <f t="shared" si="4"/>
        <v>5.741504010806546E-2</v>
      </c>
      <c r="O33" s="6" t="s">
        <v>6</v>
      </c>
      <c r="P33" s="4">
        <f t="shared" si="5"/>
        <v>5.2544781205373925E-2</v>
      </c>
      <c r="Q33" s="4">
        <f t="shared" si="6"/>
        <v>4.8600877202610991E-2</v>
      </c>
      <c r="R33" s="6" t="s">
        <v>6</v>
      </c>
      <c r="S33" s="4">
        <f t="shared" si="7"/>
        <v>4.9844785714705492E-2</v>
      </c>
      <c r="T33" s="4">
        <f t="shared" si="8"/>
        <v>5.741504010806546E-2</v>
      </c>
      <c r="U33" s="4">
        <f t="shared" si="9"/>
        <v>3.7700091894208421E-2</v>
      </c>
      <c r="V33" s="4">
        <f t="shared" si="10"/>
        <v>0.19639881794183597</v>
      </c>
      <c r="W33" s="4">
        <f t="shared" si="11"/>
        <v>0.22622719403085681</v>
      </c>
      <c r="X33" s="4">
        <f t="shared" si="12"/>
        <v>0.14854619953028869</v>
      </c>
      <c r="Y33" s="4">
        <f t="shared" si="13"/>
        <v>2.9396830145923265</v>
      </c>
      <c r="Z33" s="4">
        <f t="shared" si="14"/>
        <v>2.5520816436899123</v>
      </c>
      <c r="AA33" s="4">
        <f t="shared" si="15"/>
        <v>3.8866714262312958</v>
      </c>
    </row>
    <row r="34" spans="1:27" ht="16" customHeight="1" x14ac:dyDescent="0.2">
      <c r="A34" s="4">
        <v>55</v>
      </c>
      <c r="B34" s="4">
        <f t="shared" si="0"/>
        <v>10.89</v>
      </c>
      <c r="C34" s="4">
        <v>39.281300000000002</v>
      </c>
      <c r="D34" s="4">
        <v>5.0000000000000001E-4</v>
      </c>
      <c r="E34" s="4">
        <v>2.3E-2</v>
      </c>
      <c r="F34" s="7">
        <v>387.88900000000001</v>
      </c>
      <c r="G34" s="7">
        <v>316.35599999999999</v>
      </c>
      <c r="H34" s="7">
        <v>381.76799999999997</v>
      </c>
      <c r="I34" s="7">
        <v>680.59500000000003</v>
      </c>
      <c r="J34" s="7">
        <v>289.62200000000001</v>
      </c>
      <c r="K34" s="4">
        <f t="shared" si="1"/>
        <v>5.456081525933977E-2</v>
      </c>
      <c r="L34" s="4">
        <f t="shared" si="2"/>
        <v>5.7705858207926279E-2</v>
      </c>
      <c r="M34" s="4">
        <f t="shared" si="3"/>
        <v>4.1189849563338397E-2</v>
      </c>
      <c r="N34" s="4">
        <f t="shared" si="4"/>
        <v>6.3142069043404705E-2</v>
      </c>
      <c r="O34" s="6" t="s">
        <v>6</v>
      </c>
      <c r="P34" s="4">
        <f t="shared" si="5"/>
        <v>6.0415245564323448E-2</v>
      </c>
      <c r="Q34" s="4">
        <f t="shared" si="6"/>
        <v>5.499647085152911E-2</v>
      </c>
      <c r="R34" s="6" t="s">
        <v>6</v>
      </c>
      <c r="S34" s="4">
        <f t="shared" si="7"/>
        <v>5.4149648018502292E-2</v>
      </c>
      <c r="T34" s="4">
        <f t="shared" si="8"/>
        <v>6.3142069043404705E-2</v>
      </c>
      <c r="U34" s="4">
        <f t="shared" si="9"/>
        <v>4.1189849563338397E-2</v>
      </c>
      <c r="V34" s="4">
        <f t="shared" si="10"/>
        <v>0.2133608703560492</v>
      </c>
      <c r="W34" s="4">
        <f t="shared" si="11"/>
        <v>0.24879287862737981</v>
      </c>
      <c r="X34" s="4">
        <f t="shared" si="12"/>
        <v>0.16229657023192015</v>
      </c>
      <c r="Y34" s="4">
        <f t="shared" si="13"/>
        <v>2.7059800994726153</v>
      </c>
      <c r="Z34" s="4">
        <f t="shared" si="14"/>
        <v>2.3206060895912155</v>
      </c>
      <c r="AA34" s="4">
        <f t="shared" si="15"/>
        <v>3.5573781279826071</v>
      </c>
    </row>
    <row r="35" spans="1:27" ht="16" customHeight="1" x14ac:dyDescent="0.2">
      <c r="A35" s="4">
        <v>60</v>
      </c>
      <c r="B35" s="4">
        <f t="shared" si="0"/>
        <v>11.88</v>
      </c>
      <c r="C35" s="4">
        <v>42.85</v>
      </c>
      <c r="D35" s="4">
        <v>5.0000000000000001E-4</v>
      </c>
      <c r="E35" s="4">
        <v>2.2700000000000001E-2</v>
      </c>
      <c r="F35" s="7">
        <v>194.01599999999999</v>
      </c>
      <c r="G35" s="7">
        <v>264.15699999999998</v>
      </c>
      <c r="H35" s="7">
        <v>341.47800000000001</v>
      </c>
      <c r="I35" s="7">
        <v>642.76700000000005</v>
      </c>
      <c r="J35" s="7">
        <v>303.88200000000001</v>
      </c>
      <c r="K35" s="4">
        <f t="shared" si="1"/>
        <v>7.7146425739973476E-2</v>
      </c>
      <c r="L35" s="4">
        <f t="shared" si="2"/>
        <v>6.2133002111382216E-2</v>
      </c>
      <c r="M35" s="4">
        <f t="shared" si="3"/>
        <v>4.2384571514619336E-2</v>
      </c>
      <c r="N35" s="4">
        <f t="shared" si="4"/>
        <v>6.1642762732113297E-2</v>
      </c>
      <c r="O35" s="6" t="s">
        <v>6</v>
      </c>
      <c r="P35" s="4">
        <f t="shared" si="5"/>
        <v>6.6115535684694249E-2</v>
      </c>
      <c r="Q35" s="4">
        <f t="shared" si="6"/>
        <v>5.8150468538070189E-2</v>
      </c>
      <c r="R35" s="6" t="s">
        <v>6</v>
      </c>
      <c r="S35" s="4">
        <f t="shared" si="7"/>
        <v>6.0826690524522081E-2</v>
      </c>
      <c r="T35" s="4">
        <f t="shared" si="8"/>
        <v>7.7146425739973476E-2</v>
      </c>
      <c r="U35" s="4">
        <f t="shared" si="9"/>
        <v>4.2384571514619336E-2</v>
      </c>
      <c r="V35" s="4">
        <f t="shared" si="10"/>
        <v>0.23966980591924883</v>
      </c>
      <c r="W35" s="4">
        <f t="shared" si="11"/>
        <v>0.30397295537571845</v>
      </c>
      <c r="X35" s="4">
        <f t="shared" si="12"/>
        <v>0.16700402309055518</v>
      </c>
      <c r="Y35" s="4">
        <f t="shared" si="13"/>
        <v>2.4089403626594104</v>
      </c>
      <c r="Z35" s="4">
        <f t="shared" si="14"/>
        <v>1.8993474879237398</v>
      </c>
      <c r="AA35" s="4">
        <f t="shared" si="15"/>
        <v>3.457103957768533</v>
      </c>
    </row>
    <row r="36" spans="1:27" ht="16" customHeight="1" x14ac:dyDescent="0.2">
      <c r="A36" s="4">
        <v>65</v>
      </c>
      <c r="B36" s="4">
        <f t="shared" si="0"/>
        <v>12.870000000000001</v>
      </c>
      <c r="C36" s="4">
        <v>46.64</v>
      </c>
      <c r="D36" s="4">
        <v>5.0000000000000001E-4</v>
      </c>
      <c r="E36" s="4">
        <v>2.24E-2</v>
      </c>
      <c r="F36" s="7">
        <v>171.90700000000001</v>
      </c>
      <c r="G36" s="7">
        <v>191.22399999999999</v>
      </c>
      <c r="H36" s="7">
        <v>324.09699999999998</v>
      </c>
      <c r="I36" s="7">
        <v>587.37599999999998</v>
      </c>
      <c r="J36" s="7">
        <v>263.488</v>
      </c>
      <c r="K36" s="4">
        <f t="shared" si="1"/>
        <v>8.1957330126378986E-2</v>
      </c>
      <c r="L36" s="4">
        <f t="shared" si="2"/>
        <v>6.8698480608961734E-2</v>
      </c>
      <c r="M36" s="4">
        <f t="shared" si="3"/>
        <v>4.433803932084026E-2</v>
      </c>
      <c r="N36" s="4">
        <f t="shared" si="4"/>
        <v>6.6199416645078168E-2</v>
      </c>
      <c r="O36" s="6" t="s">
        <v>6</v>
      </c>
      <c r="P36" s="4">
        <f t="shared" si="5"/>
        <v>7.7707579905252525E-2</v>
      </c>
      <c r="Q36" s="4">
        <f t="shared" si="6"/>
        <v>5.9689381312670944E-2</v>
      </c>
      <c r="R36" s="6" t="s">
        <v>6</v>
      </c>
      <c r="S36" s="4">
        <f t="shared" si="7"/>
        <v>6.5298316675314799E-2</v>
      </c>
      <c r="T36" s="4">
        <f t="shared" si="8"/>
        <v>8.1957330126378986E-2</v>
      </c>
      <c r="U36" s="4">
        <f t="shared" si="9"/>
        <v>4.433803932084026E-2</v>
      </c>
      <c r="V36" s="4">
        <f t="shared" si="10"/>
        <v>0.25728894255914003</v>
      </c>
      <c r="W36" s="4">
        <f t="shared" si="11"/>
        <v>0.32292891879643143</v>
      </c>
      <c r="X36" s="4">
        <f t="shared" si="12"/>
        <v>0.17470109235322895</v>
      </c>
      <c r="Y36" s="4">
        <f t="shared" si="13"/>
        <v>2.2439762216245147</v>
      </c>
      <c r="Z36" s="4">
        <f t="shared" si="14"/>
        <v>1.7878555793065316</v>
      </c>
      <c r="AA36" s="4">
        <f t="shared" si="15"/>
        <v>3.3047891195910708</v>
      </c>
    </row>
    <row r="37" spans="1:27" ht="16" customHeight="1" x14ac:dyDescent="0.2">
      <c r="A37" s="4">
        <v>70</v>
      </c>
      <c r="B37" s="4">
        <f t="shared" si="0"/>
        <v>13.860000000000001</v>
      </c>
      <c r="C37" s="4">
        <v>50.788899999999998</v>
      </c>
      <c r="D37" s="4">
        <v>5.0000000000000001E-4</v>
      </c>
      <c r="E37" s="4">
        <v>2.1999999999999999E-2</v>
      </c>
      <c r="F37" s="7">
        <v>166.446</v>
      </c>
      <c r="G37" s="7">
        <v>96.298599999999993</v>
      </c>
      <c r="H37" s="7">
        <v>265.83100000000002</v>
      </c>
      <c r="I37" s="7">
        <v>481.67599999999999</v>
      </c>
      <c r="J37" s="7">
        <v>223.09399999999999</v>
      </c>
      <c r="K37" s="4">
        <f t="shared" si="1"/>
        <v>8.32909664841847E-2</v>
      </c>
      <c r="L37" s="4">
        <f t="shared" si="2"/>
        <v>8.7704838033599714E-2</v>
      </c>
      <c r="M37" s="4">
        <f t="shared" si="3"/>
        <v>4.8961766574239382E-2</v>
      </c>
      <c r="N37" s="4">
        <f t="shared" si="4"/>
        <v>7.1943346874047492E-2</v>
      </c>
      <c r="O37" s="6" t="s">
        <v>6</v>
      </c>
      <c r="P37" s="4">
        <f t="shared" si="5"/>
        <v>0.10950264164440125</v>
      </c>
      <c r="Q37" s="4">
        <f t="shared" si="6"/>
        <v>6.5907034422798189E-2</v>
      </c>
      <c r="R37" s="6" t="s">
        <v>6</v>
      </c>
      <c r="S37" s="4">
        <f t="shared" si="7"/>
        <v>7.2975229491517829E-2</v>
      </c>
      <c r="T37" s="4">
        <f t="shared" si="8"/>
        <v>8.7704838033599714E-2</v>
      </c>
      <c r="U37" s="4">
        <f t="shared" si="9"/>
        <v>4.8961766574239382E-2</v>
      </c>
      <c r="V37" s="4">
        <f t="shared" si="10"/>
        <v>0.28753757500736787</v>
      </c>
      <c r="W37" s="4">
        <f t="shared" si="11"/>
        <v>0.34557529479953825</v>
      </c>
      <c r="X37" s="4">
        <f t="shared" si="12"/>
        <v>0.19291953895766742</v>
      </c>
      <c r="Y37" s="4">
        <f t="shared" si="13"/>
        <v>2.0079124238800157</v>
      </c>
      <c r="Z37" s="4">
        <f t="shared" si="14"/>
        <v>1.6706931249947594</v>
      </c>
      <c r="AA37" s="4">
        <f t="shared" si="15"/>
        <v>2.9926998183232985</v>
      </c>
    </row>
    <row r="38" spans="1:27" ht="16" customHeight="1" x14ac:dyDescent="0.2">
      <c r="A38" s="4">
        <v>75</v>
      </c>
      <c r="B38" s="4">
        <f t="shared" si="0"/>
        <v>14.850000000000001</v>
      </c>
      <c r="C38" s="4">
        <v>54.895099999999999</v>
      </c>
      <c r="D38" s="4">
        <v>4.0000000000000002E-4</v>
      </c>
      <c r="E38" s="4">
        <v>2.1000000000000001E-2</v>
      </c>
      <c r="F38" s="7">
        <v>173.749</v>
      </c>
      <c r="G38" s="7">
        <v>41.120100000000001</v>
      </c>
      <c r="H38" s="7">
        <v>251.93700000000001</v>
      </c>
      <c r="I38" s="7">
        <v>382.12099999999998</v>
      </c>
      <c r="J38" s="7">
        <v>182.7</v>
      </c>
      <c r="K38" s="4">
        <f t="shared" si="1"/>
        <v>8.1521737253664503E-2</v>
      </c>
      <c r="L38" s="4">
        <f t="shared" si="2"/>
        <v>0.11763716208517838</v>
      </c>
      <c r="M38" s="4">
        <f t="shared" si="3"/>
        <v>5.4971062355468524E-2</v>
      </c>
      <c r="N38" s="4">
        <f t="shared" si="4"/>
        <v>7.9499666944805356E-2</v>
      </c>
      <c r="O38" s="6" t="s">
        <v>6</v>
      </c>
      <c r="P38" s="4">
        <f t="shared" si="5"/>
        <v>0.1675743339243258</v>
      </c>
      <c r="Q38" s="4">
        <f t="shared" si="6"/>
        <v>6.7699990246030947E-2</v>
      </c>
      <c r="R38" s="6" t="s">
        <v>6</v>
      </c>
      <c r="S38" s="4">
        <f t="shared" si="7"/>
        <v>8.3407407159779193E-2</v>
      </c>
      <c r="T38" s="4">
        <f t="shared" si="8"/>
        <v>0.11763716208517838</v>
      </c>
      <c r="U38" s="4">
        <f t="shared" si="9"/>
        <v>5.4971062355468524E-2</v>
      </c>
      <c r="V38" s="4">
        <f t="shared" si="10"/>
        <v>0.36743351171708893</v>
      </c>
      <c r="W38" s="4">
        <f t="shared" si="11"/>
        <v>0.51822538363514703</v>
      </c>
      <c r="X38" s="4">
        <f t="shared" si="12"/>
        <v>0.24216327028840756</v>
      </c>
      <c r="Y38" s="4">
        <f t="shared" si="13"/>
        <v>1.5713054220110592</v>
      </c>
      <c r="Z38" s="4">
        <f t="shared" si="14"/>
        <v>1.1140910642773632</v>
      </c>
      <c r="AA38" s="4">
        <f t="shared" si="15"/>
        <v>2.3841364072347671</v>
      </c>
    </row>
    <row r="39" spans="1:27" ht="16" customHeight="1" x14ac:dyDescent="0.2">
      <c r="A39" s="4">
        <v>80</v>
      </c>
      <c r="B39" s="4">
        <f t="shared" si="0"/>
        <v>15.84</v>
      </c>
      <c r="C39" s="4">
        <v>58.768300000000004</v>
      </c>
      <c r="D39" s="4">
        <v>4.0000000000000002E-4</v>
      </c>
      <c r="E39" s="4">
        <v>2.01E-2</v>
      </c>
      <c r="F39" s="7">
        <v>254.197</v>
      </c>
      <c r="G39" s="8"/>
      <c r="H39" s="7">
        <v>226.81299999999999</v>
      </c>
      <c r="I39" s="7">
        <v>293.60700000000003</v>
      </c>
      <c r="J39" s="7">
        <v>127.05</v>
      </c>
      <c r="K39" s="4">
        <f t="shared" si="1"/>
        <v>6.739836675429775E-2</v>
      </c>
      <c r="L39" s="4">
        <f t="shared" si="2"/>
        <v>7.1351089903096868E-2</v>
      </c>
      <c r="M39" s="4">
        <f t="shared" si="3"/>
        <v>6.2712105222957268E-2</v>
      </c>
      <c r="N39" s="4">
        <f t="shared" si="4"/>
        <v>9.5333875489358677E-2</v>
      </c>
      <c r="O39" s="6" t="s">
        <v>6</v>
      </c>
      <c r="P39" s="5"/>
      <c r="Q39" s="4">
        <f>SQRT(1.1547/H39)</f>
        <v>7.1351089903096868E-2</v>
      </c>
      <c r="R39" s="6" t="s">
        <v>6</v>
      </c>
      <c r="S39" s="4">
        <f t="shared" si="7"/>
        <v>7.4198859342427648E-2</v>
      </c>
      <c r="T39" s="4">
        <f t="shared" si="8"/>
        <v>9.5333875489358677E-2</v>
      </c>
      <c r="U39" s="4">
        <f t="shared" si="9"/>
        <v>6.2712105222957268E-2</v>
      </c>
      <c r="V39" s="4">
        <f t="shared" si="10"/>
        <v>0.32686722177280897</v>
      </c>
      <c r="W39" s="4">
        <f t="shared" si="11"/>
        <v>0.41997301977691043</v>
      </c>
      <c r="X39" s="4">
        <f t="shared" si="12"/>
        <v>0.27626478071787341</v>
      </c>
      <c r="Y39" s="4">
        <f t="shared" si="13"/>
        <v>1.7663143647695474</v>
      </c>
      <c r="Z39" s="4">
        <f t="shared" si="14"/>
        <v>1.3747318089536182</v>
      </c>
      <c r="AA39" s="4">
        <f t="shared" si="15"/>
        <v>2.0898439087652885</v>
      </c>
    </row>
    <row r="40" spans="1:27" ht="16" customHeight="1" x14ac:dyDescent="0.2">
      <c r="A40" s="4">
        <v>85</v>
      </c>
      <c r="B40" s="4">
        <f t="shared" si="0"/>
        <v>16.830000000000002</v>
      </c>
      <c r="C40" s="4">
        <v>62.914499999999997</v>
      </c>
      <c r="D40" s="4">
        <v>4.0000000000000002E-4</v>
      </c>
      <c r="E40" s="4">
        <v>1.9199999999999998E-2</v>
      </c>
      <c r="F40" s="8"/>
      <c r="G40" s="8"/>
      <c r="H40" s="7">
        <v>194.21799999999999</v>
      </c>
      <c r="I40" s="7">
        <v>205.09399999999999</v>
      </c>
      <c r="J40" s="8"/>
      <c r="K40" s="5"/>
      <c r="L40" s="4">
        <f t="shared" si="2"/>
        <v>7.710629652408027E-2</v>
      </c>
      <c r="M40" s="4">
        <f>SQRT(1.1547/I40)</f>
        <v>7.5034001088806465E-2</v>
      </c>
      <c r="N40" s="5"/>
      <c r="O40" s="6" t="s">
        <v>6</v>
      </c>
      <c r="P40" s="5"/>
      <c r="Q40" s="4">
        <f>SQRT(1.1547/H40)</f>
        <v>7.710629652408027E-2</v>
      </c>
      <c r="R40" s="6" t="s">
        <v>6</v>
      </c>
      <c r="S40" s="4">
        <f t="shared" si="7"/>
        <v>7.6070148806443361E-2</v>
      </c>
      <c r="T40" s="4">
        <f t="shared" si="8"/>
        <v>7.710629652408027E-2</v>
      </c>
      <c r="U40" s="4">
        <f t="shared" si="9"/>
        <v>7.5034001088806465E-2</v>
      </c>
      <c r="V40" s="4">
        <f t="shared" si="10"/>
        <v>0.33511078769358305</v>
      </c>
      <c r="W40" s="4">
        <f t="shared" si="11"/>
        <v>0.33967531508405402</v>
      </c>
      <c r="X40" s="4">
        <f t="shared" si="12"/>
        <v>0.33054626030311213</v>
      </c>
      <c r="Y40" s="4">
        <f t="shared" si="13"/>
        <v>1.7228638718653857</v>
      </c>
      <c r="Z40" s="4">
        <f t="shared" si="14"/>
        <v>1.6997121767496062</v>
      </c>
      <c r="AA40" s="4">
        <f t="shared" si="15"/>
        <v>1.746654972469492</v>
      </c>
    </row>
    <row r="41" spans="1:27" ht="16" customHeight="1" x14ac:dyDescent="0.2">
      <c r="A41" s="4">
        <v>90</v>
      </c>
      <c r="B41" s="4">
        <f t="shared" si="0"/>
        <v>17.82</v>
      </c>
      <c r="C41" s="4">
        <v>67.674700000000001</v>
      </c>
      <c r="D41" s="4">
        <v>4.0000000000000002E-4</v>
      </c>
      <c r="E41" s="4">
        <v>1.83E-2</v>
      </c>
      <c r="F41" s="8"/>
      <c r="G41" s="8"/>
      <c r="H41" s="8"/>
      <c r="I41" s="7">
        <v>136.19499999999999</v>
      </c>
      <c r="J41" s="8"/>
      <c r="K41" s="5"/>
      <c r="L41" s="5"/>
      <c r="M41" s="4">
        <f>SQRT(1.1547/I41)</f>
        <v>9.2077602120264709E-2</v>
      </c>
      <c r="N41" s="5"/>
      <c r="O41" s="6" t="s">
        <v>6</v>
      </c>
      <c r="P41" s="5"/>
      <c r="Q41" s="5"/>
      <c r="R41" s="6" t="s">
        <v>6</v>
      </c>
      <c r="S41" s="4">
        <f t="shared" si="7"/>
        <v>9.2077602120264709E-2</v>
      </c>
      <c r="T41" s="4">
        <f t="shared" si="8"/>
        <v>9.2077602120264709E-2</v>
      </c>
      <c r="U41" s="4">
        <f t="shared" si="9"/>
        <v>9.2077602120264709E-2</v>
      </c>
      <c r="V41" s="4">
        <f t="shared" si="10"/>
        <v>0.40562820317297227</v>
      </c>
      <c r="W41" s="4">
        <f t="shared" si="11"/>
        <v>0.40562820317297227</v>
      </c>
      <c r="X41" s="4">
        <f t="shared" si="12"/>
        <v>0.40562820317297227</v>
      </c>
      <c r="Y41" s="4">
        <f t="shared" si="13"/>
        <v>1.4233484374936964</v>
      </c>
      <c r="Z41" s="4">
        <f t="shared" si="14"/>
        <v>1.4233484374936964</v>
      </c>
      <c r="AA41" s="4">
        <f t="shared" si="15"/>
        <v>1.4233484374936964</v>
      </c>
    </row>
    <row r="42" spans="1:27" ht="16" customHeight="1" x14ac:dyDescent="0.2">
      <c r="A42" s="4">
        <v>95</v>
      </c>
      <c r="B42" s="4">
        <f t="shared" si="0"/>
        <v>18.810000000000002</v>
      </c>
      <c r="C42" s="4">
        <v>72.6892</v>
      </c>
      <c r="D42" s="4">
        <v>2.9999999999999997E-4</v>
      </c>
      <c r="E42" s="4">
        <v>1.72E-2</v>
      </c>
      <c r="F42" s="8"/>
      <c r="G42" s="8"/>
      <c r="H42" s="8"/>
      <c r="I42" s="7">
        <v>79.758499999999998</v>
      </c>
      <c r="J42" s="8"/>
      <c r="K42" s="5"/>
      <c r="L42" s="5"/>
      <c r="M42" s="4">
        <f>SQRT(1.1547/I42)</f>
        <v>0.1203222914247402</v>
      </c>
      <c r="N42" s="5"/>
      <c r="O42" s="6" t="s">
        <v>6</v>
      </c>
      <c r="P42" s="5"/>
      <c r="Q42" s="5"/>
      <c r="R42" s="6" t="s">
        <v>6</v>
      </c>
      <c r="S42" s="4">
        <f t="shared" si="7"/>
        <v>0.1203222914247402</v>
      </c>
      <c r="T42" s="4">
        <f t="shared" si="8"/>
        <v>0.1203222914247402</v>
      </c>
      <c r="U42" s="4">
        <f t="shared" si="9"/>
        <v>0.1203222914247402</v>
      </c>
      <c r="V42" s="4">
        <f t="shared" si="10"/>
        <v>0.61205380919459351</v>
      </c>
      <c r="W42" s="4">
        <f t="shared" si="11"/>
        <v>0.61205380919459351</v>
      </c>
      <c r="X42" s="4">
        <f t="shared" si="12"/>
        <v>0.61205380919459351</v>
      </c>
      <c r="Y42" s="4">
        <f t="shared" si="13"/>
        <v>0.94329985454933396</v>
      </c>
      <c r="Z42" s="4">
        <f t="shared" si="14"/>
        <v>0.94329985454933396</v>
      </c>
      <c r="AA42" s="4">
        <f t="shared" si="15"/>
        <v>0.94329985454933396</v>
      </c>
    </row>
    <row r="43" spans="1:27" ht="16" customHeight="1" x14ac:dyDescent="0.2">
      <c r="A43" s="4">
        <v>100</v>
      </c>
      <c r="B43" s="4">
        <f t="shared" si="0"/>
        <v>19.8</v>
      </c>
      <c r="C43" s="4">
        <v>77.9739</v>
      </c>
      <c r="D43" s="4">
        <v>2.9999999999999997E-4</v>
      </c>
      <c r="E43" s="4">
        <v>1.5900000000000001E-2</v>
      </c>
      <c r="F43" s="8"/>
      <c r="G43" s="8"/>
      <c r="H43" s="8"/>
      <c r="I43" s="7">
        <v>81.439499999999995</v>
      </c>
      <c r="J43" s="8"/>
      <c r="K43" s="5"/>
      <c r="L43" s="5"/>
      <c r="M43" s="4">
        <f>SQRT(1.1547/I43)</f>
        <v>0.11907402485547031</v>
      </c>
      <c r="N43" s="5"/>
      <c r="O43" s="6" t="s">
        <v>6</v>
      </c>
      <c r="P43" s="5"/>
      <c r="Q43" s="5"/>
      <c r="R43" s="6" t="s">
        <v>6</v>
      </c>
      <c r="S43" s="4">
        <f t="shared" si="7"/>
        <v>0.11907402485547031</v>
      </c>
      <c r="T43" s="4">
        <f t="shared" si="8"/>
        <v>0.11907402485547031</v>
      </c>
      <c r="U43" s="4">
        <f t="shared" si="9"/>
        <v>0.11907402485547031</v>
      </c>
      <c r="V43" s="4">
        <f t="shared" si="10"/>
        <v>0.60570414364579717</v>
      </c>
      <c r="W43" s="4">
        <f t="shared" si="11"/>
        <v>0.60570414364579717</v>
      </c>
      <c r="X43" s="4">
        <f t="shared" si="12"/>
        <v>0.60570414364579717</v>
      </c>
      <c r="Y43" s="4">
        <f t="shared" si="13"/>
        <v>0.95318857439953053</v>
      </c>
      <c r="Z43" s="4">
        <f t="shared" si="14"/>
        <v>0.95318857439953053</v>
      </c>
      <c r="AA43" s="4">
        <f t="shared" si="15"/>
        <v>0.95318857439953053</v>
      </c>
    </row>
    <row r="44" spans="1:27" ht="16" customHeight="1" x14ac:dyDescent="0.2">
      <c r="A44" s="4">
        <v>105</v>
      </c>
      <c r="B44" s="4">
        <f t="shared" si="0"/>
        <v>20.790000000000003</v>
      </c>
      <c r="C44" s="4">
        <v>84.384600000000006</v>
      </c>
      <c r="D44" s="4">
        <v>2.0000000000000001E-4</v>
      </c>
      <c r="E44" s="4">
        <v>1.3599999999999999E-2</v>
      </c>
      <c r="F44" s="8"/>
      <c r="G44" s="8"/>
      <c r="H44" s="8"/>
      <c r="I44" s="7">
        <v>83.120400000000004</v>
      </c>
      <c r="J44" s="8"/>
      <c r="K44" s="5"/>
      <c r="L44" s="5"/>
      <c r="M44" s="4">
        <f>SQRT(1.1547/I44)</f>
        <v>0.11786389003476089</v>
      </c>
      <c r="N44" s="5"/>
      <c r="O44" s="6" t="s">
        <v>6</v>
      </c>
      <c r="P44" s="5"/>
      <c r="Q44" s="5"/>
      <c r="R44" s="6" t="s">
        <v>6</v>
      </c>
      <c r="S44" s="4">
        <f t="shared" si="7"/>
        <v>0.11786389003476089</v>
      </c>
      <c r="T44" s="4">
        <f t="shared" si="8"/>
        <v>0.11786389003476089</v>
      </c>
      <c r="U44" s="4">
        <f t="shared" si="9"/>
        <v>0.11786389003476089</v>
      </c>
      <c r="V44" s="4">
        <f t="shared" si="10"/>
        <v>0.73429388458682787</v>
      </c>
      <c r="W44" s="4">
        <f t="shared" si="11"/>
        <v>0.73429388458682787</v>
      </c>
      <c r="X44" s="4">
        <f t="shared" si="12"/>
        <v>0.73429388458682787</v>
      </c>
      <c r="Y44" s="4">
        <f t="shared" si="13"/>
        <v>0.78626593698855196</v>
      </c>
      <c r="Z44" s="4">
        <f t="shared" si="14"/>
        <v>0.78626593698855196</v>
      </c>
      <c r="AA44" s="4">
        <f t="shared" si="15"/>
        <v>0.78626593698855196</v>
      </c>
    </row>
    <row r="45" spans="1:27" ht="16" customHeight="1" x14ac:dyDescent="0.15">
      <c r="A45" s="4">
        <v>110</v>
      </c>
      <c r="B45" s="4">
        <f t="shared" si="0"/>
        <v>21.78</v>
      </c>
      <c r="C45" s="4">
        <v>91.346199999999996</v>
      </c>
      <c r="D45" s="4">
        <v>2.0000000000000001E-4</v>
      </c>
      <c r="E45" s="4">
        <v>1.11E-2</v>
      </c>
      <c r="F45" s="8"/>
      <c r="G45" s="8"/>
      <c r="H45" s="8"/>
      <c r="I45" s="8"/>
      <c r="J45" s="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6" customHeight="1" x14ac:dyDescent="0.15">
      <c r="A46" s="4">
        <v>115</v>
      </c>
      <c r="B46" s="4">
        <f t="shared" si="0"/>
        <v>22.77</v>
      </c>
      <c r="C46" s="4">
        <v>99.038499999999999</v>
      </c>
      <c r="D46" s="4">
        <v>1E-4</v>
      </c>
      <c r="E46" s="4">
        <v>9.5999999999999992E-3</v>
      </c>
      <c r="F46" s="8"/>
      <c r="G46" s="8"/>
      <c r="H46" s="8"/>
      <c r="I46" s="8"/>
      <c r="J46" s="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6" customHeight="1" x14ac:dyDescent="0.15">
      <c r="A47" s="4">
        <v>120</v>
      </c>
      <c r="B47" s="4">
        <f t="shared" si="0"/>
        <v>23.76</v>
      </c>
      <c r="C47" s="4">
        <v>106.73099999999999</v>
      </c>
      <c r="D47" s="4">
        <v>0</v>
      </c>
      <c r="E47" s="4">
        <v>8.0999999999999996E-3</v>
      </c>
      <c r="F47" s="8"/>
      <c r="G47" s="8"/>
      <c r="H47" s="8"/>
      <c r="I47" s="8"/>
      <c r="J47" s="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6" customHeight="1" x14ac:dyDescent="0.2">
      <c r="A49" s="6" t="s">
        <v>30</v>
      </c>
      <c r="B49" s="6" t="s">
        <v>30</v>
      </c>
      <c r="C49" s="6" t="s">
        <v>30</v>
      </c>
      <c r="D49" s="6" t="s">
        <v>30</v>
      </c>
      <c r="E49" s="6" t="s">
        <v>30</v>
      </c>
      <c r="F49" s="6" t="s">
        <v>30</v>
      </c>
      <c r="G49" s="6" t="s">
        <v>30</v>
      </c>
      <c r="H49" s="6" t="s">
        <v>30</v>
      </c>
      <c r="I49" s="6" t="s">
        <v>30</v>
      </c>
      <c r="J49" s="6" t="s">
        <v>30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6" customHeight="1" x14ac:dyDescent="0.2">
      <c r="A50" s="2" t="s">
        <v>31</v>
      </c>
      <c r="B50" s="2" t="s">
        <v>8</v>
      </c>
      <c r="C50" s="2" t="s">
        <v>9</v>
      </c>
      <c r="D50" s="2" t="s">
        <v>9</v>
      </c>
      <c r="E50" s="2" t="s">
        <v>9</v>
      </c>
      <c r="F50" s="2" t="s">
        <v>10</v>
      </c>
      <c r="G50" s="2" t="s">
        <v>11</v>
      </c>
      <c r="H50" s="2" t="s">
        <v>12</v>
      </c>
      <c r="I50" s="2" t="s">
        <v>13</v>
      </c>
      <c r="J50" s="2" t="s">
        <v>14</v>
      </c>
    </row>
    <row r="52" spans="1:27" ht="16" customHeight="1" x14ac:dyDescent="0.2">
      <c r="B52" s="2" t="s">
        <v>21</v>
      </c>
      <c r="C52" s="2" t="s">
        <v>22</v>
      </c>
      <c r="D52" s="2" t="s">
        <v>23</v>
      </c>
      <c r="E52" s="2" t="s">
        <v>24</v>
      </c>
      <c r="F52" s="2" t="s">
        <v>32</v>
      </c>
      <c r="G52" s="2" t="s">
        <v>32</v>
      </c>
      <c r="H52" s="2" t="s">
        <v>32</v>
      </c>
      <c r="I52" s="2" t="s">
        <v>32</v>
      </c>
      <c r="J52" s="2" t="s">
        <v>32</v>
      </c>
    </row>
    <row r="53" spans="1:27" ht="16" customHeight="1" x14ac:dyDescent="0.2">
      <c r="A53" s="3" t="s">
        <v>30</v>
      </c>
      <c r="B53" s="3" t="s">
        <v>30</v>
      </c>
      <c r="C53" s="3" t="s">
        <v>30</v>
      </c>
      <c r="D53" s="3" t="s">
        <v>30</v>
      </c>
      <c r="E53" s="3" t="s">
        <v>30</v>
      </c>
      <c r="F53" s="3" t="s">
        <v>30</v>
      </c>
      <c r="G53" s="3" t="s">
        <v>30</v>
      </c>
      <c r="H53" s="3" t="s">
        <v>30</v>
      </c>
      <c r="I53" s="3" t="s">
        <v>30</v>
      </c>
      <c r="J53" s="3" t="s">
        <v>30</v>
      </c>
    </row>
    <row r="54" spans="1:27" ht="16" customHeight="1" x14ac:dyDescent="0.15">
      <c r="A54" s="4">
        <v>0</v>
      </c>
      <c r="B54" s="4">
        <f t="shared" ref="B54:B89" si="16">0.198*A54</f>
        <v>0</v>
      </c>
      <c r="C54" s="4">
        <v>0</v>
      </c>
      <c r="D54" s="4">
        <v>5.9999999999999995E-4</v>
      </c>
      <c r="E54" s="4">
        <v>2.4799999999999999E-2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27" ht="16" customHeight="1" x14ac:dyDescent="0.15">
      <c r="A55" s="4">
        <v>0.25</v>
      </c>
      <c r="B55" s="4">
        <f t="shared" si="16"/>
        <v>4.9500000000000002E-2</v>
      </c>
      <c r="C55" s="4">
        <v>0.17860000000000001</v>
      </c>
      <c r="D55" s="4">
        <v>5.9999999999999995E-4</v>
      </c>
      <c r="E55" s="4">
        <v>2.4799999999999999E-2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27" ht="16" customHeight="1" x14ac:dyDescent="0.15">
      <c r="A56" s="4">
        <v>0.5</v>
      </c>
      <c r="B56" s="4">
        <f t="shared" si="16"/>
        <v>9.9000000000000005E-2</v>
      </c>
      <c r="C56" s="4">
        <v>0.35709999999999997</v>
      </c>
      <c r="D56" s="4">
        <v>5.9999999999999995E-4</v>
      </c>
      <c r="E56" s="4">
        <v>2.4799999999999999E-2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27" ht="16" customHeight="1" x14ac:dyDescent="0.15">
      <c r="A57" s="4">
        <v>0.75</v>
      </c>
      <c r="B57" s="4">
        <f t="shared" si="16"/>
        <v>0.14850000000000002</v>
      </c>
      <c r="C57" s="4">
        <v>0.53569999999999995</v>
      </c>
      <c r="D57" s="4">
        <v>5.9999999999999995E-4</v>
      </c>
      <c r="E57" s="4">
        <v>2.4799999999999999E-2</v>
      </c>
      <c r="F57" s="7">
        <v>0</v>
      </c>
      <c r="G57" s="7">
        <v>69.068899999999999</v>
      </c>
      <c r="H57" s="7">
        <v>3732.47</v>
      </c>
      <c r="I57" s="7">
        <v>0</v>
      </c>
      <c r="J57" s="7">
        <v>0</v>
      </c>
    </row>
    <row r="58" spans="1:27" ht="16" customHeight="1" x14ac:dyDescent="0.15">
      <c r="A58" s="4">
        <v>1</v>
      </c>
      <c r="B58" s="4">
        <f t="shared" si="16"/>
        <v>0.19800000000000001</v>
      </c>
      <c r="C58" s="4">
        <v>0.71430000000000005</v>
      </c>
      <c r="D58" s="4">
        <v>5.9999999999999995E-4</v>
      </c>
      <c r="E58" s="4">
        <v>2.4799999999999999E-2</v>
      </c>
      <c r="F58" s="7">
        <v>0</v>
      </c>
      <c r="G58" s="7">
        <v>4125.3100999999997</v>
      </c>
      <c r="H58" s="7">
        <v>11748.4004</v>
      </c>
      <c r="I58" s="7">
        <v>0</v>
      </c>
      <c r="J58" s="7">
        <v>0</v>
      </c>
    </row>
    <row r="59" spans="1:27" ht="16" customHeight="1" x14ac:dyDescent="0.15">
      <c r="A59" s="4">
        <v>1.5</v>
      </c>
      <c r="B59" s="4">
        <f t="shared" si="16"/>
        <v>0.29700000000000004</v>
      </c>
      <c r="C59" s="4">
        <v>1.0713999999999999</v>
      </c>
      <c r="D59" s="4">
        <v>5.9999999999999995E-4</v>
      </c>
      <c r="E59" s="4">
        <v>2.4799999999999999E-2</v>
      </c>
      <c r="F59" s="7">
        <v>4405.9502000000002</v>
      </c>
      <c r="G59" s="7">
        <v>12647.5996</v>
      </c>
      <c r="H59" s="7">
        <v>19941.5</v>
      </c>
      <c r="I59" s="7">
        <v>8054.6801999999998</v>
      </c>
      <c r="J59" s="7">
        <v>11012.0996</v>
      </c>
    </row>
    <row r="60" spans="1:27" ht="16" customHeight="1" x14ac:dyDescent="0.15">
      <c r="A60" s="4">
        <v>2</v>
      </c>
      <c r="B60" s="4">
        <f t="shared" si="16"/>
        <v>0.39600000000000002</v>
      </c>
      <c r="C60" s="4">
        <v>1.4286000000000001</v>
      </c>
      <c r="D60" s="4">
        <v>5.9999999999999995E-4</v>
      </c>
      <c r="E60" s="4">
        <v>2.4799999999999999E-2</v>
      </c>
      <c r="F60" s="7">
        <v>11960.799800000001</v>
      </c>
      <c r="G60" s="7">
        <v>19622.599600000001</v>
      </c>
      <c r="H60" s="7">
        <v>24379.300800000001</v>
      </c>
      <c r="I60" s="7">
        <v>17907.599600000001</v>
      </c>
      <c r="J60" s="7">
        <v>20237.699199999999</v>
      </c>
    </row>
    <row r="61" spans="1:27" ht="16" customHeight="1" x14ac:dyDescent="0.15">
      <c r="A61" s="4">
        <v>2.5</v>
      </c>
      <c r="B61" s="4">
        <f t="shared" si="16"/>
        <v>0.495</v>
      </c>
      <c r="C61" s="4">
        <v>1.7857000000000001</v>
      </c>
      <c r="D61" s="4">
        <v>5.9999999999999995E-4</v>
      </c>
      <c r="E61" s="4">
        <v>2.4799999999999999E-2</v>
      </c>
      <c r="F61" s="7">
        <v>19737.800800000001</v>
      </c>
      <c r="G61" s="7">
        <v>24669.400399999999</v>
      </c>
      <c r="H61" s="7">
        <v>27561</v>
      </c>
      <c r="I61" s="7">
        <v>28029.300800000001</v>
      </c>
      <c r="J61" s="7">
        <v>26663.599600000001</v>
      </c>
    </row>
    <row r="62" spans="1:27" ht="16" customHeight="1" x14ac:dyDescent="0.15">
      <c r="A62" s="4">
        <v>3</v>
      </c>
      <c r="B62" s="4">
        <f t="shared" si="16"/>
        <v>0.59400000000000008</v>
      </c>
      <c r="C62" s="4">
        <v>2.1429</v>
      </c>
      <c r="D62" s="4">
        <v>5.9999999999999995E-4</v>
      </c>
      <c r="E62" s="4">
        <v>2.4799999999999999E-2</v>
      </c>
      <c r="F62" s="7">
        <v>25097.900399999999</v>
      </c>
      <c r="G62" s="7">
        <v>27313.800800000001</v>
      </c>
      <c r="H62" s="7">
        <v>29333.400399999999</v>
      </c>
      <c r="I62" s="7">
        <v>29357.199199999999</v>
      </c>
      <c r="J62" s="7">
        <v>27384.5</v>
      </c>
    </row>
    <row r="63" spans="1:27" ht="16" customHeight="1" x14ac:dyDescent="0.15">
      <c r="A63" s="4">
        <v>3.5</v>
      </c>
      <c r="B63" s="4">
        <f t="shared" si="16"/>
        <v>0.69300000000000006</v>
      </c>
      <c r="C63" s="4">
        <v>2.5</v>
      </c>
      <c r="D63" s="4">
        <v>5.9999999999999995E-4</v>
      </c>
      <c r="E63" s="4">
        <v>2.4799999999999999E-2</v>
      </c>
      <c r="F63" s="7">
        <v>25503.900399999999</v>
      </c>
      <c r="G63" s="7">
        <v>28614.699199999999</v>
      </c>
      <c r="H63" s="7">
        <v>31105.800800000001</v>
      </c>
      <c r="I63" s="7">
        <v>29845.300800000001</v>
      </c>
      <c r="J63" s="7">
        <v>27480.300800000001</v>
      </c>
    </row>
    <row r="64" spans="1:27" ht="16" customHeight="1" x14ac:dyDescent="0.15">
      <c r="A64" s="4">
        <v>4</v>
      </c>
      <c r="B64" s="4">
        <f t="shared" si="16"/>
        <v>0.79200000000000004</v>
      </c>
      <c r="C64" s="4">
        <v>2.8571</v>
      </c>
      <c r="D64" s="4">
        <v>5.9999999999999995E-4</v>
      </c>
      <c r="E64" s="4">
        <v>2.4799999999999999E-2</v>
      </c>
      <c r="F64" s="7">
        <v>25805.800800000001</v>
      </c>
      <c r="G64" s="7">
        <v>27675.300800000001</v>
      </c>
      <c r="H64" s="7">
        <v>30567</v>
      </c>
      <c r="I64" s="7">
        <v>30429.900399999999</v>
      </c>
      <c r="J64" s="7">
        <v>26908.300800000001</v>
      </c>
    </row>
    <row r="65" spans="1:10" ht="16" customHeight="1" x14ac:dyDescent="0.15">
      <c r="A65" s="4">
        <v>4.5</v>
      </c>
      <c r="B65" s="4">
        <f t="shared" si="16"/>
        <v>0.89100000000000001</v>
      </c>
      <c r="C65" s="4">
        <v>3.2143000000000002</v>
      </c>
      <c r="D65" s="4">
        <v>5.9999999999999995E-4</v>
      </c>
      <c r="E65" s="4">
        <v>2.4799999999999999E-2</v>
      </c>
      <c r="F65" s="7">
        <v>26107.599600000001</v>
      </c>
      <c r="G65" s="7">
        <v>26735.900399999999</v>
      </c>
      <c r="H65" s="7">
        <v>29019.400399999999</v>
      </c>
      <c r="I65" s="7">
        <v>31014.5</v>
      </c>
      <c r="J65" s="7">
        <v>26336.400399999999</v>
      </c>
    </row>
    <row r="66" spans="1:10" ht="16" customHeight="1" x14ac:dyDescent="0.15">
      <c r="A66" s="4">
        <v>5</v>
      </c>
      <c r="B66" s="4">
        <f t="shared" si="16"/>
        <v>0.99</v>
      </c>
      <c r="C66" s="4">
        <v>3.5714000000000001</v>
      </c>
      <c r="D66" s="4">
        <v>5.9999999999999995E-4</v>
      </c>
      <c r="E66" s="4">
        <v>2.4799999999999999E-2</v>
      </c>
      <c r="F66" s="7">
        <v>24532.800800000001</v>
      </c>
      <c r="G66" s="7">
        <v>25796.599600000001</v>
      </c>
      <c r="H66" s="7">
        <v>27471.800800000001</v>
      </c>
      <c r="I66" s="7">
        <v>30512.5</v>
      </c>
      <c r="J66" s="7">
        <v>24554.400399999999</v>
      </c>
    </row>
    <row r="67" spans="1:10" ht="16" customHeight="1" x14ac:dyDescent="0.15">
      <c r="A67" s="4">
        <v>10</v>
      </c>
      <c r="B67" s="4">
        <f t="shared" si="16"/>
        <v>1.98</v>
      </c>
      <c r="C67" s="4">
        <v>7.1429</v>
      </c>
      <c r="D67" s="4">
        <v>5.9999999999999995E-4</v>
      </c>
      <c r="E67" s="4">
        <v>2.4799999999999999E-2</v>
      </c>
      <c r="F67" s="7">
        <v>6669.2201999999997</v>
      </c>
      <c r="G67" s="7">
        <v>12932.9004</v>
      </c>
      <c r="H67" s="7">
        <v>11403.299800000001</v>
      </c>
      <c r="I67" s="7">
        <v>17672.800800000001</v>
      </c>
      <c r="J67" s="7">
        <v>8234.9199000000008</v>
      </c>
    </row>
    <row r="68" spans="1:10" ht="16" customHeight="1" x14ac:dyDescent="0.15">
      <c r="A68" s="4">
        <v>15</v>
      </c>
      <c r="B68" s="4">
        <f t="shared" si="16"/>
        <v>2.97</v>
      </c>
      <c r="C68" s="4">
        <v>10.7143</v>
      </c>
      <c r="D68" s="4">
        <v>5.9999999999999995E-4</v>
      </c>
      <c r="E68" s="4">
        <v>2.47E-2</v>
      </c>
      <c r="F68" s="7">
        <v>3718.4198999999999</v>
      </c>
      <c r="G68" s="7">
        <v>6049.9301999999998</v>
      </c>
      <c r="H68" s="7">
        <v>5777.3100999999997</v>
      </c>
      <c r="I68" s="7">
        <v>8361.3495999999996</v>
      </c>
      <c r="J68" s="7">
        <v>4851.5298000000003</v>
      </c>
    </row>
    <row r="69" spans="1:10" ht="16" customHeight="1" x14ac:dyDescent="0.15">
      <c r="A69" s="4">
        <v>20</v>
      </c>
      <c r="B69" s="4">
        <f t="shared" si="16"/>
        <v>3.96</v>
      </c>
      <c r="C69" s="4">
        <v>14.2857</v>
      </c>
      <c r="D69" s="4">
        <v>5.9999999999999995E-4</v>
      </c>
      <c r="E69" s="4">
        <v>2.46E-2</v>
      </c>
      <c r="F69" s="7">
        <v>2658.5900999999999</v>
      </c>
      <c r="G69" s="7">
        <v>2900.2</v>
      </c>
      <c r="H69" s="7">
        <v>3107.55</v>
      </c>
      <c r="I69" s="7">
        <v>4164</v>
      </c>
      <c r="J69" s="7">
        <v>3252.1298999999999</v>
      </c>
    </row>
    <row r="70" spans="1:10" ht="16" customHeight="1" x14ac:dyDescent="0.15">
      <c r="A70" s="4">
        <v>25</v>
      </c>
      <c r="B70" s="4">
        <f t="shared" si="16"/>
        <v>4.95</v>
      </c>
      <c r="C70" s="4">
        <v>17.857099999999999</v>
      </c>
      <c r="D70" s="4">
        <v>5.9999999999999995E-4</v>
      </c>
      <c r="E70" s="4">
        <v>2.4500000000000001E-2</v>
      </c>
      <c r="F70" s="7">
        <v>1940.8</v>
      </c>
      <c r="G70" s="7">
        <v>2181.75</v>
      </c>
      <c r="H70" s="7">
        <v>1974.0699</v>
      </c>
      <c r="I70" s="7">
        <v>2870.99</v>
      </c>
      <c r="J70" s="7">
        <v>1860.35</v>
      </c>
    </row>
    <row r="71" spans="1:10" ht="16" customHeight="1" x14ac:dyDescent="0.15">
      <c r="A71" s="4">
        <v>30</v>
      </c>
      <c r="B71" s="4">
        <f t="shared" si="16"/>
        <v>5.94</v>
      </c>
      <c r="C71" s="4">
        <v>21.428599999999999</v>
      </c>
      <c r="D71" s="4">
        <v>5.9999999999999995E-4</v>
      </c>
      <c r="E71" s="4">
        <v>2.4299999999999999E-2</v>
      </c>
      <c r="F71" s="7">
        <v>1326.41</v>
      </c>
      <c r="G71" s="7">
        <v>1361.35</v>
      </c>
      <c r="H71" s="7">
        <v>1332.77</v>
      </c>
      <c r="I71" s="7">
        <v>2550.1201000000001</v>
      </c>
      <c r="J71" s="7">
        <v>1112.3199</v>
      </c>
    </row>
    <row r="72" spans="1:10" ht="16" customHeight="1" x14ac:dyDescent="0.15">
      <c r="A72" s="4">
        <v>35</v>
      </c>
      <c r="B72" s="4">
        <f t="shared" si="16"/>
        <v>6.9300000000000006</v>
      </c>
      <c r="C72" s="4">
        <v>25</v>
      </c>
      <c r="D72" s="4">
        <v>5.9999999999999995E-4</v>
      </c>
      <c r="E72" s="4">
        <v>2.41E-2</v>
      </c>
      <c r="F72" s="7">
        <v>1135.9100000000001</v>
      </c>
      <c r="G72" s="7">
        <v>1102.1500000000001</v>
      </c>
      <c r="H72" s="7">
        <v>1007.2</v>
      </c>
      <c r="I72" s="7">
        <v>2229.2399999999998</v>
      </c>
      <c r="J72" s="7">
        <v>1072.3900000000001</v>
      </c>
    </row>
    <row r="73" spans="1:10" ht="16" customHeight="1" x14ac:dyDescent="0.15">
      <c r="A73" s="4">
        <v>40</v>
      </c>
      <c r="B73" s="4">
        <f t="shared" si="16"/>
        <v>7.92</v>
      </c>
      <c r="C73" s="4">
        <v>28.571400000000001</v>
      </c>
      <c r="D73" s="4">
        <v>5.9999999999999995E-4</v>
      </c>
      <c r="E73" s="4">
        <v>2.3900000000000001E-2</v>
      </c>
      <c r="F73" s="7">
        <v>945.41399999999999</v>
      </c>
      <c r="G73" s="7">
        <v>717.76499999999999</v>
      </c>
      <c r="H73" s="7">
        <v>688.16099999999994</v>
      </c>
      <c r="I73" s="7">
        <v>1856.91</v>
      </c>
      <c r="J73" s="7">
        <v>867.57899999999995</v>
      </c>
    </row>
    <row r="74" spans="1:10" ht="16" customHeight="1" x14ac:dyDescent="0.15">
      <c r="A74" s="4">
        <v>45</v>
      </c>
      <c r="B74" s="4">
        <f t="shared" si="16"/>
        <v>8.91</v>
      </c>
      <c r="C74" s="4">
        <v>32.142899999999997</v>
      </c>
      <c r="D74" s="4">
        <v>5.9999999999999995E-4</v>
      </c>
      <c r="E74" s="4">
        <v>2.3699999999999999E-2</v>
      </c>
      <c r="F74" s="7">
        <v>748.03200000000004</v>
      </c>
      <c r="G74" s="7">
        <v>488.92700000000002</v>
      </c>
      <c r="H74" s="7">
        <v>555.81899999999996</v>
      </c>
      <c r="I74" s="7">
        <v>1607.79</v>
      </c>
      <c r="J74" s="7">
        <v>688.29899999999998</v>
      </c>
    </row>
    <row r="75" spans="1:10" ht="16" customHeight="1" x14ac:dyDescent="0.15">
      <c r="A75" s="4">
        <v>50</v>
      </c>
      <c r="B75" s="4">
        <f t="shared" si="16"/>
        <v>9.9</v>
      </c>
      <c r="C75" s="4">
        <v>35.714300000000001</v>
      </c>
      <c r="D75" s="4">
        <v>5.0000000000000001E-4</v>
      </c>
      <c r="E75" s="4">
        <v>2.3400000000000001E-2</v>
      </c>
      <c r="F75" s="7">
        <v>468.14499999999998</v>
      </c>
      <c r="G75" s="7">
        <v>480.28699999999998</v>
      </c>
      <c r="H75" s="7">
        <v>423.47699999999998</v>
      </c>
      <c r="I75" s="7">
        <v>1348.6899000000001</v>
      </c>
      <c r="J75" s="7">
        <v>419.65499999999997</v>
      </c>
    </row>
    <row r="76" spans="1:10" ht="16" customHeight="1" x14ac:dyDescent="0.15">
      <c r="A76" s="4">
        <v>55</v>
      </c>
      <c r="B76" s="4">
        <f t="shared" si="16"/>
        <v>10.89</v>
      </c>
      <c r="C76" s="4">
        <v>39.281300000000002</v>
      </c>
      <c r="D76" s="4">
        <v>5.0000000000000001E-4</v>
      </c>
      <c r="E76" s="4">
        <v>2.3E-2</v>
      </c>
      <c r="F76" s="7">
        <v>318.68599999999998</v>
      </c>
      <c r="G76" s="7">
        <v>448.50900000000001</v>
      </c>
      <c r="H76" s="7">
        <v>290.65100000000001</v>
      </c>
      <c r="I76" s="7">
        <v>1089.58</v>
      </c>
      <c r="J76" s="7">
        <v>199.679</v>
      </c>
    </row>
    <row r="77" spans="1:10" ht="16" customHeight="1" x14ac:dyDescent="0.15">
      <c r="A77" s="4">
        <v>60</v>
      </c>
      <c r="B77" s="4">
        <f t="shared" si="16"/>
        <v>11.88</v>
      </c>
      <c r="C77" s="4">
        <v>42.85</v>
      </c>
      <c r="D77" s="4">
        <v>5.0000000000000001E-4</v>
      </c>
      <c r="E77" s="4">
        <v>2.2700000000000001E-2</v>
      </c>
      <c r="F77" s="7">
        <v>297.63600000000002</v>
      </c>
      <c r="G77" s="7">
        <v>409.77600000000001</v>
      </c>
      <c r="H77" s="7">
        <v>213.59</v>
      </c>
      <c r="I77" s="7">
        <v>876.74099999999999</v>
      </c>
      <c r="J77" s="7">
        <v>252.66499999999999</v>
      </c>
    </row>
    <row r="78" spans="1:10" ht="16" customHeight="1" x14ac:dyDescent="0.15">
      <c r="A78" s="4">
        <v>65</v>
      </c>
      <c r="B78" s="4">
        <f t="shared" si="16"/>
        <v>12.870000000000001</v>
      </c>
      <c r="C78" s="4">
        <v>46.64</v>
      </c>
      <c r="D78" s="4">
        <v>5.0000000000000001E-4</v>
      </c>
      <c r="E78" s="4">
        <v>2.24E-2</v>
      </c>
      <c r="F78" s="7">
        <v>276.58499999999998</v>
      </c>
      <c r="G78" s="7">
        <v>345.65300000000002</v>
      </c>
      <c r="H78" s="7">
        <v>202.08600000000001</v>
      </c>
      <c r="I78" s="7">
        <v>783.86800000000005</v>
      </c>
      <c r="J78" s="7">
        <v>305.65100000000001</v>
      </c>
    </row>
    <row r="79" spans="1:10" ht="16" customHeight="1" x14ac:dyDescent="0.15">
      <c r="A79" s="4">
        <v>70</v>
      </c>
      <c r="B79" s="4">
        <f t="shared" si="16"/>
        <v>13.860000000000001</v>
      </c>
      <c r="C79" s="4">
        <v>50.788899999999998</v>
      </c>
      <c r="D79" s="4">
        <v>5.0000000000000001E-4</v>
      </c>
      <c r="E79" s="4">
        <v>2.1999999999999999E-2</v>
      </c>
      <c r="F79" s="7">
        <v>255.649</v>
      </c>
      <c r="G79" s="7">
        <v>279.512</v>
      </c>
      <c r="H79" s="7">
        <v>194.87899999999999</v>
      </c>
      <c r="I79" s="7">
        <v>690.995</v>
      </c>
      <c r="J79" s="7">
        <v>358.637</v>
      </c>
    </row>
    <row r="80" spans="1:10" ht="16" customHeight="1" x14ac:dyDescent="0.15">
      <c r="A80" s="4">
        <v>75</v>
      </c>
      <c r="B80" s="4">
        <f t="shared" si="16"/>
        <v>14.850000000000001</v>
      </c>
      <c r="C80" s="4">
        <v>54.895099999999999</v>
      </c>
      <c r="D80" s="4">
        <v>4.0000000000000002E-4</v>
      </c>
      <c r="E80" s="4">
        <v>2.1000000000000001E-2</v>
      </c>
      <c r="F80" s="7">
        <v>230.815</v>
      </c>
      <c r="G80" s="7">
        <v>213.37100000000001</v>
      </c>
      <c r="H80" s="7">
        <v>187.989</v>
      </c>
      <c r="I80" s="7">
        <v>677.96199999999999</v>
      </c>
      <c r="J80" s="7">
        <v>327.892</v>
      </c>
    </row>
    <row r="81" spans="1:27" ht="16" customHeight="1" x14ac:dyDescent="0.15">
      <c r="A81" s="4">
        <v>80</v>
      </c>
      <c r="B81" s="4">
        <f t="shared" si="16"/>
        <v>15.84</v>
      </c>
      <c r="C81" s="4">
        <v>58.768300000000004</v>
      </c>
      <c r="D81" s="4">
        <v>4.0000000000000002E-4</v>
      </c>
      <c r="E81" s="4">
        <v>2.01E-2</v>
      </c>
      <c r="F81" s="7">
        <v>203.23400000000001</v>
      </c>
      <c r="G81" s="7">
        <v>158.364</v>
      </c>
      <c r="H81" s="7">
        <v>186.833</v>
      </c>
      <c r="I81" s="7">
        <v>643.995</v>
      </c>
      <c r="J81" s="7">
        <v>272.61799999999999</v>
      </c>
    </row>
    <row r="82" spans="1:27" ht="16" customHeight="1" x14ac:dyDescent="0.15">
      <c r="A82" s="4">
        <v>85</v>
      </c>
      <c r="B82" s="4">
        <f t="shared" si="16"/>
        <v>16.830000000000002</v>
      </c>
      <c r="C82" s="4">
        <v>62.914499999999997</v>
      </c>
      <c r="D82" s="4">
        <v>4.0000000000000002E-4</v>
      </c>
      <c r="E82" s="4">
        <v>1.9199999999999998E-2</v>
      </c>
      <c r="F82" s="7">
        <v>175.65299999999999</v>
      </c>
      <c r="G82" s="7">
        <v>105.791</v>
      </c>
      <c r="H82" s="7">
        <v>176.649</v>
      </c>
      <c r="I82" s="7">
        <v>555.11599999999999</v>
      </c>
      <c r="J82" s="7">
        <v>204.072</v>
      </c>
    </row>
    <row r="83" spans="1:27" ht="16" customHeight="1" x14ac:dyDescent="0.15">
      <c r="A83" s="4">
        <v>90</v>
      </c>
      <c r="B83" s="4">
        <f t="shared" si="16"/>
        <v>17.82</v>
      </c>
      <c r="C83" s="4">
        <v>67.674700000000001</v>
      </c>
      <c r="D83" s="4">
        <v>4.0000000000000002E-4</v>
      </c>
      <c r="E83" s="4">
        <v>1.83E-2</v>
      </c>
      <c r="F83" s="7">
        <v>148.07300000000001</v>
      </c>
      <c r="G83" s="7">
        <v>68.725200000000001</v>
      </c>
      <c r="H83" s="7">
        <v>141</v>
      </c>
      <c r="I83" s="7">
        <v>473.85</v>
      </c>
      <c r="J83" s="7">
        <v>135.52600000000001</v>
      </c>
    </row>
    <row r="84" spans="1:27" ht="16" customHeight="1" x14ac:dyDescent="0.15">
      <c r="A84" s="4">
        <v>95</v>
      </c>
      <c r="B84" s="4">
        <f t="shared" si="16"/>
        <v>18.810000000000002</v>
      </c>
      <c r="C84" s="4">
        <v>72.6892</v>
      </c>
      <c r="D84" s="4">
        <v>2.9999999999999997E-4</v>
      </c>
      <c r="E84" s="4">
        <v>1.72E-2</v>
      </c>
      <c r="F84" s="7">
        <v>120.492</v>
      </c>
      <c r="G84" s="8"/>
      <c r="H84" s="7">
        <v>105.35</v>
      </c>
      <c r="I84" s="7">
        <v>395.15199999999999</v>
      </c>
      <c r="J84" s="7">
        <v>88.444000000000003</v>
      </c>
    </row>
    <row r="85" spans="1:27" ht="16" customHeight="1" x14ac:dyDescent="0.15">
      <c r="A85" s="4">
        <v>100</v>
      </c>
      <c r="B85" s="4">
        <f t="shared" si="16"/>
        <v>19.8</v>
      </c>
      <c r="C85" s="4">
        <v>77.9739</v>
      </c>
      <c r="D85" s="4">
        <v>2.9999999999999997E-4</v>
      </c>
      <c r="E85" s="4">
        <v>1.5900000000000001E-2</v>
      </c>
      <c r="F85" s="7">
        <v>112.97499999999999</v>
      </c>
      <c r="G85" s="8"/>
      <c r="H85" s="8"/>
      <c r="I85" s="7">
        <v>316.45299999999997</v>
      </c>
      <c r="J85" s="7">
        <v>36.615299999999998</v>
      </c>
    </row>
    <row r="86" spans="1:27" ht="16" customHeight="1" x14ac:dyDescent="0.15">
      <c r="A86" s="4">
        <v>105</v>
      </c>
      <c r="B86" s="4">
        <f t="shared" si="16"/>
        <v>20.790000000000003</v>
      </c>
      <c r="C86" s="4">
        <v>84.384600000000006</v>
      </c>
      <c r="D86" s="4">
        <v>2.0000000000000001E-4</v>
      </c>
      <c r="E86" s="4">
        <v>1.3599999999999999E-2</v>
      </c>
      <c r="F86" s="8"/>
      <c r="G86" s="8"/>
      <c r="H86" s="8"/>
      <c r="I86" s="7">
        <v>261.52600000000001</v>
      </c>
      <c r="J86" s="8"/>
    </row>
    <row r="87" spans="1:27" ht="16" customHeight="1" x14ac:dyDescent="0.15">
      <c r="A87" s="4">
        <v>110</v>
      </c>
      <c r="B87" s="4">
        <f t="shared" si="16"/>
        <v>21.78</v>
      </c>
      <c r="C87" s="4">
        <v>91.346199999999996</v>
      </c>
      <c r="D87" s="4">
        <v>2.0000000000000001E-4</v>
      </c>
      <c r="E87" s="4">
        <v>1.11E-2</v>
      </c>
      <c r="F87" s="8"/>
      <c r="G87" s="8"/>
      <c r="H87" s="8"/>
      <c r="I87" s="8"/>
      <c r="J87" s="8"/>
    </row>
    <row r="88" spans="1:27" ht="16" customHeight="1" x14ac:dyDescent="0.15">
      <c r="A88" s="4">
        <v>115</v>
      </c>
      <c r="B88" s="4">
        <f t="shared" si="16"/>
        <v>22.77</v>
      </c>
      <c r="C88" s="4">
        <v>99.038499999999999</v>
      </c>
      <c r="D88" s="4">
        <v>1E-4</v>
      </c>
      <c r="E88" s="4">
        <v>9.5999999999999992E-3</v>
      </c>
      <c r="F88" s="8"/>
      <c r="G88" s="8"/>
      <c r="H88" s="8"/>
      <c r="I88" s="8"/>
      <c r="J88" s="8"/>
    </row>
    <row r="89" spans="1:27" ht="16" customHeight="1" x14ac:dyDescent="0.15">
      <c r="A89" s="4">
        <v>120</v>
      </c>
      <c r="B89" s="4">
        <f t="shared" si="16"/>
        <v>23.76</v>
      </c>
      <c r="C89" s="4">
        <v>106.73099999999999</v>
      </c>
      <c r="D89" s="4">
        <v>0</v>
      </c>
      <c r="E89" s="4">
        <v>8.0999999999999996E-3</v>
      </c>
      <c r="F89" s="8"/>
      <c r="G89" s="8"/>
      <c r="H89" s="8"/>
      <c r="I89" s="8"/>
      <c r="J89" s="8"/>
    </row>
    <row r="94" spans="1:27" ht="16" customHeight="1" x14ac:dyDescent="0.2">
      <c r="A94" s="3" t="s">
        <v>30</v>
      </c>
      <c r="B94" s="3" t="s">
        <v>30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  <c r="J94" s="3" t="s">
        <v>30</v>
      </c>
      <c r="K94" s="3" t="s">
        <v>5</v>
      </c>
      <c r="L94" s="3" t="s">
        <v>5</v>
      </c>
      <c r="M94" s="3" t="s">
        <v>5</v>
      </c>
      <c r="N94" s="3" t="s">
        <v>5</v>
      </c>
      <c r="O94" s="3" t="s">
        <v>6</v>
      </c>
      <c r="P94" s="3" t="s">
        <v>6</v>
      </c>
      <c r="Q94" s="3" t="s">
        <v>6</v>
      </c>
      <c r="R94" s="3" t="s">
        <v>6</v>
      </c>
      <c r="S94" s="3" t="s">
        <v>5</v>
      </c>
      <c r="T94" s="3" t="s">
        <v>5</v>
      </c>
      <c r="U94" s="3" t="s">
        <v>5</v>
      </c>
      <c r="V94" s="3" t="s">
        <v>5</v>
      </c>
      <c r="W94" s="3" t="s">
        <v>5</v>
      </c>
      <c r="X94" s="3" t="s">
        <v>5</v>
      </c>
      <c r="Y94" s="3" t="s">
        <v>5</v>
      </c>
      <c r="Z94" s="3" t="s">
        <v>5</v>
      </c>
      <c r="AA94" s="3" t="s">
        <v>5</v>
      </c>
    </row>
    <row r="95" spans="1:27" ht="16" customHeight="1" x14ac:dyDescent="0.2">
      <c r="A95" s="2" t="s">
        <v>31</v>
      </c>
      <c r="B95" s="2" t="s">
        <v>8</v>
      </c>
      <c r="C95" s="2" t="s">
        <v>9</v>
      </c>
      <c r="D95" s="2" t="s">
        <v>9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10</v>
      </c>
      <c r="L95" s="2" t="s">
        <v>15</v>
      </c>
      <c r="M95" s="2" t="s">
        <v>13</v>
      </c>
      <c r="N95" s="2" t="s">
        <v>14</v>
      </c>
      <c r="O95" s="3" t="s">
        <v>6</v>
      </c>
      <c r="P95" s="2" t="s">
        <v>11</v>
      </c>
      <c r="Q95" s="2" t="s">
        <v>12</v>
      </c>
      <c r="R95" s="3" t="s">
        <v>6</v>
      </c>
      <c r="S95" s="2" t="s">
        <v>16</v>
      </c>
      <c r="T95" s="2" t="s">
        <v>17</v>
      </c>
      <c r="U95" s="2" t="s">
        <v>18</v>
      </c>
      <c r="V95" s="2" t="s">
        <v>16</v>
      </c>
      <c r="W95" s="2" t="s">
        <v>17</v>
      </c>
      <c r="X95" s="2" t="s">
        <v>18</v>
      </c>
      <c r="Y95" s="2" t="s">
        <v>16</v>
      </c>
      <c r="Z95" s="2" t="s">
        <v>17</v>
      </c>
      <c r="AA95" s="2" t="s">
        <v>18</v>
      </c>
    </row>
    <row r="96" spans="1:27" ht="16" customHeight="1" x14ac:dyDescent="0.2">
      <c r="F96" s="2" t="s">
        <v>33</v>
      </c>
      <c r="G96" s="2" t="s">
        <v>33</v>
      </c>
      <c r="H96" s="2" t="s">
        <v>33</v>
      </c>
      <c r="I96" s="2" t="s">
        <v>33</v>
      </c>
      <c r="J96" s="2" t="s">
        <v>33</v>
      </c>
      <c r="K96" s="2" t="s">
        <v>33</v>
      </c>
      <c r="L96" s="2" t="s">
        <v>33</v>
      </c>
      <c r="M96" s="2" t="s">
        <v>33</v>
      </c>
      <c r="N96" s="2" t="s">
        <v>33</v>
      </c>
      <c r="O96" s="3" t="s">
        <v>6</v>
      </c>
      <c r="P96" s="2" t="s">
        <v>33</v>
      </c>
      <c r="Q96" s="2" t="s">
        <v>33</v>
      </c>
      <c r="R96" s="3" t="s">
        <v>6</v>
      </c>
      <c r="S96" s="2" t="s">
        <v>33</v>
      </c>
      <c r="T96" s="2" t="s">
        <v>33</v>
      </c>
      <c r="U96" s="2" t="s">
        <v>33</v>
      </c>
      <c r="V96" s="2" t="s">
        <v>33</v>
      </c>
      <c r="W96" s="2" t="s">
        <v>33</v>
      </c>
      <c r="X96" s="2" t="s">
        <v>33</v>
      </c>
      <c r="Y96" s="2" t="s">
        <v>33</v>
      </c>
      <c r="Z96" s="2" t="s">
        <v>33</v>
      </c>
      <c r="AA96" s="2" t="s">
        <v>33</v>
      </c>
    </row>
    <row r="97" spans="1:27" ht="16" customHeight="1" x14ac:dyDescent="0.2">
      <c r="B97" s="2" t="s">
        <v>21</v>
      </c>
      <c r="C97" s="2" t="s">
        <v>22</v>
      </c>
      <c r="D97" s="2" t="s">
        <v>23</v>
      </c>
      <c r="E97" s="2" t="s">
        <v>24</v>
      </c>
      <c r="F97" s="2" t="s">
        <v>25</v>
      </c>
      <c r="G97" s="2" t="s">
        <v>25</v>
      </c>
      <c r="H97" s="2" t="s">
        <v>25</v>
      </c>
      <c r="I97" s="2" t="s">
        <v>25</v>
      </c>
      <c r="J97" s="2" t="s">
        <v>25</v>
      </c>
      <c r="K97" s="2" t="s">
        <v>26</v>
      </c>
      <c r="L97" s="2" t="s">
        <v>26</v>
      </c>
      <c r="M97" s="2" t="s">
        <v>26</v>
      </c>
      <c r="N97" s="2" t="s">
        <v>26</v>
      </c>
      <c r="O97" s="3" t="s">
        <v>6</v>
      </c>
      <c r="P97" s="2" t="s">
        <v>26</v>
      </c>
      <c r="Q97" s="2" t="s">
        <v>26</v>
      </c>
      <c r="R97" s="3" t="s">
        <v>6</v>
      </c>
      <c r="S97" s="2" t="s">
        <v>27</v>
      </c>
      <c r="T97" s="2" t="s">
        <v>27</v>
      </c>
      <c r="U97" s="2" t="s">
        <v>27</v>
      </c>
      <c r="V97" s="2" t="s">
        <v>28</v>
      </c>
      <c r="W97" s="2" t="s">
        <v>28</v>
      </c>
      <c r="X97" s="2" t="s">
        <v>28</v>
      </c>
      <c r="Y97" s="2" t="s">
        <v>29</v>
      </c>
      <c r="Z97" s="2" t="s">
        <v>29</v>
      </c>
      <c r="AA97" s="2" t="s">
        <v>29</v>
      </c>
    </row>
    <row r="98" spans="1:27" ht="16" customHeight="1" x14ac:dyDescent="0.2">
      <c r="A98" s="3" t="s">
        <v>30</v>
      </c>
      <c r="B98" s="3" t="s">
        <v>30</v>
      </c>
      <c r="C98" s="3" t="s">
        <v>30</v>
      </c>
      <c r="D98" s="3" t="s">
        <v>30</v>
      </c>
      <c r="E98" s="3" t="s">
        <v>30</v>
      </c>
      <c r="F98" s="3" t="s">
        <v>30</v>
      </c>
      <c r="G98" s="3" t="s">
        <v>30</v>
      </c>
      <c r="H98" s="3" t="s">
        <v>30</v>
      </c>
      <c r="I98" s="3" t="s">
        <v>30</v>
      </c>
      <c r="J98" s="3" t="s">
        <v>30</v>
      </c>
      <c r="K98" s="3" t="s">
        <v>30</v>
      </c>
      <c r="L98" s="3" t="s">
        <v>30</v>
      </c>
      <c r="M98" s="3" t="s">
        <v>30</v>
      </c>
      <c r="N98" s="3" t="s">
        <v>30</v>
      </c>
      <c r="O98" s="3" t="s">
        <v>6</v>
      </c>
      <c r="P98" s="3" t="s">
        <v>6</v>
      </c>
      <c r="Q98" s="3" t="s">
        <v>6</v>
      </c>
      <c r="R98" s="3" t="s">
        <v>6</v>
      </c>
      <c r="S98" s="3" t="s">
        <v>30</v>
      </c>
      <c r="T98" s="3" t="s">
        <v>30</v>
      </c>
      <c r="U98" s="3" t="s">
        <v>30</v>
      </c>
      <c r="V98" s="3" t="s">
        <v>30</v>
      </c>
      <c r="W98" s="3" t="s">
        <v>30</v>
      </c>
      <c r="X98" s="3" t="s">
        <v>30</v>
      </c>
      <c r="Y98" s="3" t="s">
        <v>30</v>
      </c>
      <c r="Z98" s="3" t="s">
        <v>30</v>
      </c>
      <c r="AA98" s="3" t="s">
        <v>30</v>
      </c>
    </row>
    <row r="99" spans="1:27" ht="16" customHeight="1" x14ac:dyDescent="0.2">
      <c r="A99" s="4">
        <v>0</v>
      </c>
      <c r="B99" s="4">
        <f t="shared" ref="B99:B134" si="17">0.198*A99</f>
        <v>0</v>
      </c>
      <c r="C99" s="4">
        <v>0</v>
      </c>
      <c r="D99" s="4">
        <v>5.9999999999999995E-4</v>
      </c>
      <c r="E99" s="4">
        <v>2.4799999999999999E-2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5"/>
      <c r="L99" s="5"/>
      <c r="M99" s="5"/>
      <c r="N99" s="5"/>
      <c r="O99" s="6" t="s">
        <v>6</v>
      </c>
      <c r="P99" s="5"/>
      <c r="Q99" s="5"/>
      <c r="R99" s="6" t="s">
        <v>6</v>
      </c>
      <c r="S99" s="5"/>
      <c r="T99" s="5"/>
      <c r="U99" s="5"/>
      <c r="V99" s="5"/>
      <c r="W99" s="5"/>
      <c r="X99" s="5"/>
      <c r="Y99" s="5"/>
      <c r="Z99" s="5"/>
      <c r="AA99" s="5"/>
    </row>
    <row r="100" spans="1:27" ht="16" customHeight="1" x14ac:dyDescent="0.2">
      <c r="A100" s="4">
        <v>0.25</v>
      </c>
      <c r="B100" s="4">
        <f t="shared" si="17"/>
        <v>4.9500000000000002E-2</v>
      </c>
      <c r="C100" s="4">
        <v>0.17860000000000001</v>
      </c>
      <c r="D100" s="4">
        <v>5.9999999999999995E-4</v>
      </c>
      <c r="E100" s="4">
        <v>2.4799999999999999E-2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5"/>
      <c r="L100" s="5"/>
      <c r="M100" s="5"/>
      <c r="N100" s="5"/>
      <c r="O100" s="6" t="s">
        <v>6</v>
      </c>
      <c r="P100" s="5"/>
      <c r="Q100" s="5"/>
      <c r="R100" s="6" t="s">
        <v>6</v>
      </c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6" customHeight="1" x14ac:dyDescent="0.2">
      <c r="A101" s="4">
        <v>0.5</v>
      </c>
      <c r="B101" s="4">
        <f t="shared" si="17"/>
        <v>9.9000000000000005E-2</v>
      </c>
      <c r="C101" s="4">
        <v>0.35709999999999997</v>
      </c>
      <c r="D101" s="4">
        <v>5.9999999999999995E-4</v>
      </c>
      <c r="E101" s="4">
        <v>2.4799999999999999E-2</v>
      </c>
      <c r="F101" s="7">
        <v>0</v>
      </c>
      <c r="G101" s="7">
        <v>687.96100000000001</v>
      </c>
      <c r="H101" s="7">
        <v>0</v>
      </c>
      <c r="I101" s="7">
        <v>0</v>
      </c>
      <c r="J101" s="7">
        <v>0</v>
      </c>
      <c r="K101" s="5"/>
      <c r="L101" s="5"/>
      <c r="M101" s="5"/>
      <c r="N101" s="5"/>
      <c r="O101" s="6" t="s">
        <v>6</v>
      </c>
      <c r="P101" s="5"/>
      <c r="Q101" s="5"/>
      <c r="R101" s="6" t="s">
        <v>6</v>
      </c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6" customHeight="1" x14ac:dyDescent="0.2">
      <c r="A102" s="4">
        <v>0.75</v>
      </c>
      <c r="B102" s="4">
        <f t="shared" si="17"/>
        <v>0.14850000000000002</v>
      </c>
      <c r="C102" s="4">
        <v>0.53569999999999995</v>
      </c>
      <c r="D102" s="4">
        <v>5.9999999999999995E-4</v>
      </c>
      <c r="E102" s="4">
        <v>2.4799999999999999E-2</v>
      </c>
      <c r="F102" s="7">
        <v>0</v>
      </c>
      <c r="G102" s="7">
        <v>2222.8400999999999</v>
      </c>
      <c r="H102" s="7">
        <v>11315.700199999999</v>
      </c>
      <c r="I102" s="7">
        <v>0</v>
      </c>
      <c r="J102" s="7">
        <v>0</v>
      </c>
      <c r="K102" s="5"/>
      <c r="L102" s="5"/>
      <c r="M102" s="5"/>
      <c r="N102" s="5"/>
      <c r="O102" s="6" t="s">
        <v>6</v>
      </c>
      <c r="P102" s="5"/>
      <c r="Q102" s="5"/>
      <c r="R102" s="6" t="s">
        <v>6</v>
      </c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6" customHeight="1" x14ac:dyDescent="0.2">
      <c r="A103" s="4">
        <v>1</v>
      </c>
      <c r="B103" s="4">
        <f t="shared" si="17"/>
        <v>0.19800000000000001</v>
      </c>
      <c r="C103" s="4">
        <v>0.71430000000000005</v>
      </c>
      <c r="D103" s="4">
        <v>5.9999999999999995E-4</v>
      </c>
      <c r="E103" s="4">
        <v>2.4799999999999999E-2</v>
      </c>
      <c r="F103" s="7">
        <v>2133.8998999999999</v>
      </c>
      <c r="G103" s="7">
        <v>3757.72</v>
      </c>
      <c r="H103" s="7">
        <v>15087.5996</v>
      </c>
      <c r="I103" s="7">
        <v>0</v>
      </c>
      <c r="J103" s="7">
        <v>0</v>
      </c>
      <c r="K103" s="5"/>
      <c r="L103" s="5"/>
      <c r="M103" s="5"/>
      <c r="N103" s="5"/>
      <c r="O103" s="6" t="s">
        <v>6</v>
      </c>
      <c r="P103" s="5"/>
      <c r="Q103" s="5"/>
      <c r="R103" s="6" t="s">
        <v>6</v>
      </c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6" customHeight="1" x14ac:dyDescent="0.2">
      <c r="A104" s="4">
        <v>1.5</v>
      </c>
      <c r="B104" s="4">
        <f t="shared" si="17"/>
        <v>0.29700000000000004</v>
      </c>
      <c r="C104" s="4">
        <v>1.0713999999999999</v>
      </c>
      <c r="D104" s="4">
        <v>5.9999999999999995E-4</v>
      </c>
      <c r="E104" s="4">
        <v>2.4799999999999999E-2</v>
      </c>
      <c r="F104" s="7">
        <v>8372.3896000000004</v>
      </c>
      <c r="G104" s="7">
        <v>10478.5996</v>
      </c>
      <c r="H104" s="7">
        <v>21005.199199999999</v>
      </c>
      <c r="I104" s="7">
        <v>14361.5996</v>
      </c>
      <c r="J104" s="7">
        <v>11620.799800000001</v>
      </c>
      <c r="K104" s="5"/>
      <c r="L104" s="5"/>
      <c r="M104" s="5"/>
      <c r="N104" s="5"/>
      <c r="O104" s="6" t="s">
        <v>6</v>
      </c>
      <c r="P104" s="5"/>
      <c r="Q104" s="5"/>
      <c r="R104" s="6" t="s">
        <v>6</v>
      </c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6" customHeight="1" x14ac:dyDescent="0.2">
      <c r="A105" s="4">
        <v>2</v>
      </c>
      <c r="B105" s="4">
        <f t="shared" si="17"/>
        <v>0.39600000000000002</v>
      </c>
      <c r="C105" s="4">
        <v>1.4286000000000001</v>
      </c>
      <c r="D105" s="4">
        <v>5.9999999999999995E-4</v>
      </c>
      <c r="E105" s="4">
        <v>2.4799999999999999E-2</v>
      </c>
      <c r="F105" s="7">
        <v>12712.299800000001</v>
      </c>
      <c r="G105" s="7">
        <v>17242.699199999999</v>
      </c>
      <c r="H105" s="7">
        <v>25492.199199999999</v>
      </c>
      <c r="I105" s="7">
        <v>19754.199199999999</v>
      </c>
      <c r="J105" s="7">
        <v>20018</v>
      </c>
      <c r="K105" s="5"/>
      <c r="L105" s="5"/>
      <c r="M105" s="5"/>
      <c r="N105" s="5"/>
      <c r="O105" s="6" t="s">
        <v>6</v>
      </c>
      <c r="P105" s="5"/>
      <c r="Q105" s="5"/>
      <c r="R105" s="6" t="s">
        <v>6</v>
      </c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6" customHeight="1" x14ac:dyDescent="0.2">
      <c r="A106" s="4">
        <v>2.5</v>
      </c>
      <c r="B106" s="4">
        <f t="shared" si="17"/>
        <v>0.495</v>
      </c>
      <c r="C106" s="4">
        <v>1.7857000000000001</v>
      </c>
      <c r="D106" s="4">
        <v>5.9999999999999995E-4</v>
      </c>
      <c r="E106" s="4">
        <v>2.4799999999999999E-2</v>
      </c>
      <c r="F106" s="7">
        <v>17808.400399999999</v>
      </c>
      <c r="G106" s="7">
        <v>21952.400399999999</v>
      </c>
      <c r="H106" s="7">
        <v>28375</v>
      </c>
      <c r="I106" s="7">
        <v>25877.900399999999</v>
      </c>
      <c r="J106" s="7">
        <v>26689.699199999999</v>
      </c>
      <c r="K106" s="5"/>
      <c r="L106" s="5"/>
      <c r="M106" s="5"/>
      <c r="N106" s="5"/>
      <c r="O106" s="6" t="s">
        <v>6</v>
      </c>
      <c r="P106" s="5"/>
      <c r="Q106" s="5"/>
      <c r="R106" s="6" t="s">
        <v>6</v>
      </c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6" customHeight="1" x14ac:dyDescent="0.2">
      <c r="A107" s="4">
        <v>3</v>
      </c>
      <c r="B107" s="4">
        <f t="shared" si="17"/>
        <v>0.59400000000000008</v>
      </c>
      <c r="C107" s="4">
        <v>2.1429</v>
      </c>
      <c r="D107" s="4">
        <v>5.9999999999999995E-4</v>
      </c>
      <c r="E107" s="4">
        <v>2.4799999999999999E-2</v>
      </c>
      <c r="F107" s="7">
        <v>19504.900399999999</v>
      </c>
      <c r="G107" s="7">
        <v>23967.400399999999</v>
      </c>
      <c r="H107" s="7">
        <v>29462</v>
      </c>
      <c r="I107" s="7">
        <v>27301.5</v>
      </c>
      <c r="J107" s="7">
        <v>29779.300800000001</v>
      </c>
      <c r="K107" s="5"/>
      <c r="L107" s="5"/>
      <c r="M107" s="5"/>
      <c r="N107" s="5"/>
      <c r="O107" s="6" t="s">
        <v>6</v>
      </c>
      <c r="P107" s="5"/>
      <c r="Q107" s="5"/>
      <c r="R107" s="6" t="s">
        <v>6</v>
      </c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6" customHeight="1" x14ac:dyDescent="0.2">
      <c r="A108" s="4">
        <v>3.5</v>
      </c>
      <c r="B108" s="4">
        <f t="shared" si="17"/>
        <v>0.69300000000000006</v>
      </c>
      <c r="C108" s="4">
        <v>2.5</v>
      </c>
      <c r="D108" s="4">
        <v>5.9999999999999995E-4</v>
      </c>
      <c r="E108" s="4">
        <v>2.4799999999999999E-2</v>
      </c>
      <c r="F108" s="7">
        <v>21262.900399999999</v>
      </c>
      <c r="G108" s="7">
        <v>25879.199199999999</v>
      </c>
      <c r="H108" s="7">
        <v>30549</v>
      </c>
      <c r="I108" s="7">
        <v>28661.599600000001</v>
      </c>
      <c r="J108" s="7">
        <v>32413.199199999999</v>
      </c>
      <c r="K108" s="5"/>
      <c r="L108" s="5"/>
      <c r="M108" s="5"/>
      <c r="N108" s="5"/>
      <c r="O108" s="6" t="s">
        <v>6</v>
      </c>
      <c r="P108" s="5"/>
      <c r="Q108" s="5"/>
      <c r="R108" s="6" t="s">
        <v>6</v>
      </c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6" customHeight="1" x14ac:dyDescent="0.2">
      <c r="A109" s="4">
        <v>4</v>
      </c>
      <c r="B109" s="4">
        <f t="shared" si="17"/>
        <v>0.79200000000000004</v>
      </c>
      <c r="C109" s="4">
        <v>2.8571</v>
      </c>
      <c r="D109" s="4">
        <v>5.9999999999999995E-4</v>
      </c>
      <c r="E109" s="4">
        <v>2.4799999999999999E-2</v>
      </c>
      <c r="F109" s="7">
        <v>23895.5</v>
      </c>
      <c r="G109" s="7">
        <v>28683.099600000001</v>
      </c>
      <c r="H109" s="7">
        <v>30687.599600000001</v>
      </c>
      <c r="I109" s="7">
        <v>30126.099600000001</v>
      </c>
      <c r="J109" s="7">
        <v>34478.398399999998</v>
      </c>
      <c r="K109" s="5"/>
      <c r="L109" s="5"/>
      <c r="M109" s="5"/>
      <c r="N109" s="5"/>
      <c r="O109" s="6" t="s">
        <v>6</v>
      </c>
      <c r="P109" s="5"/>
      <c r="Q109" s="5"/>
      <c r="R109" s="6" t="s">
        <v>6</v>
      </c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6" customHeight="1" x14ac:dyDescent="0.2">
      <c r="A110" s="4">
        <v>4.5</v>
      </c>
      <c r="B110" s="4">
        <f t="shared" si="17"/>
        <v>0.89100000000000001</v>
      </c>
      <c r="C110" s="4">
        <v>3.2143000000000002</v>
      </c>
      <c r="D110" s="4">
        <v>5.9999999999999995E-4</v>
      </c>
      <c r="E110" s="4">
        <v>2.4799999999999999E-2</v>
      </c>
      <c r="F110" s="7">
        <v>26528</v>
      </c>
      <c r="G110" s="7">
        <v>30764</v>
      </c>
      <c r="H110" s="7">
        <v>30546.800800000001</v>
      </c>
      <c r="I110" s="7">
        <v>31590.599600000001</v>
      </c>
      <c r="J110" s="7">
        <v>36543.601600000002</v>
      </c>
      <c r="K110" s="5"/>
      <c r="L110" s="5"/>
      <c r="M110" s="5"/>
      <c r="N110" s="5"/>
      <c r="O110" s="6" t="s">
        <v>6</v>
      </c>
      <c r="P110" s="5"/>
      <c r="Q110" s="5"/>
      <c r="R110" s="6" t="s">
        <v>6</v>
      </c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6" customHeight="1" x14ac:dyDescent="0.2">
      <c r="A111" s="4">
        <v>5</v>
      </c>
      <c r="B111" s="4">
        <f t="shared" si="17"/>
        <v>0.99</v>
      </c>
      <c r="C111" s="4">
        <v>3.5714000000000001</v>
      </c>
      <c r="D111" s="4">
        <v>5.9999999999999995E-4</v>
      </c>
      <c r="E111" s="4">
        <v>2.4799999999999999E-2</v>
      </c>
      <c r="F111" s="7">
        <v>27047.599600000001</v>
      </c>
      <c r="G111" s="7">
        <v>30407.599600000001</v>
      </c>
      <c r="H111" s="7">
        <v>30406.099600000001</v>
      </c>
      <c r="I111" s="7">
        <v>32276.400399999999</v>
      </c>
      <c r="J111" s="7">
        <v>36467</v>
      </c>
      <c r="K111" s="4">
        <f t="shared" ref="K111:K126" si="18">SQRT(1.1547/F111)</f>
        <v>6.53386592571024E-3</v>
      </c>
      <c r="L111" s="4">
        <f t="shared" ref="L111:L127" si="19">AVERAGE(P111:Q111)</f>
        <v>6.1623855999639286E-3</v>
      </c>
      <c r="M111" s="4">
        <f t="shared" ref="M111:M126" si="20">SQRT(1.1547/I111)</f>
        <v>5.9812511098440756E-3</v>
      </c>
      <c r="N111" s="4">
        <f t="shared" ref="N111:N126" si="21">SQRT(1.1547/J111)</f>
        <v>5.6270991092511151E-3</v>
      </c>
      <c r="O111" s="6" t="s">
        <v>6</v>
      </c>
      <c r="P111" s="4">
        <f t="shared" ref="P111:P125" si="22">SQRT(1.1547/G111)</f>
        <v>6.1623096008179877E-3</v>
      </c>
      <c r="Q111" s="4">
        <f t="shared" ref="Q111:Q125" si="23">SQRT(1.1547/H111)</f>
        <v>6.1624615991098686E-3</v>
      </c>
      <c r="R111" s="6" t="s">
        <v>6</v>
      </c>
      <c r="S111" s="4">
        <f>AVERAGE(K111:N111)</f>
        <v>6.0761504361923398E-3</v>
      </c>
      <c r="T111" s="4">
        <f>MAX(K111:N111)</f>
        <v>6.53386592571024E-3</v>
      </c>
      <c r="U111" s="4">
        <f>MIN(K111:N111)</f>
        <v>5.6270991092511151E-3</v>
      </c>
      <c r="V111" s="4">
        <f t="shared" ref="V111:X113" si="24">S111*SQRT(1/($D111*11.35*11.35))</f>
        <v>2.1855313023583952E-2</v>
      </c>
      <c r="W111" s="4">
        <f t="shared" si="24"/>
        <v>2.3501670434284506E-2</v>
      </c>
      <c r="X111" s="4">
        <f t="shared" si="24"/>
        <v>2.0240119749977921E-2</v>
      </c>
      <c r="Y111" s="4">
        <f t="shared" ref="Y111:AA113" si="25">1/(SQRT(3)*V111)</f>
        <v>26.416929767448778</v>
      </c>
      <c r="Z111" s="4">
        <f t="shared" si="25"/>
        <v>24.56635032833158</v>
      </c>
      <c r="AA111" s="4">
        <f t="shared" si="25"/>
        <v>28.525042159903997</v>
      </c>
    </row>
    <row r="112" spans="1:27" ht="16" customHeight="1" x14ac:dyDescent="0.2">
      <c r="A112" s="4">
        <v>10</v>
      </c>
      <c r="B112" s="4">
        <f t="shared" si="17"/>
        <v>1.98</v>
      </c>
      <c r="C112" s="4">
        <v>7.1429</v>
      </c>
      <c r="D112" s="4">
        <v>5.9999999999999995E-4</v>
      </c>
      <c r="E112" s="4">
        <v>2.4799999999999999E-2</v>
      </c>
      <c r="F112" s="7">
        <v>11785.299800000001</v>
      </c>
      <c r="G112" s="7">
        <v>17431.5</v>
      </c>
      <c r="H112" s="7">
        <v>15981.5996</v>
      </c>
      <c r="I112" s="7">
        <v>23872.699199999999</v>
      </c>
      <c r="J112" s="7">
        <v>15069.9004</v>
      </c>
      <c r="K112" s="4">
        <f t="shared" si="18"/>
        <v>9.8983832615252964E-3</v>
      </c>
      <c r="L112" s="4">
        <f t="shared" si="19"/>
        <v>8.3195181237548099E-3</v>
      </c>
      <c r="M112" s="4">
        <f t="shared" si="20"/>
        <v>6.9547867806005132E-3</v>
      </c>
      <c r="N112" s="4">
        <f t="shared" si="21"/>
        <v>8.7534527518718253E-3</v>
      </c>
      <c r="O112" s="6" t="s">
        <v>6</v>
      </c>
      <c r="P112" s="4">
        <f t="shared" si="22"/>
        <v>8.1389279291448745E-3</v>
      </c>
      <c r="Q112" s="4">
        <f t="shared" si="23"/>
        <v>8.500108318364747E-3</v>
      </c>
      <c r="R112" s="6" t="s">
        <v>6</v>
      </c>
      <c r="S112" s="4">
        <f>AVERAGE(K112:N112)</f>
        <v>8.481535229438111E-3</v>
      </c>
      <c r="T112" s="4">
        <f>MAX(K112:N112)</f>
        <v>9.8983832615252964E-3</v>
      </c>
      <c r="U112" s="4">
        <f>MIN(K112:N112)</f>
        <v>6.9547867806005132E-3</v>
      </c>
      <c r="V112" s="4">
        <f t="shared" si="24"/>
        <v>3.0507244563234687E-2</v>
      </c>
      <c r="W112" s="4">
        <f t="shared" si="24"/>
        <v>3.5603507003293559E-2</v>
      </c>
      <c r="X112" s="4">
        <f t="shared" si="24"/>
        <v>2.5015681178157122E-2</v>
      </c>
      <c r="Y112" s="4">
        <f t="shared" si="25"/>
        <v>18.925021825321128</v>
      </c>
      <c r="Z112" s="4">
        <f t="shared" si="25"/>
        <v>16.216106720504165</v>
      </c>
      <c r="AA112" s="4">
        <f t="shared" si="25"/>
        <v>23.079534196084545</v>
      </c>
    </row>
    <row r="113" spans="1:27" ht="16" customHeight="1" x14ac:dyDescent="0.2">
      <c r="A113" s="4">
        <v>15</v>
      </c>
      <c r="B113" s="4">
        <f t="shared" si="17"/>
        <v>2.97</v>
      </c>
      <c r="C113" s="4">
        <v>10.7143</v>
      </c>
      <c r="D113" s="4">
        <v>5.9999999999999995E-4</v>
      </c>
      <c r="E113" s="4">
        <v>2.47E-2</v>
      </c>
      <c r="F113" s="7">
        <v>3636.6399000000001</v>
      </c>
      <c r="G113" s="7">
        <v>4457.6899000000003</v>
      </c>
      <c r="H113" s="7">
        <v>5981.3599000000004</v>
      </c>
      <c r="I113" s="7">
        <v>11470.299800000001</v>
      </c>
      <c r="J113" s="7">
        <v>5565.5600999999997</v>
      </c>
      <c r="K113" s="4">
        <f t="shared" si="18"/>
        <v>1.781904535420116E-2</v>
      </c>
      <c r="L113" s="4">
        <f t="shared" si="19"/>
        <v>1.4994407260660314E-2</v>
      </c>
      <c r="M113" s="4">
        <f t="shared" si="20"/>
        <v>1.0033378554842582E-2</v>
      </c>
      <c r="N113" s="4">
        <f t="shared" si="21"/>
        <v>1.4403901554911667E-2</v>
      </c>
      <c r="O113" s="6" t="s">
        <v>6</v>
      </c>
      <c r="P113" s="4">
        <f t="shared" si="22"/>
        <v>1.6094580306240447E-2</v>
      </c>
      <c r="Q113" s="4">
        <f t="shared" si="23"/>
        <v>1.3894234215080181E-2</v>
      </c>
      <c r="R113" s="6" t="s">
        <v>6</v>
      </c>
      <c r="S113" s="4">
        <f>AVERAGE(K113:N113)</f>
        <v>1.4312683181153932E-2</v>
      </c>
      <c r="T113" s="4">
        <f>MAX(K113:N113)</f>
        <v>1.781904535420116E-2</v>
      </c>
      <c r="U113" s="4">
        <f>MIN(K113:N113)</f>
        <v>1.0033378554842582E-2</v>
      </c>
      <c r="V113" s="4">
        <f t="shared" si="24"/>
        <v>5.1481307847198038E-2</v>
      </c>
      <c r="W113" s="4">
        <f t="shared" si="24"/>
        <v>6.409334628678999E-2</v>
      </c>
      <c r="X113" s="4">
        <f t="shared" si="24"/>
        <v>3.6089071740892237E-2</v>
      </c>
      <c r="Y113" s="4">
        <f t="shared" si="25"/>
        <v>11.214755283670383</v>
      </c>
      <c r="Z113" s="4">
        <f t="shared" si="25"/>
        <v>9.0079595252560729</v>
      </c>
      <c r="AA113" s="4">
        <f t="shared" si="25"/>
        <v>15.997925170666965</v>
      </c>
    </row>
    <row r="114" spans="1:27" ht="16" customHeight="1" x14ac:dyDescent="0.2">
      <c r="A114" s="4">
        <v>20</v>
      </c>
      <c r="B114" s="4">
        <f t="shared" si="17"/>
        <v>3.96</v>
      </c>
      <c r="C114" s="4">
        <v>14.2857</v>
      </c>
      <c r="D114" s="4">
        <v>5.9999999999999995E-4</v>
      </c>
      <c r="E114" s="4">
        <v>2.46E-2</v>
      </c>
      <c r="F114" s="8"/>
      <c r="G114" s="8"/>
      <c r="H114" s="8"/>
      <c r="I114" s="8"/>
      <c r="J114" s="8"/>
      <c r="K114" s="4" t="e">
        <f t="shared" si="18"/>
        <v>#DIV/0!</v>
      </c>
      <c r="L114" s="4" t="e">
        <f t="shared" si="19"/>
        <v>#DIV/0!</v>
      </c>
      <c r="M114" s="4" t="e">
        <f t="shared" si="20"/>
        <v>#DIV/0!</v>
      </c>
      <c r="N114" s="4" t="e">
        <f t="shared" si="21"/>
        <v>#DIV/0!</v>
      </c>
      <c r="O114" s="6" t="s">
        <v>6</v>
      </c>
      <c r="P114" s="4" t="e">
        <f t="shared" si="22"/>
        <v>#DIV/0!</v>
      </c>
      <c r="Q114" s="4" t="e">
        <f t="shared" si="23"/>
        <v>#DIV/0!</v>
      </c>
      <c r="R114" s="6" t="s">
        <v>6</v>
      </c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6" customHeight="1" x14ac:dyDescent="0.2">
      <c r="A115" s="4">
        <v>25</v>
      </c>
      <c r="B115" s="4">
        <f t="shared" si="17"/>
        <v>4.95</v>
      </c>
      <c r="C115" s="4">
        <v>17.857099999999999</v>
      </c>
      <c r="D115" s="4">
        <v>5.9999999999999995E-4</v>
      </c>
      <c r="E115" s="4">
        <v>2.4500000000000001E-2</v>
      </c>
      <c r="F115" s="8"/>
      <c r="G115" s="7">
        <v>3787.6698999999999</v>
      </c>
      <c r="H115" s="7">
        <v>4040.96</v>
      </c>
      <c r="I115" s="7">
        <v>3917.74</v>
      </c>
      <c r="J115" s="7">
        <v>3360.3301000000001</v>
      </c>
      <c r="K115" s="4" t="e">
        <f t="shared" si="18"/>
        <v>#DIV/0!</v>
      </c>
      <c r="L115" s="4">
        <f t="shared" si="19"/>
        <v>1.7182141020839571E-2</v>
      </c>
      <c r="M115" s="4">
        <f t="shared" si="20"/>
        <v>1.7167884290204577E-2</v>
      </c>
      <c r="N115" s="4">
        <f t="shared" si="21"/>
        <v>1.8537177643395065E-2</v>
      </c>
      <c r="O115" s="6" t="s">
        <v>6</v>
      </c>
      <c r="P115" s="4">
        <f t="shared" si="22"/>
        <v>1.7460172158366691E-2</v>
      </c>
      <c r="Q115" s="4">
        <f t="shared" si="23"/>
        <v>1.6904109883312451E-2</v>
      </c>
      <c r="R115" s="6" t="s">
        <v>6</v>
      </c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6" customHeight="1" x14ac:dyDescent="0.2">
      <c r="A116" s="4">
        <v>30</v>
      </c>
      <c r="B116" s="4">
        <f t="shared" si="17"/>
        <v>5.94</v>
      </c>
      <c r="C116" s="4">
        <v>21.428599999999999</v>
      </c>
      <c r="D116" s="4">
        <v>5.9999999999999995E-4</v>
      </c>
      <c r="E116" s="4">
        <v>2.4299999999999999E-2</v>
      </c>
      <c r="F116" s="7">
        <v>2398.6498999999999</v>
      </c>
      <c r="G116" s="7">
        <v>3455.47</v>
      </c>
      <c r="H116" s="7">
        <v>3380.53</v>
      </c>
      <c r="I116" s="7">
        <v>3709.73</v>
      </c>
      <c r="J116" s="7">
        <v>2803.01</v>
      </c>
      <c r="K116" s="4">
        <f t="shared" si="18"/>
        <v>2.194073392570501E-2</v>
      </c>
      <c r="L116" s="4">
        <f t="shared" si="19"/>
        <v>1.83809573419354E-2</v>
      </c>
      <c r="M116" s="4">
        <f t="shared" si="20"/>
        <v>1.7642634290646525E-2</v>
      </c>
      <c r="N116" s="4">
        <f t="shared" si="21"/>
        <v>2.0296551699270492E-2</v>
      </c>
      <c r="O116" s="6" t="s">
        <v>6</v>
      </c>
      <c r="P116" s="4">
        <f t="shared" si="22"/>
        <v>1.8280203221770465E-2</v>
      </c>
      <c r="Q116" s="4">
        <f t="shared" si="23"/>
        <v>1.8481711462100339E-2</v>
      </c>
      <c r="R116" s="6" t="s">
        <v>6</v>
      </c>
      <c r="S116" s="4">
        <f t="shared" ref="S116:S131" si="26">AVERAGE(K116:N116)</f>
        <v>1.9565219314389357E-2</v>
      </c>
      <c r="T116" s="4">
        <f t="shared" ref="T116:T131" si="27">MAX(K116:N116)</f>
        <v>2.194073392570501E-2</v>
      </c>
      <c r="U116" s="4">
        <f t="shared" ref="U116:U131" si="28">MIN(K116:N116)</f>
        <v>1.7642634290646525E-2</v>
      </c>
      <c r="V116" s="4">
        <f t="shared" ref="V116:V131" si="29">S116*SQRT(1/($D116*11.35*11.35))</f>
        <v>7.0374161565198323E-2</v>
      </c>
      <c r="W116" s="4">
        <f t="shared" ref="W116:W131" si="30">T116*SQRT(1/($D116*11.35*11.35))</f>
        <v>7.891865301049826E-2</v>
      </c>
      <c r="X116" s="4">
        <f t="shared" ref="X116:X131" si="31">U116*SQRT(1/($D116*11.35*11.35))</f>
        <v>6.3458813113969809E-2</v>
      </c>
      <c r="Y116" s="4">
        <f t="shared" ref="Y116:Y131" si="32">1/(SQRT(3)*V116)</f>
        <v>8.2040092037862244</v>
      </c>
      <c r="Z116" s="4">
        <f t="shared" ref="Z116:Z131" si="33">1/(SQRT(3)*W116)</f>
        <v>7.315764361979455</v>
      </c>
      <c r="AA116" s="4">
        <f t="shared" ref="AA116:AA131" si="34">1/(SQRT(3)*X116)</f>
        <v>9.0980313191916302</v>
      </c>
    </row>
    <row r="117" spans="1:27" ht="16" customHeight="1" x14ac:dyDescent="0.2">
      <c r="A117" s="4">
        <v>35</v>
      </c>
      <c r="B117" s="4">
        <f t="shared" si="17"/>
        <v>6.9300000000000006</v>
      </c>
      <c r="C117" s="4">
        <v>25</v>
      </c>
      <c r="D117" s="4">
        <v>5.9999999999999995E-4</v>
      </c>
      <c r="E117" s="4">
        <v>2.41E-2</v>
      </c>
      <c r="F117" s="7">
        <v>1947.27</v>
      </c>
      <c r="G117" s="7">
        <v>2980.8200999999999</v>
      </c>
      <c r="H117" s="7">
        <v>3153.3600999999999</v>
      </c>
      <c r="I117" s="7">
        <v>4045.8899000000001</v>
      </c>
      <c r="J117" s="7">
        <v>2519.52</v>
      </c>
      <c r="K117" s="4">
        <f t="shared" si="18"/>
        <v>2.4351263289348012E-2</v>
      </c>
      <c r="L117" s="4">
        <f t="shared" si="19"/>
        <v>1.9408868625000179E-2</v>
      </c>
      <c r="M117" s="4">
        <f t="shared" si="20"/>
        <v>1.6893807950380021E-2</v>
      </c>
      <c r="N117" s="4">
        <f t="shared" si="21"/>
        <v>2.1407979382780901E-2</v>
      </c>
      <c r="O117" s="6" t="s">
        <v>6</v>
      </c>
      <c r="P117" s="4">
        <f t="shared" si="22"/>
        <v>1.968188545114816E-2</v>
      </c>
      <c r="Q117" s="4">
        <f t="shared" si="23"/>
        <v>1.9135851798852202E-2</v>
      </c>
      <c r="R117" s="6" t="s">
        <v>6</v>
      </c>
      <c r="S117" s="4">
        <f t="shared" si="26"/>
        <v>2.0515479811877277E-2</v>
      </c>
      <c r="T117" s="4">
        <f t="shared" si="27"/>
        <v>2.4351263289348012E-2</v>
      </c>
      <c r="U117" s="4">
        <f t="shared" si="28"/>
        <v>1.6893807950380021E-2</v>
      </c>
      <c r="V117" s="4">
        <f t="shared" si="29"/>
        <v>7.3792154724623721E-2</v>
      </c>
      <c r="W117" s="4">
        <f t="shared" si="30"/>
        <v>8.758908906177755E-2</v>
      </c>
      <c r="X117" s="4">
        <f t="shared" si="31"/>
        <v>6.0765358723942398E-2</v>
      </c>
      <c r="Y117" s="4">
        <f t="shared" si="32"/>
        <v>7.8240061066677269</v>
      </c>
      <c r="Z117" s="4">
        <f t="shared" si="33"/>
        <v>6.5915775055317019</v>
      </c>
      <c r="AA117" s="4">
        <f t="shared" si="34"/>
        <v>9.5013060288598563</v>
      </c>
    </row>
    <row r="118" spans="1:27" ht="16" customHeight="1" x14ac:dyDescent="0.2">
      <c r="A118" s="4">
        <v>40</v>
      </c>
      <c r="B118" s="4">
        <f t="shared" si="17"/>
        <v>7.92</v>
      </c>
      <c r="C118" s="4">
        <v>28.571400000000001</v>
      </c>
      <c r="D118" s="4">
        <v>5.9999999999999995E-4</v>
      </c>
      <c r="E118" s="4">
        <v>2.3900000000000001E-2</v>
      </c>
      <c r="F118" s="7">
        <v>1563.25</v>
      </c>
      <c r="G118" s="7">
        <v>2506.1698999999999</v>
      </c>
      <c r="H118" s="7">
        <v>2837.1799000000001</v>
      </c>
      <c r="I118" s="7">
        <v>3814.78</v>
      </c>
      <c r="J118" s="7">
        <v>2191.1799000000001</v>
      </c>
      <c r="K118" s="4">
        <f t="shared" si="18"/>
        <v>2.7178179599556592E-2</v>
      </c>
      <c r="L118" s="4">
        <f t="shared" si="19"/>
        <v>2.0819441106320783E-2</v>
      </c>
      <c r="M118" s="4">
        <f t="shared" si="20"/>
        <v>1.7398020345381342E-2</v>
      </c>
      <c r="N118" s="4">
        <f t="shared" si="21"/>
        <v>2.2955965595831612E-2</v>
      </c>
      <c r="O118" s="6" t="s">
        <v>6</v>
      </c>
      <c r="P118" s="4">
        <f t="shared" si="22"/>
        <v>2.146492266327376E-2</v>
      </c>
      <c r="Q118" s="4">
        <f t="shared" si="23"/>
        <v>2.0173959549367806E-2</v>
      </c>
      <c r="R118" s="6" t="s">
        <v>6</v>
      </c>
      <c r="S118" s="4">
        <f t="shared" si="26"/>
        <v>2.2087901661772585E-2</v>
      </c>
      <c r="T118" s="4">
        <f t="shared" si="27"/>
        <v>2.7178179599556592E-2</v>
      </c>
      <c r="U118" s="4">
        <f t="shared" si="28"/>
        <v>1.7398020345381342E-2</v>
      </c>
      <c r="V118" s="4">
        <f t="shared" si="29"/>
        <v>7.9448000822489664E-2</v>
      </c>
      <c r="W118" s="4">
        <f t="shared" si="30"/>
        <v>9.7757227836465344E-2</v>
      </c>
      <c r="X118" s="4">
        <f t="shared" si="31"/>
        <v>6.2578960911519307E-2</v>
      </c>
      <c r="Y118" s="4">
        <f t="shared" si="32"/>
        <v>7.2670207332163983</v>
      </c>
      <c r="Z118" s="4">
        <f t="shared" si="33"/>
        <v>5.9059599169020522</v>
      </c>
      <c r="AA118" s="4">
        <f t="shared" si="34"/>
        <v>9.2259484782104977</v>
      </c>
    </row>
    <row r="119" spans="1:27" ht="16" customHeight="1" x14ac:dyDescent="0.2">
      <c r="A119" s="4">
        <v>45</v>
      </c>
      <c r="B119" s="4">
        <f t="shared" si="17"/>
        <v>8.91</v>
      </c>
      <c r="C119" s="4">
        <v>32.142899999999997</v>
      </c>
      <c r="D119" s="4">
        <v>5.9999999999999995E-4</v>
      </c>
      <c r="E119" s="4">
        <v>2.3699999999999999E-2</v>
      </c>
      <c r="F119" s="7">
        <v>1084.7</v>
      </c>
      <c r="G119" s="7">
        <v>2156.6100999999999</v>
      </c>
      <c r="H119" s="7">
        <v>2316.29</v>
      </c>
      <c r="I119" s="7">
        <v>3097.52</v>
      </c>
      <c r="J119" s="7">
        <v>1880.85</v>
      </c>
      <c r="K119" s="4">
        <f t="shared" si="18"/>
        <v>3.262719682300283E-2</v>
      </c>
      <c r="L119" s="4">
        <f t="shared" si="19"/>
        <v>2.2733310410755624E-2</v>
      </c>
      <c r="M119" s="4">
        <f t="shared" si="20"/>
        <v>1.9307565787666191E-2</v>
      </c>
      <c r="N119" s="4">
        <f t="shared" si="21"/>
        <v>2.4777500991568783E-2</v>
      </c>
      <c r="O119" s="6" t="s">
        <v>6</v>
      </c>
      <c r="P119" s="4">
        <f t="shared" si="22"/>
        <v>2.3139222678835523E-2</v>
      </c>
      <c r="Q119" s="4">
        <f t="shared" si="23"/>
        <v>2.2327398142675727E-2</v>
      </c>
      <c r="R119" s="6" t="s">
        <v>6</v>
      </c>
      <c r="S119" s="4">
        <f t="shared" si="26"/>
        <v>2.4861393503248355E-2</v>
      </c>
      <c r="T119" s="4">
        <f t="shared" si="27"/>
        <v>3.262719682300283E-2</v>
      </c>
      <c r="U119" s="4">
        <f t="shared" si="28"/>
        <v>1.9307565787666191E-2</v>
      </c>
      <c r="V119" s="4">
        <f t="shared" si="29"/>
        <v>8.9423977059476051E-2</v>
      </c>
      <c r="W119" s="4">
        <f t="shared" si="30"/>
        <v>0.11735680463100343</v>
      </c>
      <c r="X119" s="4">
        <f t="shared" si="31"/>
        <v>6.9447407276064244E-2</v>
      </c>
      <c r="Y119" s="4">
        <f t="shared" si="32"/>
        <v>6.4563251174305192</v>
      </c>
      <c r="Z119" s="4">
        <f t="shared" si="33"/>
        <v>4.9196147680140641</v>
      </c>
      <c r="AA119" s="4">
        <f t="shared" si="34"/>
        <v>8.313489183182444</v>
      </c>
    </row>
    <row r="120" spans="1:27" ht="16" customHeight="1" x14ac:dyDescent="0.2">
      <c r="A120" s="4">
        <v>50</v>
      </c>
      <c r="B120" s="4">
        <f t="shared" si="17"/>
        <v>9.9</v>
      </c>
      <c r="C120" s="4">
        <v>35.714300000000001</v>
      </c>
      <c r="D120" s="4">
        <v>5.0000000000000001E-4</v>
      </c>
      <c r="E120" s="4">
        <v>2.3400000000000001E-2</v>
      </c>
      <c r="F120" s="7">
        <v>754.35599999999999</v>
      </c>
      <c r="G120" s="7">
        <v>1727.14</v>
      </c>
      <c r="H120" s="7">
        <v>1763.58</v>
      </c>
      <c r="I120" s="7">
        <v>2474.3101000000001</v>
      </c>
      <c r="J120" s="7">
        <v>1561.71</v>
      </c>
      <c r="K120" s="4">
        <f t="shared" si="18"/>
        <v>3.9124284510008059E-2</v>
      </c>
      <c r="L120" s="4">
        <f t="shared" si="19"/>
        <v>2.5722301376295584E-2</v>
      </c>
      <c r="M120" s="4">
        <f t="shared" si="20"/>
        <v>2.1602674352346415E-2</v>
      </c>
      <c r="N120" s="4">
        <f t="shared" si="21"/>
        <v>2.7191576479747973E-2</v>
      </c>
      <c r="O120" s="6" t="s">
        <v>6</v>
      </c>
      <c r="P120" s="4">
        <f t="shared" si="22"/>
        <v>2.5856563963908386E-2</v>
      </c>
      <c r="Q120" s="4">
        <f t="shared" si="23"/>
        <v>2.5588038788682783E-2</v>
      </c>
      <c r="R120" s="6" t="s">
        <v>6</v>
      </c>
      <c r="S120" s="4">
        <f t="shared" si="26"/>
        <v>2.8410209179599508E-2</v>
      </c>
      <c r="T120" s="4">
        <f t="shared" si="27"/>
        <v>3.9124284510008059E-2</v>
      </c>
      <c r="U120" s="4">
        <f t="shared" si="28"/>
        <v>2.1602674352346415E-2</v>
      </c>
      <c r="V120" s="4">
        <f t="shared" si="29"/>
        <v>0.11194213036224322</v>
      </c>
      <c r="W120" s="4">
        <f t="shared" si="30"/>
        <v>0.15415781451175342</v>
      </c>
      <c r="X120" s="4">
        <f t="shared" si="31"/>
        <v>8.5119027925353002E-2</v>
      </c>
      <c r="Y120" s="4">
        <f t="shared" si="32"/>
        <v>5.1575780032176279</v>
      </c>
      <c r="Z120" s="4">
        <f t="shared" si="33"/>
        <v>3.7451897655542266</v>
      </c>
      <c r="AA120" s="4">
        <f t="shared" si="34"/>
        <v>6.7828578786866061</v>
      </c>
    </row>
    <row r="121" spans="1:27" ht="16" customHeight="1" x14ac:dyDescent="0.2">
      <c r="A121" s="4">
        <v>55</v>
      </c>
      <c r="B121" s="4">
        <f t="shared" si="17"/>
        <v>10.89</v>
      </c>
      <c r="C121" s="4">
        <v>39.281300000000002</v>
      </c>
      <c r="D121" s="4">
        <v>5.0000000000000001E-4</v>
      </c>
      <c r="E121" s="4">
        <v>2.3E-2</v>
      </c>
      <c r="F121" s="7">
        <v>626.21400000000006</v>
      </c>
      <c r="G121" s="7">
        <v>1406.48</v>
      </c>
      <c r="H121" s="7">
        <v>1435.39</v>
      </c>
      <c r="I121" s="7">
        <v>2135.8000000000002</v>
      </c>
      <c r="J121" s="7">
        <v>1329.5</v>
      </c>
      <c r="K121" s="4">
        <f t="shared" si="18"/>
        <v>4.294110308526889E-2</v>
      </c>
      <c r="L121" s="4">
        <f t="shared" si="19"/>
        <v>2.8507841267870888E-2</v>
      </c>
      <c r="M121" s="4">
        <f t="shared" si="20"/>
        <v>2.3251677561221117E-2</v>
      </c>
      <c r="N121" s="4">
        <f t="shared" si="21"/>
        <v>2.947069732381917E-2</v>
      </c>
      <c r="O121" s="6" t="s">
        <v>6</v>
      </c>
      <c r="P121" s="4">
        <f t="shared" si="22"/>
        <v>2.8652848431245628E-2</v>
      </c>
      <c r="Q121" s="4">
        <f t="shared" si="23"/>
        <v>2.8362834104496148E-2</v>
      </c>
      <c r="R121" s="6" t="s">
        <v>6</v>
      </c>
      <c r="S121" s="4">
        <f t="shared" si="26"/>
        <v>3.1042829809545019E-2</v>
      </c>
      <c r="T121" s="4">
        <f t="shared" si="27"/>
        <v>4.294110308526889E-2</v>
      </c>
      <c r="U121" s="4">
        <f t="shared" si="28"/>
        <v>2.3251677561221117E-2</v>
      </c>
      <c r="V121" s="4">
        <f t="shared" si="29"/>
        <v>0.1223152029393824</v>
      </c>
      <c r="W121" s="4">
        <f t="shared" si="30"/>
        <v>0.16919687317618887</v>
      </c>
      <c r="X121" s="4">
        <f t="shared" si="31"/>
        <v>9.1616443379377882E-2</v>
      </c>
      <c r="Y121" s="4">
        <f t="shared" si="32"/>
        <v>4.7201840434811029</v>
      </c>
      <c r="Z121" s="4">
        <f t="shared" si="33"/>
        <v>3.4122986929458015</v>
      </c>
      <c r="AA121" s="4">
        <f t="shared" si="34"/>
        <v>6.301819279306172</v>
      </c>
    </row>
    <row r="122" spans="1:27" ht="16" customHeight="1" x14ac:dyDescent="0.2">
      <c r="A122" s="4">
        <v>60</v>
      </c>
      <c r="B122" s="4">
        <f t="shared" si="17"/>
        <v>11.88</v>
      </c>
      <c r="C122" s="4">
        <v>42.85</v>
      </c>
      <c r="D122" s="4">
        <v>5.0000000000000001E-4</v>
      </c>
      <c r="E122" s="4">
        <v>2.2700000000000001E-2</v>
      </c>
      <c r="F122" s="7">
        <v>572.06799999999998</v>
      </c>
      <c r="G122" s="7">
        <v>1558.48</v>
      </c>
      <c r="H122" s="7">
        <v>1260.78</v>
      </c>
      <c r="I122" s="7">
        <v>1797.28</v>
      </c>
      <c r="J122" s="7">
        <v>1248.3499999999999</v>
      </c>
      <c r="K122" s="4">
        <f t="shared" si="18"/>
        <v>4.4927345082586681E-2</v>
      </c>
      <c r="L122" s="4">
        <f t="shared" si="19"/>
        <v>2.8741472571425834E-2</v>
      </c>
      <c r="M122" s="4">
        <f t="shared" si="20"/>
        <v>2.5347008597311652E-2</v>
      </c>
      <c r="N122" s="4">
        <f t="shared" si="21"/>
        <v>3.0413499878949327E-2</v>
      </c>
      <c r="O122" s="6" t="s">
        <v>6</v>
      </c>
      <c r="P122" s="4">
        <f t="shared" si="22"/>
        <v>2.7219739604114605E-2</v>
      </c>
      <c r="Q122" s="4">
        <f t="shared" si="23"/>
        <v>3.0263205538737067E-2</v>
      </c>
      <c r="R122" s="6" t="s">
        <v>6</v>
      </c>
      <c r="S122" s="4">
        <f t="shared" si="26"/>
        <v>3.2357331532568367E-2</v>
      </c>
      <c r="T122" s="4">
        <f t="shared" si="27"/>
        <v>4.4927345082586681E-2</v>
      </c>
      <c r="U122" s="4">
        <f t="shared" si="28"/>
        <v>2.5347008597311652E-2</v>
      </c>
      <c r="V122" s="4">
        <f t="shared" si="29"/>
        <v>0.12749461299968337</v>
      </c>
      <c r="W122" s="4">
        <f t="shared" si="30"/>
        <v>0.17702307956520655</v>
      </c>
      <c r="X122" s="4">
        <f t="shared" si="31"/>
        <v>9.9872483259665981E-2</v>
      </c>
      <c r="Y122" s="4">
        <f t="shared" si="32"/>
        <v>4.5284287359738062</v>
      </c>
      <c r="Z122" s="4">
        <f t="shared" si="33"/>
        <v>3.2614406585157081</v>
      </c>
      <c r="AA122" s="4">
        <f t="shared" si="34"/>
        <v>5.7808742743336961</v>
      </c>
    </row>
    <row r="123" spans="1:27" ht="16" customHeight="1" x14ac:dyDescent="0.2">
      <c r="A123" s="4">
        <v>65</v>
      </c>
      <c r="B123" s="4">
        <f t="shared" si="17"/>
        <v>12.870000000000001</v>
      </c>
      <c r="C123" s="4">
        <v>46.64</v>
      </c>
      <c r="D123" s="4">
        <v>5.0000000000000001E-4</v>
      </c>
      <c r="E123" s="4">
        <v>2.24E-2</v>
      </c>
      <c r="F123" s="7">
        <v>566.88199999999995</v>
      </c>
      <c r="G123" s="7">
        <v>1592.13</v>
      </c>
      <c r="H123" s="7">
        <v>1028.54</v>
      </c>
      <c r="I123" s="7">
        <v>1478.17</v>
      </c>
      <c r="J123" s="7">
        <v>1225.3599999999999</v>
      </c>
      <c r="K123" s="4">
        <f t="shared" si="18"/>
        <v>4.5132381371368012E-2</v>
      </c>
      <c r="L123" s="4">
        <f t="shared" si="19"/>
        <v>3.0218332232643974E-2</v>
      </c>
      <c r="M123" s="4">
        <f t="shared" si="20"/>
        <v>2.7949393680884838E-2</v>
      </c>
      <c r="N123" s="4">
        <f t="shared" si="21"/>
        <v>3.0697480575834362E-2</v>
      </c>
      <c r="O123" s="6" t="s">
        <v>6</v>
      </c>
      <c r="P123" s="4">
        <f t="shared" si="22"/>
        <v>2.6930556015055812E-2</v>
      </c>
      <c r="Q123" s="4">
        <f t="shared" si="23"/>
        <v>3.3506108450232136E-2</v>
      </c>
      <c r="R123" s="6" t="s">
        <v>6</v>
      </c>
      <c r="S123" s="4">
        <f t="shared" si="26"/>
        <v>3.3499396965182796E-2</v>
      </c>
      <c r="T123" s="4">
        <f t="shared" si="27"/>
        <v>4.5132381371368012E-2</v>
      </c>
      <c r="U123" s="4">
        <f t="shared" si="28"/>
        <v>2.7949393680884838E-2</v>
      </c>
      <c r="V123" s="4">
        <f t="shared" si="29"/>
        <v>0.13199458822801566</v>
      </c>
      <c r="W123" s="4">
        <f t="shared" si="30"/>
        <v>0.17783096516797189</v>
      </c>
      <c r="X123" s="4">
        <f t="shared" si="31"/>
        <v>0.11012642149843446</v>
      </c>
      <c r="Y123" s="4">
        <f t="shared" si="32"/>
        <v>4.3740450039684591</v>
      </c>
      <c r="Z123" s="4">
        <f t="shared" si="33"/>
        <v>3.2466239422604732</v>
      </c>
      <c r="AA123" s="4">
        <f t="shared" si="34"/>
        <v>5.2426135466304364</v>
      </c>
    </row>
    <row r="124" spans="1:27" ht="16" customHeight="1" x14ac:dyDescent="0.2">
      <c r="A124" s="4">
        <v>70</v>
      </c>
      <c r="B124" s="4">
        <f t="shared" si="17"/>
        <v>13.860000000000001</v>
      </c>
      <c r="C124" s="4">
        <v>50.788899999999998</v>
      </c>
      <c r="D124" s="4">
        <v>5.0000000000000001E-4</v>
      </c>
      <c r="E124" s="4">
        <v>2.1999999999999999E-2</v>
      </c>
      <c r="F124" s="7">
        <v>540.41600000000005</v>
      </c>
      <c r="G124" s="7">
        <v>1492.5</v>
      </c>
      <c r="H124" s="7">
        <v>985.39499999999998</v>
      </c>
      <c r="I124" s="7">
        <v>1222.48</v>
      </c>
      <c r="J124" s="7">
        <v>1202.3599999999999</v>
      </c>
      <c r="K124" s="4">
        <f t="shared" si="18"/>
        <v>4.6224314951681542E-2</v>
      </c>
      <c r="L124" s="4">
        <f t="shared" si="19"/>
        <v>3.1023334101953286E-2</v>
      </c>
      <c r="M124" s="4">
        <f t="shared" si="20"/>
        <v>3.0733618891184138E-2</v>
      </c>
      <c r="N124" s="4">
        <f t="shared" si="21"/>
        <v>3.0989696504871649E-2</v>
      </c>
      <c r="O124" s="6" t="s">
        <v>6</v>
      </c>
      <c r="P124" s="4">
        <f t="shared" si="22"/>
        <v>2.7814894242267806E-2</v>
      </c>
      <c r="Q124" s="4">
        <f t="shared" si="23"/>
        <v>3.4231773961638762E-2</v>
      </c>
      <c r="R124" s="6" t="s">
        <v>6</v>
      </c>
      <c r="S124" s="4">
        <f t="shared" si="26"/>
        <v>3.4742741112422655E-2</v>
      </c>
      <c r="T124" s="4">
        <f t="shared" si="27"/>
        <v>4.6224314951681542E-2</v>
      </c>
      <c r="U124" s="4">
        <f t="shared" si="28"/>
        <v>3.0733618891184138E-2</v>
      </c>
      <c r="V124" s="4">
        <f t="shared" si="29"/>
        <v>0.1368936226467907</v>
      </c>
      <c r="W124" s="4">
        <f t="shared" si="30"/>
        <v>0.18213341047633452</v>
      </c>
      <c r="X124" s="4">
        <f t="shared" si="31"/>
        <v>0.1210968476392237</v>
      </c>
      <c r="Y124" s="4">
        <f t="shared" si="32"/>
        <v>4.2175103414370856</v>
      </c>
      <c r="Z124" s="4">
        <f t="shared" si="33"/>
        <v>3.169930589229502</v>
      </c>
      <c r="AA124" s="4">
        <f t="shared" si="34"/>
        <v>4.7676738118707229</v>
      </c>
    </row>
    <row r="125" spans="1:27" ht="16" customHeight="1" x14ac:dyDescent="0.2">
      <c r="A125" s="4">
        <v>75</v>
      </c>
      <c r="B125" s="4">
        <f t="shared" si="17"/>
        <v>14.850000000000001</v>
      </c>
      <c r="C125" s="4">
        <v>54.895099999999999</v>
      </c>
      <c r="D125" s="4">
        <v>4.0000000000000002E-4</v>
      </c>
      <c r="E125" s="4">
        <v>2.1000000000000001E-2</v>
      </c>
      <c r="F125" s="7">
        <v>507.27699999999999</v>
      </c>
      <c r="G125" s="7">
        <v>1300.0999999999999</v>
      </c>
      <c r="H125" s="7">
        <v>862.56200000000001</v>
      </c>
      <c r="I125" s="7">
        <v>1076.49</v>
      </c>
      <c r="J125" s="7">
        <v>1179.3599999999999</v>
      </c>
      <c r="K125" s="4">
        <f t="shared" si="18"/>
        <v>4.7710283479428718E-2</v>
      </c>
      <c r="L125" s="4">
        <f t="shared" si="19"/>
        <v>3.3195058888341192E-2</v>
      </c>
      <c r="M125" s="4">
        <f t="shared" si="20"/>
        <v>3.2751378417227098E-2</v>
      </c>
      <c r="N125" s="4">
        <f t="shared" si="21"/>
        <v>3.1290419525636826E-2</v>
      </c>
      <c r="O125" s="6" t="s">
        <v>6</v>
      </c>
      <c r="P125" s="4">
        <f t="shared" si="22"/>
        <v>2.9802054443316177E-2</v>
      </c>
      <c r="Q125" s="4">
        <f t="shared" si="23"/>
        <v>3.65880633333662E-2</v>
      </c>
      <c r="R125" s="6" t="s">
        <v>6</v>
      </c>
      <c r="S125" s="4">
        <f t="shared" si="26"/>
        <v>3.6236785077658457E-2</v>
      </c>
      <c r="T125" s="4">
        <f t="shared" si="27"/>
        <v>4.7710283479428718E-2</v>
      </c>
      <c r="U125" s="4">
        <f t="shared" si="28"/>
        <v>3.1290419525636826E-2</v>
      </c>
      <c r="V125" s="4">
        <f t="shared" si="29"/>
        <v>0.15963341443902401</v>
      </c>
      <c r="W125" s="4">
        <f t="shared" si="30"/>
        <v>0.21017746026180051</v>
      </c>
      <c r="X125" s="4">
        <f t="shared" si="31"/>
        <v>0.13784325782218865</v>
      </c>
      <c r="Y125" s="4">
        <f t="shared" si="32"/>
        <v>3.6167256787591873</v>
      </c>
      <c r="Z125" s="4">
        <f t="shared" si="33"/>
        <v>2.7469656759124828</v>
      </c>
      <c r="AA125" s="4">
        <f t="shared" si="34"/>
        <v>4.1884549038617518</v>
      </c>
    </row>
    <row r="126" spans="1:27" ht="16" customHeight="1" x14ac:dyDescent="0.2">
      <c r="A126" s="4">
        <v>80</v>
      </c>
      <c r="B126" s="4">
        <f t="shared" si="17"/>
        <v>15.84</v>
      </c>
      <c r="C126" s="4">
        <v>58.768300000000004</v>
      </c>
      <c r="D126" s="4">
        <v>4.0000000000000002E-4</v>
      </c>
      <c r="E126" s="4">
        <v>2.01E-2</v>
      </c>
      <c r="F126" s="7">
        <v>480.63499999999999</v>
      </c>
      <c r="G126" s="7">
        <v>1019.8</v>
      </c>
      <c r="H126" s="7">
        <v>719.96900000000005</v>
      </c>
      <c r="I126" s="7">
        <v>1017.37</v>
      </c>
      <c r="J126" s="7">
        <v>1182.8599999999999</v>
      </c>
      <c r="K126" s="4">
        <f t="shared" si="18"/>
        <v>4.9014760665908264E-2</v>
      </c>
      <c r="L126" s="4">
        <f t="shared" si="19"/>
        <v>4.004770971379451E-2</v>
      </c>
      <c r="M126" s="4">
        <f t="shared" si="20"/>
        <v>3.3689542965849882E-2</v>
      </c>
      <c r="N126" s="4">
        <f t="shared" si="21"/>
        <v>3.1244092149062295E-2</v>
      </c>
      <c r="O126" s="6" t="s">
        <v>6</v>
      </c>
      <c r="P126" s="5"/>
      <c r="Q126" s="4">
        <f>SQRT(1.1547/H126)</f>
        <v>4.004770971379451E-2</v>
      </c>
      <c r="R126" s="6" t="s">
        <v>6</v>
      </c>
      <c r="S126" s="4">
        <f t="shared" si="26"/>
        <v>3.8499026373653739E-2</v>
      </c>
      <c r="T126" s="4">
        <f t="shared" si="27"/>
        <v>4.9014760665908264E-2</v>
      </c>
      <c r="U126" s="4">
        <f t="shared" si="28"/>
        <v>3.1244092149062295E-2</v>
      </c>
      <c r="V126" s="4">
        <f t="shared" si="29"/>
        <v>0.1695992351262279</v>
      </c>
      <c r="W126" s="4">
        <f t="shared" si="30"/>
        <v>0.21592405579695267</v>
      </c>
      <c r="X126" s="4">
        <f t="shared" si="31"/>
        <v>0.13763917246282947</v>
      </c>
      <c r="Y126" s="4">
        <f t="shared" si="32"/>
        <v>3.4042032604682468</v>
      </c>
      <c r="Z126" s="4">
        <f t="shared" si="33"/>
        <v>2.6738580241033705</v>
      </c>
      <c r="AA126" s="4">
        <f t="shared" si="34"/>
        <v>4.1946653620396024</v>
      </c>
    </row>
    <row r="127" spans="1:27" ht="16" customHeight="1" x14ac:dyDescent="0.2">
      <c r="A127" s="4">
        <v>85</v>
      </c>
      <c r="B127" s="4">
        <f t="shared" si="17"/>
        <v>16.830000000000002</v>
      </c>
      <c r="C127" s="4">
        <v>62.914499999999997</v>
      </c>
      <c r="D127" s="4">
        <v>4.0000000000000002E-4</v>
      </c>
      <c r="E127" s="4">
        <v>1.9199999999999998E-2</v>
      </c>
      <c r="F127" s="7">
        <v>468.745</v>
      </c>
      <c r="G127" s="7">
        <v>739.50199999999995</v>
      </c>
      <c r="H127" s="7">
        <v>577.37599999999998</v>
      </c>
      <c r="I127" s="7">
        <v>969.01499999999999</v>
      </c>
      <c r="J127" s="7">
        <v>1089.46</v>
      </c>
      <c r="K127" s="5"/>
      <c r="L127" s="4">
        <f t="shared" si="19"/>
        <v>4.4720352607865631E-2</v>
      </c>
      <c r="M127" s="4">
        <f>SQRT(1.1547/I127)</f>
        <v>3.4519884424858115E-2</v>
      </c>
      <c r="N127" s="5"/>
      <c r="O127" s="6" t="s">
        <v>6</v>
      </c>
      <c r="P127" s="5"/>
      <c r="Q127" s="4">
        <f>SQRT(1.1547/H127)</f>
        <v>4.4720352607865631E-2</v>
      </c>
      <c r="R127" s="6" t="s">
        <v>6</v>
      </c>
      <c r="S127" s="4">
        <f t="shared" si="26"/>
        <v>3.9620118516361873E-2</v>
      </c>
      <c r="T127" s="4">
        <f t="shared" si="27"/>
        <v>4.4720352607865631E-2</v>
      </c>
      <c r="U127" s="4">
        <f t="shared" si="28"/>
        <v>3.4519884424858115E-2</v>
      </c>
      <c r="V127" s="4">
        <f t="shared" si="29"/>
        <v>0.17453796703243113</v>
      </c>
      <c r="W127" s="4">
        <f t="shared" si="30"/>
        <v>0.1970059586249587</v>
      </c>
      <c r="X127" s="4">
        <f t="shared" si="31"/>
        <v>0.15206997543990358</v>
      </c>
      <c r="Y127" s="4">
        <f t="shared" si="32"/>
        <v>3.307877815961656</v>
      </c>
      <c r="Z127" s="4">
        <f t="shared" si="33"/>
        <v>2.9306233842841807</v>
      </c>
      <c r="AA127" s="4">
        <f t="shared" si="34"/>
        <v>3.7966092091452226</v>
      </c>
    </row>
    <row r="128" spans="1:27" ht="16" customHeight="1" x14ac:dyDescent="0.2">
      <c r="A128" s="4">
        <v>90</v>
      </c>
      <c r="B128" s="4">
        <f t="shared" si="17"/>
        <v>17.82</v>
      </c>
      <c r="C128" s="4">
        <v>67.674700000000001</v>
      </c>
      <c r="D128" s="4">
        <v>4.0000000000000002E-4</v>
      </c>
      <c r="E128" s="4">
        <v>1.83E-2</v>
      </c>
      <c r="F128" s="7">
        <v>456.85500000000002</v>
      </c>
      <c r="G128" s="7">
        <v>604.29899999999998</v>
      </c>
      <c r="H128" s="7">
        <v>451.61700000000002</v>
      </c>
      <c r="I128" s="7">
        <v>959.59799999999996</v>
      </c>
      <c r="J128" s="7">
        <v>959.61199999999997</v>
      </c>
      <c r="K128" s="5"/>
      <c r="L128" s="5"/>
      <c r="M128" s="4">
        <f>SQRT(1.1547/I128)</f>
        <v>3.4688851072610979E-2</v>
      </c>
      <c r="N128" s="5"/>
      <c r="O128" s="6" t="s">
        <v>6</v>
      </c>
      <c r="P128" s="5"/>
      <c r="Q128" s="5"/>
      <c r="R128" s="6" t="s">
        <v>6</v>
      </c>
      <c r="S128" s="4">
        <f t="shared" si="26"/>
        <v>3.4688851072610979E-2</v>
      </c>
      <c r="T128" s="4">
        <f t="shared" si="27"/>
        <v>3.4688851072610979E-2</v>
      </c>
      <c r="U128" s="4">
        <f t="shared" si="28"/>
        <v>3.4688851072610979E-2</v>
      </c>
      <c r="V128" s="4">
        <f t="shared" si="29"/>
        <v>0.15281432190577524</v>
      </c>
      <c r="W128" s="4">
        <f t="shared" si="30"/>
        <v>0.15281432190577524</v>
      </c>
      <c r="X128" s="4">
        <f t="shared" si="31"/>
        <v>0.15281432190577524</v>
      </c>
      <c r="Y128" s="4">
        <f t="shared" si="32"/>
        <v>3.7781162262109036</v>
      </c>
      <c r="Z128" s="4">
        <f t="shared" si="33"/>
        <v>3.7781162262109036</v>
      </c>
      <c r="AA128" s="4">
        <f t="shared" si="34"/>
        <v>3.7781162262109036</v>
      </c>
    </row>
    <row r="129" spans="1:27" ht="16" customHeight="1" x14ac:dyDescent="0.2">
      <c r="A129" s="4">
        <v>95</v>
      </c>
      <c r="B129" s="4">
        <f t="shared" si="17"/>
        <v>18.810000000000002</v>
      </c>
      <c r="C129" s="4">
        <v>72.6892</v>
      </c>
      <c r="D129" s="4">
        <v>2.9999999999999997E-4</v>
      </c>
      <c r="E129" s="4">
        <v>1.72E-2</v>
      </c>
      <c r="F129" s="7">
        <v>444.51</v>
      </c>
      <c r="G129" s="7">
        <v>581.63900000000001</v>
      </c>
      <c r="H129" s="7">
        <v>362.041</v>
      </c>
      <c r="I129" s="7">
        <v>915.13400000000001</v>
      </c>
      <c r="J129" s="7">
        <v>829.76099999999997</v>
      </c>
      <c r="K129" s="5"/>
      <c r="L129" s="5"/>
      <c r="M129" s="4">
        <f>SQRT(1.1547/I129)</f>
        <v>3.552157692855841E-2</v>
      </c>
      <c r="N129" s="5"/>
      <c r="O129" s="6" t="s">
        <v>6</v>
      </c>
      <c r="P129" s="5"/>
      <c r="Q129" s="5"/>
      <c r="R129" s="6" t="s">
        <v>6</v>
      </c>
      <c r="S129" s="4">
        <f t="shared" si="26"/>
        <v>3.552157692855841E-2</v>
      </c>
      <c r="T129" s="4">
        <f t="shared" si="27"/>
        <v>3.552157692855841E-2</v>
      </c>
      <c r="U129" s="4">
        <f t="shared" si="28"/>
        <v>3.552157692855841E-2</v>
      </c>
      <c r="V129" s="4">
        <f t="shared" si="29"/>
        <v>0.18069067842945552</v>
      </c>
      <c r="W129" s="4">
        <f t="shared" si="30"/>
        <v>0.18069067842945552</v>
      </c>
      <c r="X129" s="4">
        <f t="shared" si="31"/>
        <v>0.18069067842945552</v>
      </c>
      <c r="Y129" s="4">
        <f t="shared" si="32"/>
        <v>3.1952410285239616</v>
      </c>
      <c r="Z129" s="4">
        <f t="shared" si="33"/>
        <v>3.1952410285239616</v>
      </c>
      <c r="AA129" s="4">
        <f t="shared" si="34"/>
        <v>3.1952410285239616</v>
      </c>
    </row>
    <row r="130" spans="1:27" ht="16" customHeight="1" x14ac:dyDescent="0.2">
      <c r="A130" s="4">
        <v>100</v>
      </c>
      <c r="B130" s="4">
        <f t="shared" si="17"/>
        <v>19.8</v>
      </c>
      <c r="C130" s="4">
        <v>77.9739</v>
      </c>
      <c r="D130" s="4">
        <v>2.9999999999999997E-4</v>
      </c>
      <c r="E130" s="4">
        <v>1.5900000000000001E-2</v>
      </c>
      <c r="F130" s="7">
        <v>432.03800000000001</v>
      </c>
      <c r="G130" s="7">
        <v>468.91399999999999</v>
      </c>
      <c r="H130" s="7">
        <v>296.05099999999999</v>
      </c>
      <c r="I130" s="7">
        <v>672.03399999999999</v>
      </c>
      <c r="J130" s="7">
        <v>699.90899999999999</v>
      </c>
      <c r="K130" s="5"/>
      <c r="L130" s="5"/>
      <c r="M130" s="4">
        <f>SQRT(1.1547/I130)</f>
        <v>4.1451376790749429E-2</v>
      </c>
      <c r="N130" s="5"/>
      <c r="O130" s="6" t="s">
        <v>6</v>
      </c>
      <c r="P130" s="5"/>
      <c r="Q130" s="5"/>
      <c r="R130" s="6" t="s">
        <v>6</v>
      </c>
      <c r="S130" s="4">
        <f t="shared" si="26"/>
        <v>4.1451376790749429E-2</v>
      </c>
      <c r="T130" s="4">
        <f t="shared" si="27"/>
        <v>4.1451376790749429E-2</v>
      </c>
      <c r="U130" s="4">
        <f t="shared" si="28"/>
        <v>4.1451376790749429E-2</v>
      </c>
      <c r="V130" s="4">
        <f t="shared" si="29"/>
        <v>0.21085430439136382</v>
      </c>
      <c r="W130" s="4">
        <f t="shared" si="30"/>
        <v>0.21085430439136382</v>
      </c>
      <c r="X130" s="4">
        <f t="shared" si="31"/>
        <v>0.21085430439136382</v>
      </c>
      <c r="Y130" s="4">
        <f t="shared" si="32"/>
        <v>2.7381478924803631</v>
      </c>
      <c r="Z130" s="4">
        <f t="shared" si="33"/>
        <v>2.7381478924803631</v>
      </c>
      <c r="AA130" s="4">
        <f t="shared" si="34"/>
        <v>2.7381478924803631</v>
      </c>
    </row>
    <row r="131" spans="1:27" ht="16" customHeight="1" x14ac:dyDescent="0.2">
      <c r="A131" s="4">
        <v>105</v>
      </c>
      <c r="B131" s="4">
        <f t="shared" si="17"/>
        <v>20.790000000000003</v>
      </c>
      <c r="C131" s="4">
        <v>84.384600000000006</v>
      </c>
      <c r="D131" s="4">
        <v>2.0000000000000001E-4</v>
      </c>
      <c r="E131" s="4">
        <v>1.3599999999999999E-2</v>
      </c>
      <c r="F131" s="8"/>
      <c r="G131" s="7">
        <v>311.61399999999998</v>
      </c>
      <c r="H131" s="7">
        <v>230.06100000000001</v>
      </c>
      <c r="I131" s="7">
        <v>428.93299999999999</v>
      </c>
      <c r="J131" s="8"/>
      <c r="K131" s="5"/>
      <c r="L131" s="5"/>
      <c r="M131" s="4">
        <f>SQRT(1.1547/I131)</f>
        <v>5.188476486421259E-2</v>
      </c>
      <c r="N131" s="5"/>
      <c r="O131" s="6" t="s">
        <v>6</v>
      </c>
      <c r="P131" s="5"/>
      <c r="Q131" s="5"/>
      <c r="R131" s="6" t="s">
        <v>6</v>
      </c>
      <c r="S131" s="4">
        <f t="shared" si="26"/>
        <v>5.188476486421259E-2</v>
      </c>
      <c r="T131" s="4">
        <f t="shared" si="27"/>
        <v>5.188476486421259E-2</v>
      </c>
      <c r="U131" s="4">
        <f t="shared" si="28"/>
        <v>5.188476486421259E-2</v>
      </c>
      <c r="V131" s="4">
        <f t="shared" si="29"/>
        <v>0.32324289934585232</v>
      </c>
      <c r="W131" s="4">
        <f t="shared" si="30"/>
        <v>0.32324289934585232</v>
      </c>
      <c r="X131" s="4">
        <f t="shared" si="31"/>
        <v>0.32324289934585232</v>
      </c>
      <c r="Y131" s="4">
        <f t="shared" si="32"/>
        <v>1.7861189537589577</v>
      </c>
      <c r="Z131" s="4">
        <f t="shared" si="33"/>
        <v>1.7861189537589577</v>
      </c>
      <c r="AA131" s="4">
        <f t="shared" si="34"/>
        <v>1.7861189537589577</v>
      </c>
    </row>
    <row r="132" spans="1:27" ht="16" customHeight="1" x14ac:dyDescent="0.15">
      <c r="A132" s="4">
        <v>110</v>
      </c>
      <c r="B132" s="4">
        <f t="shared" si="17"/>
        <v>21.78</v>
      </c>
      <c r="C132" s="4">
        <v>91.346199999999996</v>
      </c>
      <c r="D132" s="4">
        <v>2.0000000000000001E-4</v>
      </c>
      <c r="E132" s="4">
        <v>1.11E-2</v>
      </c>
      <c r="F132" s="8"/>
      <c r="G132" s="8"/>
      <c r="H132" s="8"/>
      <c r="I132" s="7">
        <v>194.291</v>
      </c>
      <c r="J132" s="8"/>
    </row>
    <row r="133" spans="1:27" ht="16" customHeight="1" x14ac:dyDescent="0.15">
      <c r="A133" s="4">
        <v>115</v>
      </c>
      <c r="B133" s="4">
        <f t="shared" si="17"/>
        <v>22.77</v>
      </c>
      <c r="C133" s="4">
        <v>99.038499999999999</v>
      </c>
      <c r="D133" s="4">
        <v>1E-4</v>
      </c>
      <c r="E133" s="4">
        <v>9.5999999999999992E-3</v>
      </c>
      <c r="F133" s="8"/>
      <c r="G133" s="8"/>
      <c r="H133" s="8"/>
      <c r="I133" s="7">
        <v>109.681</v>
      </c>
      <c r="J133" s="8"/>
    </row>
    <row r="134" spans="1:27" ht="16" customHeight="1" x14ac:dyDescent="0.15">
      <c r="A134" s="4">
        <v>120</v>
      </c>
      <c r="B134" s="4">
        <f t="shared" si="17"/>
        <v>23.76</v>
      </c>
      <c r="C134" s="4">
        <v>106.73099999999999</v>
      </c>
      <c r="D134" s="4">
        <v>0</v>
      </c>
      <c r="E134" s="4">
        <v>8.0999999999999996E-3</v>
      </c>
      <c r="F134" s="8"/>
      <c r="G134" s="8"/>
      <c r="H134" s="8"/>
      <c r="I134" s="8"/>
      <c r="J134" s="8"/>
    </row>
    <row r="138" spans="1:27" ht="16" customHeight="1" x14ac:dyDescent="0.2">
      <c r="A138" s="3" t="s">
        <v>30</v>
      </c>
      <c r="B138" s="3" t="s">
        <v>30</v>
      </c>
      <c r="C138" s="3" t="s">
        <v>30</v>
      </c>
      <c r="D138" s="3" t="s">
        <v>30</v>
      </c>
      <c r="E138" s="3" t="s">
        <v>30</v>
      </c>
      <c r="F138" s="3" t="s">
        <v>30</v>
      </c>
      <c r="G138" s="3" t="s">
        <v>30</v>
      </c>
      <c r="H138" s="3" t="s">
        <v>30</v>
      </c>
      <c r="I138" s="3" t="s">
        <v>30</v>
      </c>
      <c r="J138" s="3" t="s">
        <v>30</v>
      </c>
    </row>
    <row r="139" spans="1:27" ht="16" customHeight="1" x14ac:dyDescent="0.2">
      <c r="A139" s="2" t="s">
        <v>31</v>
      </c>
      <c r="B139" s="2" t="s">
        <v>8</v>
      </c>
      <c r="C139" s="2" t="s">
        <v>9</v>
      </c>
      <c r="D139" s="2" t="s">
        <v>9</v>
      </c>
      <c r="E139" s="2" t="s">
        <v>9</v>
      </c>
      <c r="F139" s="2" t="s">
        <v>10</v>
      </c>
      <c r="G139" s="2" t="s">
        <v>11</v>
      </c>
      <c r="H139" s="2" t="s">
        <v>12</v>
      </c>
      <c r="I139" s="2" t="s">
        <v>13</v>
      </c>
      <c r="J139" s="2" t="s">
        <v>14</v>
      </c>
    </row>
    <row r="141" spans="1:27" ht="16" customHeight="1" x14ac:dyDescent="0.2">
      <c r="B141" s="2" t="s">
        <v>21</v>
      </c>
      <c r="C141" s="2" t="s">
        <v>22</v>
      </c>
      <c r="D141" s="2" t="s">
        <v>23</v>
      </c>
      <c r="E141" s="2" t="s">
        <v>24</v>
      </c>
      <c r="F141" s="2" t="s">
        <v>34</v>
      </c>
      <c r="G141" s="2" t="s">
        <v>34</v>
      </c>
      <c r="H141" s="2" t="s">
        <v>34</v>
      </c>
      <c r="I141" s="2" t="s">
        <v>34</v>
      </c>
      <c r="J141" s="2" t="s">
        <v>34</v>
      </c>
    </row>
    <row r="142" spans="1:27" ht="16" customHeight="1" x14ac:dyDescent="0.2">
      <c r="A142" s="3" t="s">
        <v>30</v>
      </c>
      <c r="B142" s="3" t="s">
        <v>30</v>
      </c>
      <c r="C142" s="3" t="s">
        <v>30</v>
      </c>
      <c r="D142" s="3" t="s">
        <v>30</v>
      </c>
      <c r="E142" s="3" t="s">
        <v>30</v>
      </c>
      <c r="F142" s="3" t="s">
        <v>30</v>
      </c>
      <c r="G142" s="3" t="s">
        <v>30</v>
      </c>
      <c r="H142" s="3" t="s">
        <v>30</v>
      </c>
      <c r="I142" s="3" t="s">
        <v>30</v>
      </c>
      <c r="J142" s="3" t="s">
        <v>30</v>
      </c>
    </row>
    <row r="143" spans="1:27" ht="16" customHeight="1" x14ac:dyDescent="0.15">
      <c r="A143" s="4">
        <v>0</v>
      </c>
      <c r="B143" s="4">
        <f t="shared" ref="B143:B178" si="35">0.198*A143</f>
        <v>0</v>
      </c>
      <c r="C143" s="4">
        <v>0</v>
      </c>
      <c r="D143" s="4">
        <v>5.9999999999999995E-4</v>
      </c>
      <c r="E143" s="4">
        <v>2.4799999999999999E-2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27" ht="16" customHeight="1" x14ac:dyDescent="0.15">
      <c r="A144" s="4">
        <v>0.25</v>
      </c>
      <c r="B144" s="4">
        <f t="shared" si="35"/>
        <v>4.9500000000000002E-2</v>
      </c>
      <c r="C144" s="4">
        <v>0.17860000000000001</v>
      </c>
      <c r="D144" s="4">
        <v>5.9999999999999995E-4</v>
      </c>
      <c r="E144" s="4">
        <v>2.4799999999999999E-2</v>
      </c>
      <c r="F144" s="7">
        <v>0</v>
      </c>
      <c r="G144" s="7">
        <v>1053.3499999999999</v>
      </c>
      <c r="H144" s="7">
        <v>0</v>
      </c>
      <c r="I144" s="7">
        <v>0</v>
      </c>
      <c r="J144" s="7">
        <v>0</v>
      </c>
    </row>
    <row r="145" spans="1:10" ht="16" customHeight="1" x14ac:dyDescent="0.15">
      <c r="A145" s="4">
        <v>0.5</v>
      </c>
      <c r="B145" s="4">
        <f t="shared" si="35"/>
        <v>9.9000000000000005E-2</v>
      </c>
      <c r="C145" s="4">
        <v>0.35709999999999997</v>
      </c>
      <c r="D145" s="4">
        <v>5.9999999999999995E-4</v>
      </c>
      <c r="E145" s="4">
        <v>2.4799999999999999E-2</v>
      </c>
      <c r="F145" s="7">
        <v>0</v>
      </c>
      <c r="G145" s="7">
        <v>2829.45</v>
      </c>
      <c r="H145" s="7">
        <v>1318.62</v>
      </c>
      <c r="I145" s="7">
        <v>0</v>
      </c>
      <c r="J145" s="7">
        <v>0</v>
      </c>
    </row>
    <row r="146" spans="1:10" ht="16" customHeight="1" x14ac:dyDescent="0.15">
      <c r="A146" s="4">
        <v>0.75</v>
      </c>
      <c r="B146" s="4">
        <f t="shared" si="35"/>
        <v>0.14850000000000002</v>
      </c>
      <c r="C146" s="4">
        <v>0.53569999999999995</v>
      </c>
      <c r="D146" s="4">
        <v>5.9999999999999995E-4</v>
      </c>
      <c r="E146" s="4">
        <v>2.4799999999999999E-2</v>
      </c>
      <c r="F146" s="7">
        <v>1167.5</v>
      </c>
      <c r="G146" s="7">
        <v>8713.9902000000002</v>
      </c>
      <c r="H146" s="7">
        <v>7392.3198000000002</v>
      </c>
      <c r="I146" s="7">
        <v>0</v>
      </c>
      <c r="J146" s="7">
        <v>0</v>
      </c>
    </row>
    <row r="147" spans="1:10" ht="16" customHeight="1" x14ac:dyDescent="0.15">
      <c r="A147" s="4">
        <v>1</v>
      </c>
      <c r="B147" s="4">
        <f t="shared" si="35"/>
        <v>0.19800000000000001</v>
      </c>
      <c r="C147" s="4">
        <v>0.71430000000000005</v>
      </c>
      <c r="D147" s="4">
        <v>5.9999999999999995E-4</v>
      </c>
      <c r="E147" s="4">
        <v>2.4799999999999999E-2</v>
      </c>
      <c r="F147" s="7">
        <v>7144.25</v>
      </c>
      <c r="G147" s="7">
        <v>14598.5</v>
      </c>
      <c r="H147" s="7">
        <v>14221.200199999999</v>
      </c>
      <c r="I147" s="7">
        <v>0</v>
      </c>
      <c r="J147" s="7">
        <v>0</v>
      </c>
    </row>
    <row r="148" spans="1:10" ht="16" customHeight="1" x14ac:dyDescent="0.15">
      <c r="A148" s="4">
        <v>1.5</v>
      </c>
      <c r="B148" s="4">
        <f t="shared" si="35"/>
        <v>0.29700000000000004</v>
      </c>
      <c r="C148" s="4">
        <v>1.0713999999999999</v>
      </c>
      <c r="D148" s="4">
        <v>5.9999999999999995E-4</v>
      </c>
      <c r="E148" s="4">
        <v>2.4799999999999999E-2</v>
      </c>
      <c r="F148" s="7">
        <v>11438.5</v>
      </c>
      <c r="G148" s="7">
        <v>20374.900399999999</v>
      </c>
      <c r="H148" s="7">
        <v>20450.800800000001</v>
      </c>
      <c r="I148" s="7">
        <v>7720.5801000000001</v>
      </c>
      <c r="J148" s="7">
        <v>13014.200199999999</v>
      </c>
    </row>
    <row r="149" spans="1:10" ht="16" customHeight="1" x14ac:dyDescent="0.15">
      <c r="A149" s="4">
        <v>2</v>
      </c>
      <c r="B149" s="4">
        <f t="shared" si="35"/>
        <v>0.39600000000000002</v>
      </c>
      <c r="C149" s="4">
        <v>1.4286000000000001</v>
      </c>
      <c r="D149" s="4">
        <v>5.9999999999999995E-4</v>
      </c>
      <c r="E149" s="4">
        <v>2.4799999999999999E-2</v>
      </c>
      <c r="F149" s="7">
        <v>16159.5996</v>
      </c>
      <c r="G149" s="7">
        <v>23169</v>
      </c>
      <c r="H149" s="7">
        <v>22715</v>
      </c>
      <c r="I149" s="7">
        <v>17819.099600000001</v>
      </c>
      <c r="J149" s="7">
        <v>22377.199199999999</v>
      </c>
    </row>
    <row r="150" spans="1:10" ht="16" customHeight="1" x14ac:dyDescent="0.15">
      <c r="A150" s="4">
        <v>2.5</v>
      </c>
      <c r="B150" s="4">
        <f t="shared" si="35"/>
        <v>0.495</v>
      </c>
      <c r="C150" s="4">
        <v>1.7857000000000001</v>
      </c>
      <c r="D150" s="4">
        <v>5.9999999999999995E-4</v>
      </c>
      <c r="E150" s="4">
        <v>2.4799999999999999E-2</v>
      </c>
      <c r="F150" s="7">
        <v>18830</v>
      </c>
      <c r="G150" s="7">
        <v>25301.900399999999</v>
      </c>
      <c r="H150" s="7">
        <v>24356.099600000001</v>
      </c>
      <c r="I150" s="7">
        <v>28244.300800000001</v>
      </c>
      <c r="J150" s="7">
        <v>29145.400399999999</v>
      </c>
    </row>
    <row r="151" spans="1:10" ht="16" customHeight="1" x14ac:dyDescent="0.15">
      <c r="A151" s="4">
        <v>3</v>
      </c>
      <c r="B151" s="4">
        <f t="shared" si="35"/>
        <v>0.59400000000000008</v>
      </c>
      <c r="C151" s="4">
        <v>2.1429</v>
      </c>
      <c r="D151" s="4">
        <v>5.9999999999999995E-4</v>
      </c>
      <c r="E151" s="4">
        <v>2.4799999999999999E-2</v>
      </c>
      <c r="F151" s="7">
        <v>19810.699199999999</v>
      </c>
      <c r="G151" s="7">
        <v>25438.599600000001</v>
      </c>
      <c r="H151" s="7">
        <v>25299.099600000001</v>
      </c>
      <c r="I151" s="7">
        <v>28806.699199999999</v>
      </c>
      <c r="J151" s="7">
        <v>29766.5</v>
      </c>
    </row>
    <row r="152" spans="1:10" ht="16" customHeight="1" x14ac:dyDescent="0.15">
      <c r="A152" s="4">
        <v>3.5</v>
      </c>
      <c r="B152" s="4">
        <f t="shared" si="35"/>
        <v>0.69300000000000006</v>
      </c>
      <c r="C152" s="4">
        <v>2.5</v>
      </c>
      <c r="D152" s="4">
        <v>5.9999999999999995E-4</v>
      </c>
      <c r="E152" s="4">
        <v>2.4799999999999999E-2</v>
      </c>
      <c r="F152" s="7">
        <v>21081.400399999999</v>
      </c>
      <c r="G152" s="7">
        <v>24916.5</v>
      </c>
      <c r="H152" s="7">
        <v>26242.099600000001</v>
      </c>
      <c r="I152" s="7">
        <v>28891.599600000001</v>
      </c>
      <c r="J152" s="7">
        <v>30238.800800000001</v>
      </c>
    </row>
    <row r="153" spans="1:10" ht="16" customHeight="1" x14ac:dyDescent="0.15">
      <c r="A153" s="4">
        <v>4</v>
      </c>
      <c r="B153" s="4">
        <f t="shared" si="35"/>
        <v>0.79200000000000004</v>
      </c>
      <c r="C153" s="4">
        <v>2.8571</v>
      </c>
      <c r="D153" s="4">
        <v>5.9999999999999995E-4</v>
      </c>
      <c r="E153" s="4">
        <v>2.4799999999999999E-2</v>
      </c>
      <c r="F153" s="7">
        <v>22352.199199999999</v>
      </c>
      <c r="G153" s="7">
        <v>25370.300800000001</v>
      </c>
      <c r="H153" s="7">
        <v>25682.300800000001</v>
      </c>
      <c r="I153" s="7">
        <v>29020.099600000001</v>
      </c>
      <c r="J153" s="7">
        <v>30498.199199999999</v>
      </c>
    </row>
    <row r="154" spans="1:10" ht="16" customHeight="1" x14ac:dyDescent="0.15">
      <c r="A154" s="4">
        <v>4.5</v>
      </c>
      <c r="B154" s="4">
        <f t="shared" si="35"/>
        <v>0.89100000000000001</v>
      </c>
      <c r="C154" s="4">
        <v>3.2143000000000002</v>
      </c>
      <c r="D154" s="4">
        <v>5.9999999999999995E-4</v>
      </c>
      <c r="E154" s="4">
        <v>2.4799999999999999E-2</v>
      </c>
      <c r="F154" s="7">
        <v>21866.5</v>
      </c>
      <c r="G154" s="7">
        <v>25353.099600000001</v>
      </c>
      <c r="H154" s="7">
        <v>24539.699199999999</v>
      </c>
      <c r="I154" s="7">
        <v>29148.599600000001</v>
      </c>
      <c r="J154" s="7">
        <v>30746.199199999999</v>
      </c>
    </row>
    <row r="155" spans="1:10" ht="16" customHeight="1" x14ac:dyDescent="0.15">
      <c r="A155" s="4">
        <v>5</v>
      </c>
      <c r="B155" s="4">
        <f t="shared" si="35"/>
        <v>0.99</v>
      </c>
      <c r="C155" s="4">
        <v>3.5714000000000001</v>
      </c>
      <c r="D155" s="4">
        <v>5.9999999999999995E-4</v>
      </c>
      <c r="E155" s="4">
        <v>2.4799999999999999E-2</v>
      </c>
      <c r="F155" s="7">
        <v>20371.900399999999</v>
      </c>
      <c r="G155" s="7">
        <v>23434.199199999999</v>
      </c>
      <c r="H155" s="7">
        <v>23397</v>
      </c>
      <c r="I155" s="7">
        <v>28395.5</v>
      </c>
      <c r="J155" s="7">
        <v>29525.099600000001</v>
      </c>
    </row>
    <row r="156" spans="1:10" ht="16" customHeight="1" x14ac:dyDescent="0.15">
      <c r="A156" s="4">
        <v>10</v>
      </c>
      <c r="B156" s="4">
        <f t="shared" si="35"/>
        <v>1.98</v>
      </c>
      <c r="C156" s="4">
        <v>7.1429</v>
      </c>
      <c r="D156" s="4">
        <v>5.9999999999999995E-4</v>
      </c>
      <c r="E156" s="4">
        <v>2.4799999999999999E-2</v>
      </c>
      <c r="F156" s="7">
        <v>4007.1799000000001</v>
      </c>
      <c r="G156" s="7">
        <v>10111.700199999999</v>
      </c>
      <c r="H156" s="7">
        <v>8244.0498000000007</v>
      </c>
      <c r="I156" s="7">
        <v>16791.900399999999</v>
      </c>
      <c r="J156" s="7">
        <v>8151.5</v>
      </c>
    </row>
    <row r="157" spans="1:10" ht="16" customHeight="1" x14ac:dyDescent="0.15">
      <c r="A157" s="4">
        <v>15</v>
      </c>
      <c r="B157" s="4">
        <f t="shared" si="35"/>
        <v>2.97</v>
      </c>
      <c r="C157" s="4">
        <v>10.7143</v>
      </c>
      <c r="D157" s="4">
        <v>5.9999999999999995E-4</v>
      </c>
      <c r="E157" s="4">
        <v>2.47E-2</v>
      </c>
      <c r="F157" s="7">
        <v>2401.8501000000001</v>
      </c>
      <c r="G157" s="7">
        <v>4203.3701000000001</v>
      </c>
      <c r="H157" s="7">
        <v>3699.26</v>
      </c>
      <c r="I157" s="7">
        <v>6562.0801000000001</v>
      </c>
      <c r="J157" s="7">
        <v>2731.3899000000001</v>
      </c>
    </row>
    <row r="158" spans="1:10" ht="16" customHeight="1" x14ac:dyDescent="0.15">
      <c r="A158" s="4">
        <v>20</v>
      </c>
      <c r="B158" s="4">
        <f t="shared" si="35"/>
        <v>3.96</v>
      </c>
      <c r="C158" s="4">
        <v>14.2857</v>
      </c>
      <c r="D158" s="4">
        <v>5.9999999999999995E-4</v>
      </c>
      <c r="E158" s="4">
        <v>2.46E-2</v>
      </c>
      <c r="F158" s="7">
        <v>938.61</v>
      </c>
      <c r="G158" s="7">
        <v>2064.8701000000001</v>
      </c>
      <c r="H158" s="7">
        <v>2193.3400999999999</v>
      </c>
      <c r="I158" s="7">
        <v>3129.45</v>
      </c>
      <c r="J158" s="7">
        <v>1801.67</v>
      </c>
    </row>
    <row r="159" spans="1:10" ht="16" customHeight="1" x14ac:dyDescent="0.15">
      <c r="A159" s="4">
        <v>25</v>
      </c>
      <c r="B159" s="4">
        <f t="shared" si="35"/>
        <v>4.95</v>
      </c>
      <c r="C159" s="4">
        <v>17.857099999999999</v>
      </c>
      <c r="D159" s="4">
        <v>5.9999999999999995E-4</v>
      </c>
      <c r="E159" s="4">
        <v>2.4500000000000001E-2</v>
      </c>
      <c r="F159" s="7">
        <v>626.48900000000003</v>
      </c>
      <c r="G159" s="7">
        <v>1613.25</v>
      </c>
      <c r="H159" s="7">
        <v>1531.85</v>
      </c>
      <c r="I159" s="7">
        <v>2082.9899999999998</v>
      </c>
      <c r="J159" s="7">
        <v>1156.67</v>
      </c>
    </row>
    <row r="160" spans="1:10" ht="16" customHeight="1" x14ac:dyDescent="0.15">
      <c r="A160" s="4">
        <v>30</v>
      </c>
      <c r="B160" s="4">
        <f t="shared" si="35"/>
        <v>5.94</v>
      </c>
      <c r="C160" s="4">
        <v>21.428599999999999</v>
      </c>
      <c r="D160" s="4">
        <v>5.9999999999999995E-4</v>
      </c>
      <c r="E160" s="4">
        <v>2.4299999999999999E-2</v>
      </c>
      <c r="F160" s="7">
        <v>399.02199999999999</v>
      </c>
      <c r="G160" s="7">
        <v>1331</v>
      </c>
      <c r="H160" s="7">
        <v>1190.6500000000001</v>
      </c>
      <c r="I160" s="7">
        <v>1776.97</v>
      </c>
      <c r="J160" s="7">
        <v>602.61099999999999</v>
      </c>
    </row>
    <row r="161" spans="1:10" ht="16" customHeight="1" x14ac:dyDescent="0.15">
      <c r="A161" s="4">
        <v>35</v>
      </c>
      <c r="B161" s="4">
        <f t="shared" si="35"/>
        <v>6.9300000000000006</v>
      </c>
      <c r="C161" s="4">
        <v>25</v>
      </c>
      <c r="D161" s="4">
        <v>5.9999999999999995E-4</v>
      </c>
      <c r="E161" s="4">
        <v>2.41E-2</v>
      </c>
      <c r="F161" s="7">
        <v>187.18600000000001</v>
      </c>
      <c r="G161" s="7">
        <v>1048.76</v>
      </c>
      <c r="H161" s="7">
        <v>1020.19</v>
      </c>
      <c r="I161" s="7">
        <v>1471.37</v>
      </c>
      <c r="J161" s="7">
        <v>398.32</v>
      </c>
    </row>
    <row r="162" spans="1:10" ht="16" customHeight="1" x14ac:dyDescent="0.15">
      <c r="A162" s="4">
        <v>40</v>
      </c>
      <c r="B162" s="4">
        <f t="shared" si="35"/>
        <v>7.92</v>
      </c>
      <c r="C162" s="4">
        <v>28.571400000000001</v>
      </c>
      <c r="D162" s="4">
        <v>5.9999999999999995E-4</v>
      </c>
      <c r="E162" s="4">
        <v>2.3900000000000001E-2</v>
      </c>
      <c r="F162" s="7">
        <v>167.309</v>
      </c>
      <c r="G162" s="7">
        <v>766.51099999999997</v>
      </c>
      <c r="H162" s="7">
        <v>849.73299999999995</v>
      </c>
      <c r="I162" s="7">
        <v>1184.21</v>
      </c>
      <c r="J162" s="7">
        <v>321.87900000000002</v>
      </c>
    </row>
    <row r="163" spans="1:10" ht="16" customHeight="1" x14ac:dyDescent="0.15">
      <c r="A163" s="4">
        <v>45</v>
      </c>
      <c r="B163" s="4">
        <f t="shared" si="35"/>
        <v>8.91</v>
      </c>
      <c r="C163" s="4">
        <v>32.142899999999997</v>
      </c>
      <c r="D163" s="4">
        <v>5.9999999999999995E-4</v>
      </c>
      <c r="E163" s="4">
        <v>2.3699999999999999E-2</v>
      </c>
      <c r="F163" s="7">
        <v>153.26300000000001</v>
      </c>
      <c r="G163" s="7">
        <v>479.68200000000002</v>
      </c>
      <c r="H163" s="7">
        <v>671.09799999999996</v>
      </c>
      <c r="I163" s="7">
        <v>1043.78</v>
      </c>
      <c r="J163" s="7">
        <v>255.595</v>
      </c>
    </row>
    <row r="164" spans="1:10" ht="16" customHeight="1" x14ac:dyDescent="0.15">
      <c r="A164" s="4">
        <v>50</v>
      </c>
      <c r="B164" s="4">
        <f t="shared" si="35"/>
        <v>9.9</v>
      </c>
      <c r="C164" s="4">
        <v>35.714300000000001</v>
      </c>
      <c r="D164" s="4">
        <v>5.0000000000000001E-4</v>
      </c>
      <c r="E164" s="4">
        <v>2.3400000000000001E-2</v>
      </c>
      <c r="F164" s="7">
        <v>149.42599999999999</v>
      </c>
      <c r="G164" s="7">
        <v>341.28699999999998</v>
      </c>
      <c r="H164" s="7">
        <v>477.113</v>
      </c>
      <c r="I164" s="7">
        <v>898.89599999999996</v>
      </c>
      <c r="J164" s="7">
        <v>196.55600000000001</v>
      </c>
    </row>
    <row r="165" spans="1:10" ht="16" customHeight="1" x14ac:dyDescent="0.15">
      <c r="A165" s="4">
        <v>55</v>
      </c>
      <c r="B165" s="4">
        <f t="shared" si="35"/>
        <v>10.89</v>
      </c>
      <c r="C165" s="4">
        <v>39.281300000000002</v>
      </c>
      <c r="D165" s="4">
        <v>5.0000000000000001E-4</v>
      </c>
      <c r="E165" s="4">
        <v>2.3E-2</v>
      </c>
      <c r="F165" s="7">
        <v>160.86699999999999</v>
      </c>
      <c r="G165" s="7">
        <v>319.60700000000003</v>
      </c>
      <c r="H165" s="7">
        <v>443.58499999999998</v>
      </c>
      <c r="I165" s="7">
        <v>748.27800000000002</v>
      </c>
      <c r="J165" s="7">
        <v>137.518</v>
      </c>
    </row>
    <row r="166" spans="1:10" ht="16" customHeight="1" x14ac:dyDescent="0.15">
      <c r="A166" s="4">
        <v>60</v>
      </c>
      <c r="B166" s="4">
        <f t="shared" si="35"/>
        <v>11.88</v>
      </c>
      <c r="C166" s="4">
        <v>42.85</v>
      </c>
      <c r="D166" s="4">
        <v>5.0000000000000001E-4</v>
      </c>
      <c r="E166" s="4">
        <v>2.2700000000000001E-2</v>
      </c>
      <c r="F166" s="7">
        <v>172.30799999999999</v>
      </c>
      <c r="G166" s="7">
        <v>297.92700000000002</v>
      </c>
      <c r="H166" s="7">
        <v>431.529</v>
      </c>
      <c r="I166" s="7">
        <v>608.80799999999999</v>
      </c>
      <c r="J166" s="7">
        <v>154.94900000000001</v>
      </c>
    </row>
    <row r="167" spans="1:10" ht="16" customHeight="1" x14ac:dyDescent="0.15">
      <c r="A167" s="4">
        <v>65</v>
      </c>
      <c r="B167" s="4">
        <f t="shared" si="35"/>
        <v>12.870000000000001</v>
      </c>
      <c r="C167" s="4">
        <v>46.64</v>
      </c>
      <c r="D167" s="4">
        <v>5.0000000000000001E-4</v>
      </c>
      <c r="E167" s="4">
        <v>2.24E-2</v>
      </c>
      <c r="F167" s="7">
        <v>199.14099999999999</v>
      </c>
      <c r="G167" s="7">
        <v>288.12099999999998</v>
      </c>
      <c r="H167" s="7">
        <v>419.47300000000001</v>
      </c>
      <c r="I167" s="7">
        <v>537.66300000000001</v>
      </c>
      <c r="J167" s="7">
        <v>199.09700000000001</v>
      </c>
    </row>
    <row r="168" spans="1:10" ht="16" customHeight="1" x14ac:dyDescent="0.15">
      <c r="A168" s="4">
        <v>70</v>
      </c>
      <c r="B168" s="4">
        <f t="shared" si="35"/>
        <v>13.860000000000001</v>
      </c>
      <c r="C168" s="4">
        <v>50.788899999999998</v>
      </c>
      <c r="D168" s="4">
        <v>5.0000000000000001E-4</v>
      </c>
      <c r="E168" s="4">
        <v>2.1999999999999999E-2</v>
      </c>
      <c r="F168" s="7">
        <v>230.07300000000001</v>
      </c>
      <c r="G168" s="7">
        <v>296.63900000000001</v>
      </c>
      <c r="H168" s="7">
        <v>402.25400000000002</v>
      </c>
      <c r="I168" s="7">
        <v>454.74700000000001</v>
      </c>
      <c r="J168" s="7">
        <v>243.245</v>
      </c>
    </row>
    <row r="169" spans="1:10" ht="16" customHeight="1" x14ac:dyDescent="0.15">
      <c r="A169" s="4">
        <v>75</v>
      </c>
      <c r="B169" s="4">
        <f t="shared" si="35"/>
        <v>14.850000000000001</v>
      </c>
      <c r="C169" s="4">
        <v>54.895099999999999</v>
      </c>
      <c r="D169" s="4">
        <v>4.0000000000000002E-4</v>
      </c>
      <c r="E169" s="4">
        <v>2.1000000000000001E-2</v>
      </c>
      <c r="F169" s="7">
        <v>198.14599999999999</v>
      </c>
      <c r="G169" s="7">
        <v>300.423</v>
      </c>
      <c r="H169" s="7">
        <v>305.69600000000003</v>
      </c>
      <c r="I169" s="7">
        <v>371.75599999999997</v>
      </c>
      <c r="J169" s="7">
        <v>297.476</v>
      </c>
    </row>
    <row r="170" spans="1:10" ht="16" customHeight="1" x14ac:dyDescent="0.15">
      <c r="A170" s="4">
        <v>80</v>
      </c>
      <c r="B170" s="4">
        <f t="shared" si="35"/>
        <v>15.84</v>
      </c>
      <c r="C170" s="4">
        <v>58.768300000000004</v>
      </c>
      <c r="D170" s="4">
        <v>4.0000000000000002E-4</v>
      </c>
      <c r="E170" s="4">
        <v>2.01E-2</v>
      </c>
      <c r="F170" s="7">
        <v>130.71299999999999</v>
      </c>
      <c r="G170" s="7">
        <v>292.851</v>
      </c>
      <c r="H170" s="7">
        <v>213.24199999999999</v>
      </c>
      <c r="I170" s="7">
        <v>288.76400000000001</v>
      </c>
      <c r="J170" s="7">
        <v>211.88200000000001</v>
      </c>
    </row>
    <row r="171" spans="1:10" ht="16" customHeight="1" x14ac:dyDescent="0.15">
      <c r="A171" s="4">
        <v>85</v>
      </c>
      <c r="B171" s="4">
        <f t="shared" si="35"/>
        <v>16.830000000000002</v>
      </c>
      <c r="C171" s="4">
        <v>62.914499999999997</v>
      </c>
      <c r="D171" s="4">
        <v>4.0000000000000002E-4</v>
      </c>
      <c r="E171" s="4">
        <v>1.9199999999999998E-2</v>
      </c>
      <c r="F171" s="7">
        <v>56.691899999999997</v>
      </c>
      <c r="G171" s="7">
        <v>239.91</v>
      </c>
      <c r="H171" s="7">
        <v>124.389</v>
      </c>
      <c r="I171" s="7">
        <v>205.77199999999999</v>
      </c>
      <c r="J171" s="7">
        <v>84.737200000000001</v>
      </c>
    </row>
    <row r="172" spans="1:10" ht="16" customHeight="1" x14ac:dyDescent="0.15">
      <c r="A172" s="4">
        <v>90</v>
      </c>
      <c r="B172" s="4">
        <f t="shared" si="35"/>
        <v>17.82</v>
      </c>
      <c r="C172" s="4">
        <v>67.674700000000001</v>
      </c>
      <c r="D172" s="4">
        <v>4.0000000000000002E-4</v>
      </c>
      <c r="E172" s="4">
        <v>1.83E-2</v>
      </c>
      <c r="F172" s="7">
        <v>4.5526999999999997</v>
      </c>
      <c r="G172" s="7">
        <v>186.96799999999999</v>
      </c>
      <c r="H172" s="7">
        <v>82.100800000000007</v>
      </c>
      <c r="I172" s="7">
        <v>115.801</v>
      </c>
      <c r="J172" s="8"/>
    </row>
    <row r="173" spans="1:10" ht="16" customHeight="1" x14ac:dyDescent="0.15">
      <c r="A173" s="4">
        <v>95</v>
      </c>
      <c r="B173" s="4">
        <f t="shared" si="35"/>
        <v>18.810000000000002</v>
      </c>
      <c r="C173" s="4">
        <v>72.6892</v>
      </c>
      <c r="D173" s="4">
        <v>2.9999999999999997E-4</v>
      </c>
      <c r="E173" s="4">
        <v>1.72E-2</v>
      </c>
      <c r="F173" s="7">
        <v>23.999300000000002</v>
      </c>
      <c r="G173" s="7">
        <v>134.02699999999999</v>
      </c>
      <c r="H173" s="8"/>
      <c r="I173" s="8"/>
      <c r="J173" s="8"/>
    </row>
    <row r="174" spans="1:10" ht="16" customHeight="1" x14ac:dyDescent="0.15">
      <c r="A174" s="4">
        <v>100</v>
      </c>
      <c r="B174" s="4">
        <f t="shared" si="35"/>
        <v>19.8</v>
      </c>
      <c r="C174" s="4">
        <v>77.9739</v>
      </c>
      <c r="D174" s="4">
        <v>2.9999999999999997E-4</v>
      </c>
      <c r="E174" s="4">
        <v>1.5900000000000001E-2</v>
      </c>
      <c r="F174" s="7">
        <v>40.4754</v>
      </c>
      <c r="G174" s="8"/>
      <c r="H174" s="8"/>
      <c r="I174" s="8"/>
      <c r="J174" s="8"/>
    </row>
    <row r="175" spans="1:10" ht="16" customHeight="1" x14ac:dyDescent="0.15">
      <c r="A175" s="4">
        <v>105</v>
      </c>
      <c r="B175" s="4">
        <f t="shared" si="35"/>
        <v>20.790000000000003</v>
      </c>
      <c r="C175" s="4">
        <v>84.384600000000006</v>
      </c>
      <c r="D175" s="4">
        <v>2.0000000000000001E-4</v>
      </c>
      <c r="E175" s="4">
        <v>1.3599999999999999E-2</v>
      </c>
      <c r="F175" s="8"/>
      <c r="G175" s="8"/>
      <c r="H175" s="8"/>
      <c r="I175" s="8"/>
      <c r="J175" s="8"/>
    </row>
    <row r="176" spans="1:10" ht="16" customHeight="1" x14ac:dyDescent="0.15">
      <c r="A176" s="4">
        <v>110</v>
      </c>
      <c r="B176" s="4">
        <f t="shared" si="35"/>
        <v>21.78</v>
      </c>
      <c r="C176" s="4">
        <v>91.346199999999996</v>
      </c>
      <c r="D176" s="4">
        <v>2.0000000000000001E-4</v>
      </c>
      <c r="E176" s="4">
        <v>1.11E-2</v>
      </c>
      <c r="F176" s="5"/>
      <c r="G176" s="5"/>
      <c r="H176" s="5"/>
      <c r="I176" s="5"/>
      <c r="J176" s="5"/>
    </row>
    <row r="177" spans="1:10" ht="16" customHeight="1" x14ac:dyDescent="0.15">
      <c r="A177" s="4">
        <v>115</v>
      </c>
      <c r="B177" s="4">
        <f t="shared" si="35"/>
        <v>22.77</v>
      </c>
      <c r="C177" s="4">
        <v>99.038499999999999</v>
      </c>
      <c r="D177" s="4">
        <v>1E-4</v>
      </c>
      <c r="E177" s="4">
        <v>9.5999999999999992E-3</v>
      </c>
      <c r="F177" s="5"/>
      <c r="G177" s="5"/>
      <c r="H177" s="5"/>
      <c r="I177" s="5"/>
      <c r="J177" s="5"/>
    </row>
    <row r="178" spans="1:10" ht="16" customHeight="1" x14ac:dyDescent="0.15">
      <c r="A178" s="4">
        <v>120</v>
      </c>
      <c r="B178" s="4">
        <f t="shared" si="35"/>
        <v>23.76</v>
      </c>
      <c r="C178" s="4">
        <v>106.73099999999999</v>
      </c>
      <c r="D178" s="4">
        <v>0</v>
      </c>
      <c r="E178" s="4">
        <v>8.0999999999999996E-3</v>
      </c>
      <c r="F178" s="5"/>
      <c r="G178" s="5"/>
      <c r="H178" s="5"/>
      <c r="I178" s="5"/>
      <c r="J178" s="5"/>
    </row>
  </sheetData>
  <pageMargins left="1" right="1" top="1.7875000000000001" bottom="1.7875000000000001" header="1" footer="1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A. Curcio</cp:lastModifiedBy>
  <cp:revision>0</cp:revision>
  <dcterms:modified xsi:type="dcterms:W3CDTF">2017-10-24T22:41:26Z</dcterms:modified>
  <dc:language>en-US</dc:language>
</cp:coreProperties>
</file>