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urcio/Documents/Published Projects/Curcio_JCompNeurol1990_PRtopography/123/PRTopo 123 (2004 Excel version)/"/>
    </mc:Choice>
  </mc:AlternateContent>
  <bookViews>
    <workbookView xWindow="860" yWindow="460" windowWidth="22480" windowHeight="16820" tabRatio="500"/>
  </bookViews>
  <sheets>
    <sheet name="DENSITY8.WK1" sheetId="1" r:id="rId1"/>
  </sheets>
  <definedNames>
    <definedName name="DRASDO">DENSITY8.WK1!$A$7:$E$27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0" i="1" l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29" i="1"/>
  <c r="T128" i="1"/>
  <c r="B128" i="1"/>
  <c r="T127" i="1"/>
  <c r="O127" i="1"/>
  <c r="V127" i="1"/>
  <c r="W127" i="1"/>
  <c r="X127" i="1"/>
  <c r="AA127" i="1"/>
  <c r="AD127" i="1"/>
  <c r="AG127" i="1"/>
  <c r="AJ127" i="1"/>
  <c r="Z127" i="1"/>
  <c r="AC127" i="1"/>
  <c r="AF127" i="1"/>
  <c r="AI127" i="1"/>
  <c r="Y127" i="1"/>
  <c r="AB127" i="1"/>
  <c r="AE127" i="1"/>
  <c r="AH127" i="1"/>
  <c r="B127" i="1"/>
  <c r="T126" i="1"/>
  <c r="O126" i="1"/>
  <c r="P126" i="1"/>
  <c r="V126" i="1"/>
  <c r="W126" i="1"/>
  <c r="X126" i="1"/>
  <c r="AA126" i="1"/>
  <c r="AD126" i="1"/>
  <c r="AG126" i="1"/>
  <c r="AJ126" i="1"/>
  <c r="Z126" i="1"/>
  <c r="AC126" i="1"/>
  <c r="AF126" i="1"/>
  <c r="AI126" i="1"/>
  <c r="Y126" i="1"/>
  <c r="AB126" i="1"/>
  <c r="AE126" i="1"/>
  <c r="AH126" i="1"/>
  <c r="B126" i="1"/>
  <c r="T125" i="1"/>
  <c r="U125" i="1"/>
  <c r="O125" i="1"/>
  <c r="P125" i="1"/>
  <c r="V125" i="1"/>
  <c r="W125" i="1"/>
  <c r="X125" i="1"/>
  <c r="AA125" i="1"/>
  <c r="AD125" i="1"/>
  <c r="AG125" i="1"/>
  <c r="AJ125" i="1"/>
  <c r="Z125" i="1"/>
  <c r="AC125" i="1"/>
  <c r="AF125" i="1"/>
  <c r="AI125" i="1"/>
  <c r="Y125" i="1"/>
  <c r="AB125" i="1"/>
  <c r="AE125" i="1"/>
  <c r="AH125" i="1"/>
  <c r="B125" i="1"/>
  <c r="R124" i="1"/>
  <c r="T124" i="1"/>
  <c r="U124" i="1"/>
  <c r="O124" i="1"/>
  <c r="P124" i="1"/>
  <c r="V124" i="1"/>
  <c r="W124" i="1"/>
  <c r="X124" i="1"/>
  <c r="AA124" i="1"/>
  <c r="AD124" i="1"/>
  <c r="AG124" i="1"/>
  <c r="AJ124" i="1"/>
  <c r="Z124" i="1"/>
  <c r="AC124" i="1"/>
  <c r="AF124" i="1"/>
  <c r="AI124" i="1"/>
  <c r="Y124" i="1"/>
  <c r="AB124" i="1"/>
  <c r="AE124" i="1"/>
  <c r="AH124" i="1"/>
  <c r="B124" i="1"/>
  <c r="R123" i="1"/>
  <c r="T123" i="1"/>
  <c r="U123" i="1"/>
  <c r="O123" i="1"/>
  <c r="P123" i="1"/>
  <c r="V123" i="1"/>
  <c r="W123" i="1"/>
  <c r="X123" i="1"/>
  <c r="AA123" i="1"/>
  <c r="AD123" i="1"/>
  <c r="AG123" i="1"/>
  <c r="AJ123" i="1"/>
  <c r="Z123" i="1"/>
  <c r="AC123" i="1"/>
  <c r="AF123" i="1"/>
  <c r="AI123" i="1"/>
  <c r="Y123" i="1"/>
  <c r="AB123" i="1"/>
  <c r="AE123" i="1"/>
  <c r="AH123" i="1"/>
  <c r="B123" i="1"/>
  <c r="R122" i="1"/>
  <c r="T122" i="1"/>
  <c r="U122" i="1"/>
  <c r="O122" i="1"/>
  <c r="P122" i="1"/>
  <c r="V122" i="1"/>
  <c r="W122" i="1"/>
  <c r="X122" i="1"/>
  <c r="AA122" i="1"/>
  <c r="AD122" i="1"/>
  <c r="AG122" i="1"/>
  <c r="AJ122" i="1"/>
  <c r="Z122" i="1"/>
  <c r="AC122" i="1"/>
  <c r="AF122" i="1"/>
  <c r="AI122" i="1"/>
  <c r="Y122" i="1"/>
  <c r="AB122" i="1"/>
  <c r="AE122" i="1"/>
  <c r="AH122" i="1"/>
  <c r="B122" i="1"/>
  <c r="R121" i="1"/>
  <c r="T121" i="1"/>
  <c r="U121" i="1"/>
  <c r="O121" i="1"/>
  <c r="P121" i="1"/>
  <c r="V121" i="1"/>
  <c r="W121" i="1"/>
  <c r="X121" i="1"/>
  <c r="AA121" i="1"/>
  <c r="AD121" i="1"/>
  <c r="AG121" i="1"/>
  <c r="AJ121" i="1"/>
  <c r="Z121" i="1"/>
  <c r="AC121" i="1"/>
  <c r="AF121" i="1"/>
  <c r="AI121" i="1"/>
  <c r="Y121" i="1"/>
  <c r="AB121" i="1"/>
  <c r="AE121" i="1"/>
  <c r="AH121" i="1"/>
  <c r="B121" i="1"/>
  <c r="R120" i="1"/>
  <c r="T120" i="1"/>
  <c r="U120" i="1"/>
  <c r="O120" i="1"/>
  <c r="P120" i="1"/>
  <c r="V120" i="1"/>
  <c r="W120" i="1"/>
  <c r="X120" i="1"/>
  <c r="AA120" i="1"/>
  <c r="AD120" i="1"/>
  <c r="AG120" i="1"/>
  <c r="AJ120" i="1"/>
  <c r="Z120" i="1"/>
  <c r="AC120" i="1"/>
  <c r="AF120" i="1"/>
  <c r="AI120" i="1"/>
  <c r="Y120" i="1"/>
  <c r="AB120" i="1"/>
  <c r="AE120" i="1"/>
  <c r="AH120" i="1"/>
  <c r="B120" i="1"/>
  <c r="R119" i="1"/>
  <c r="T119" i="1"/>
  <c r="U119" i="1"/>
  <c r="O119" i="1"/>
  <c r="P119" i="1"/>
  <c r="V119" i="1"/>
  <c r="W119" i="1"/>
  <c r="X119" i="1"/>
  <c r="AA119" i="1"/>
  <c r="AD119" i="1"/>
  <c r="AG119" i="1"/>
  <c r="AJ119" i="1"/>
  <c r="Z119" i="1"/>
  <c r="AC119" i="1"/>
  <c r="AF119" i="1"/>
  <c r="AI119" i="1"/>
  <c r="Y119" i="1"/>
  <c r="AB119" i="1"/>
  <c r="AE119" i="1"/>
  <c r="AH119" i="1"/>
  <c r="B119" i="1"/>
  <c r="R118" i="1"/>
  <c r="T118" i="1"/>
  <c r="U118" i="1"/>
  <c r="O118" i="1"/>
  <c r="P118" i="1"/>
  <c r="V118" i="1"/>
  <c r="W118" i="1"/>
  <c r="X118" i="1"/>
  <c r="AA118" i="1"/>
  <c r="AD118" i="1"/>
  <c r="AG118" i="1"/>
  <c r="AJ118" i="1"/>
  <c r="Z118" i="1"/>
  <c r="AC118" i="1"/>
  <c r="AF118" i="1"/>
  <c r="AI118" i="1"/>
  <c r="Y118" i="1"/>
  <c r="AB118" i="1"/>
  <c r="AE118" i="1"/>
  <c r="AH118" i="1"/>
  <c r="B118" i="1"/>
  <c r="R117" i="1"/>
  <c r="T117" i="1"/>
  <c r="U117" i="1"/>
  <c r="O117" i="1"/>
  <c r="P117" i="1"/>
  <c r="V117" i="1"/>
  <c r="W117" i="1"/>
  <c r="X117" i="1"/>
  <c r="AA117" i="1"/>
  <c r="AD117" i="1"/>
  <c r="AG117" i="1"/>
  <c r="AJ117" i="1"/>
  <c r="Z117" i="1"/>
  <c r="AC117" i="1"/>
  <c r="AF117" i="1"/>
  <c r="AI117" i="1"/>
  <c r="Y117" i="1"/>
  <c r="AB117" i="1"/>
  <c r="AE117" i="1"/>
  <c r="AH117" i="1"/>
  <c r="B117" i="1"/>
  <c r="R116" i="1"/>
  <c r="T116" i="1"/>
  <c r="U116" i="1"/>
  <c r="O116" i="1"/>
  <c r="P116" i="1"/>
  <c r="V116" i="1"/>
  <c r="W116" i="1"/>
  <c r="X116" i="1"/>
  <c r="AA116" i="1"/>
  <c r="AD116" i="1"/>
  <c r="AG116" i="1"/>
  <c r="AJ116" i="1"/>
  <c r="Z116" i="1"/>
  <c r="AC116" i="1"/>
  <c r="AF116" i="1"/>
  <c r="AI116" i="1"/>
  <c r="Y116" i="1"/>
  <c r="AB116" i="1"/>
  <c r="AE116" i="1"/>
  <c r="AH116" i="1"/>
  <c r="B116" i="1"/>
  <c r="R115" i="1"/>
  <c r="T115" i="1"/>
  <c r="U115" i="1"/>
  <c r="O115" i="1"/>
  <c r="P115" i="1"/>
  <c r="V115" i="1"/>
  <c r="W115" i="1"/>
  <c r="X115" i="1"/>
  <c r="AA115" i="1"/>
  <c r="AD115" i="1"/>
  <c r="AG115" i="1"/>
  <c r="AJ115" i="1"/>
  <c r="Z115" i="1"/>
  <c r="AC115" i="1"/>
  <c r="AF115" i="1"/>
  <c r="AI115" i="1"/>
  <c r="Y115" i="1"/>
  <c r="AB115" i="1"/>
  <c r="AE115" i="1"/>
  <c r="AH115" i="1"/>
  <c r="B115" i="1"/>
  <c r="R114" i="1"/>
  <c r="T114" i="1"/>
  <c r="U114" i="1"/>
  <c r="O114" i="1"/>
  <c r="P114" i="1"/>
  <c r="V114" i="1"/>
  <c r="W114" i="1"/>
  <c r="X114" i="1"/>
  <c r="AA114" i="1"/>
  <c r="AD114" i="1"/>
  <c r="AG114" i="1"/>
  <c r="AJ114" i="1"/>
  <c r="Z114" i="1"/>
  <c r="AC114" i="1"/>
  <c r="AF114" i="1"/>
  <c r="AI114" i="1"/>
  <c r="Y114" i="1"/>
  <c r="AB114" i="1"/>
  <c r="AE114" i="1"/>
  <c r="AH114" i="1"/>
  <c r="B114" i="1"/>
  <c r="R113" i="1"/>
  <c r="T113" i="1"/>
  <c r="U113" i="1"/>
  <c r="O113" i="1"/>
  <c r="P113" i="1"/>
  <c r="V113" i="1"/>
  <c r="W113" i="1"/>
  <c r="X113" i="1"/>
  <c r="AA113" i="1"/>
  <c r="AD113" i="1"/>
  <c r="AG113" i="1"/>
  <c r="AJ113" i="1"/>
  <c r="Z113" i="1"/>
  <c r="AC113" i="1"/>
  <c r="AF113" i="1"/>
  <c r="AI113" i="1"/>
  <c r="Y113" i="1"/>
  <c r="AB113" i="1"/>
  <c r="AE113" i="1"/>
  <c r="AH113" i="1"/>
  <c r="B113" i="1"/>
  <c r="R112" i="1"/>
  <c r="T112" i="1"/>
  <c r="U112" i="1"/>
  <c r="O112" i="1"/>
  <c r="P112" i="1"/>
  <c r="V112" i="1"/>
  <c r="W112" i="1"/>
  <c r="X112" i="1"/>
  <c r="AA112" i="1"/>
  <c r="AD112" i="1"/>
  <c r="AG112" i="1"/>
  <c r="AJ112" i="1"/>
  <c r="Z112" i="1"/>
  <c r="AC112" i="1"/>
  <c r="AF112" i="1"/>
  <c r="AI112" i="1"/>
  <c r="Y112" i="1"/>
  <c r="AB112" i="1"/>
  <c r="AE112" i="1"/>
  <c r="AH112" i="1"/>
  <c r="B112" i="1"/>
  <c r="R111" i="1"/>
  <c r="T111" i="1"/>
  <c r="U111" i="1"/>
  <c r="O111" i="1"/>
  <c r="P111" i="1"/>
  <c r="V111" i="1"/>
  <c r="W111" i="1"/>
  <c r="X111" i="1"/>
  <c r="AA111" i="1"/>
  <c r="AD111" i="1"/>
  <c r="AG111" i="1"/>
  <c r="AJ111" i="1"/>
  <c r="Z111" i="1"/>
  <c r="AC111" i="1"/>
  <c r="AF111" i="1"/>
  <c r="AI111" i="1"/>
  <c r="Y111" i="1"/>
  <c r="AB111" i="1"/>
  <c r="AE111" i="1"/>
  <c r="AH111" i="1"/>
  <c r="B111" i="1"/>
  <c r="R110" i="1"/>
  <c r="T110" i="1"/>
  <c r="O110" i="1"/>
  <c r="P110" i="1"/>
  <c r="V110" i="1"/>
  <c r="W110" i="1"/>
  <c r="X110" i="1"/>
  <c r="AA110" i="1"/>
  <c r="AD110" i="1"/>
  <c r="AG110" i="1"/>
  <c r="AJ110" i="1"/>
  <c r="Z110" i="1"/>
  <c r="AC110" i="1"/>
  <c r="AF110" i="1"/>
  <c r="AI110" i="1"/>
  <c r="Y110" i="1"/>
  <c r="AB110" i="1"/>
  <c r="AE110" i="1"/>
  <c r="AH110" i="1"/>
  <c r="B110" i="1"/>
  <c r="B109" i="1"/>
  <c r="R108" i="1"/>
  <c r="S108" i="1"/>
  <c r="U108" i="1"/>
  <c r="O108" i="1"/>
  <c r="P108" i="1"/>
  <c r="V108" i="1"/>
  <c r="W108" i="1"/>
  <c r="X108" i="1"/>
  <c r="AA108" i="1"/>
  <c r="AD108" i="1"/>
  <c r="AG108" i="1"/>
  <c r="AJ108" i="1"/>
  <c r="Z108" i="1"/>
  <c r="AC108" i="1"/>
  <c r="AF108" i="1"/>
  <c r="AI108" i="1"/>
  <c r="Y108" i="1"/>
  <c r="AB108" i="1"/>
  <c r="AE108" i="1"/>
  <c r="AH108" i="1"/>
  <c r="B108" i="1"/>
  <c r="R107" i="1"/>
  <c r="S107" i="1"/>
  <c r="T107" i="1"/>
  <c r="U107" i="1"/>
  <c r="O107" i="1"/>
  <c r="P107" i="1"/>
  <c r="V107" i="1"/>
  <c r="W107" i="1"/>
  <c r="X107" i="1"/>
  <c r="AA107" i="1"/>
  <c r="AD107" i="1"/>
  <c r="AG107" i="1"/>
  <c r="AJ107" i="1"/>
  <c r="Z107" i="1"/>
  <c r="AC107" i="1"/>
  <c r="AF107" i="1"/>
  <c r="AI107" i="1"/>
  <c r="Y107" i="1"/>
  <c r="AB107" i="1"/>
  <c r="AE107" i="1"/>
  <c r="AH107" i="1"/>
  <c r="B107" i="1"/>
  <c r="R106" i="1"/>
  <c r="S106" i="1"/>
  <c r="T106" i="1"/>
  <c r="U106" i="1"/>
  <c r="O106" i="1"/>
  <c r="P106" i="1"/>
  <c r="V106" i="1"/>
  <c r="W106" i="1"/>
  <c r="X106" i="1"/>
  <c r="AA106" i="1"/>
  <c r="AD106" i="1"/>
  <c r="AG106" i="1"/>
  <c r="AJ106" i="1"/>
  <c r="Z106" i="1"/>
  <c r="AC106" i="1"/>
  <c r="AF106" i="1"/>
  <c r="AI106" i="1"/>
  <c r="Y106" i="1"/>
  <c r="AB106" i="1"/>
  <c r="AE106" i="1"/>
  <c r="AH106" i="1"/>
  <c r="B106" i="1"/>
  <c r="R105" i="1"/>
  <c r="S105" i="1"/>
  <c r="T105" i="1"/>
  <c r="U105" i="1"/>
  <c r="O105" i="1"/>
  <c r="P105" i="1"/>
  <c r="V105" i="1"/>
  <c r="W105" i="1"/>
  <c r="X105" i="1"/>
  <c r="AA105" i="1"/>
  <c r="AD105" i="1"/>
  <c r="AG105" i="1"/>
  <c r="AJ105" i="1"/>
  <c r="Z105" i="1"/>
  <c r="AC105" i="1"/>
  <c r="AF105" i="1"/>
  <c r="AI105" i="1"/>
  <c r="Y105" i="1"/>
  <c r="AB105" i="1"/>
  <c r="AE105" i="1"/>
  <c r="AH105" i="1"/>
  <c r="B105" i="1"/>
  <c r="R104" i="1"/>
  <c r="S104" i="1"/>
  <c r="T104" i="1"/>
  <c r="U104" i="1"/>
  <c r="O104" i="1"/>
  <c r="P104" i="1"/>
  <c r="V104" i="1"/>
  <c r="W104" i="1"/>
  <c r="X104" i="1"/>
  <c r="AA104" i="1"/>
  <c r="AD104" i="1"/>
  <c r="AG104" i="1"/>
  <c r="AJ104" i="1"/>
  <c r="Z104" i="1"/>
  <c r="AC104" i="1"/>
  <c r="AF104" i="1"/>
  <c r="AI104" i="1"/>
  <c r="Y104" i="1"/>
  <c r="AB104" i="1"/>
  <c r="AE104" i="1"/>
  <c r="AH104" i="1"/>
  <c r="B104" i="1"/>
  <c r="R103" i="1"/>
  <c r="S103" i="1"/>
  <c r="T103" i="1"/>
  <c r="U103" i="1"/>
  <c r="O103" i="1"/>
  <c r="P103" i="1"/>
  <c r="V103" i="1"/>
  <c r="W103" i="1"/>
  <c r="X103" i="1"/>
  <c r="AA103" i="1"/>
  <c r="AD103" i="1"/>
  <c r="AG103" i="1"/>
  <c r="AJ103" i="1"/>
  <c r="Z103" i="1"/>
  <c r="AC103" i="1"/>
  <c r="AF103" i="1"/>
  <c r="AI103" i="1"/>
  <c r="Y103" i="1"/>
  <c r="AB103" i="1"/>
  <c r="AE103" i="1"/>
  <c r="AH103" i="1"/>
  <c r="B103" i="1"/>
  <c r="R102" i="1"/>
  <c r="S102" i="1"/>
  <c r="T102" i="1"/>
  <c r="U102" i="1"/>
  <c r="O102" i="1"/>
  <c r="P102" i="1"/>
  <c r="V102" i="1"/>
  <c r="W102" i="1"/>
  <c r="X102" i="1"/>
  <c r="AA102" i="1"/>
  <c r="AD102" i="1"/>
  <c r="AG102" i="1"/>
  <c r="AJ102" i="1"/>
  <c r="Z102" i="1"/>
  <c r="AC102" i="1"/>
  <c r="AF102" i="1"/>
  <c r="AI102" i="1"/>
  <c r="Y102" i="1"/>
  <c r="AB102" i="1"/>
  <c r="AE102" i="1"/>
  <c r="AH102" i="1"/>
  <c r="B102" i="1"/>
  <c r="R101" i="1"/>
  <c r="S101" i="1"/>
  <c r="T101" i="1"/>
  <c r="U101" i="1"/>
  <c r="O101" i="1"/>
  <c r="P101" i="1"/>
  <c r="V101" i="1"/>
  <c r="W101" i="1"/>
  <c r="X101" i="1"/>
  <c r="AA101" i="1"/>
  <c r="AD101" i="1"/>
  <c r="AG101" i="1"/>
  <c r="AJ101" i="1"/>
  <c r="Z101" i="1"/>
  <c r="AC101" i="1"/>
  <c r="AF101" i="1"/>
  <c r="AI101" i="1"/>
  <c r="Y101" i="1"/>
  <c r="AB101" i="1"/>
  <c r="AE101" i="1"/>
  <c r="AH101" i="1"/>
  <c r="B101" i="1"/>
  <c r="R100" i="1"/>
  <c r="S100" i="1"/>
  <c r="T100" i="1"/>
  <c r="U100" i="1"/>
  <c r="O100" i="1"/>
  <c r="P100" i="1"/>
  <c r="V100" i="1"/>
  <c r="W100" i="1"/>
  <c r="X100" i="1"/>
  <c r="AA100" i="1"/>
  <c r="AD100" i="1"/>
  <c r="AG100" i="1"/>
  <c r="AJ100" i="1"/>
  <c r="Z100" i="1"/>
  <c r="AC100" i="1"/>
  <c r="AF100" i="1"/>
  <c r="AI100" i="1"/>
  <c r="Y100" i="1"/>
  <c r="AB100" i="1"/>
  <c r="AE100" i="1"/>
  <c r="AH100" i="1"/>
  <c r="B100" i="1"/>
  <c r="R99" i="1"/>
  <c r="S99" i="1"/>
  <c r="T99" i="1"/>
  <c r="U99" i="1"/>
  <c r="O99" i="1"/>
  <c r="P99" i="1"/>
  <c r="V99" i="1"/>
  <c r="W99" i="1"/>
  <c r="X99" i="1"/>
  <c r="AA99" i="1"/>
  <c r="AD99" i="1"/>
  <c r="AG99" i="1"/>
  <c r="AJ99" i="1"/>
  <c r="Z99" i="1"/>
  <c r="AC99" i="1"/>
  <c r="AF99" i="1"/>
  <c r="AI99" i="1"/>
  <c r="Y99" i="1"/>
  <c r="AB99" i="1"/>
  <c r="AE99" i="1"/>
  <c r="AH99" i="1"/>
  <c r="B99" i="1"/>
  <c r="R98" i="1"/>
  <c r="S98" i="1"/>
  <c r="T98" i="1"/>
  <c r="U98" i="1"/>
  <c r="O98" i="1"/>
  <c r="P98" i="1"/>
  <c r="V98" i="1"/>
  <c r="W98" i="1"/>
  <c r="X98" i="1"/>
  <c r="AA98" i="1"/>
  <c r="AD98" i="1"/>
  <c r="AG98" i="1"/>
  <c r="AJ98" i="1"/>
  <c r="Z98" i="1"/>
  <c r="AC98" i="1"/>
  <c r="AF98" i="1"/>
  <c r="AI98" i="1"/>
  <c r="Y98" i="1"/>
  <c r="AB98" i="1"/>
  <c r="AE98" i="1"/>
  <c r="AH98" i="1"/>
  <c r="B98" i="1"/>
  <c r="R97" i="1"/>
  <c r="S97" i="1"/>
  <c r="T97" i="1"/>
  <c r="U97" i="1"/>
  <c r="O97" i="1"/>
  <c r="P97" i="1"/>
  <c r="V97" i="1"/>
  <c r="W97" i="1"/>
  <c r="X97" i="1"/>
  <c r="AA97" i="1"/>
  <c r="AD97" i="1"/>
  <c r="AG97" i="1"/>
  <c r="AJ97" i="1"/>
  <c r="Z97" i="1"/>
  <c r="AC97" i="1"/>
  <c r="AF97" i="1"/>
  <c r="AI97" i="1"/>
  <c r="Y97" i="1"/>
  <c r="AB97" i="1"/>
  <c r="AE97" i="1"/>
  <c r="AH97" i="1"/>
  <c r="B97" i="1"/>
  <c r="R96" i="1"/>
  <c r="S96" i="1"/>
  <c r="T96" i="1"/>
  <c r="U96" i="1"/>
  <c r="O96" i="1"/>
  <c r="P96" i="1"/>
  <c r="V96" i="1"/>
  <c r="W96" i="1"/>
  <c r="X96" i="1"/>
  <c r="AA96" i="1"/>
  <c r="AD96" i="1"/>
  <c r="AG96" i="1"/>
  <c r="AJ96" i="1"/>
  <c r="Z96" i="1"/>
  <c r="AC96" i="1"/>
  <c r="AF96" i="1"/>
  <c r="AI96" i="1"/>
  <c r="Y96" i="1"/>
  <c r="AB96" i="1"/>
  <c r="AE96" i="1"/>
  <c r="AH96" i="1"/>
  <c r="B96" i="1"/>
  <c r="R95" i="1"/>
  <c r="S95" i="1"/>
  <c r="T95" i="1"/>
  <c r="U95" i="1"/>
  <c r="O95" i="1"/>
  <c r="P95" i="1"/>
  <c r="V95" i="1"/>
  <c r="W95" i="1"/>
  <c r="X95" i="1"/>
  <c r="AA95" i="1"/>
  <c r="AD95" i="1"/>
  <c r="AG95" i="1"/>
  <c r="AJ95" i="1"/>
  <c r="Z95" i="1"/>
  <c r="AC95" i="1"/>
  <c r="AF95" i="1"/>
  <c r="AI95" i="1"/>
  <c r="Y95" i="1"/>
  <c r="AB95" i="1"/>
  <c r="AE95" i="1"/>
  <c r="AH95" i="1"/>
  <c r="B95" i="1"/>
  <c r="R94" i="1"/>
  <c r="S94" i="1"/>
  <c r="T94" i="1"/>
  <c r="U94" i="1"/>
  <c r="O94" i="1"/>
  <c r="P94" i="1"/>
  <c r="V94" i="1"/>
  <c r="W94" i="1"/>
  <c r="X94" i="1"/>
  <c r="AA94" i="1"/>
  <c r="AD94" i="1"/>
  <c r="AG94" i="1"/>
  <c r="AJ94" i="1"/>
  <c r="Z94" i="1"/>
  <c r="AC94" i="1"/>
  <c r="AF94" i="1"/>
  <c r="AI94" i="1"/>
  <c r="Y94" i="1"/>
  <c r="AB94" i="1"/>
  <c r="AE94" i="1"/>
  <c r="AH94" i="1"/>
  <c r="B94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47" i="1"/>
  <c r="B46" i="1"/>
  <c r="B45" i="1"/>
  <c r="B44" i="1"/>
  <c r="B43" i="1"/>
  <c r="B42" i="1"/>
  <c r="U41" i="1"/>
  <c r="W41" i="1"/>
  <c r="AA41" i="1"/>
  <c r="AD41" i="1"/>
  <c r="AG41" i="1"/>
  <c r="AJ41" i="1"/>
  <c r="Z41" i="1"/>
  <c r="AC41" i="1"/>
  <c r="AF41" i="1"/>
  <c r="AI41" i="1"/>
  <c r="Y41" i="1"/>
  <c r="AB41" i="1"/>
  <c r="AE41" i="1"/>
  <c r="AH41" i="1"/>
  <c r="B41" i="1"/>
  <c r="R40" i="1"/>
  <c r="U40" i="1"/>
  <c r="O40" i="1"/>
  <c r="P40" i="1"/>
  <c r="V40" i="1"/>
  <c r="W40" i="1"/>
  <c r="AA40" i="1"/>
  <c r="AD40" i="1"/>
  <c r="AG40" i="1"/>
  <c r="AJ40" i="1"/>
  <c r="Z40" i="1"/>
  <c r="AC40" i="1"/>
  <c r="AF40" i="1"/>
  <c r="AI40" i="1"/>
  <c r="Y40" i="1"/>
  <c r="AB40" i="1"/>
  <c r="AE40" i="1"/>
  <c r="AH40" i="1"/>
  <c r="B40" i="1"/>
  <c r="R39" i="1"/>
  <c r="U39" i="1"/>
  <c r="O39" i="1"/>
  <c r="P39" i="1"/>
  <c r="V39" i="1"/>
  <c r="W39" i="1"/>
  <c r="AA39" i="1"/>
  <c r="AD39" i="1"/>
  <c r="AG39" i="1"/>
  <c r="AJ39" i="1"/>
  <c r="Z39" i="1"/>
  <c r="AC39" i="1"/>
  <c r="AF39" i="1"/>
  <c r="AI39" i="1"/>
  <c r="Y39" i="1"/>
  <c r="AB39" i="1"/>
  <c r="AE39" i="1"/>
  <c r="AH39" i="1"/>
  <c r="B39" i="1"/>
  <c r="R38" i="1"/>
  <c r="U38" i="1"/>
  <c r="O38" i="1"/>
  <c r="P38" i="1"/>
  <c r="V38" i="1"/>
  <c r="W38" i="1"/>
  <c r="AA38" i="1"/>
  <c r="AD38" i="1"/>
  <c r="AG38" i="1"/>
  <c r="AJ38" i="1"/>
  <c r="Z38" i="1"/>
  <c r="AC38" i="1"/>
  <c r="AF38" i="1"/>
  <c r="AI38" i="1"/>
  <c r="Y38" i="1"/>
  <c r="AB38" i="1"/>
  <c r="AE38" i="1"/>
  <c r="AH38" i="1"/>
  <c r="B38" i="1"/>
  <c r="R37" i="1"/>
  <c r="U37" i="1"/>
  <c r="O37" i="1"/>
  <c r="P37" i="1"/>
  <c r="V37" i="1"/>
  <c r="W37" i="1"/>
  <c r="AA37" i="1"/>
  <c r="AD37" i="1"/>
  <c r="AG37" i="1"/>
  <c r="AJ37" i="1"/>
  <c r="Z37" i="1"/>
  <c r="AC37" i="1"/>
  <c r="AF37" i="1"/>
  <c r="AI37" i="1"/>
  <c r="Y37" i="1"/>
  <c r="AB37" i="1"/>
  <c r="AE37" i="1"/>
  <c r="AH37" i="1"/>
  <c r="B37" i="1"/>
  <c r="R36" i="1"/>
  <c r="U36" i="1"/>
  <c r="O36" i="1"/>
  <c r="P36" i="1"/>
  <c r="V36" i="1"/>
  <c r="W36" i="1"/>
  <c r="AA36" i="1"/>
  <c r="AD36" i="1"/>
  <c r="AG36" i="1"/>
  <c r="AJ36" i="1"/>
  <c r="Z36" i="1"/>
  <c r="AC36" i="1"/>
  <c r="AF36" i="1"/>
  <c r="AI36" i="1"/>
  <c r="Y36" i="1"/>
  <c r="AB36" i="1"/>
  <c r="AE36" i="1"/>
  <c r="AH36" i="1"/>
  <c r="B36" i="1"/>
  <c r="R35" i="1"/>
  <c r="T35" i="1"/>
  <c r="U35" i="1"/>
  <c r="O35" i="1"/>
  <c r="P35" i="1"/>
  <c r="V35" i="1"/>
  <c r="W35" i="1"/>
  <c r="AA35" i="1"/>
  <c r="AD35" i="1"/>
  <c r="AG35" i="1"/>
  <c r="AJ35" i="1"/>
  <c r="Z35" i="1"/>
  <c r="AC35" i="1"/>
  <c r="AF35" i="1"/>
  <c r="AI35" i="1"/>
  <c r="Y35" i="1"/>
  <c r="AB35" i="1"/>
  <c r="AE35" i="1"/>
  <c r="AH35" i="1"/>
  <c r="B35" i="1"/>
  <c r="R34" i="1"/>
  <c r="T34" i="1"/>
  <c r="U34" i="1"/>
  <c r="O34" i="1"/>
  <c r="P34" i="1"/>
  <c r="V34" i="1"/>
  <c r="W34" i="1"/>
  <c r="AA34" i="1"/>
  <c r="AD34" i="1"/>
  <c r="AG34" i="1"/>
  <c r="AJ34" i="1"/>
  <c r="Z34" i="1"/>
  <c r="AC34" i="1"/>
  <c r="AF34" i="1"/>
  <c r="AI34" i="1"/>
  <c r="Y34" i="1"/>
  <c r="AB34" i="1"/>
  <c r="AE34" i="1"/>
  <c r="AH34" i="1"/>
  <c r="B34" i="1"/>
  <c r="R33" i="1"/>
  <c r="T33" i="1"/>
  <c r="U33" i="1"/>
  <c r="O33" i="1"/>
  <c r="P33" i="1"/>
  <c r="V33" i="1"/>
  <c r="W33" i="1"/>
  <c r="X33" i="1"/>
  <c r="AA33" i="1"/>
  <c r="AD33" i="1"/>
  <c r="AG33" i="1"/>
  <c r="AJ33" i="1"/>
  <c r="Z33" i="1"/>
  <c r="AC33" i="1"/>
  <c r="AF33" i="1"/>
  <c r="AI33" i="1"/>
  <c r="Y33" i="1"/>
  <c r="AB33" i="1"/>
  <c r="AE33" i="1"/>
  <c r="AH33" i="1"/>
  <c r="B33" i="1"/>
  <c r="R32" i="1"/>
  <c r="T32" i="1"/>
  <c r="U32" i="1"/>
  <c r="O32" i="1"/>
  <c r="P32" i="1"/>
  <c r="V32" i="1"/>
  <c r="W32" i="1"/>
  <c r="X32" i="1"/>
  <c r="AA32" i="1"/>
  <c r="AD32" i="1"/>
  <c r="AG32" i="1"/>
  <c r="AJ32" i="1"/>
  <c r="Z32" i="1"/>
  <c r="AC32" i="1"/>
  <c r="AF32" i="1"/>
  <c r="AI32" i="1"/>
  <c r="Y32" i="1"/>
  <c r="AB32" i="1"/>
  <c r="AE32" i="1"/>
  <c r="AH32" i="1"/>
  <c r="B32" i="1"/>
  <c r="R31" i="1"/>
  <c r="T31" i="1"/>
  <c r="U31" i="1"/>
  <c r="O31" i="1"/>
  <c r="P31" i="1"/>
  <c r="V31" i="1"/>
  <c r="W31" i="1"/>
  <c r="X31" i="1"/>
  <c r="AA31" i="1"/>
  <c r="AD31" i="1"/>
  <c r="AG31" i="1"/>
  <c r="AJ31" i="1"/>
  <c r="Z31" i="1"/>
  <c r="AC31" i="1"/>
  <c r="AF31" i="1"/>
  <c r="AI31" i="1"/>
  <c r="Y31" i="1"/>
  <c r="AB31" i="1"/>
  <c r="AE31" i="1"/>
  <c r="AH31" i="1"/>
  <c r="B31" i="1"/>
  <c r="R30" i="1"/>
  <c r="T30" i="1"/>
  <c r="U30" i="1"/>
  <c r="O30" i="1"/>
  <c r="P30" i="1"/>
  <c r="V30" i="1"/>
  <c r="W30" i="1"/>
  <c r="X30" i="1"/>
  <c r="AA30" i="1"/>
  <c r="AD30" i="1"/>
  <c r="AG30" i="1"/>
  <c r="AJ30" i="1"/>
  <c r="Z30" i="1"/>
  <c r="AC30" i="1"/>
  <c r="AF30" i="1"/>
  <c r="AI30" i="1"/>
  <c r="Y30" i="1"/>
  <c r="AB30" i="1"/>
  <c r="AE30" i="1"/>
  <c r="AH30" i="1"/>
  <c r="B30" i="1"/>
  <c r="R29" i="1"/>
  <c r="T29" i="1"/>
  <c r="U29" i="1"/>
  <c r="O29" i="1"/>
  <c r="P29" i="1"/>
  <c r="V29" i="1"/>
  <c r="W29" i="1"/>
  <c r="X29" i="1"/>
  <c r="AA29" i="1"/>
  <c r="AD29" i="1"/>
  <c r="AG29" i="1"/>
  <c r="AJ29" i="1"/>
  <c r="Z29" i="1"/>
  <c r="AC29" i="1"/>
  <c r="AF29" i="1"/>
  <c r="AI29" i="1"/>
  <c r="Y29" i="1"/>
  <c r="AB29" i="1"/>
  <c r="AE29" i="1"/>
  <c r="AH29" i="1"/>
  <c r="B29" i="1"/>
  <c r="R28" i="1"/>
  <c r="T28" i="1"/>
  <c r="U28" i="1"/>
  <c r="O28" i="1"/>
  <c r="P28" i="1"/>
  <c r="V28" i="1"/>
  <c r="W28" i="1"/>
  <c r="X28" i="1"/>
  <c r="AA28" i="1"/>
  <c r="AD28" i="1"/>
  <c r="AG28" i="1"/>
  <c r="AJ28" i="1"/>
  <c r="Z28" i="1"/>
  <c r="AC28" i="1"/>
  <c r="AF28" i="1"/>
  <c r="AI28" i="1"/>
  <c r="Y28" i="1"/>
  <c r="AB28" i="1"/>
  <c r="AE28" i="1"/>
  <c r="AH28" i="1"/>
  <c r="B28" i="1"/>
  <c r="R27" i="1"/>
  <c r="S27" i="1"/>
  <c r="T27" i="1"/>
  <c r="U27" i="1"/>
  <c r="O27" i="1"/>
  <c r="P27" i="1"/>
  <c r="V27" i="1"/>
  <c r="W27" i="1"/>
  <c r="X27" i="1"/>
  <c r="AA27" i="1"/>
  <c r="AD27" i="1"/>
  <c r="AG27" i="1"/>
  <c r="AJ27" i="1"/>
  <c r="Z27" i="1"/>
  <c r="AC27" i="1"/>
  <c r="AF27" i="1"/>
  <c r="AI27" i="1"/>
  <c r="Y27" i="1"/>
  <c r="AB27" i="1"/>
  <c r="AE27" i="1"/>
  <c r="AH27" i="1"/>
  <c r="B27" i="1"/>
  <c r="R26" i="1"/>
  <c r="S26" i="1"/>
  <c r="T26" i="1"/>
  <c r="U26" i="1"/>
  <c r="O26" i="1"/>
  <c r="P26" i="1"/>
  <c r="V26" i="1"/>
  <c r="W26" i="1"/>
  <c r="X26" i="1"/>
  <c r="AA26" i="1"/>
  <c r="AD26" i="1"/>
  <c r="AG26" i="1"/>
  <c r="AJ26" i="1"/>
  <c r="Z26" i="1"/>
  <c r="AC26" i="1"/>
  <c r="AF26" i="1"/>
  <c r="AI26" i="1"/>
  <c r="Y26" i="1"/>
  <c r="AB26" i="1"/>
  <c r="AE26" i="1"/>
  <c r="AH26" i="1"/>
  <c r="B26" i="1"/>
  <c r="R25" i="1"/>
  <c r="S25" i="1"/>
  <c r="T25" i="1"/>
  <c r="U25" i="1"/>
  <c r="O25" i="1"/>
  <c r="P25" i="1"/>
  <c r="V25" i="1"/>
  <c r="W25" i="1"/>
  <c r="X25" i="1"/>
  <c r="AA25" i="1"/>
  <c r="AD25" i="1"/>
  <c r="AG25" i="1"/>
  <c r="AJ25" i="1"/>
  <c r="Z25" i="1"/>
  <c r="AC25" i="1"/>
  <c r="AF25" i="1"/>
  <c r="AI25" i="1"/>
  <c r="Y25" i="1"/>
  <c r="AB25" i="1"/>
  <c r="AE25" i="1"/>
  <c r="AH25" i="1"/>
  <c r="B25" i="1"/>
  <c r="R24" i="1"/>
  <c r="S24" i="1"/>
  <c r="T24" i="1"/>
  <c r="U24" i="1"/>
  <c r="O24" i="1"/>
  <c r="P24" i="1"/>
  <c r="V24" i="1"/>
  <c r="W24" i="1"/>
  <c r="X24" i="1"/>
  <c r="AA24" i="1"/>
  <c r="BC24" i="1"/>
  <c r="BF24" i="1"/>
  <c r="Z24" i="1"/>
  <c r="BB24" i="1"/>
  <c r="BE24" i="1"/>
  <c r="Y24" i="1"/>
  <c r="BA24" i="1"/>
  <c r="BD24" i="1"/>
  <c r="B24" i="1"/>
  <c r="AZ24" i="1"/>
  <c r="AV24" i="1"/>
  <c r="AY24" i="1"/>
  <c r="AU24" i="1"/>
  <c r="AX24" i="1"/>
  <c r="AT24" i="1"/>
  <c r="AW24" i="1"/>
  <c r="AS24" i="1"/>
  <c r="AO24" i="1"/>
  <c r="AR24" i="1"/>
  <c r="AN24" i="1"/>
  <c r="AQ24" i="1"/>
  <c r="AM24" i="1"/>
  <c r="AP24" i="1"/>
  <c r="AL24" i="1"/>
  <c r="AD24" i="1"/>
  <c r="AG24" i="1"/>
  <c r="AJ24" i="1"/>
  <c r="AC24" i="1"/>
  <c r="AF24" i="1"/>
  <c r="AI24" i="1"/>
  <c r="AB24" i="1"/>
  <c r="AE24" i="1"/>
  <c r="AH24" i="1"/>
  <c r="R23" i="1"/>
  <c r="S23" i="1"/>
  <c r="T23" i="1"/>
  <c r="U23" i="1"/>
  <c r="O23" i="1"/>
  <c r="P23" i="1"/>
  <c r="V23" i="1"/>
  <c r="W23" i="1"/>
  <c r="X23" i="1"/>
  <c r="AA23" i="1"/>
  <c r="BC23" i="1"/>
  <c r="BF23" i="1"/>
  <c r="Z23" i="1"/>
  <c r="BB23" i="1"/>
  <c r="BE23" i="1"/>
  <c r="Y23" i="1"/>
  <c r="BA23" i="1"/>
  <c r="BD23" i="1"/>
  <c r="B23" i="1"/>
  <c r="AZ23" i="1"/>
  <c r="AV23" i="1"/>
  <c r="AY23" i="1"/>
  <c r="AU23" i="1"/>
  <c r="AX23" i="1"/>
  <c r="AT23" i="1"/>
  <c r="AW23" i="1"/>
  <c r="AS23" i="1"/>
  <c r="AO23" i="1"/>
  <c r="AR23" i="1"/>
  <c r="AN23" i="1"/>
  <c r="AQ23" i="1"/>
  <c r="AM23" i="1"/>
  <c r="AP23" i="1"/>
  <c r="AL23" i="1"/>
  <c r="AD23" i="1"/>
  <c r="AG23" i="1"/>
  <c r="AJ23" i="1"/>
  <c r="AC23" i="1"/>
  <c r="AF23" i="1"/>
  <c r="AI23" i="1"/>
  <c r="AB23" i="1"/>
  <c r="AE23" i="1"/>
  <c r="AH23" i="1"/>
  <c r="R22" i="1"/>
  <c r="S22" i="1"/>
  <c r="T22" i="1"/>
  <c r="U22" i="1"/>
  <c r="O22" i="1"/>
  <c r="P22" i="1"/>
  <c r="V22" i="1"/>
  <c r="W22" i="1"/>
  <c r="X22" i="1"/>
  <c r="AA22" i="1"/>
  <c r="BC22" i="1"/>
  <c r="BF22" i="1"/>
  <c r="Z22" i="1"/>
  <c r="BB22" i="1"/>
  <c r="BE22" i="1"/>
  <c r="Y22" i="1"/>
  <c r="BA22" i="1"/>
  <c r="BD22" i="1"/>
  <c r="B22" i="1"/>
  <c r="AZ22" i="1"/>
  <c r="AV22" i="1"/>
  <c r="AY22" i="1"/>
  <c r="AU22" i="1"/>
  <c r="AX22" i="1"/>
  <c r="AT22" i="1"/>
  <c r="AW22" i="1"/>
  <c r="AS22" i="1"/>
  <c r="AO22" i="1"/>
  <c r="AR22" i="1"/>
  <c r="AN22" i="1"/>
  <c r="AQ22" i="1"/>
  <c r="AM22" i="1"/>
  <c r="AP22" i="1"/>
  <c r="AL22" i="1"/>
  <c r="AD22" i="1"/>
  <c r="AG22" i="1"/>
  <c r="AJ22" i="1"/>
  <c r="AC22" i="1"/>
  <c r="AF22" i="1"/>
  <c r="AI22" i="1"/>
  <c r="AB22" i="1"/>
  <c r="AE22" i="1"/>
  <c r="AH22" i="1"/>
  <c r="R21" i="1"/>
  <c r="S21" i="1"/>
  <c r="T21" i="1"/>
  <c r="U21" i="1"/>
  <c r="O21" i="1"/>
  <c r="P21" i="1"/>
  <c r="V21" i="1"/>
  <c r="W21" i="1"/>
  <c r="X21" i="1"/>
  <c r="AA21" i="1"/>
  <c r="BC21" i="1"/>
  <c r="BF21" i="1"/>
  <c r="Z21" i="1"/>
  <c r="BB21" i="1"/>
  <c r="BE21" i="1"/>
  <c r="Y21" i="1"/>
  <c r="BA21" i="1"/>
  <c r="BD21" i="1"/>
  <c r="B21" i="1"/>
  <c r="AZ21" i="1"/>
  <c r="AV21" i="1"/>
  <c r="AY21" i="1"/>
  <c r="AU21" i="1"/>
  <c r="AX21" i="1"/>
  <c r="AT21" i="1"/>
  <c r="AW21" i="1"/>
  <c r="AS21" i="1"/>
  <c r="AO21" i="1"/>
  <c r="AR21" i="1"/>
  <c r="AN21" i="1"/>
  <c r="AQ21" i="1"/>
  <c r="AM21" i="1"/>
  <c r="AP21" i="1"/>
  <c r="AL21" i="1"/>
  <c r="AD21" i="1"/>
  <c r="AG21" i="1"/>
  <c r="AJ21" i="1"/>
  <c r="AC21" i="1"/>
  <c r="AF21" i="1"/>
  <c r="AI21" i="1"/>
  <c r="AB21" i="1"/>
  <c r="AE21" i="1"/>
  <c r="AH21" i="1"/>
  <c r="R20" i="1"/>
  <c r="S20" i="1"/>
  <c r="T20" i="1"/>
  <c r="U20" i="1"/>
  <c r="O20" i="1"/>
  <c r="P20" i="1"/>
  <c r="V20" i="1"/>
  <c r="W20" i="1"/>
  <c r="X20" i="1"/>
  <c r="AA20" i="1"/>
  <c r="BC20" i="1"/>
  <c r="BF20" i="1"/>
  <c r="Z20" i="1"/>
  <c r="BB20" i="1"/>
  <c r="BE20" i="1"/>
  <c r="Y20" i="1"/>
  <c r="BA20" i="1"/>
  <c r="BD20" i="1"/>
  <c r="B20" i="1"/>
  <c r="AZ20" i="1"/>
  <c r="AV20" i="1"/>
  <c r="AY20" i="1"/>
  <c r="AU20" i="1"/>
  <c r="AX20" i="1"/>
  <c r="AT20" i="1"/>
  <c r="AW20" i="1"/>
  <c r="AS20" i="1"/>
  <c r="AO20" i="1"/>
  <c r="AR20" i="1"/>
  <c r="AN20" i="1"/>
  <c r="AQ20" i="1"/>
  <c r="AM20" i="1"/>
  <c r="AP20" i="1"/>
  <c r="AL20" i="1"/>
  <c r="AD20" i="1"/>
  <c r="AG20" i="1"/>
  <c r="AJ20" i="1"/>
  <c r="AC20" i="1"/>
  <c r="AF20" i="1"/>
  <c r="AI20" i="1"/>
  <c r="AB20" i="1"/>
  <c r="AE20" i="1"/>
  <c r="AH20" i="1"/>
  <c r="R19" i="1"/>
  <c r="S19" i="1"/>
  <c r="T19" i="1"/>
  <c r="U19" i="1"/>
  <c r="O19" i="1"/>
  <c r="P19" i="1"/>
  <c r="V19" i="1"/>
  <c r="W19" i="1"/>
  <c r="X19" i="1"/>
  <c r="AA19" i="1"/>
  <c r="BC19" i="1"/>
  <c r="BF19" i="1"/>
  <c r="Z19" i="1"/>
  <c r="BB19" i="1"/>
  <c r="BE19" i="1"/>
  <c r="Y19" i="1"/>
  <c r="BA19" i="1"/>
  <c r="BD19" i="1"/>
  <c r="B19" i="1"/>
  <c r="AZ19" i="1"/>
  <c r="AV19" i="1"/>
  <c r="AY19" i="1"/>
  <c r="AU19" i="1"/>
  <c r="AX19" i="1"/>
  <c r="AT19" i="1"/>
  <c r="AW19" i="1"/>
  <c r="AS19" i="1"/>
  <c r="AO19" i="1"/>
  <c r="AR19" i="1"/>
  <c r="AN19" i="1"/>
  <c r="AQ19" i="1"/>
  <c r="AM19" i="1"/>
  <c r="AP19" i="1"/>
  <c r="AL19" i="1"/>
  <c r="AD19" i="1"/>
  <c r="AG19" i="1"/>
  <c r="AJ19" i="1"/>
  <c r="AC19" i="1"/>
  <c r="AF19" i="1"/>
  <c r="AI19" i="1"/>
  <c r="AB19" i="1"/>
  <c r="AE19" i="1"/>
  <c r="AH19" i="1"/>
  <c r="R18" i="1"/>
  <c r="S18" i="1"/>
  <c r="T18" i="1"/>
  <c r="U18" i="1"/>
  <c r="O18" i="1"/>
  <c r="P18" i="1"/>
  <c r="V18" i="1"/>
  <c r="W18" i="1"/>
  <c r="X18" i="1"/>
  <c r="AA18" i="1"/>
  <c r="BC18" i="1"/>
  <c r="BF18" i="1"/>
  <c r="Z18" i="1"/>
  <c r="BB18" i="1"/>
  <c r="BE18" i="1"/>
  <c r="Y18" i="1"/>
  <c r="BA18" i="1"/>
  <c r="BD18" i="1"/>
  <c r="B18" i="1"/>
  <c r="AZ18" i="1"/>
  <c r="AV18" i="1"/>
  <c r="AY18" i="1"/>
  <c r="AU18" i="1"/>
  <c r="AX18" i="1"/>
  <c r="AT18" i="1"/>
  <c r="AW18" i="1"/>
  <c r="AS18" i="1"/>
  <c r="AO18" i="1"/>
  <c r="AR18" i="1"/>
  <c r="AN18" i="1"/>
  <c r="AQ18" i="1"/>
  <c r="AM18" i="1"/>
  <c r="AP18" i="1"/>
  <c r="AL18" i="1"/>
  <c r="AD18" i="1"/>
  <c r="AG18" i="1"/>
  <c r="AJ18" i="1"/>
  <c r="AC18" i="1"/>
  <c r="AF18" i="1"/>
  <c r="AI18" i="1"/>
  <c r="AB18" i="1"/>
  <c r="AE18" i="1"/>
  <c r="AH18" i="1"/>
  <c r="R17" i="1"/>
  <c r="S17" i="1"/>
  <c r="T17" i="1"/>
  <c r="U17" i="1"/>
  <c r="O17" i="1"/>
  <c r="P17" i="1"/>
  <c r="V17" i="1"/>
  <c r="W17" i="1"/>
  <c r="X17" i="1"/>
  <c r="AA17" i="1"/>
  <c r="BC17" i="1"/>
  <c r="BF17" i="1"/>
  <c r="Z17" i="1"/>
  <c r="BB17" i="1"/>
  <c r="BE17" i="1"/>
  <c r="Y17" i="1"/>
  <c r="BA17" i="1"/>
  <c r="BD17" i="1"/>
  <c r="B17" i="1"/>
  <c r="AZ17" i="1"/>
  <c r="AV17" i="1"/>
  <c r="AY17" i="1"/>
  <c r="AU17" i="1"/>
  <c r="AX17" i="1"/>
  <c r="AT17" i="1"/>
  <c r="AW17" i="1"/>
  <c r="AS17" i="1"/>
  <c r="AO17" i="1"/>
  <c r="AR17" i="1"/>
  <c r="AN17" i="1"/>
  <c r="AQ17" i="1"/>
  <c r="AM17" i="1"/>
  <c r="AP17" i="1"/>
  <c r="AL17" i="1"/>
  <c r="AD17" i="1"/>
  <c r="AG17" i="1"/>
  <c r="AJ17" i="1"/>
  <c r="AC17" i="1"/>
  <c r="AF17" i="1"/>
  <c r="AI17" i="1"/>
  <c r="AB17" i="1"/>
  <c r="AE17" i="1"/>
  <c r="AH17" i="1"/>
  <c r="R16" i="1"/>
  <c r="S16" i="1"/>
  <c r="T16" i="1"/>
  <c r="U16" i="1"/>
  <c r="O16" i="1"/>
  <c r="P16" i="1"/>
  <c r="V16" i="1"/>
  <c r="W16" i="1"/>
  <c r="X16" i="1"/>
  <c r="AA16" i="1"/>
  <c r="BC16" i="1"/>
  <c r="BF16" i="1"/>
  <c r="Z16" i="1"/>
  <c r="BB16" i="1"/>
  <c r="BE16" i="1"/>
  <c r="Y16" i="1"/>
  <c r="BA16" i="1"/>
  <c r="BD16" i="1"/>
  <c r="B16" i="1"/>
  <c r="AZ16" i="1"/>
  <c r="AV16" i="1"/>
  <c r="AY16" i="1"/>
  <c r="AU16" i="1"/>
  <c r="AX16" i="1"/>
  <c r="AT16" i="1"/>
  <c r="AW16" i="1"/>
  <c r="AS16" i="1"/>
  <c r="AO16" i="1"/>
  <c r="AR16" i="1"/>
  <c r="AN16" i="1"/>
  <c r="AQ16" i="1"/>
  <c r="AM16" i="1"/>
  <c r="AP16" i="1"/>
  <c r="AL16" i="1"/>
  <c r="AD16" i="1"/>
  <c r="AG16" i="1"/>
  <c r="AJ16" i="1"/>
  <c r="AC16" i="1"/>
  <c r="AF16" i="1"/>
  <c r="AI16" i="1"/>
  <c r="AB16" i="1"/>
  <c r="AE16" i="1"/>
  <c r="AH16" i="1"/>
  <c r="R15" i="1"/>
  <c r="S15" i="1"/>
  <c r="T15" i="1"/>
  <c r="U15" i="1"/>
  <c r="O15" i="1"/>
  <c r="P15" i="1"/>
  <c r="V15" i="1"/>
  <c r="W15" i="1"/>
  <c r="X15" i="1"/>
  <c r="AA15" i="1"/>
  <c r="BC15" i="1"/>
  <c r="BF15" i="1"/>
  <c r="Z15" i="1"/>
  <c r="BB15" i="1"/>
  <c r="BE15" i="1"/>
  <c r="Y15" i="1"/>
  <c r="BA15" i="1"/>
  <c r="BD15" i="1"/>
  <c r="B15" i="1"/>
  <c r="AZ15" i="1"/>
  <c r="AV15" i="1"/>
  <c r="AY15" i="1"/>
  <c r="AU15" i="1"/>
  <c r="AX15" i="1"/>
  <c r="AT15" i="1"/>
  <c r="AW15" i="1"/>
  <c r="AS15" i="1"/>
  <c r="AO15" i="1"/>
  <c r="AR15" i="1"/>
  <c r="AN15" i="1"/>
  <c r="AQ15" i="1"/>
  <c r="AM15" i="1"/>
  <c r="AP15" i="1"/>
  <c r="AL15" i="1"/>
  <c r="AD15" i="1"/>
  <c r="AG15" i="1"/>
  <c r="AJ15" i="1"/>
  <c r="AC15" i="1"/>
  <c r="AF15" i="1"/>
  <c r="AI15" i="1"/>
  <c r="AB15" i="1"/>
  <c r="AE15" i="1"/>
  <c r="AH15" i="1"/>
  <c r="R14" i="1"/>
  <c r="S14" i="1"/>
  <c r="T14" i="1"/>
  <c r="U14" i="1"/>
  <c r="O14" i="1"/>
  <c r="P14" i="1"/>
  <c r="V14" i="1"/>
  <c r="W14" i="1"/>
  <c r="X14" i="1"/>
  <c r="AA14" i="1"/>
  <c r="BC14" i="1"/>
  <c r="BF14" i="1"/>
  <c r="Z14" i="1"/>
  <c r="BB14" i="1"/>
  <c r="BE14" i="1"/>
  <c r="Y14" i="1"/>
  <c r="BA14" i="1"/>
  <c r="BD14" i="1"/>
  <c r="B14" i="1"/>
  <c r="AZ14" i="1"/>
  <c r="AV14" i="1"/>
  <c r="AY14" i="1"/>
  <c r="AU14" i="1"/>
  <c r="AX14" i="1"/>
  <c r="AT14" i="1"/>
  <c r="AW14" i="1"/>
  <c r="AS14" i="1"/>
  <c r="AO14" i="1"/>
  <c r="AR14" i="1"/>
  <c r="AN14" i="1"/>
  <c r="AQ14" i="1"/>
  <c r="AM14" i="1"/>
  <c r="AP14" i="1"/>
  <c r="AL14" i="1"/>
  <c r="AD14" i="1"/>
  <c r="AG14" i="1"/>
  <c r="AJ14" i="1"/>
  <c r="AC14" i="1"/>
  <c r="AF14" i="1"/>
  <c r="AI14" i="1"/>
  <c r="AB14" i="1"/>
  <c r="AE14" i="1"/>
  <c r="AH14" i="1"/>
  <c r="R13" i="1"/>
  <c r="S13" i="1"/>
  <c r="T13" i="1"/>
  <c r="U13" i="1"/>
  <c r="O13" i="1"/>
  <c r="P13" i="1"/>
  <c r="V13" i="1"/>
  <c r="W13" i="1"/>
  <c r="X13" i="1"/>
  <c r="AA13" i="1"/>
  <c r="BC13" i="1"/>
  <c r="BF13" i="1"/>
  <c r="Z13" i="1"/>
  <c r="BB13" i="1"/>
  <c r="BE13" i="1"/>
  <c r="Y13" i="1"/>
  <c r="BA13" i="1"/>
  <c r="BD13" i="1"/>
  <c r="B13" i="1"/>
  <c r="AZ13" i="1"/>
  <c r="AV13" i="1"/>
  <c r="AY13" i="1"/>
  <c r="AU13" i="1"/>
  <c r="AX13" i="1"/>
  <c r="AT13" i="1"/>
  <c r="AW13" i="1"/>
  <c r="AS13" i="1"/>
  <c r="AO13" i="1"/>
  <c r="AR13" i="1"/>
  <c r="AN13" i="1"/>
  <c r="AQ13" i="1"/>
  <c r="AM13" i="1"/>
  <c r="AP13" i="1"/>
  <c r="AL13" i="1"/>
  <c r="AD13" i="1"/>
  <c r="AG13" i="1"/>
  <c r="AJ13" i="1"/>
  <c r="AC13" i="1"/>
  <c r="AF13" i="1"/>
  <c r="AI13" i="1"/>
  <c r="AB13" i="1"/>
  <c r="AE13" i="1"/>
  <c r="AH13" i="1"/>
  <c r="R12" i="1"/>
  <c r="S12" i="1"/>
  <c r="T12" i="1"/>
  <c r="U12" i="1"/>
  <c r="O12" i="1"/>
  <c r="P12" i="1"/>
  <c r="V12" i="1"/>
  <c r="W12" i="1"/>
  <c r="X12" i="1"/>
  <c r="AA12" i="1"/>
  <c r="BC12" i="1"/>
  <c r="BF12" i="1"/>
  <c r="Z12" i="1"/>
  <c r="BB12" i="1"/>
  <c r="BE12" i="1"/>
  <c r="Y12" i="1"/>
  <c r="BA12" i="1"/>
  <c r="BD12" i="1"/>
  <c r="B12" i="1"/>
  <c r="AZ12" i="1"/>
  <c r="AV12" i="1"/>
  <c r="AY12" i="1"/>
  <c r="AU12" i="1"/>
  <c r="AX12" i="1"/>
  <c r="AT12" i="1"/>
  <c r="AW12" i="1"/>
  <c r="AS12" i="1"/>
  <c r="AO12" i="1"/>
  <c r="AR12" i="1"/>
  <c r="AN12" i="1"/>
  <c r="AQ12" i="1"/>
  <c r="AM12" i="1"/>
  <c r="AP12" i="1"/>
  <c r="AL12" i="1"/>
  <c r="AD12" i="1"/>
  <c r="AG12" i="1"/>
  <c r="AJ12" i="1"/>
  <c r="AC12" i="1"/>
  <c r="AF12" i="1"/>
  <c r="AI12" i="1"/>
  <c r="AB12" i="1"/>
  <c r="AE12" i="1"/>
  <c r="AH12" i="1"/>
</calcChain>
</file>

<file path=xl/sharedStrings.xml><?xml version="1.0" encoding="utf-8"?>
<sst xmlns="http://schemas.openxmlformats.org/spreadsheetml/2006/main" count="938" uniqueCount="63">
  <si>
    <t>Density8</t>
  </si>
  <si>
    <t>*</t>
  </si>
  <si>
    <t>Drr8.wk1</t>
  </si>
  <si>
    <t>Cone densities from all four meridians, 8 eyes.</t>
  </si>
  <si>
    <t>This contains Dcc and Drr information for 8 eyes</t>
  </si>
  <si>
    <t>This is to be used for intereye comparisons:  Drr</t>
  </si>
  <si>
    <t>This is to be added into DENSITY8.WK1 at m1</t>
  </si>
  <si>
    <t>29986L and 29986R are both here, and are treated as one eye</t>
  </si>
  <si>
    <t>Created on 8/30/88</t>
  </si>
  <si>
    <t>Created on 8/30/88 from individual PRGC worksheets</t>
  </si>
  <si>
    <t>LAST MODIFIED:  8/11/89 by dm</t>
  </si>
  <si>
    <t>deg</t>
  </si>
  <si>
    <t>0.282</t>
  </si>
  <si>
    <t>0.225</t>
  </si>
  <si>
    <t>0.326</t>
  </si>
  <si>
    <t>=</t>
  </si>
  <si>
    <t>CONES</t>
  </si>
  <si>
    <t>6884R</t>
  </si>
  <si>
    <t>483848L</t>
  </si>
  <si>
    <t>59784L</t>
  </si>
  <si>
    <t>44985L</t>
  </si>
  <si>
    <t>29986L</t>
  </si>
  <si>
    <t>29986R</t>
  </si>
  <si>
    <t>9387L</t>
  </si>
  <si>
    <t>E8746R</t>
  </si>
  <si>
    <t>29986r</t>
  </si>
  <si>
    <t>29986C</t>
  </si>
  <si>
    <t>mean</t>
  </si>
  <si>
    <t>MAX</t>
  </si>
  <si>
    <t>min</t>
  </si>
  <si>
    <t>Ecc</t>
  </si>
  <si>
    <t>Ecc.</t>
  </si>
  <si>
    <t>Visual deg</t>
  </si>
  <si>
    <t>Area mag/r*r</t>
  </si>
  <si>
    <t>radial mag/r</t>
  </si>
  <si>
    <t>TEMPORAL</t>
  </si>
  <si>
    <t>Temporal HM</t>
  </si>
  <si>
    <t>Temporal</t>
  </si>
  <si>
    <t>mm/.282</t>
  </si>
  <si>
    <t>mm/.225</t>
  </si>
  <si>
    <t>mm/.326</t>
  </si>
  <si>
    <t>ret. deg.</t>
  </si>
  <si>
    <t>mm</t>
  </si>
  <si>
    <t>(Drasdo)</t>
  </si>
  <si>
    <t>Cones/sq mm</t>
  </si>
  <si>
    <t>cones/sq mm</t>
  </si>
  <si>
    <t>Dcc(mm)</t>
  </si>
  <si>
    <t>Dcc (mm)</t>
  </si>
  <si>
    <t>Dcc (deg)</t>
  </si>
  <si>
    <t>Drr (deg)</t>
  </si>
  <si>
    <t>Drr(SpatFreq)</t>
  </si>
  <si>
    <t>Dcc(mm)/.282</t>
  </si>
  <si>
    <t>Drr(spat freq)</t>
  </si>
  <si>
    <t>Dcc(mm)/.225</t>
  </si>
  <si>
    <t>Dcc(mm)/.326</t>
  </si>
  <si>
    <t>-</t>
  </si>
  <si>
    <t>SUPERIOR</t>
  </si>
  <si>
    <t>Superior VM</t>
  </si>
  <si>
    <t>NASAL</t>
  </si>
  <si>
    <t>Nasal HM</t>
  </si>
  <si>
    <t>Nasal</t>
  </si>
  <si>
    <t>INFERIOR</t>
  </si>
  <si>
    <t>Inferior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</si>
</sst>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_)"/>
  </numFmts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6">
    <xf numFmtId="164" fontId="0" fillId="0" borderId="0" xfId="0"/>
    <xf numFmtId="164" fontId="0" fillId="0" borderId="0" xfId="0" applyAlignment="1" applyProtection="1">
      <alignment horizontal="left"/>
    </xf>
    <xf numFmtId="164" fontId="0" fillId="0" borderId="0" xfId="0" applyAlignment="1" applyProtection="1">
      <alignment horizontal="fill"/>
    </xf>
    <xf numFmtId="164" fontId="0" fillId="0" borderId="0" xfId="0" applyAlignment="1" applyProtection="1">
      <alignment horizontal="center"/>
    </xf>
    <xf numFmtId="164" fontId="0" fillId="0" borderId="0" xfId="0" applyProtection="1"/>
    <xf numFmtId="164" fontId="0" fillId="0" borderId="0" xfId="0" applyNumberFormat="1" applyProtecti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enableFormatConditionsCalculation="0"/>
  <dimension ref="A1:BF170"/>
  <sheetViews>
    <sheetView showGridLines="0" tabSelected="1" workbookViewId="0">
      <selection activeCell="A7" sqref="A7"/>
    </sheetView>
  </sheetViews>
  <sheetFormatPr baseColWidth="10" defaultColWidth="15.6640625" defaultRowHeight="13" x14ac:dyDescent="0.15"/>
  <sheetData>
    <row r="1" spans="1:58" x14ac:dyDescent="0.15">
      <c r="A1" s="1" t="s">
        <v>0</v>
      </c>
      <c r="Q1" s="2" t="s">
        <v>1</v>
      </c>
      <c r="R1" s="1" t="s">
        <v>2</v>
      </c>
    </row>
    <row r="2" spans="1:58" x14ac:dyDescent="0.15">
      <c r="A2" s="1" t="s">
        <v>3</v>
      </c>
      <c r="Q2" s="2" t="s">
        <v>1</v>
      </c>
      <c r="R2" s="1" t="s">
        <v>4</v>
      </c>
    </row>
    <row r="3" spans="1:58" x14ac:dyDescent="0.15">
      <c r="A3" s="1" t="s">
        <v>5</v>
      </c>
      <c r="Q3" s="2" t="s">
        <v>1</v>
      </c>
      <c r="R3" s="1" t="s">
        <v>6</v>
      </c>
    </row>
    <row r="4" spans="1:58" x14ac:dyDescent="0.15">
      <c r="A4" s="1" t="s">
        <v>7</v>
      </c>
      <c r="Q4" s="2" t="s">
        <v>1</v>
      </c>
      <c r="R4" s="3" t="s">
        <v>8</v>
      </c>
    </row>
    <row r="5" spans="1:58" x14ac:dyDescent="0.15">
      <c r="A5" s="1" t="s">
        <v>9</v>
      </c>
      <c r="Q5" s="2" t="s">
        <v>1</v>
      </c>
    </row>
    <row r="6" spans="1:58" x14ac:dyDescent="0.15">
      <c r="A6" s="1" t="s">
        <v>10</v>
      </c>
      <c r="Q6" s="2" t="s">
        <v>1</v>
      </c>
      <c r="R6" s="3" t="s">
        <v>10</v>
      </c>
      <c r="AM6" s="3" t="s">
        <v>11</v>
      </c>
      <c r="AN6" s="3" t="s">
        <v>11</v>
      </c>
      <c r="AO6" s="3" t="s">
        <v>11</v>
      </c>
      <c r="AP6" s="3" t="s">
        <v>12</v>
      </c>
      <c r="AQ6" s="3" t="s">
        <v>12</v>
      </c>
      <c r="AR6" s="3" t="s">
        <v>12</v>
      </c>
      <c r="AT6" s="3" t="s">
        <v>11</v>
      </c>
      <c r="AU6" s="3" t="s">
        <v>11</v>
      </c>
      <c r="AV6" s="3" t="s">
        <v>11</v>
      </c>
      <c r="AW6" s="3" t="s">
        <v>13</v>
      </c>
      <c r="AX6" s="3" t="s">
        <v>13</v>
      </c>
      <c r="AY6" s="3" t="s">
        <v>13</v>
      </c>
      <c r="BA6" s="3" t="s">
        <v>11</v>
      </c>
      <c r="BB6" s="3" t="s">
        <v>11</v>
      </c>
      <c r="BC6" s="3" t="s">
        <v>11</v>
      </c>
      <c r="BD6" s="3" t="s">
        <v>14</v>
      </c>
      <c r="BE6" s="3" t="s">
        <v>14</v>
      </c>
      <c r="BF6" s="3" t="s">
        <v>14</v>
      </c>
    </row>
    <row r="7" spans="1:58" x14ac:dyDescent="0.15">
      <c r="A7" s="2" t="s">
        <v>15</v>
      </c>
      <c r="B7" s="2" t="s">
        <v>15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2" t="s">
        <v>15</v>
      </c>
      <c r="M7" s="2" t="s">
        <v>15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15</v>
      </c>
      <c r="S7" s="2" t="s">
        <v>15</v>
      </c>
      <c r="T7" s="2" t="s">
        <v>15</v>
      </c>
      <c r="U7" s="2" t="s">
        <v>15</v>
      </c>
      <c r="V7" s="2" t="s">
        <v>15</v>
      </c>
      <c r="W7" s="2" t="s">
        <v>15</v>
      </c>
      <c r="X7" s="2" t="s">
        <v>15</v>
      </c>
      <c r="Y7" s="2" t="s">
        <v>15</v>
      </c>
      <c r="Z7" s="2" t="s">
        <v>15</v>
      </c>
      <c r="AA7" s="2" t="s">
        <v>15</v>
      </c>
      <c r="AB7" s="2" t="s">
        <v>15</v>
      </c>
      <c r="AC7" s="2" t="s">
        <v>15</v>
      </c>
      <c r="AD7" s="2" t="s">
        <v>15</v>
      </c>
      <c r="AE7" s="2" t="s">
        <v>15</v>
      </c>
      <c r="AF7" s="2" t="s">
        <v>15</v>
      </c>
      <c r="AG7" s="2" t="s">
        <v>15</v>
      </c>
      <c r="AH7" s="2" t="s">
        <v>15</v>
      </c>
      <c r="AI7" s="2" t="s">
        <v>15</v>
      </c>
      <c r="AJ7" s="2" t="s">
        <v>15</v>
      </c>
      <c r="AL7" s="2" t="s">
        <v>15</v>
      </c>
      <c r="AM7" s="2" t="s">
        <v>15</v>
      </c>
      <c r="AN7" s="2" t="s">
        <v>15</v>
      </c>
      <c r="AO7" s="2" t="s">
        <v>15</v>
      </c>
      <c r="AP7" s="2" t="s">
        <v>15</v>
      </c>
      <c r="AQ7" s="2" t="s">
        <v>15</v>
      </c>
      <c r="AR7" s="2" t="s">
        <v>15</v>
      </c>
      <c r="AS7" s="2" t="s">
        <v>15</v>
      </c>
      <c r="AT7" s="2" t="s">
        <v>15</v>
      </c>
      <c r="AU7" s="2" t="s">
        <v>15</v>
      </c>
      <c r="AV7" s="2" t="s">
        <v>15</v>
      </c>
      <c r="AW7" s="2" t="s">
        <v>15</v>
      </c>
      <c r="AX7" s="2" t="s">
        <v>15</v>
      </c>
      <c r="AY7" s="2" t="s">
        <v>15</v>
      </c>
      <c r="AZ7" s="2" t="s">
        <v>15</v>
      </c>
      <c r="BA7" s="2" t="s">
        <v>15</v>
      </c>
      <c r="BB7" s="2" t="s">
        <v>15</v>
      </c>
      <c r="BC7" s="2" t="s">
        <v>15</v>
      </c>
      <c r="BD7" s="2" t="s">
        <v>15</v>
      </c>
      <c r="BE7" s="2" t="s">
        <v>15</v>
      </c>
      <c r="BF7" s="2" t="s">
        <v>15</v>
      </c>
    </row>
    <row r="8" spans="1:58" x14ac:dyDescent="0.15">
      <c r="A8" s="3" t="s">
        <v>16</v>
      </c>
      <c r="B8" s="3" t="s">
        <v>16</v>
      </c>
      <c r="C8" s="3" t="s">
        <v>16</v>
      </c>
      <c r="D8" s="3" t="s">
        <v>16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 t="s">
        <v>24</v>
      </c>
      <c r="N8" s="2" t="s">
        <v>1</v>
      </c>
      <c r="O8" s="3" t="s">
        <v>21</v>
      </c>
      <c r="P8" s="3" t="s">
        <v>25</v>
      </c>
      <c r="Q8" s="2" t="s">
        <v>1</v>
      </c>
      <c r="R8" s="3" t="s">
        <v>17</v>
      </c>
      <c r="S8" s="3" t="s">
        <v>18</v>
      </c>
      <c r="T8" s="3" t="s">
        <v>19</v>
      </c>
      <c r="U8" s="3" t="s">
        <v>20</v>
      </c>
      <c r="V8" s="3" t="s">
        <v>26</v>
      </c>
      <c r="W8" s="3" t="s">
        <v>23</v>
      </c>
      <c r="X8" s="3" t="s">
        <v>24</v>
      </c>
      <c r="Y8" s="3" t="s">
        <v>27</v>
      </c>
      <c r="Z8" s="3" t="s">
        <v>28</v>
      </c>
      <c r="AA8" s="3" t="s">
        <v>29</v>
      </c>
      <c r="AB8" s="3" t="s">
        <v>27</v>
      </c>
      <c r="AC8" s="3" t="s">
        <v>28</v>
      </c>
      <c r="AD8" s="3" t="s">
        <v>29</v>
      </c>
      <c r="AE8" s="3" t="s">
        <v>27</v>
      </c>
      <c r="AF8" s="3" t="s">
        <v>28</v>
      </c>
      <c r="AG8" s="3" t="s">
        <v>29</v>
      </c>
      <c r="AH8" s="3" t="s">
        <v>27</v>
      </c>
      <c r="AI8" s="3" t="s">
        <v>28</v>
      </c>
      <c r="AJ8" s="3" t="s">
        <v>29</v>
      </c>
      <c r="AL8" s="3" t="s">
        <v>30</v>
      </c>
      <c r="AM8" s="3" t="s">
        <v>27</v>
      </c>
      <c r="AN8" s="3" t="s">
        <v>28</v>
      </c>
      <c r="AO8" s="3" t="s">
        <v>29</v>
      </c>
      <c r="AP8" s="3" t="s">
        <v>27</v>
      </c>
      <c r="AQ8" s="3" t="s">
        <v>28</v>
      </c>
      <c r="AR8" s="3" t="s">
        <v>29</v>
      </c>
      <c r="AS8" s="3" t="s">
        <v>30</v>
      </c>
      <c r="AT8" s="3" t="s">
        <v>27</v>
      </c>
      <c r="AU8" s="3" t="s">
        <v>28</v>
      </c>
      <c r="AV8" s="3" t="s">
        <v>29</v>
      </c>
      <c r="AW8" s="3" t="s">
        <v>27</v>
      </c>
      <c r="AX8" s="3" t="s">
        <v>28</v>
      </c>
      <c r="AY8" s="3" t="s">
        <v>29</v>
      </c>
      <c r="AZ8" s="3" t="s">
        <v>30</v>
      </c>
      <c r="BA8" s="3" t="s">
        <v>27</v>
      </c>
      <c r="BB8" s="3" t="s">
        <v>28</v>
      </c>
      <c r="BC8" s="3" t="s">
        <v>29</v>
      </c>
      <c r="BD8" s="3" t="s">
        <v>27</v>
      </c>
      <c r="BE8" s="3" t="s">
        <v>28</v>
      </c>
      <c r="BF8" s="3" t="s">
        <v>29</v>
      </c>
    </row>
    <row r="9" spans="1:58" x14ac:dyDescent="0.15">
      <c r="A9" s="3" t="s">
        <v>31</v>
      </c>
      <c r="B9" s="3" t="s">
        <v>31</v>
      </c>
      <c r="C9" s="3" t="s">
        <v>32</v>
      </c>
      <c r="D9" s="3" t="s">
        <v>33</v>
      </c>
      <c r="E9" s="3" t="s">
        <v>34</v>
      </c>
      <c r="F9" s="3" t="s">
        <v>35</v>
      </c>
      <c r="G9" s="3" t="s">
        <v>35</v>
      </c>
      <c r="H9" s="3" t="s">
        <v>35</v>
      </c>
      <c r="I9" s="3" t="s">
        <v>35</v>
      </c>
      <c r="J9" s="3" t="s">
        <v>36</v>
      </c>
      <c r="K9" s="3" t="s">
        <v>36</v>
      </c>
      <c r="L9" s="3" t="s">
        <v>35</v>
      </c>
      <c r="M9" s="3" t="s">
        <v>35</v>
      </c>
      <c r="N9" s="2" t="s">
        <v>1</v>
      </c>
      <c r="O9" s="3" t="s">
        <v>37</v>
      </c>
      <c r="P9" s="3" t="s">
        <v>37</v>
      </c>
      <c r="Q9" s="2" t="s">
        <v>1</v>
      </c>
      <c r="R9" s="3" t="s">
        <v>35</v>
      </c>
      <c r="S9" s="3" t="s">
        <v>35</v>
      </c>
      <c r="T9" s="3" t="s">
        <v>35</v>
      </c>
      <c r="U9" s="3" t="s">
        <v>35</v>
      </c>
      <c r="V9" s="3" t="s">
        <v>35</v>
      </c>
      <c r="W9" s="3" t="s">
        <v>35</v>
      </c>
      <c r="X9" s="3" t="s">
        <v>35</v>
      </c>
      <c r="Y9" s="3" t="s">
        <v>35</v>
      </c>
      <c r="Z9" s="3" t="s">
        <v>35</v>
      </c>
      <c r="AA9" s="3" t="s">
        <v>35</v>
      </c>
      <c r="AB9" s="3" t="s">
        <v>35</v>
      </c>
      <c r="AC9" s="3" t="s">
        <v>35</v>
      </c>
      <c r="AD9" s="3" t="s">
        <v>35</v>
      </c>
      <c r="AE9" s="3" t="s">
        <v>35</v>
      </c>
      <c r="AF9" s="3" t="s">
        <v>35</v>
      </c>
      <c r="AG9" s="3" t="s">
        <v>35</v>
      </c>
      <c r="AH9" s="3" t="s">
        <v>35</v>
      </c>
      <c r="AI9" s="3" t="s">
        <v>35</v>
      </c>
      <c r="AJ9" s="3" t="s">
        <v>35</v>
      </c>
      <c r="AL9" s="3" t="s">
        <v>38</v>
      </c>
      <c r="AM9" s="3" t="s">
        <v>35</v>
      </c>
      <c r="AN9" s="3" t="s">
        <v>35</v>
      </c>
      <c r="AO9" s="3" t="s">
        <v>35</v>
      </c>
      <c r="AP9" s="3" t="s">
        <v>35</v>
      </c>
      <c r="AQ9" s="3" t="s">
        <v>35</v>
      </c>
      <c r="AR9" s="3" t="s">
        <v>35</v>
      </c>
      <c r="AS9" s="3" t="s">
        <v>39</v>
      </c>
      <c r="AT9" s="3" t="s">
        <v>35</v>
      </c>
      <c r="AU9" s="3" t="s">
        <v>35</v>
      </c>
      <c r="AV9" s="3" t="s">
        <v>35</v>
      </c>
      <c r="AW9" s="3" t="s">
        <v>35</v>
      </c>
      <c r="AX9" s="3" t="s">
        <v>35</v>
      </c>
      <c r="AY9" s="3" t="s">
        <v>35</v>
      </c>
      <c r="AZ9" s="3" t="s">
        <v>40</v>
      </c>
      <c r="BA9" s="3" t="s">
        <v>35</v>
      </c>
      <c r="BB9" s="3" t="s">
        <v>35</v>
      </c>
      <c r="BC9" s="3" t="s">
        <v>35</v>
      </c>
      <c r="BD9" s="3" t="s">
        <v>35</v>
      </c>
      <c r="BE9" s="3" t="s">
        <v>35</v>
      </c>
      <c r="BF9" s="3" t="s">
        <v>35</v>
      </c>
    </row>
    <row r="10" spans="1:58" x14ac:dyDescent="0.15">
      <c r="A10" s="3" t="s">
        <v>41</v>
      </c>
      <c r="B10" s="3" t="s">
        <v>42</v>
      </c>
      <c r="C10" s="3" t="s">
        <v>43</v>
      </c>
      <c r="D10" s="3" t="s">
        <v>43</v>
      </c>
      <c r="E10" s="3" t="s">
        <v>43</v>
      </c>
      <c r="F10" s="3" t="s">
        <v>44</v>
      </c>
      <c r="G10" s="3" t="s">
        <v>44</v>
      </c>
      <c r="H10" s="3" t="s">
        <v>44</v>
      </c>
      <c r="I10" s="3" t="s">
        <v>45</v>
      </c>
      <c r="J10" s="3" t="s">
        <v>45</v>
      </c>
      <c r="K10" s="3" t="s">
        <v>45</v>
      </c>
      <c r="L10" s="3" t="s">
        <v>45</v>
      </c>
      <c r="M10" s="3" t="s">
        <v>44</v>
      </c>
      <c r="N10" s="2" t="s">
        <v>1</v>
      </c>
      <c r="O10" s="3" t="s">
        <v>46</v>
      </c>
      <c r="P10" s="3" t="s">
        <v>47</v>
      </c>
      <c r="Q10" s="2" t="s">
        <v>1</v>
      </c>
      <c r="R10" s="3" t="s">
        <v>47</v>
      </c>
      <c r="S10" s="3" t="s">
        <v>47</v>
      </c>
      <c r="T10" s="3" t="s">
        <v>47</v>
      </c>
      <c r="U10" s="3" t="s">
        <v>47</v>
      </c>
      <c r="V10" s="3" t="s">
        <v>47</v>
      </c>
      <c r="W10" s="3" t="s">
        <v>47</v>
      </c>
      <c r="X10" s="3" t="s">
        <v>47</v>
      </c>
      <c r="Y10" s="3" t="s">
        <v>47</v>
      </c>
      <c r="Z10" s="3" t="s">
        <v>47</v>
      </c>
      <c r="AA10" s="3" t="s">
        <v>47</v>
      </c>
      <c r="AB10" s="3" t="s">
        <v>48</v>
      </c>
      <c r="AC10" s="3" t="s">
        <v>48</v>
      </c>
      <c r="AD10" s="3" t="s">
        <v>48</v>
      </c>
      <c r="AE10" s="3" t="s">
        <v>49</v>
      </c>
      <c r="AF10" s="3" t="s">
        <v>49</v>
      </c>
      <c r="AG10" s="3" t="s">
        <v>49</v>
      </c>
      <c r="AH10" s="3" t="s">
        <v>50</v>
      </c>
      <c r="AI10" s="3" t="s">
        <v>50</v>
      </c>
      <c r="AJ10" s="3" t="s">
        <v>50</v>
      </c>
      <c r="AL10" s="3" t="s">
        <v>11</v>
      </c>
      <c r="AM10" s="3" t="s">
        <v>51</v>
      </c>
      <c r="AN10" s="3" t="s">
        <v>51</v>
      </c>
      <c r="AO10" s="3" t="s">
        <v>51</v>
      </c>
      <c r="AP10" s="3" t="s">
        <v>52</v>
      </c>
      <c r="AQ10" s="3" t="s">
        <v>52</v>
      </c>
      <c r="AR10" s="3" t="s">
        <v>52</v>
      </c>
      <c r="AS10" s="3" t="s">
        <v>11</v>
      </c>
      <c r="AT10" s="3" t="s">
        <v>53</v>
      </c>
      <c r="AU10" s="3" t="s">
        <v>53</v>
      </c>
      <c r="AV10" s="3" t="s">
        <v>53</v>
      </c>
      <c r="AW10" s="3" t="s">
        <v>52</v>
      </c>
      <c r="AX10" s="3" t="s">
        <v>52</v>
      </c>
      <c r="AY10" s="3" t="s">
        <v>52</v>
      </c>
      <c r="AZ10" s="3" t="s">
        <v>11</v>
      </c>
      <c r="BA10" s="3" t="s">
        <v>54</v>
      </c>
      <c r="BB10" s="3" t="s">
        <v>54</v>
      </c>
      <c r="BC10" s="3" t="s">
        <v>54</v>
      </c>
      <c r="BD10" s="3" t="s">
        <v>52</v>
      </c>
      <c r="BE10" s="3" t="s">
        <v>52</v>
      </c>
      <c r="BF10" s="3" t="s">
        <v>52</v>
      </c>
    </row>
    <row r="11" spans="1:58" x14ac:dyDescent="0.15">
      <c r="A11" s="2" t="s">
        <v>55</v>
      </c>
      <c r="B11" s="2" t="s">
        <v>55</v>
      </c>
      <c r="C11" s="2" t="s">
        <v>55</v>
      </c>
      <c r="D11" s="2" t="s">
        <v>55</v>
      </c>
      <c r="E11" s="2" t="s">
        <v>55</v>
      </c>
      <c r="F11" s="2" t="s">
        <v>55</v>
      </c>
      <c r="G11" s="2" t="s">
        <v>55</v>
      </c>
      <c r="H11" s="2" t="s">
        <v>55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1</v>
      </c>
      <c r="O11" s="2" t="s">
        <v>1</v>
      </c>
      <c r="P11" s="2" t="s">
        <v>1</v>
      </c>
      <c r="Q11" s="2" t="s">
        <v>1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 t="s">
        <v>55</v>
      </c>
      <c r="Y11" s="2" t="s">
        <v>55</v>
      </c>
      <c r="Z11" s="2" t="s">
        <v>55</v>
      </c>
      <c r="AA11" s="2" t="s">
        <v>55</v>
      </c>
      <c r="AB11" s="2" t="s">
        <v>55</v>
      </c>
      <c r="AC11" s="2" t="s">
        <v>55</v>
      </c>
      <c r="AD11" s="2" t="s">
        <v>55</v>
      </c>
      <c r="AE11" s="2" t="s">
        <v>55</v>
      </c>
      <c r="AF11" s="2" t="s">
        <v>55</v>
      </c>
      <c r="AG11" s="2" t="s">
        <v>55</v>
      </c>
      <c r="AH11" s="2" t="s">
        <v>55</v>
      </c>
      <c r="AI11" s="2" t="s">
        <v>55</v>
      </c>
      <c r="AJ11" s="2" t="s">
        <v>55</v>
      </c>
      <c r="AL11" s="2" t="s">
        <v>55</v>
      </c>
      <c r="AM11" s="2" t="s">
        <v>55</v>
      </c>
      <c r="AN11" s="2" t="s">
        <v>55</v>
      </c>
      <c r="AO11" s="2" t="s">
        <v>55</v>
      </c>
      <c r="AP11" s="2" t="s">
        <v>55</v>
      </c>
      <c r="AQ11" s="2" t="s">
        <v>55</v>
      </c>
      <c r="AR11" s="2" t="s">
        <v>55</v>
      </c>
      <c r="AS11" s="2" t="s">
        <v>55</v>
      </c>
      <c r="AT11" s="2" t="s">
        <v>55</v>
      </c>
      <c r="AU11" s="2" t="s">
        <v>55</v>
      </c>
      <c r="AV11" s="2" t="s">
        <v>55</v>
      </c>
      <c r="AW11" s="2" t="s">
        <v>55</v>
      </c>
      <c r="AX11" s="2" t="s">
        <v>55</v>
      </c>
      <c r="AY11" s="2" t="s">
        <v>55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s="2" t="s">
        <v>55</v>
      </c>
      <c r="BF11" s="2" t="s">
        <v>55</v>
      </c>
    </row>
    <row r="12" spans="1:58" x14ac:dyDescent="0.15">
      <c r="A12" s="4">
        <v>0</v>
      </c>
      <c r="B12" s="4">
        <f t="shared" ref="B12:B47" si="0">A12*0.199</f>
        <v>0</v>
      </c>
      <c r="C12" s="4">
        <v>0</v>
      </c>
      <c r="D12" s="4">
        <v>6.221E-4</v>
      </c>
      <c r="E12" s="4">
        <v>2.4774000000000001E-2</v>
      </c>
      <c r="F12" s="4">
        <v>310981</v>
      </c>
      <c r="G12" s="4">
        <v>81844.100000000006</v>
      </c>
      <c r="H12" s="4">
        <v>120000</v>
      </c>
      <c r="I12" s="4">
        <v>181792</v>
      </c>
      <c r="J12" s="5">
        <v>166321</v>
      </c>
      <c r="K12" s="4">
        <v>190301</v>
      </c>
      <c r="L12" s="4">
        <v>324148</v>
      </c>
      <c r="M12" s="4">
        <v>181146</v>
      </c>
      <c r="N12" s="2" t="s">
        <v>1</v>
      </c>
      <c r="O12" s="4">
        <f t="shared" ref="O12:O40" si="1">SQRT(1.1547/J12)</f>
        <v>2.6348812022978876E-3</v>
      </c>
      <c r="P12" s="4">
        <f t="shared" ref="P12:P40" si="2">SQRT(1.1547/K12)</f>
        <v>2.4632815142435478E-3</v>
      </c>
      <c r="Q12" s="2" t="s">
        <v>1</v>
      </c>
      <c r="R12" s="4">
        <f t="shared" ref="R12:R27" si="3">SQRT(1.1547/F12)</f>
        <v>1.9269376173022313E-3</v>
      </c>
      <c r="S12" s="4">
        <f t="shared" ref="S12:S27" si="4">SQRT(1.1547/G12)</f>
        <v>3.7561324165938732E-3</v>
      </c>
      <c r="T12" s="4">
        <f t="shared" ref="T12:T27" si="5">SQRT(1.1547/H12)</f>
        <v>3.1020154738492199E-3</v>
      </c>
      <c r="U12" s="4">
        <f t="shared" ref="U12:U27" si="6">SQRT(1.1547/I12)</f>
        <v>2.5202707501596317E-3</v>
      </c>
      <c r="V12" s="4">
        <f t="shared" ref="V12:V40" si="7">AVERAGE(O12:P12)</f>
        <v>2.5490813582707177E-3</v>
      </c>
      <c r="W12" s="4">
        <f t="shared" ref="W12:W33" si="8">SQRT(1.1547/L12)</f>
        <v>1.8873954760290582E-3</v>
      </c>
      <c r="X12" s="4">
        <f t="shared" ref="X12:X33" si="9">SQRT(1.1547/M12)</f>
        <v>2.524760625634307E-3</v>
      </c>
      <c r="Y12" s="4">
        <f t="shared" ref="Y12:Y41" si="10">AVERAGE(R12:X12)</f>
        <v>2.6095133882627201E-3</v>
      </c>
      <c r="Z12" s="4">
        <f t="shared" ref="Z12:Z41" si="11">MAX(R12:X12)</f>
        <v>3.7561324165938732E-3</v>
      </c>
      <c r="AA12" s="4">
        <f t="shared" ref="AA12:AA41" si="12">MIN(R12:X12)</f>
        <v>1.8873954760290582E-3</v>
      </c>
      <c r="AB12" s="4">
        <f t="shared" ref="AB12:AB41" si="13">Y12*SQRT(1/($D12*11.4*11.4))</f>
        <v>9.1775038922332994E-3</v>
      </c>
      <c r="AC12" s="4">
        <f t="shared" ref="AC12:AC41" si="14">Z12*SQRT(1/($D12*11.4*11.4))</f>
        <v>1.3210095042272833E-2</v>
      </c>
      <c r="AD12" s="4">
        <f t="shared" ref="AD12:AD41" si="15">AA12*SQRT(1/($D12*11.4*11.4))</f>
        <v>6.6378580027029559E-3</v>
      </c>
      <c r="AE12" s="4">
        <f t="shared" ref="AE12:AE41" si="16">AB12*(SQRT(3)/2)</f>
        <v>7.9479515140045993E-3</v>
      </c>
      <c r="AF12" s="4">
        <f t="shared" ref="AF12:AF41" si="17">AC12*(SQRT(3)/2)</f>
        <v>1.144027789301514E-2</v>
      </c>
      <c r="AG12" s="4">
        <f t="shared" ref="AG12:AG41" si="18">AD12*(SQRT(3)/2)</f>
        <v>5.7485536570545948E-3</v>
      </c>
      <c r="AH12" s="4">
        <f t="shared" ref="AH12:AH41" si="19">1/(2*AE12)</f>
        <v>62.909291673329989</v>
      </c>
      <c r="AI12" s="4">
        <f t="shared" ref="AI12:AI41" si="20">1/(2*AF12)</f>
        <v>43.705232047315469</v>
      </c>
      <c r="AJ12" s="4">
        <f t="shared" ref="AJ12:AJ41" si="21">1/(2*AG12)</f>
        <v>86.978400103546505</v>
      </c>
      <c r="AL12" s="4">
        <f t="shared" ref="AL12:AL24" si="22">$B12/0.282</f>
        <v>0</v>
      </c>
      <c r="AM12" s="4">
        <f t="shared" ref="AM12:AM24" si="23">Y12/0.282</f>
        <v>9.2535935753997167E-3</v>
      </c>
      <c r="AN12" s="4">
        <f t="shared" ref="AN12:AN24" si="24">Z12/0.282</f>
        <v>1.3319618498559836E-2</v>
      </c>
      <c r="AO12" s="4">
        <f t="shared" ref="AO12:AO24" si="25">AA12/0.282</f>
        <v>6.6928917589682922E-3</v>
      </c>
      <c r="AP12" s="4">
        <f t="shared" ref="AP12:AP24" si="26">1/(SQRT(3)*AM12)</f>
        <v>62.392006357885307</v>
      </c>
      <c r="AQ12" s="4">
        <f t="shared" ref="AQ12:AQ24" si="27">1/(SQRT(3)*AN12)</f>
        <v>43.345856283500233</v>
      </c>
      <c r="AR12" s="4">
        <f t="shared" ref="AR12:AR24" si="28">1/(SQRT(3)*AO12)</f>
        <v>86.263201315932264</v>
      </c>
      <c r="AS12" s="4">
        <f t="shared" ref="AS12:AS24" si="29">$B12/0.225</f>
        <v>0</v>
      </c>
      <c r="AT12" s="4">
        <f t="shared" ref="AT12:AT24" si="30">Y12/0.225</f>
        <v>1.1597837281167644E-2</v>
      </c>
      <c r="AU12" s="4">
        <f t="shared" ref="AU12:AU24" si="31">Z12/0.225</f>
        <v>1.6693921851528324E-2</v>
      </c>
      <c r="AV12" s="4">
        <f t="shared" ref="AV12:AV24" si="32">AA12/0.225</f>
        <v>8.3884243379069249E-3</v>
      </c>
      <c r="AW12" s="4">
        <f t="shared" ref="AW12:AW24" si="33">1/(SQRT(3)*AT12)</f>
        <v>49.780856136610623</v>
      </c>
      <c r="AX12" s="4">
        <f t="shared" ref="AX12:AX24" si="34">1/(SQRT(3)*AU12)</f>
        <v>34.584459800665087</v>
      </c>
      <c r="AY12" s="4">
        <f t="shared" ref="AY12:AY24" si="35">1/(SQRT(3)*AV12)</f>
        <v>68.827022326541709</v>
      </c>
      <c r="AZ12" s="4">
        <f t="shared" ref="AZ12:AZ24" si="36">$B12/0.326</f>
        <v>0</v>
      </c>
      <c r="BA12" s="4">
        <f t="shared" ref="BA12:BA24" si="37">Y12/0.326</f>
        <v>8.0046422952844178E-3</v>
      </c>
      <c r="BB12" s="4">
        <f t="shared" ref="BB12:BB24" si="38">Z12/0.326</f>
        <v>1.1521878578508813E-2</v>
      </c>
      <c r="BC12" s="4">
        <f t="shared" ref="BC12:BC24" si="39">AA12/0.326</f>
        <v>5.7895566749357613E-3</v>
      </c>
      <c r="BD12" s="4">
        <f t="shared" ref="BD12:BD24" si="40">1/(SQRT(3)*BA12)</f>
        <v>72.126929335711381</v>
      </c>
      <c r="BE12" s="4">
        <f t="shared" ref="BE12:BE24" si="41">1/(SQRT(3)*BB12)</f>
        <v>50.109039533408072</v>
      </c>
      <c r="BF12" s="4">
        <f t="shared" ref="BF12:BF24" si="42">1/(SQRT(3)*BC12)</f>
        <v>99.722707904233758</v>
      </c>
    </row>
    <row r="13" spans="1:58" x14ac:dyDescent="0.15">
      <c r="A13" s="4">
        <v>0.25</v>
      </c>
      <c r="B13" s="4">
        <f t="shared" si="0"/>
        <v>4.9750000000000003E-2</v>
      </c>
      <c r="C13" s="4">
        <v>0.17857100000000001</v>
      </c>
      <c r="D13" s="4">
        <v>6.2180899999999997E-4</v>
      </c>
      <c r="E13" s="4">
        <v>2.4774000000000001E-2</v>
      </c>
      <c r="F13" s="4">
        <v>219567</v>
      </c>
      <c r="G13" s="4">
        <v>77563</v>
      </c>
      <c r="H13" s="4">
        <v>90961.600000000006</v>
      </c>
      <c r="I13" s="4">
        <v>141170</v>
      </c>
      <c r="J13" s="5">
        <v>139856</v>
      </c>
      <c r="K13" s="4">
        <v>153776</v>
      </c>
      <c r="L13" s="4">
        <v>301414</v>
      </c>
      <c r="M13" s="4">
        <v>159407</v>
      </c>
      <c r="N13" s="2" t="s">
        <v>1</v>
      </c>
      <c r="O13" s="4">
        <f t="shared" si="1"/>
        <v>2.8733863972570562E-3</v>
      </c>
      <c r="P13" s="4">
        <f t="shared" si="2"/>
        <v>2.7402507352769813E-3</v>
      </c>
      <c r="Q13" s="2" t="s">
        <v>1</v>
      </c>
      <c r="R13" s="4">
        <f t="shared" si="3"/>
        <v>2.2932481344686857E-3</v>
      </c>
      <c r="S13" s="4">
        <f t="shared" si="4"/>
        <v>3.8584003087768258E-3</v>
      </c>
      <c r="T13" s="4">
        <f t="shared" si="5"/>
        <v>3.5629156225200319E-3</v>
      </c>
      <c r="U13" s="4">
        <f t="shared" si="6"/>
        <v>2.8599824988529443E-3</v>
      </c>
      <c r="V13" s="4">
        <f t="shared" si="7"/>
        <v>2.8068185662670185E-3</v>
      </c>
      <c r="W13" s="4">
        <f t="shared" si="8"/>
        <v>1.9572796137413751E-3</v>
      </c>
      <c r="X13" s="4">
        <f t="shared" si="9"/>
        <v>2.6914163640783355E-3</v>
      </c>
      <c r="Y13" s="4">
        <f t="shared" si="10"/>
        <v>2.8614373012436022E-3</v>
      </c>
      <c r="Z13" s="4">
        <f t="shared" si="11"/>
        <v>3.8584003087768258E-3</v>
      </c>
      <c r="AA13" s="4">
        <f t="shared" si="12"/>
        <v>1.9572796137413751E-3</v>
      </c>
      <c r="AB13" s="4">
        <f t="shared" si="13"/>
        <v>1.0065859891219714E-2</v>
      </c>
      <c r="AC13" s="4">
        <f t="shared" si="14"/>
        <v>1.35729400380386E-2</v>
      </c>
      <c r="AD13" s="4">
        <f t="shared" si="15"/>
        <v>6.8852469181480275E-3</v>
      </c>
      <c r="AE13" s="4">
        <f t="shared" si="16"/>
        <v>8.7172903767311384E-3</v>
      </c>
      <c r="AF13" s="4">
        <f t="shared" si="17"/>
        <v>1.1754510876984352E-2</v>
      </c>
      <c r="AG13" s="4">
        <f t="shared" si="18"/>
        <v>5.9627987424447073E-3</v>
      </c>
      <c r="AH13" s="4">
        <f t="shared" si="19"/>
        <v>57.357272545909268</v>
      </c>
      <c r="AI13" s="4">
        <f t="shared" si="20"/>
        <v>42.536861400078621</v>
      </c>
      <c r="AJ13" s="4">
        <f t="shared" si="21"/>
        <v>83.853241002563735</v>
      </c>
      <c r="AL13" s="4">
        <f t="shared" si="22"/>
        <v>0.17641843971631208</v>
      </c>
      <c r="AM13" s="4">
        <f t="shared" si="23"/>
        <v>1.0146940784551781E-2</v>
      </c>
      <c r="AN13" s="4">
        <f t="shared" si="24"/>
        <v>1.3682270598499384E-2</v>
      </c>
      <c r="AO13" s="4">
        <f t="shared" si="25"/>
        <v>6.9407078501467212E-3</v>
      </c>
      <c r="AP13" s="4">
        <f t="shared" si="26"/>
        <v>56.898949294019062</v>
      </c>
      <c r="AQ13" s="4">
        <f t="shared" si="27"/>
        <v>42.196963218440317</v>
      </c>
      <c r="AR13" s="4">
        <f t="shared" si="28"/>
        <v>83.183197111144949</v>
      </c>
      <c r="AS13" s="4">
        <f t="shared" si="29"/>
        <v>0.22111111111111112</v>
      </c>
      <c r="AT13" s="4">
        <f t="shared" si="30"/>
        <v>1.2717499116638232E-2</v>
      </c>
      <c r="AU13" s="4">
        <f t="shared" si="31"/>
        <v>1.7148445816785891E-2</v>
      </c>
      <c r="AV13" s="4">
        <f t="shared" si="32"/>
        <v>8.6990205055172218E-3</v>
      </c>
      <c r="AW13" s="4">
        <f t="shared" si="33"/>
        <v>45.39809784097266</v>
      </c>
      <c r="AX13" s="4">
        <f t="shared" si="34"/>
        <v>33.667789801947066</v>
      </c>
      <c r="AY13" s="4">
        <f t="shared" si="35"/>
        <v>66.369572163147581</v>
      </c>
      <c r="AZ13" s="4">
        <f t="shared" si="36"/>
        <v>0.15260736196319019</v>
      </c>
      <c r="BA13" s="4">
        <f t="shared" si="37"/>
        <v>8.7774150344895763E-3</v>
      </c>
      <c r="BB13" s="4">
        <f t="shared" si="38"/>
        <v>1.1835583769254067E-2</v>
      </c>
      <c r="BC13" s="4">
        <f t="shared" si="39"/>
        <v>6.0039251955256905E-3</v>
      </c>
      <c r="BD13" s="4">
        <f t="shared" si="40"/>
        <v>65.776799538475942</v>
      </c>
      <c r="BE13" s="4">
        <f t="shared" si="41"/>
        <v>48.780886557487747</v>
      </c>
      <c r="BF13" s="4">
        <f t="shared" si="42"/>
        <v>96.162135667493814</v>
      </c>
    </row>
    <row r="14" spans="1:58" x14ac:dyDescent="0.15">
      <c r="A14" s="4">
        <v>0.5</v>
      </c>
      <c r="B14" s="4">
        <f t="shared" si="0"/>
        <v>9.9500000000000005E-2</v>
      </c>
      <c r="C14" s="4">
        <v>0.35714299999999999</v>
      </c>
      <c r="D14" s="4">
        <v>6.2151800000000005E-4</v>
      </c>
      <c r="E14" s="4">
        <v>2.4774000000000001E-2</v>
      </c>
      <c r="F14" s="4">
        <v>137919</v>
      </c>
      <c r="G14" s="4">
        <v>71638.7</v>
      </c>
      <c r="H14" s="4">
        <v>91585.8</v>
      </c>
      <c r="I14" s="4">
        <v>109141</v>
      </c>
      <c r="J14" s="5">
        <v>105226</v>
      </c>
      <c r="K14" s="4">
        <v>119077</v>
      </c>
      <c r="L14" s="4">
        <v>213821</v>
      </c>
      <c r="M14" s="4">
        <v>115077</v>
      </c>
      <c r="N14" s="2" t="s">
        <v>1</v>
      </c>
      <c r="O14" s="4">
        <f t="shared" si="1"/>
        <v>3.3126309262955646E-3</v>
      </c>
      <c r="P14" s="4">
        <f t="shared" si="2"/>
        <v>3.1140145726999868E-3</v>
      </c>
      <c r="Q14" s="2" t="s">
        <v>1</v>
      </c>
      <c r="R14" s="4">
        <f t="shared" si="3"/>
        <v>2.8934936467276801E-3</v>
      </c>
      <c r="S14" s="4">
        <f t="shared" si="4"/>
        <v>4.0147705963185466E-3</v>
      </c>
      <c r="T14" s="4">
        <f t="shared" si="5"/>
        <v>3.550753397307229E-3</v>
      </c>
      <c r="U14" s="4">
        <f t="shared" si="6"/>
        <v>3.2526746019585573E-3</v>
      </c>
      <c r="V14" s="4">
        <f t="shared" si="7"/>
        <v>3.2133227494977757E-3</v>
      </c>
      <c r="W14" s="4">
        <f t="shared" si="8"/>
        <v>2.3238570256120545E-3</v>
      </c>
      <c r="X14" s="4">
        <f t="shared" si="9"/>
        <v>3.1676728124429895E-3</v>
      </c>
      <c r="Y14" s="4">
        <f t="shared" si="10"/>
        <v>3.2023635471235476E-3</v>
      </c>
      <c r="Z14" s="4">
        <f t="shared" si="11"/>
        <v>4.0147705963185466E-3</v>
      </c>
      <c r="AA14" s="4">
        <f t="shared" si="12"/>
        <v>2.3238570256120545E-3</v>
      </c>
      <c r="AB14" s="4">
        <f t="shared" si="13"/>
        <v>1.1267794731052109E-2</v>
      </c>
      <c r="AC14" s="4">
        <f t="shared" si="14"/>
        <v>1.4126319609219489E-2</v>
      </c>
      <c r="AD14" s="4">
        <f t="shared" si="15"/>
        <v>8.1766931091973617E-3</v>
      </c>
      <c r="AE14" s="4">
        <f t="shared" si="16"/>
        <v>9.7581964817195724E-3</v>
      </c>
      <c r="AF14" s="4">
        <f t="shared" si="17"/>
        <v>1.2233751643562342E-2</v>
      </c>
      <c r="AG14" s="4">
        <f t="shared" si="18"/>
        <v>7.0812239515140821E-3</v>
      </c>
      <c r="AH14" s="4">
        <f t="shared" si="19"/>
        <v>51.238976478560396</v>
      </c>
      <c r="AI14" s="4">
        <f t="shared" si="20"/>
        <v>40.870537065636</v>
      </c>
      <c r="AJ14" s="4">
        <f t="shared" si="21"/>
        <v>70.609262385084122</v>
      </c>
      <c r="AL14" s="4">
        <f t="shared" si="22"/>
        <v>0.35283687943262415</v>
      </c>
      <c r="AM14" s="4">
        <f t="shared" si="23"/>
        <v>1.1355899103274992E-2</v>
      </c>
      <c r="AN14" s="4">
        <f t="shared" si="24"/>
        <v>1.4236775164250167E-2</v>
      </c>
      <c r="AO14" s="4">
        <f t="shared" si="25"/>
        <v>8.2406277503973575E-3</v>
      </c>
      <c r="AP14" s="4">
        <f t="shared" si="26"/>
        <v>50.841440553405448</v>
      </c>
      <c r="AQ14" s="4">
        <f t="shared" si="27"/>
        <v>40.553444338954272</v>
      </c>
      <c r="AR14" s="4">
        <f t="shared" si="28"/>
        <v>70.061442729503995</v>
      </c>
      <c r="AS14" s="4">
        <f t="shared" si="29"/>
        <v>0.44222222222222224</v>
      </c>
      <c r="AT14" s="4">
        <f t="shared" si="30"/>
        <v>1.4232726876104655E-2</v>
      </c>
      <c r="AU14" s="4">
        <f t="shared" si="31"/>
        <v>1.7843424872526874E-2</v>
      </c>
      <c r="AV14" s="4">
        <f t="shared" si="32"/>
        <v>1.0328253447164686E-2</v>
      </c>
      <c r="AW14" s="4">
        <f t="shared" si="33"/>
        <v>40.564979164951161</v>
      </c>
      <c r="AX14" s="4">
        <f t="shared" si="34"/>
        <v>32.356471547037991</v>
      </c>
      <c r="AY14" s="4">
        <f t="shared" si="35"/>
        <v>55.900087284178731</v>
      </c>
      <c r="AZ14" s="4">
        <f t="shared" si="36"/>
        <v>0.30521472392638038</v>
      </c>
      <c r="BA14" s="4">
        <f t="shared" si="37"/>
        <v>9.8232010647961582E-3</v>
      </c>
      <c r="BB14" s="4">
        <f t="shared" si="38"/>
        <v>1.2315247227971001E-2</v>
      </c>
      <c r="BC14" s="4">
        <f t="shared" si="39"/>
        <v>7.1283957840860565E-3</v>
      </c>
      <c r="BD14" s="4">
        <f t="shared" si="40"/>
        <v>58.774147590107013</v>
      </c>
      <c r="BE14" s="4">
        <f t="shared" si="41"/>
        <v>46.880932108152827</v>
      </c>
      <c r="BF14" s="4">
        <f t="shared" si="42"/>
        <v>80.993015353965617</v>
      </c>
    </row>
    <row r="15" spans="1:58" x14ac:dyDescent="0.15">
      <c r="A15" s="4">
        <v>0.75</v>
      </c>
      <c r="B15" s="4">
        <f t="shared" si="0"/>
        <v>0.14924999999999999</v>
      </c>
      <c r="C15" s="4">
        <v>0.53571400000000002</v>
      </c>
      <c r="D15" s="4">
        <v>6.2122700000000002E-4</v>
      </c>
      <c r="E15" s="4">
        <v>2.4774000000000001E-2</v>
      </c>
      <c r="F15" s="4">
        <v>109326</v>
      </c>
      <c r="G15" s="4">
        <v>68246.3</v>
      </c>
      <c r="H15" s="4">
        <v>80070</v>
      </c>
      <c r="I15" s="4">
        <v>80683</v>
      </c>
      <c r="J15" s="5">
        <v>86477.8</v>
      </c>
      <c r="K15" s="4">
        <v>96660</v>
      </c>
      <c r="L15" s="4">
        <v>163931</v>
      </c>
      <c r="M15" s="4">
        <v>95139.9</v>
      </c>
      <c r="N15" s="2" t="s">
        <v>1</v>
      </c>
      <c r="O15" s="4">
        <f t="shared" si="1"/>
        <v>3.6541154672136054E-3</v>
      </c>
      <c r="P15" s="4">
        <f t="shared" si="2"/>
        <v>3.4562980594279214E-3</v>
      </c>
      <c r="Q15" s="2" t="s">
        <v>1</v>
      </c>
      <c r="R15" s="4">
        <f t="shared" si="3"/>
        <v>3.2499213704166082E-3</v>
      </c>
      <c r="S15" s="4">
        <f t="shared" si="4"/>
        <v>4.1133439646647806E-3</v>
      </c>
      <c r="T15" s="4">
        <f t="shared" si="5"/>
        <v>3.797516492384044E-3</v>
      </c>
      <c r="U15" s="4">
        <f t="shared" si="6"/>
        <v>3.7830629143189749E-3</v>
      </c>
      <c r="V15" s="4">
        <f t="shared" si="7"/>
        <v>3.5552067633207634E-3</v>
      </c>
      <c r="W15" s="4">
        <f t="shared" si="8"/>
        <v>2.6540190684657505E-3</v>
      </c>
      <c r="X15" s="4">
        <f t="shared" si="9"/>
        <v>3.4838001827503873E-3</v>
      </c>
      <c r="Y15" s="4">
        <f t="shared" si="10"/>
        <v>3.5195529651887584E-3</v>
      </c>
      <c r="Z15" s="4">
        <f t="shared" si="11"/>
        <v>4.1133439646647806E-3</v>
      </c>
      <c r="AA15" s="4">
        <f t="shared" si="12"/>
        <v>2.6540190684657505E-3</v>
      </c>
      <c r="AB15" s="4">
        <f t="shared" si="13"/>
        <v>1.238675342351697E-2</v>
      </c>
      <c r="AC15" s="4">
        <f t="shared" si="14"/>
        <v>1.4476547999237673E-2</v>
      </c>
      <c r="AD15" s="4">
        <f t="shared" si="15"/>
        <v>9.3405839058411048E-3</v>
      </c>
      <c r="AE15" s="4">
        <f t="shared" si="16"/>
        <v>1.0727243135179561E-2</v>
      </c>
      <c r="AF15" s="4">
        <f t="shared" si="17"/>
        <v>1.2537058326444613E-2</v>
      </c>
      <c r="AG15" s="4">
        <f t="shared" si="18"/>
        <v>8.0891829486384719E-3</v>
      </c>
      <c r="AH15" s="4">
        <f t="shared" si="19"/>
        <v>46.610298069992481</v>
      </c>
      <c r="AI15" s="4">
        <f t="shared" si="20"/>
        <v>39.881763885978117</v>
      </c>
      <c r="AJ15" s="4">
        <f t="shared" si="21"/>
        <v>61.810939766686488</v>
      </c>
      <c r="AL15" s="4">
        <f t="shared" si="22"/>
        <v>0.5292553191489362</v>
      </c>
      <c r="AM15" s="4">
        <f t="shared" si="23"/>
        <v>1.2480684273719003E-2</v>
      </c>
      <c r="AN15" s="4">
        <f t="shared" si="24"/>
        <v>1.4586326115832557E-2</v>
      </c>
      <c r="AO15" s="4">
        <f t="shared" si="25"/>
        <v>9.4114151364033723E-3</v>
      </c>
      <c r="AP15" s="4">
        <f t="shared" si="26"/>
        <v>46.259504409175044</v>
      </c>
      <c r="AQ15" s="4">
        <f t="shared" si="27"/>
        <v>39.581609831343869</v>
      </c>
      <c r="AR15" s="4">
        <f t="shared" si="28"/>
        <v>61.345744590144982</v>
      </c>
      <c r="AS15" s="4">
        <f t="shared" si="29"/>
        <v>0.66333333333333333</v>
      </c>
      <c r="AT15" s="4">
        <f t="shared" si="30"/>
        <v>1.5642457623061146E-2</v>
      </c>
      <c r="AU15" s="4">
        <f t="shared" si="31"/>
        <v>1.828152873184347E-2</v>
      </c>
      <c r="AV15" s="4">
        <f t="shared" si="32"/>
        <v>1.1795640304292225E-2</v>
      </c>
      <c r="AW15" s="4">
        <f t="shared" si="33"/>
        <v>36.909179049873707</v>
      </c>
      <c r="AX15" s="4">
        <f t="shared" si="34"/>
        <v>31.581071673944582</v>
      </c>
      <c r="AY15" s="4">
        <f t="shared" si="35"/>
        <v>48.946072811285902</v>
      </c>
      <c r="AZ15" s="4">
        <f t="shared" si="36"/>
        <v>0.45782208588957052</v>
      </c>
      <c r="BA15" s="4">
        <f t="shared" si="37"/>
        <v>1.0796174739842816E-2</v>
      </c>
      <c r="BB15" s="4">
        <f t="shared" si="38"/>
        <v>1.2617619523511597E-2</v>
      </c>
      <c r="BC15" s="4">
        <f t="shared" si="39"/>
        <v>8.1411627867047556E-3</v>
      </c>
      <c r="BD15" s="4">
        <f t="shared" si="40"/>
        <v>53.477299423372571</v>
      </c>
      <c r="BE15" s="4">
        <f t="shared" si="41"/>
        <v>45.757463847581924</v>
      </c>
      <c r="BF15" s="4">
        <f t="shared" si="42"/>
        <v>70.917421051018692</v>
      </c>
    </row>
    <row r="16" spans="1:58" x14ac:dyDescent="0.15">
      <c r="A16" s="4">
        <v>1</v>
      </c>
      <c r="B16" s="4">
        <f t="shared" si="0"/>
        <v>0.19900000000000001</v>
      </c>
      <c r="C16" s="4">
        <v>0.71428599999999998</v>
      </c>
      <c r="D16" s="4">
        <v>6.2093599999999999E-4</v>
      </c>
      <c r="E16" s="4">
        <v>2.4774000000000001E-2</v>
      </c>
      <c r="F16" s="4">
        <v>89312.4</v>
      </c>
      <c r="G16" s="4">
        <v>66531.399999999994</v>
      </c>
      <c r="H16" s="4">
        <v>67332.899999999994</v>
      </c>
      <c r="I16" s="4">
        <v>70921.8</v>
      </c>
      <c r="J16" s="5">
        <v>68405.8</v>
      </c>
      <c r="K16" s="4">
        <v>85270.399999999994</v>
      </c>
      <c r="L16" s="4">
        <v>113585</v>
      </c>
      <c r="M16" s="4">
        <v>75509.600000000006</v>
      </c>
      <c r="N16" s="2" t="s">
        <v>1</v>
      </c>
      <c r="O16" s="4">
        <f t="shared" si="1"/>
        <v>4.1085456781961493E-3</v>
      </c>
      <c r="P16" s="4">
        <f t="shared" si="2"/>
        <v>3.6798950495002996E-3</v>
      </c>
      <c r="Q16" s="2" t="s">
        <v>1</v>
      </c>
      <c r="R16" s="4">
        <f t="shared" si="3"/>
        <v>3.5956606969338345E-3</v>
      </c>
      <c r="S16" s="4">
        <f t="shared" si="4"/>
        <v>4.1660190524309953E-3</v>
      </c>
      <c r="T16" s="4">
        <f t="shared" si="5"/>
        <v>4.1411496310343075E-3</v>
      </c>
      <c r="U16" s="4">
        <f t="shared" si="6"/>
        <v>4.0350108620720165E-3</v>
      </c>
      <c r="V16" s="4">
        <f t="shared" si="7"/>
        <v>3.8942203638482244E-3</v>
      </c>
      <c r="W16" s="4">
        <f t="shared" si="8"/>
        <v>3.1884094799233789E-3</v>
      </c>
      <c r="X16" s="4">
        <f t="shared" si="9"/>
        <v>3.9105108757981292E-3</v>
      </c>
      <c r="Y16" s="4">
        <f t="shared" si="10"/>
        <v>3.8472829945772691E-3</v>
      </c>
      <c r="Z16" s="4">
        <f t="shared" si="11"/>
        <v>4.1660190524309953E-3</v>
      </c>
      <c r="AA16" s="4">
        <f t="shared" si="12"/>
        <v>3.1884094799233789E-3</v>
      </c>
      <c r="AB16" s="4">
        <f t="shared" si="13"/>
        <v>1.3543342504888837E-2</v>
      </c>
      <c r="AC16" s="4">
        <f t="shared" si="14"/>
        <v>1.466536851811831E-2</v>
      </c>
      <c r="AD16" s="4">
        <f t="shared" si="15"/>
        <v>1.122395251227978E-2</v>
      </c>
      <c r="AE16" s="4">
        <f t="shared" si="16"/>
        <v>1.1728878661387306E-2</v>
      </c>
      <c r="AF16" s="4">
        <f t="shared" si="17"/>
        <v>1.2700581692551003E-2</v>
      </c>
      <c r="AG16" s="4">
        <f t="shared" si="18"/>
        <v>9.7202280065044611E-3</v>
      </c>
      <c r="AH16" s="4">
        <f t="shared" si="19"/>
        <v>42.629821181973028</v>
      </c>
      <c r="AI16" s="4">
        <f t="shared" si="20"/>
        <v>39.368275572232584</v>
      </c>
      <c r="AJ16" s="4">
        <f t="shared" si="21"/>
        <v>51.439122586982137</v>
      </c>
      <c r="AL16" s="4">
        <f t="shared" si="22"/>
        <v>0.7056737588652483</v>
      </c>
      <c r="AM16" s="4">
        <f t="shared" si="23"/>
        <v>1.3642847498500955E-2</v>
      </c>
      <c r="AN16" s="4">
        <f t="shared" si="24"/>
        <v>1.4773117207202112E-2</v>
      </c>
      <c r="AO16" s="4">
        <f t="shared" si="25"/>
        <v>1.1306416595472976E-2</v>
      </c>
      <c r="AP16" s="4">
        <f t="shared" si="26"/>
        <v>42.318897814628784</v>
      </c>
      <c r="AQ16" s="4">
        <f t="shared" si="27"/>
        <v>39.081140499457966</v>
      </c>
      <c r="AR16" s="4">
        <f t="shared" si="28"/>
        <v>51.063948008141992</v>
      </c>
      <c r="AS16" s="4">
        <f t="shared" si="29"/>
        <v>0.88444444444444448</v>
      </c>
      <c r="AT16" s="4">
        <f t="shared" si="30"/>
        <v>1.7099035531454528E-2</v>
      </c>
      <c r="AU16" s="4">
        <f t="shared" si="31"/>
        <v>1.8515640233026646E-2</v>
      </c>
      <c r="AV16" s="4">
        <f t="shared" si="32"/>
        <v>1.4170708799659461E-2</v>
      </c>
      <c r="AW16" s="4">
        <f t="shared" si="33"/>
        <v>33.765078043586797</v>
      </c>
      <c r="AX16" s="4">
        <f t="shared" si="34"/>
        <v>31.181761036801568</v>
      </c>
      <c r="AY16" s="4">
        <f t="shared" si="35"/>
        <v>40.742511708623937</v>
      </c>
      <c r="AZ16" s="4">
        <f t="shared" si="36"/>
        <v>0.61042944785276076</v>
      </c>
      <c r="BA16" s="4">
        <f t="shared" si="37"/>
        <v>1.180148157845788E-2</v>
      </c>
      <c r="BB16" s="4">
        <f t="shared" si="38"/>
        <v>1.2779199547334341E-2</v>
      </c>
      <c r="BC16" s="4">
        <f t="shared" si="39"/>
        <v>9.780397177679076E-3</v>
      </c>
      <c r="BD16" s="4">
        <f t="shared" si="40"/>
        <v>48.921846409819089</v>
      </c>
      <c r="BE16" s="4">
        <f t="shared" si="41"/>
        <v>45.178907102210275</v>
      </c>
      <c r="BF16" s="4">
        <f t="shared" si="42"/>
        <v>59.031372520050681</v>
      </c>
    </row>
    <row r="17" spans="1:58" x14ac:dyDescent="0.15">
      <c r="A17" s="4">
        <v>1.5</v>
      </c>
      <c r="B17" s="4">
        <f t="shared" si="0"/>
        <v>0.29849999999999999</v>
      </c>
      <c r="C17" s="4">
        <v>1.0714300000000001</v>
      </c>
      <c r="D17" s="4">
        <v>6.2035400000000004E-4</v>
      </c>
      <c r="E17" s="4">
        <v>2.4774000000000001E-2</v>
      </c>
      <c r="F17" s="4">
        <v>61052</v>
      </c>
      <c r="G17" s="4">
        <v>55275.9</v>
      </c>
      <c r="H17" s="4">
        <v>50171.7</v>
      </c>
      <c r="I17" s="4">
        <v>54128.7</v>
      </c>
      <c r="J17" s="5">
        <v>51614.9</v>
      </c>
      <c r="K17" s="4">
        <v>62491.3</v>
      </c>
      <c r="L17" s="4">
        <v>67221.399999999994</v>
      </c>
      <c r="M17" s="4">
        <v>59081.8</v>
      </c>
      <c r="N17" s="2" t="s">
        <v>1</v>
      </c>
      <c r="O17" s="4">
        <f t="shared" si="1"/>
        <v>4.7298464039167284E-3</v>
      </c>
      <c r="P17" s="4">
        <f t="shared" si="2"/>
        <v>4.2985779166925817E-3</v>
      </c>
      <c r="Q17" s="2" t="s">
        <v>1</v>
      </c>
      <c r="R17" s="4">
        <f t="shared" si="3"/>
        <v>4.3489522083925607E-3</v>
      </c>
      <c r="S17" s="4">
        <f t="shared" si="4"/>
        <v>4.5705311341192757E-3</v>
      </c>
      <c r="T17" s="4">
        <f t="shared" si="5"/>
        <v>4.797391645955074E-3</v>
      </c>
      <c r="U17" s="4">
        <f t="shared" si="6"/>
        <v>4.6187109561755656E-3</v>
      </c>
      <c r="V17" s="4">
        <f t="shared" si="7"/>
        <v>4.5142121603046551E-3</v>
      </c>
      <c r="W17" s="4">
        <f t="shared" si="8"/>
        <v>4.144582666283831E-3</v>
      </c>
      <c r="X17" s="4">
        <f t="shared" si="9"/>
        <v>4.420869792210215E-3</v>
      </c>
      <c r="Y17" s="4">
        <f t="shared" si="10"/>
        <v>4.4878929376344539E-3</v>
      </c>
      <c r="Z17" s="4">
        <f t="shared" si="11"/>
        <v>4.797391645955074E-3</v>
      </c>
      <c r="AA17" s="4">
        <f t="shared" si="12"/>
        <v>4.144582666283831E-3</v>
      </c>
      <c r="AB17" s="4">
        <f t="shared" si="13"/>
        <v>1.5805849528599324E-2</v>
      </c>
      <c r="AC17" s="4">
        <f t="shared" si="14"/>
        <v>1.6895868849690805E-2</v>
      </c>
      <c r="AD17" s="4">
        <f t="shared" si="15"/>
        <v>1.4596749720293572E-2</v>
      </c>
      <c r="AE17" s="4">
        <f t="shared" si="16"/>
        <v>1.3688267220161308E-2</v>
      </c>
      <c r="AF17" s="4">
        <f t="shared" si="17"/>
        <v>1.4632251642842398E-2</v>
      </c>
      <c r="AG17" s="4">
        <f t="shared" si="18"/>
        <v>1.2641156070457632E-2</v>
      </c>
      <c r="AH17" s="4">
        <f t="shared" si="19"/>
        <v>36.527632895970584</v>
      </c>
      <c r="AI17" s="4">
        <f t="shared" si="20"/>
        <v>34.171090834443312</v>
      </c>
      <c r="AJ17" s="4">
        <f t="shared" si="21"/>
        <v>39.553344426187373</v>
      </c>
      <c r="AL17" s="4">
        <f t="shared" si="22"/>
        <v>1.0585106382978724</v>
      </c>
      <c r="AM17" s="4">
        <f t="shared" si="23"/>
        <v>1.5914513963242744E-2</v>
      </c>
      <c r="AN17" s="4">
        <f t="shared" si="24"/>
        <v>1.7012027113315866E-2</v>
      </c>
      <c r="AO17" s="4">
        <f t="shared" si="25"/>
        <v>1.4697101653488764E-2</v>
      </c>
      <c r="AP17" s="4">
        <f t="shared" si="26"/>
        <v>36.27822191259586</v>
      </c>
      <c r="AQ17" s="4">
        <f t="shared" si="27"/>
        <v>33.937770340003453</v>
      </c>
      <c r="AR17" s="4">
        <f t="shared" si="28"/>
        <v>39.2832738591405</v>
      </c>
      <c r="AS17" s="4">
        <f t="shared" si="29"/>
        <v>1.3266666666666667</v>
      </c>
      <c r="AT17" s="4">
        <f t="shared" si="30"/>
        <v>1.9946190833930906E-2</v>
      </c>
      <c r="AU17" s="4">
        <f t="shared" si="31"/>
        <v>2.1321740648689216E-2</v>
      </c>
      <c r="AV17" s="4">
        <f t="shared" si="32"/>
        <v>1.8420367405705917E-2</v>
      </c>
      <c r="AW17" s="4">
        <f t="shared" si="33"/>
        <v>28.94538982387968</v>
      </c>
      <c r="AX17" s="4">
        <f t="shared" si="34"/>
        <v>27.07800825000276</v>
      </c>
      <c r="AY17" s="4">
        <f t="shared" si="35"/>
        <v>31.343037653569553</v>
      </c>
      <c r="AZ17" s="4">
        <f t="shared" si="36"/>
        <v>0.91564417177914104</v>
      </c>
      <c r="BA17" s="4">
        <f t="shared" si="37"/>
        <v>1.3766542753479919E-2</v>
      </c>
      <c r="BB17" s="4">
        <f t="shared" si="38"/>
        <v>1.4715925294340718E-2</v>
      </c>
      <c r="BC17" s="4">
        <f t="shared" si="39"/>
        <v>1.2713443761606843E-2</v>
      </c>
      <c r="BD17" s="4">
        <f t="shared" si="40"/>
        <v>41.938653700376783</v>
      </c>
      <c r="BE17" s="4">
        <f t="shared" si="41"/>
        <v>39.23302528667066</v>
      </c>
      <c r="BF17" s="4">
        <f t="shared" si="42"/>
        <v>45.412579000282996</v>
      </c>
    </row>
    <row r="18" spans="1:58" x14ac:dyDescent="0.15">
      <c r="A18" s="4">
        <v>2</v>
      </c>
      <c r="B18" s="4">
        <f t="shared" si="0"/>
        <v>0.39800000000000002</v>
      </c>
      <c r="C18" s="4">
        <v>1.4285699999999999</v>
      </c>
      <c r="D18" s="4">
        <v>6.1977099999999997E-4</v>
      </c>
      <c r="E18" s="4">
        <v>2.4774000000000001E-2</v>
      </c>
      <c r="F18" s="4">
        <v>44331.1</v>
      </c>
      <c r="G18" s="4">
        <v>43994.5</v>
      </c>
      <c r="H18" s="4">
        <v>41776.300000000003</v>
      </c>
      <c r="I18" s="4">
        <v>40396.300000000003</v>
      </c>
      <c r="J18" s="5">
        <v>41115.4</v>
      </c>
      <c r="K18" s="4">
        <v>43164</v>
      </c>
      <c r="L18" s="4">
        <v>57231.9</v>
      </c>
      <c r="M18" s="4">
        <v>48072.7</v>
      </c>
      <c r="N18" s="2" t="s">
        <v>1</v>
      </c>
      <c r="O18" s="4">
        <f t="shared" si="1"/>
        <v>5.2994685973824481E-3</v>
      </c>
      <c r="P18" s="4">
        <f t="shared" si="2"/>
        <v>5.1721813144576332E-3</v>
      </c>
      <c r="Q18" s="2" t="s">
        <v>1</v>
      </c>
      <c r="R18" s="4">
        <f t="shared" si="3"/>
        <v>5.1036434840872752E-3</v>
      </c>
      <c r="S18" s="4">
        <f t="shared" si="4"/>
        <v>5.1231301589955798E-3</v>
      </c>
      <c r="T18" s="4">
        <f t="shared" si="5"/>
        <v>5.2573827555893165E-3</v>
      </c>
      <c r="U18" s="4">
        <f t="shared" si="6"/>
        <v>5.3464288115966955E-3</v>
      </c>
      <c r="V18" s="4">
        <f t="shared" si="7"/>
        <v>5.2358249559200411E-3</v>
      </c>
      <c r="W18" s="4">
        <f t="shared" si="8"/>
        <v>4.4917492185609729E-3</v>
      </c>
      <c r="X18" s="4">
        <f t="shared" si="9"/>
        <v>4.9010070297207785E-3</v>
      </c>
      <c r="Y18" s="4">
        <f t="shared" si="10"/>
        <v>5.0655952020672371E-3</v>
      </c>
      <c r="Z18" s="4">
        <f t="shared" si="11"/>
        <v>5.3464288115966955E-3</v>
      </c>
      <c r="AA18" s="4">
        <f t="shared" si="12"/>
        <v>4.4917492185609729E-3</v>
      </c>
      <c r="AB18" s="4">
        <f t="shared" si="13"/>
        <v>1.784884034841553E-2</v>
      </c>
      <c r="AC18" s="4">
        <f t="shared" si="14"/>
        <v>1.8838369527319317E-2</v>
      </c>
      <c r="AD18" s="4">
        <f t="shared" si="15"/>
        <v>1.5826869595599966E-2</v>
      </c>
      <c r="AE18" s="4">
        <f t="shared" si="16"/>
        <v>1.5457549169820539E-2</v>
      </c>
      <c r="AF18" s="4">
        <f t="shared" si="17"/>
        <v>1.6314506576537175E-2</v>
      </c>
      <c r="AG18" s="4">
        <f t="shared" si="18"/>
        <v>1.3706471132173114E-2</v>
      </c>
      <c r="AH18" s="4">
        <f t="shared" si="19"/>
        <v>32.346654343898486</v>
      </c>
      <c r="AI18" s="4">
        <f t="shared" si="20"/>
        <v>30.647571083705259</v>
      </c>
      <c r="AJ18" s="4">
        <f t="shared" si="21"/>
        <v>36.47911962010069</v>
      </c>
      <c r="AL18" s="4">
        <f t="shared" si="22"/>
        <v>1.4113475177304966</v>
      </c>
      <c r="AM18" s="4">
        <f t="shared" si="23"/>
        <v>1.7963103553429921E-2</v>
      </c>
      <c r="AN18" s="4">
        <f t="shared" si="24"/>
        <v>1.8958967417009559E-2</v>
      </c>
      <c r="AO18" s="4">
        <f t="shared" si="25"/>
        <v>1.5928188718301324E-2</v>
      </c>
      <c r="AP18" s="4">
        <f t="shared" si="26"/>
        <v>32.140897449727447</v>
      </c>
      <c r="AQ18" s="4">
        <f t="shared" si="27"/>
        <v>30.452622049006749</v>
      </c>
      <c r="AR18" s="4">
        <f t="shared" si="28"/>
        <v>36.247076136551314</v>
      </c>
      <c r="AS18" s="4">
        <f t="shared" si="29"/>
        <v>1.768888888888889</v>
      </c>
      <c r="AT18" s="4">
        <f t="shared" si="30"/>
        <v>2.2513756453632166E-2</v>
      </c>
      <c r="AU18" s="4">
        <f t="shared" si="31"/>
        <v>2.3761905829318645E-2</v>
      </c>
      <c r="AV18" s="4">
        <f t="shared" si="32"/>
        <v>1.9963329860270992E-2</v>
      </c>
      <c r="AW18" s="4">
        <f t="shared" si="33"/>
        <v>25.644333071591049</v>
      </c>
      <c r="AX18" s="4">
        <f t="shared" si="34"/>
        <v>24.297304826335175</v>
      </c>
      <c r="AY18" s="4">
        <f t="shared" si="35"/>
        <v>28.920539470652646</v>
      </c>
      <c r="AZ18" s="4">
        <f t="shared" si="36"/>
        <v>1.2208588957055215</v>
      </c>
      <c r="BA18" s="4">
        <f t="shared" si="37"/>
        <v>1.5538635589163304E-2</v>
      </c>
      <c r="BB18" s="4">
        <f t="shared" si="38"/>
        <v>1.6400088379130966E-2</v>
      </c>
      <c r="BC18" s="4">
        <f t="shared" si="39"/>
        <v>1.3778371836076603E-2</v>
      </c>
      <c r="BD18" s="4">
        <f t="shared" si="40"/>
        <v>37.155789250394143</v>
      </c>
      <c r="BE18" s="4">
        <f t="shared" si="41"/>
        <v>35.204094992823407</v>
      </c>
      <c r="BF18" s="4">
        <f t="shared" si="42"/>
        <v>41.902648299701177</v>
      </c>
    </row>
    <row r="19" spans="1:58" x14ac:dyDescent="0.15">
      <c r="A19" s="4">
        <v>2.5</v>
      </c>
      <c r="B19" s="4">
        <f t="shared" si="0"/>
        <v>0.49750000000000005</v>
      </c>
      <c r="C19" s="4">
        <v>1.7857099999999999</v>
      </c>
      <c r="D19" s="4">
        <v>6.1918900000000002E-4</v>
      </c>
      <c r="E19" s="4">
        <v>2.4774000000000001E-2</v>
      </c>
      <c r="F19" s="4">
        <v>35551.199999999997</v>
      </c>
      <c r="G19" s="4">
        <v>39837.300000000003</v>
      </c>
      <c r="H19" s="4">
        <v>34603.800000000003</v>
      </c>
      <c r="I19" s="4">
        <v>37473.9</v>
      </c>
      <c r="J19" s="5">
        <v>34339.599999999999</v>
      </c>
      <c r="K19" s="4">
        <v>39227.800000000003</v>
      </c>
      <c r="L19" s="4">
        <v>45230.5</v>
      </c>
      <c r="M19" s="4">
        <v>39182.400000000001</v>
      </c>
      <c r="N19" s="2" t="s">
        <v>1</v>
      </c>
      <c r="O19" s="4">
        <f t="shared" si="1"/>
        <v>5.7987844667484459E-3</v>
      </c>
      <c r="P19" s="4">
        <f t="shared" si="2"/>
        <v>5.4254730019208195E-3</v>
      </c>
      <c r="Q19" s="2" t="s">
        <v>1</v>
      </c>
      <c r="R19" s="4">
        <f t="shared" si="3"/>
        <v>5.6991153953701882E-3</v>
      </c>
      <c r="S19" s="4">
        <f t="shared" si="4"/>
        <v>5.3838088846837242E-3</v>
      </c>
      <c r="T19" s="4">
        <f t="shared" si="5"/>
        <v>5.7766051923316304E-3</v>
      </c>
      <c r="U19" s="4">
        <f t="shared" si="6"/>
        <v>5.5509860528131696E-3</v>
      </c>
      <c r="V19" s="4">
        <f t="shared" si="7"/>
        <v>5.6121287343346322E-3</v>
      </c>
      <c r="W19" s="4">
        <f t="shared" si="8"/>
        <v>5.0526461970314953E-3</v>
      </c>
      <c r="X19" s="4">
        <f t="shared" si="9"/>
        <v>5.428615294951436E-3</v>
      </c>
      <c r="Y19" s="4">
        <f t="shared" si="10"/>
        <v>5.500557964502324E-3</v>
      </c>
      <c r="Z19" s="4">
        <f t="shared" si="11"/>
        <v>5.7766051923316304E-3</v>
      </c>
      <c r="AA19" s="4">
        <f t="shared" si="12"/>
        <v>5.0526461970314953E-3</v>
      </c>
      <c r="AB19" s="4">
        <f t="shared" si="13"/>
        <v>1.9390556711983208E-2</v>
      </c>
      <c r="AC19" s="4">
        <f t="shared" si="14"/>
        <v>2.0363677886408322E-2</v>
      </c>
      <c r="AD19" s="4">
        <f t="shared" si="15"/>
        <v>1.7811578981876956E-2</v>
      </c>
      <c r="AE19" s="4">
        <f t="shared" si="16"/>
        <v>1.6792714706100314E-2</v>
      </c>
      <c r="AF19" s="4">
        <f t="shared" si="17"/>
        <v>1.7635462364113012E-2</v>
      </c>
      <c r="AG19" s="4">
        <f t="shared" si="18"/>
        <v>1.5425279879818411E-2</v>
      </c>
      <c r="AH19" s="4">
        <f t="shared" si="19"/>
        <v>29.774816564850248</v>
      </c>
      <c r="AI19" s="4">
        <f t="shared" si="20"/>
        <v>28.351964336215342</v>
      </c>
      <c r="AJ19" s="4">
        <f t="shared" si="21"/>
        <v>32.414322715412936</v>
      </c>
      <c r="AL19" s="4">
        <f t="shared" si="22"/>
        <v>1.764184397163121</v>
      </c>
      <c r="AM19" s="4">
        <f t="shared" si="23"/>
        <v>1.9505524696816753E-2</v>
      </c>
      <c r="AN19" s="4">
        <f t="shared" si="24"/>
        <v>2.048441557564408E-2</v>
      </c>
      <c r="AO19" s="4">
        <f t="shared" si="25"/>
        <v>1.7917185095856367E-2</v>
      </c>
      <c r="AP19" s="4">
        <f t="shared" si="26"/>
        <v>29.599320098466652</v>
      </c>
      <c r="AQ19" s="4">
        <f t="shared" si="27"/>
        <v>28.184854337562541</v>
      </c>
      <c r="AR19" s="4">
        <f t="shared" si="28"/>
        <v>32.223268671993971</v>
      </c>
      <c r="AS19" s="4">
        <f t="shared" si="29"/>
        <v>2.2111111111111112</v>
      </c>
      <c r="AT19" s="4">
        <f t="shared" si="30"/>
        <v>2.4446924286676996E-2</v>
      </c>
      <c r="AU19" s="4">
        <f t="shared" si="31"/>
        <v>2.5673800854807246E-2</v>
      </c>
      <c r="AV19" s="4">
        <f t="shared" si="32"/>
        <v>2.245620532013998E-2</v>
      </c>
      <c r="AW19" s="4">
        <f t="shared" si="33"/>
        <v>23.616478801968075</v>
      </c>
      <c r="AX19" s="4">
        <f t="shared" si="34"/>
        <v>22.487915694863734</v>
      </c>
      <c r="AY19" s="4">
        <f t="shared" si="35"/>
        <v>25.710054791484552</v>
      </c>
      <c r="AZ19" s="4">
        <f t="shared" si="36"/>
        <v>1.526073619631902</v>
      </c>
      <c r="BA19" s="4">
        <f t="shared" si="37"/>
        <v>1.6872877191724919E-2</v>
      </c>
      <c r="BB19" s="4">
        <f t="shared" si="38"/>
        <v>1.7719647829238131E-2</v>
      </c>
      <c r="BC19" s="4">
        <f t="shared" si="39"/>
        <v>1.5498914714820537E-2</v>
      </c>
      <c r="BD19" s="4">
        <f t="shared" si="40"/>
        <v>34.217653730851531</v>
      </c>
      <c r="BE19" s="4">
        <f t="shared" si="41"/>
        <v>32.582491184558116</v>
      </c>
      <c r="BF19" s="4">
        <f t="shared" si="42"/>
        <v>37.251012720106516</v>
      </c>
    </row>
    <row r="20" spans="1:58" x14ac:dyDescent="0.15">
      <c r="A20" s="4">
        <v>3</v>
      </c>
      <c r="B20" s="4">
        <f t="shared" si="0"/>
        <v>0.59699999999999998</v>
      </c>
      <c r="C20" s="4">
        <v>2.1428600000000002</v>
      </c>
      <c r="D20" s="4">
        <v>6.1860699999999997E-4</v>
      </c>
      <c r="E20" s="4">
        <v>2.4774000000000001E-2</v>
      </c>
      <c r="F20" s="4">
        <v>31161.200000000001</v>
      </c>
      <c r="G20" s="4">
        <v>37158.800000000003</v>
      </c>
      <c r="H20" s="4">
        <v>31946.2</v>
      </c>
      <c r="I20" s="4">
        <v>32555</v>
      </c>
      <c r="J20" s="5">
        <v>30446.1</v>
      </c>
      <c r="K20" s="4">
        <v>33943.4</v>
      </c>
      <c r="L20" s="4">
        <v>38767.1</v>
      </c>
      <c r="M20" s="4">
        <v>35779.599999999999</v>
      </c>
      <c r="N20" s="2" t="s">
        <v>1</v>
      </c>
      <c r="O20" s="4">
        <f t="shared" si="1"/>
        <v>6.1584121158255786E-3</v>
      </c>
      <c r="P20" s="4">
        <f t="shared" si="2"/>
        <v>5.8325290679682208E-3</v>
      </c>
      <c r="Q20" s="2" t="s">
        <v>1</v>
      </c>
      <c r="R20" s="4">
        <f t="shared" si="3"/>
        <v>6.08733911244729E-3</v>
      </c>
      <c r="S20" s="4">
        <f t="shared" si="4"/>
        <v>5.5744720547407679E-3</v>
      </c>
      <c r="T20" s="4">
        <f t="shared" si="5"/>
        <v>6.0120831683692904E-3</v>
      </c>
      <c r="U20" s="4">
        <f t="shared" si="6"/>
        <v>5.955602904756668E-3</v>
      </c>
      <c r="V20" s="4">
        <f t="shared" si="7"/>
        <v>5.9954705918968997E-3</v>
      </c>
      <c r="W20" s="4">
        <f t="shared" si="8"/>
        <v>5.4576153762948007E-3</v>
      </c>
      <c r="X20" s="4">
        <f t="shared" si="9"/>
        <v>5.6808960477963463E-3</v>
      </c>
      <c r="Y20" s="4">
        <f t="shared" si="10"/>
        <v>5.8233541794717241E-3</v>
      </c>
      <c r="Z20" s="4">
        <f t="shared" si="11"/>
        <v>6.08733911244729E-3</v>
      </c>
      <c r="AA20" s="4">
        <f t="shared" si="12"/>
        <v>5.4576153762948007E-3</v>
      </c>
      <c r="AB20" s="4">
        <f t="shared" si="13"/>
        <v>2.0538131895597903E-2</v>
      </c>
      <c r="AC20" s="4">
        <f t="shared" si="14"/>
        <v>2.1469168752503383E-2</v>
      </c>
      <c r="AD20" s="4">
        <f t="shared" si="15"/>
        <v>1.9248223786373607E-2</v>
      </c>
      <c r="AE20" s="4">
        <f t="shared" si="16"/>
        <v>1.7786543967863232E-2</v>
      </c>
      <c r="AF20" s="4">
        <f t="shared" si="17"/>
        <v>1.8592845537802993E-2</v>
      </c>
      <c r="AG20" s="4">
        <f t="shared" si="18"/>
        <v>1.6669450776727438E-2</v>
      </c>
      <c r="AH20" s="4">
        <f t="shared" si="19"/>
        <v>28.111138448447385</v>
      </c>
      <c r="AI20" s="4">
        <f t="shared" si="20"/>
        <v>26.892064422489796</v>
      </c>
      <c r="AJ20" s="4">
        <f t="shared" si="21"/>
        <v>29.994989438887828</v>
      </c>
      <c r="AL20" s="4">
        <f t="shared" si="22"/>
        <v>2.1170212765957448</v>
      </c>
      <c r="AM20" s="4">
        <f t="shared" si="23"/>
        <v>2.0650192125786258E-2</v>
      </c>
      <c r="AN20" s="4">
        <f t="shared" si="24"/>
        <v>2.1586308909387557E-2</v>
      </c>
      <c r="AO20" s="4">
        <f t="shared" si="25"/>
        <v>1.9353246015229791E-2</v>
      </c>
      <c r="AP20" s="4">
        <f t="shared" si="26"/>
        <v>27.958590683942276</v>
      </c>
      <c r="AQ20" s="4">
        <f t="shared" si="27"/>
        <v>26.746132079048724</v>
      </c>
      <c r="AR20" s="4">
        <f t="shared" si="28"/>
        <v>29.832218777939747</v>
      </c>
      <c r="AS20" s="4">
        <f t="shared" si="29"/>
        <v>2.6533333333333333</v>
      </c>
      <c r="AT20" s="4">
        <f t="shared" si="30"/>
        <v>2.5881574130985439E-2</v>
      </c>
      <c r="AU20" s="4">
        <f t="shared" si="31"/>
        <v>2.7054840499765732E-2</v>
      </c>
      <c r="AV20" s="4">
        <f t="shared" si="32"/>
        <v>2.4256068339088003E-2</v>
      </c>
      <c r="AW20" s="4">
        <f t="shared" si="33"/>
        <v>22.307386183996503</v>
      </c>
      <c r="AX20" s="4">
        <f t="shared" si="34"/>
        <v>21.339998999241008</v>
      </c>
      <c r="AY20" s="4">
        <f t="shared" si="35"/>
        <v>23.802302216441291</v>
      </c>
      <c r="AZ20" s="4">
        <f t="shared" si="36"/>
        <v>1.8312883435582821</v>
      </c>
      <c r="BA20" s="4">
        <f t="shared" si="37"/>
        <v>1.7863049630281361E-2</v>
      </c>
      <c r="BB20" s="4">
        <f t="shared" si="38"/>
        <v>1.8672819363335244E-2</v>
      </c>
      <c r="BC20" s="4">
        <f t="shared" si="39"/>
        <v>1.6741151461026997E-2</v>
      </c>
      <c r="BD20" s="4">
        <f t="shared" si="40"/>
        <v>32.320923982146041</v>
      </c>
      <c r="BE20" s="4">
        <f t="shared" si="41"/>
        <v>30.919287438900302</v>
      </c>
      <c r="BF20" s="4">
        <f t="shared" si="42"/>
        <v>34.486891211377156</v>
      </c>
    </row>
    <row r="21" spans="1:58" x14ac:dyDescent="0.15">
      <c r="A21" s="4">
        <v>3.5</v>
      </c>
      <c r="B21" s="4">
        <f t="shared" si="0"/>
        <v>0.69650000000000001</v>
      </c>
      <c r="C21" s="4">
        <v>2.5</v>
      </c>
      <c r="D21" s="4">
        <v>6.1802500000000002E-4</v>
      </c>
      <c r="E21" s="4">
        <v>2.4774000000000001E-2</v>
      </c>
      <c r="F21" s="4">
        <v>24487.8</v>
      </c>
      <c r="G21" s="4">
        <v>32156.799999999999</v>
      </c>
      <c r="H21" s="4">
        <v>29671.7</v>
      </c>
      <c r="I21" s="4">
        <v>26008.5</v>
      </c>
      <c r="J21" s="5">
        <v>26400.1</v>
      </c>
      <c r="K21" s="4">
        <v>28255.3</v>
      </c>
      <c r="L21" s="4">
        <v>31141.5</v>
      </c>
      <c r="M21" s="4">
        <v>32396.7</v>
      </c>
      <c r="N21" s="2" t="s">
        <v>1</v>
      </c>
      <c r="O21" s="4">
        <f t="shared" si="1"/>
        <v>6.6135066861394368E-3</v>
      </c>
      <c r="P21" s="4">
        <f t="shared" si="2"/>
        <v>6.3927043778083427E-3</v>
      </c>
      <c r="Q21" s="2" t="s">
        <v>1</v>
      </c>
      <c r="R21" s="4">
        <f t="shared" si="3"/>
        <v>6.8668837953313492E-3</v>
      </c>
      <c r="S21" s="4">
        <f t="shared" si="4"/>
        <v>5.9923637843303217E-3</v>
      </c>
      <c r="T21" s="4">
        <f t="shared" si="5"/>
        <v>6.2382585174097279E-3</v>
      </c>
      <c r="U21" s="4">
        <f t="shared" si="6"/>
        <v>6.6631091878964332E-3</v>
      </c>
      <c r="V21" s="4">
        <f t="shared" si="7"/>
        <v>6.5031055319738898E-3</v>
      </c>
      <c r="W21" s="4">
        <f t="shared" si="8"/>
        <v>6.0892642223678208E-3</v>
      </c>
      <c r="X21" s="4">
        <f t="shared" si="9"/>
        <v>5.9701356052830595E-3</v>
      </c>
      <c r="Y21" s="4">
        <f t="shared" si="10"/>
        <v>6.3318743777989444E-3</v>
      </c>
      <c r="Z21" s="4">
        <f t="shared" si="11"/>
        <v>6.8668837953313492E-3</v>
      </c>
      <c r="AA21" s="4">
        <f t="shared" si="12"/>
        <v>5.9701356052830595E-3</v>
      </c>
      <c r="AB21" s="4">
        <f t="shared" si="13"/>
        <v>2.2342121901344769E-2</v>
      </c>
      <c r="AC21" s="4">
        <f t="shared" si="14"/>
        <v>2.4229911347513722E-2</v>
      </c>
      <c r="AD21" s="4">
        <f t="shared" si="15"/>
        <v>2.1065720749052462E-2</v>
      </c>
      <c r="AE21" s="4">
        <f t="shared" si="16"/>
        <v>1.9348845141013253E-2</v>
      </c>
      <c r="AF21" s="4">
        <f t="shared" si="17"/>
        <v>2.0983718758391723E-2</v>
      </c>
      <c r="AG21" s="4">
        <f t="shared" si="18"/>
        <v>1.8243449317708386E-2</v>
      </c>
      <c r="AH21" s="4">
        <f t="shared" si="19"/>
        <v>25.841335560651252</v>
      </c>
      <c r="AI21" s="4">
        <f t="shared" si="20"/>
        <v>23.827997589800045</v>
      </c>
      <c r="AJ21" s="4">
        <f t="shared" si="21"/>
        <v>27.407097818649049</v>
      </c>
      <c r="AL21" s="4">
        <f t="shared" si="22"/>
        <v>2.4698581560283692</v>
      </c>
      <c r="AM21" s="4">
        <f t="shared" si="23"/>
        <v>2.2453455240421791E-2</v>
      </c>
      <c r="AN21" s="4">
        <f t="shared" si="24"/>
        <v>2.435065175649415E-2</v>
      </c>
      <c r="AO21" s="4">
        <f t="shared" si="25"/>
        <v>2.1170693635755532E-2</v>
      </c>
      <c r="AP21" s="4">
        <f t="shared" si="26"/>
        <v>25.71320373669047</v>
      </c>
      <c r="AQ21" s="4">
        <f t="shared" si="27"/>
        <v>23.709848712186954</v>
      </c>
      <c r="AR21" s="4">
        <f t="shared" si="28"/>
        <v>27.27120231027903</v>
      </c>
      <c r="AS21" s="4">
        <f t="shared" si="29"/>
        <v>3.0955555555555554</v>
      </c>
      <c r="AT21" s="4">
        <f t="shared" si="30"/>
        <v>2.8141663901328641E-2</v>
      </c>
      <c r="AU21" s="4">
        <f t="shared" si="31"/>
        <v>3.0519483534805995E-2</v>
      </c>
      <c r="AV21" s="4">
        <f t="shared" si="32"/>
        <v>2.6533936023480264E-2</v>
      </c>
      <c r="AW21" s="4">
        <f t="shared" si="33"/>
        <v>20.515854045231759</v>
      </c>
      <c r="AX21" s="4">
        <f t="shared" si="34"/>
        <v>18.917432483127893</v>
      </c>
      <c r="AY21" s="4">
        <f t="shared" si="35"/>
        <v>21.758938013520503</v>
      </c>
      <c r="AZ21" s="4">
        <f t="shared" si="36"/>
        <v>2.1365030674846626</v>
      </c>
      <c r="BA21" s="4">
        <f t="shared" si="37"/>
        <v>1.9422927539260566E-2</v>
      </c>
      <c r="BB21" s="4">
        <f t="shared" si="38"/>
        <v>2.1064060721875305E-2</v>
      </c>
      <c r="BC21" s="4">
        <f t="shared" si="39"/>
        <v>1.8313299402708771E-2</v>
      </c>
      <c r="BD21" s="4">
        <f t="shared" si="40"/>
        <v>29.725192972202457</v>
      </c>
      <c r="BE21" s="4">
        <f t="shared" si="41"/>
        <v>27.409257731109747</v>
      </c>
      <c r="BF21" s="4">
        <f t="shared" si="42"/>
        <v>31.526283521811933</v>
      </c>
    </row>
    <row r="22" spans="1:58" x14ac:dyDescent="0.15">
      <c r="A22" s="4">
        <v>4</v>
      </c>
      <c r="B22" s="4">
        <f t="shared" si="0"/>
        <v>0.79600000000000004</v>
      </c>
      <c r="C22" s="4">
        <v>2.8571399999999998</v>
      </c>
      <c r="D22" s="4">
        <v>6.1744299999999996E-4</v>
      </c>
      <c r="E22" s="4">
        <v>2.4774000000000001E-2</v>
      </c>
      <c r="F22" s="4">
        <v>19550.8</v>
      </c>
      <c r="G22" s="4">
        <v>24954.6</v>
      </c>
      <c r="H22" s="4">
        <v>27397.200000000001</v>
      </c>
      <c r="I22" s="4">
        <v>22958.9</v>
      </c>
      <c r="J22" s="5">
        <v>22424.7</v>
      </c>
      <c r="K22" s="4">
        <v>22567.1</v>
      </c>
      <c r="L22" s="4">
        <v>23515.9</v>
      </c>
      <c r="M22" s="4">
        <v>28137.1</v>
      </c>
      <c r="N22" s="2" t="s">
        <v>1</v>
      </c>
      <c r="O22" s="4">
        <f t="shared" si="1"/>
        <v>7.1758154697955604E-3</v>
      </c>
      <c r="P22" s="4">
        <f t="shared" si="2"/>
        <v>7.1531396897122727E-3</v>
      </c>
      <c r="Q22" s="2" t="s">
        <v>1</v>
      </c>
      <c r="R22" s="4">
        <f t="shared" si="3"/>
        <v>7.685149431153563E-3</v>
      </c>
      <c r="S22" s="4">
        <f t="shared" si="4"/>
        <v>6.802354739830303E-3</v>
      </c>
      <c r="T22" s="4">
        <f t="shared" si="5"/>
        <v>6.4920445718289694E-3</v>
      </c>
      <c r="U22" s="4">
        <f t="shared" si="6"/>
        <v>7.0918418914303772E-3</v>
      </c>
      <c r="V22" s="4">
        <f t="shared" si="7"/>
        <v>7.1644775797539166E-3</v>
      </c>
      <c r="W22" s="4">
        <f t="shared" si="8"/>
        <v>7.0073495251432834E-3</v>
      </c>
      <c r="X22" s="4">
        <f t="shared" si="9"/>
        <v>6.4061177316904845E-3</v>
      </c>
      <c r="Y22" s="4">
        <f t="shared" si="10"/>
        <v>6.9499050672615567E-3</v>
      </c>
      <c r="Z22" s="4">
        <f t="shared" si="11"/>
        <v>7.685149431153563E-3</v>
      </c>
      <c r="AA22" s="4">
        <f t="shared" si="12"/>
        <v>6.4061177316904845E-3</v>
      </c>
      <c r="AB22" s="4">
        <f t="shared" si="13"/>
        <v>2.4534408121408596E-2</v>
      </c>
      <c r="AC22" s="4">
        <f t="shared" si="14"/>
        <v>2.7129952250157349E-2</v>
      </c>
      <c r="AD22" s="4">
        <f t="shared" si="15"/>
        <v>2.2614741551428966E-2</v>
      </c>
      <c r="AE22" s="4">
        <f t="shared" si="16"/>
        <v>2.124742069995509E-2</v>
      </c>
      <c r="AF22" s="4">
        <f t="shared" si="17"/>
        <v>2.3495227852095055E-2</v>
      </c>
      <c r="AG22" s="4">
        <f t="shared" si="18"/>
        <v>1.9584940683556991E-2</v>
      </c>
      <c r="AH22" s="4">
        <f t="shared" si="19"/>
        <v>23.532268083770603</v>
      </c>
      <c r="AI22" s="4">
        <f t="shared" si="20"/>
        <v>21.280917263180118</v>
      </c>
      <c r="AJ22" s="4">
        <f t="shared" si="21"/>
        <v>25.529819470925794</v>
      </c>
      <c r="AL22" s="4">
        <f t="shared" si="22"/>
        <v>2.8226950354609932</v>
      </c>
      <c r="AM22" s="4">
        <f t="shared" si="23"/>
        <v>2.4645053430005524E-2</v>
      </c>
      <c r="AN22" s="4">
        <f t="shared" si="24"/>
        <v>2.7252302947353063E-2</v>
      </c>
      <c r="AO22" s="4">
        <f t="shared" si="25"/>
        <v>2.2716729545001719E-2</v>
      </c>
      <c r="AP22" s="4">
        <f t="shared" si="26"/>
        <v>23.42661868554514</v>
      </c>
      <c r="AQ22" s="4">
        <f t="shared" si="27"/>
        <v>21.185375426985782</v>
      </c>
      <c r="AR22" s="4">
        <f t="shared" si="28"/>
        <v>25.415201957037787</v>
      </c>
      <c r="AS22" s="4">
        <f t="shared" si="29"/>
        <v>3.5377777777777779</v>
      </c>
      <c r="AT22" s="4">
        <f t="shared" si="30"/>
        <v>3.0888466965606917E-2</v>
      </c>
      <c r="AU22" s="4">
        <f t="shared" si="31"/>
        <v>3.4156219694015832E-2</v>
      </c>
      <c r="AV22" s="4">
        <f t="shared" si="32"/>
        <v>2.8471634363068821E-2</v>
      </c>
      <c r="AW22" s="4">
        <f t="shared" si="33"/>
        <v>18.691451078892403</v>
      </c>
      <c r="AX22" s="4">
        <f t="shared" si="34"/>
        <v>16.903225074722702</v>
      </c>
      <c r="AY22" s="4">
        <f t="shared" si="35"/>
        <v>20.278086667849298</v>
      </c>
      <c r="AZ22" s="4">
        <f t="shared" si="36"/>
        <v>2.4417177914110431</v>
      </c>
      <c r="BA22" s="4">
        <f t="shared" si="37"/>
        <v>2.1318727200188823E-2</v>
      </c>
      <c r="BB22" s="4">
        <f t="shared" si="38"/>
        <v>2.3574078009673507E-2</v>
      </c>
      <c r="BC22" s="4">
        <f t="shared" si="39"/>
        <v>1.9650667888621118E-2</v>
      </c>
      <c r="BD22" s="4">
        <f t="shared" si="40"/>
        <v>27.081835785417439</v>
      </c>
      <c r="BE22" s="4">
        <f t="shared" si="41"/>
        <v>24.490894997153781</v>
      </c>
      <c r="BF22" s="4">
        <f t="shared" si="42"/>
        <v>29.380694460972762</v>
      </c>
    </row>
    <row r="23" spans="1:58" x14ac:dyDescent="0.15">
      <c r="A23" s="4">
        <v>4.5</v>
      </c>
      <c r="B23" s="4">
        <f t="shared" si="0"/>
        <v>0.89550000000000007</v>
      </c>
      <c r="C23" s="4">
        <v>3.2142900000000001</v>
      </c>
      <c r="D23" s="4">
        <v>6.1686100000000002E-4</v>
      </c>
      <c r="E23" s="4">
        <v>2.4774000000000001E-2</v>
      </c>
      <c r="F23" s="4">
        <v>18113.099999999999</v>
      </c>
      <c r="G23" s="4">
        <v>20097.599999999999</v>
      </c>
      <c r="H23" s="4">
        <v>25122.7</v>
      </c>
      <c r="I23" s="4">
        <v>20889.2</v>
      </c>
      <c r="J23" s="5">
        <v>19036.400000000001</v>
      </c>
      <c r="K23" s="4">
        <v>18711.900000000001</v>
      </c>
      <c r="L23" s="4">
        <v>22255.5</v>
      </c>
      <c r="M23" s="4">
        <v>22803.3</v>
      </c>
      <c r="N23" s="2" t="s">
        <v>1</v>
      </c>
      <c r="O23" s="4">
        <f t="shared" si="1"/>
        <v>7.7882910355290824E-3</v>
      </c>
      <c r="P23" s="4">
        <f t="shared" si="2"/>
        <v>7.8555326673349617E-3</v>
      </c>
      <c r="Q23" s="2" t="s">
        <v>1</v>
      </c>
      <c r="R23" s="4">
        <f t="shared" si="3"/>
        <v>7.9843247060916826E-3</v>
      </c>
      <c r="S23" s="4">
        <f t="shared" si="4"/>
        <v>7.5798826803148475E-3</v>
      </c>
      <c r="T23" s="4">
        <f t="shared" si="5"/>
        <v>6.7795587216288832E-3</v>
      </c>
      <c r="U23" s="4">
        <f t="shared" si="6"/>
        <v>7.4348751307207342E-3</v>
      </c>
      <c r="V23" s="4">
        <f t="shared" si="7"/>
        <v>7.8219118514320229E-3</v>
      </c>
      <c r="W23" s="4">
        <f t="shared" si="8"/>
        <v>7.2030413023600496E-3</v>
      </c>
      <c r="X23" s="4">
        <f t="shared" si="9"/>
        <v>7.1159966093033E-3</v>
      </c>
      <c r="Y23" s="4">
        <f t="shared" si="10"/>
        <v>7.4170844288359312E-3</v>
      </c>
      <c r="Z23" s="4">
        <f t="shared" si="11"/>
        <v>7.9843247060916826E-3</v>
      </c>
      <c r="AA23" s="4">
        <f t="shared" si="12"/>
        <v>6.7795587216288832E-3</v>
      </c>
      <c r="AB23" s="4">
        <f t="shared" si="13"/>
        <v>2.6195983879505461E-2</v>
      </c>
      <c r="AC23" s="4">
        <f t="shared" si="14"/>
        <v>2.8199387953082924E-2</v>
      </c>
      <c r="AD23" s="4">
        <f t="shared" si="15"/>
        <v>2.3944342643787829E-2</v>
      </c>
      <c r="AE23" s="4">
        <f t="shared" si="16"/>
        <v>2.2686387516779361E-2</v>
      </c>
      <c r="AF23" s="4">
        <f t="shared" si="17"/>
        <v>2.4421386338542673E-2</v>
      </c>
      <c r="AG23" s="4">
        <f t="shared" si="18"/>
        <v>2.0736409006439308E-2</v>
      </c>
      <c r="AH23" s="4">
        <f t="shared" si="19"/>
        <v>22.039648208873661</v>
      </c>
      <c r="AI23" s="4">
        <f t="shared" si="20"/>
        <v>20.473858161396954</v>
      </c>
      <c r="AJ23" s="4">
        <f t="shared" si="21"/>
        <v>24.112178721240223</v>
      </c>
      <c r="AL23" s="4">
        <f t="shared" si="22"/>
        <v>3.1755319148936176</v>
      </c>
      <c r="AM23" s="4">
        <f t="shared" si="23"/>
        <v>2.6301717832751533E-2</v>
      </c>
      <c r="AN23" s="4">
        <f t="shared" si="24"/>
        <v>2.8313208177630084E-2</v>
      </c>
      <c r="AO23" s="4">
        <f t="shared" si="25"/>
        <v>2.4040988374570509E-2</v>
      </c>
      <c r="AP23" s="4">
        <f t="shared" si="26"/>
        <v>21.951047945267486</v>
      </c>
      <c r="AQ23" s="4">
        <f t="shared" si="27"/>
        <v>20.391552436144735</v>
      </c>
      <c r="AR23" s="4">
        <f t="shared" si="28"/>
        <v>24.015246802428528</v>
      </c>
      <c r="AS23" s="4">
        <f t="shared" si="29"/>
        <v>3.9800000000000004</v>
      </c>
      <c r="AT23" s="4">
        <f t="shared" si="30"/>
        <v>3.296481968371525E-2</v>
      </c>
      <c r="AU23" s="4">
        <f t="shared" si="31"/>
        <v>3.5485887582629702E-2</v>
      </c>
      <c r="AV23" s="4">
        <f t="shared" si="32"/>
        <v>3.0131372096128369E-2</v>
      </c>
      <c r="AW23" s="4">
        <f t="shared" si="33"/>
        <v>17.514133998883636</v>
      </c>
      <c r="AX23" s="4">
        <f t="shared" si="34"/>
        <v>16.26985566713676</v>
      </c>
      <c r="AY23" s="4">
        <f t="shared" si="35"/>
        <v>19.161101172150421</v>
      </c>
      <c r="AZ23" s="4">
        <f t="shared" si="36"/>
        <v>2.7469325153374236</v>
      </c>
      <c r="BA23" s="4">
        <f t="shared" si="37"/>
        <v>2.2751792726490586E-2</v>
      </c>
      <c r="BB23" s="4">
        <f t="shared" si="38"/>
        <v>2.4491793576968349E-2</v>
      </c>
      <c r="BC23" s="4">
        <f t="shared" si="39"/>
        <v>2.0796192397634611E-2</v>
      </c>
      <c r="BD23" s="4">
        <f t="shared" si="40"/>
        <v>25.376034149493627</v>
      </c>
      <c r="BE23" s="4">
        <f t="shared" si="41"/>
        <v>23.573213099940375</v>
      </c>
      <c r="BF23" s="4">
        <f t="shared" si="42"/>
        <v>27.762306587204609</v>
      </c>
    </row>
    <row r="24" spans="1:58" x14ac:dyDescent="0.15">
      <c r="A24" s="4">
        <v>5</v>
      </c>
      <c r="B24" s="4">
        <f t="shared" si="0"/>
        <v>0.99500000000000011</v>
      </c>
      <c r="C24" s="4">
        <v>3.5714299999999999</v>
      </c>
      <c r="D24" s="4">
        <v>6.1627899999999996E-4</v>
      </c>
      <c r="E24" s="4">
        <v>2.4774000000000001E-2</v>
      </c>
      <c r="F24" s="4">
        <v>17241</v>
      </c>
      <c r="G24" s="4">
        <v>18867.2</v>
      </c>
      <c r="H24" s="4">
        <v>22848.2</v>
      </c>
      <c r="I24" s="4">
        <v>18819.599999999999</v>
      </c>
      <c r="J24" s="5">
        <v>18127.8</v>
      </c>
      <c r="K24" s="4">
        <v>18243.8</v>
      </c>
      <c r="L24" s="4">
        <v>21296.6</v>
      </c>
      <c r="M24" s="4">
        <v>20632.400000000001</v>
      </c>
      <c r="N24" s="2" t="s">
        <v>1</v>
      </c>
      <c r="O24" s="4">
        <f t="shared" si="1"/>
        <v>7.9810867683152049E-3</v>
      </c>
      <c r="P24" s="4">
        <f t="shared" si="2"/>
        <v>7.955673137212179E-3</v>
      </c>
      <c r="Q24" s="2" t="s">
        <v>1</v>
      </c>
      <c r="R24" s="4">
        <f t="shared" si="3"/>
        <v>8.1837689012835314E-3</v>
      </c>
      <c r="S24" s="4">
        <f t="shared" si="4"/>
        <v>7.8231355693024526E-3</v>
      </c>
      <c r="T24" s="4">
        <f t="shared" si="5"/>
        <v>7.1090011923317289E-3</v>
      </c>
      <c r="U24" s="4">
        <f t="shared" si="6"/>
        <v>7.8330227636763828E-3</v>
      </c>
      <c r="V24" s="4">
        <f t="shared" si="7"/>
        <v>7.968379952763692E-3</v>
      </c>
      <c r="W24" s="4">
        <f t="shared" si="8"/>
        <v>7.3634178496763533E-3</v>
      </c>
      <c r="X24" s="4">
        <f t="shared" si="9"/>
        <v>7.4810009254997088E-3</v>
      </c>
      <c r="Y24" s="4">
        <f t="shared" si="10"/>
        <v>7.6802467363619783E-3</v>
      </c>
      <c r="Z24" s="4">
        <f t="shared" si="11"/>
        <v>8.1837689012835314E-3</v>
      </c>
      <c r="AA24" s="4">
        <f t="shared" si="12"/>
        <v>7.1090011923317289E-3</v>
      </c>
      <c r="AB24" s="4">
        <f t="shared" si="13"/>
        <v>2.7138237352572446E-2</v>
      </c>
      <c r="AC24" s="4">
        <f t="shared" si="14"/>
        <v>2.8917438528392354E-2</v>
      </c>
      <c r="AD24" s="4">
        <f t="shared" si="15"/>
        <v>2.5119734862659521E-2</v>
      </c>
      <c r="AE24" s="4">
        <f t="shared" si="16"/>
        <v>2.3502402961259487E-2</v>
      </c>
      <c r="AF24" s="4">
        <f t="shared" si="17"/>
        <v>2.5043236377962672E-2</v>
      </c>
      <c r="AG24" s="4">
        <f t="shared" si="18"/>
        <v>2.1754328527392751E-2</v>
      </c>
      <c r="AH24" s="4">
        <f t="shared" si="19"/>
        <v>21.274420357109097</v>
      </c>
      <c r="AI24" s="4">
        <f t="shared" si="20"/>
        <v>19.965470614652091</v>
      </c>
      <c r="AJ24" s="4">
        <f t="shared" si="21"/>
        <v>22.983931651597835</v>
      </c>
      <c r="AL24" s="4">
        <f t="shared" si="22"/>
        <v>3.5283687943262421</v>
      </c>
      <c r="AM24" s="4">
        <f t="shared" si="23"/>
        <v>2.7234917504829714E-2</v>
      </c>
      <c r="AN24" s="4">
        <f t="shared" si="24"/>
        <v>2.9020457096750114E-2</v>
      </c>
      <c r="AO24" s="4">
        <f t="shared" si="25"/>
        <v>2.520922408628273E-2</v>
      </c>
      <c r="AP24" s="4">
        <f t="shared" si="26"/>
        <v>21.198899137008262</v>
      </c>
      <c r="AQ24" s="4">
        <f t="shared" si="27"/>
        <v>19.894595983268676</v>
      </c>
      <c r="AR24" s="4">
        <f t="shared" si="28"/>
        <v>22.902341905230767</v>
      </c>
      <c r="AS24" s="4">
        <f t="shared" si="29"/>
        <v>4.4222222222222225</v>
      </c>
      <c r="AT24" s="4">
        <f t="shared" si="30"/>
        <v>3.4134429939386569E-2</v>
      </c>
      <c r="AU24" s="4">
        <f t="shared" si="31"/>
        <v>3.6372306227926803E-2</v>
      </c>
      <c r="AV24" s="4">
        <f t="shared" si="32"/>
        <v>3.1595560854807685E-2</v>
      </c>
      <c r="AW24" s="4">
        <f t="shared" si="33"/>
        <v>16.914015268889571</v>
      </c>
      <c r="AX24" s="4">
        <f t="shared" si="34"/>
        <v>15.87334785899097</v>
      </c>
      <c r="AY24" s="4">
        <f t="shared" si="35"/>
        <v>18.273145137152213</v>
      </c>
      <c r="AZ24" s="4">
        <f t="shared" si="36"/>
        <v>3.052147239263804</v>
      </c>
      <c r="BA24" s="4">
        <f t="shared" si="37"/>
        <v>2.3559039068595026E-2</v>
      </c>
      <c r="BB24" s="4">
        <f t="shared" si="38"/>
        <v>2.5103585586759299E-2</v>
      </c>
      <c r="BC24" s="4">
        <f t="shared" si="39"/>
        <v>2.1806752123716959E-2</v>
      </c>
      <c r="BD24" s="4">
        <f t="shared" si="40"/>
        <v>24.506528789591112</v>
      </c>
      <c r="BE24" s="4">
        <f t="shared" si="41"/>
        <v>22.998717342360248</v>
      </c>
      <c r="BF24" s="4">
        <f t="shared" si="42"/>
        <v>26.475756954273869</v>
      </c>
    </row>
    <row r="25" spans="1:58" x14ac:dyDescent="0.15">
      <c r="A25" s="4">
        <v>10</v>
      </c>
      <c r="B25" s="4">
        <f t="shared" si="0"/>
        <v>1.9900000000000002</v>
      </c>
      <c r="C25" s="4">
        <v>7.1428599999999998</v>
      </c>
      <c r="D25" s="4">
        <v>6.1045700000000001E-4</v>
      </c>
      <c r="E25" s="4">
        <v>2.4774000000000001E-2</v>
      </c>
      <c r="F25" s="4">
        <v>11002.5</v>
      </c>
      <c r="G25" s="4">
        <v>11883</v>
      </c>
      <c r="H25" s="4">
        <v>13591.4</v>
      </c>
      <c r="I25" s="4">
        <v>11495.2</v>
      </c>
      <c r="J25" s="5">
        <v>9966.86</v>
      </c>
      <c r="K25" s="4">
        <v>11299.1</v>
      </c>
      <c r="L25" s="4">
        <v>12268.5</v>
      </c>
      <c r="M25" s="4">
        <v>11047.5</v>
      </c>
      <c r="N25" s="2" t="s">
        <v>1</v>
      </c>
      <c r="O25" s="4">
        <f t="shared" si="1"/>
        <v>1.0763546811205754E-2</v>
      </c>
      <c r="P25" s="4">
        <f t="shared" si="2"/>
        <v>1.0109103820394197E-2</v>
      </c>
      <c r="Q25" s="2" t="s">
        <v>1</v>
      </c>
      <c r="R25" s="4">
        <f t="shared" si="3"/>
        <v>1.0244455830136792E-2</v>
      </c>
      <c r="S25" s="4">
        <f t="shared" si="4"/>
        <v>9.857607783039523E-3</v>
      </c>
      <c r="T25" s="4">
        <f t="shared" si="5"/>
        <v>9.217273745063358E-3</v>
      </c>
      <c r="U25" s="4">
        <f t="shared" si="6"/>
        <v>1.0022505817841944E-2</v>
      </c>
      <c r="V25" s="4">
        <f t="shared" si="7"/>
        <v>1.0436325315799976E-2</v>
      </c>
      <c r="W25" s="4">
        <f t="shared" si="8"/>
        <v>9.701499134812646E-3</v>
      </c>
      <c r="X25" s="4">
        <f t="shared" si="9"/>
        <v>1.0223570067677773E-2</v>
      </c>
      <c r="Y25" s="4">
        <f t="shared" si="10"/>
        <v>9.957605384910289E-3</v>
      </c>
      <c r="Z25" s="4">
        <f t="shared" si="11"/>
        <v>1.0436325315799976E-2</v>
      </c>
      <c r="AA25" s="4">
        <f t="shared" si="12"/>
        <v>9.217273745063358E-3</v>
      </c>
      <c r="AB25" s="4">
        <f t="shared" si="13"/>
        <v>3.5352694558439736E-2</v>
      </c>
      <c r="AC25" s="4">
        <f t="shared" si="14"/>
        <v>3.7052303936556598E-2</v>
      </c>
      <c r="AD25" s="4">
        <f t="shared" si="15"/>
        <v>3.272427966110715E-2</v>
      </c>
      <c r="AE25" s="4">
        <f t="shared" si="16"/>
        <v>3.0616331579840696E-2</v>
      </c>
      <c r="AF25" s="4">
        <f t="shared" si="17"/>
        <v>3.2088236477800174E-2</v>
      </c>
      <c r="AG25" s="4">
        <f t="shared" si="18"/>
        <v>2.8340057507065211E-2</v>
      </c>
      <c r="AH25" s="4">
        <f t="shared" si="19"/>
        <v>16.331153152562035</v>
      </c>
      <c r="AI25" s="4">
        <f t="shared" si="20"/>
        <v>15.582034255635035</v>
      </c>
      <c r="AJ25" s="4">
        <f t="shared" si="21"/>
        <v>17.642871750537182</v>
      </c>
    </row>
    <row r="26" spans="1:58" x14ac:dyDescent="0.15">
      <c r="A26" s="4">
        <v>15</v>
      </c>
      <c r="B26" s="4">
        <f t="shared" si="0"/>
        <v>2.9850000000000003</v>
      </c>
      <c r="C26" s="4">
        <v>10.7143</v>
      </c>
      <c r="D26" s="4">
        <v>6.0457100000000004E-4</v>
      </c>
      <c r="E26" s="4">
        <v>2.4748099999999999E-2</v>
      </c>
      <c r="F26" s="4">
        <v>8280.64</v>
      </c>
      <c r="G26" s="4">
        <v>9681.2199999999993</v>
      </c>
      <c r="H26" s="4">
        <v>10538.9</v>
      </c>
      <c r="I26" s="4">
        <v>9464.7000000000007</v>
      </c>
      <c r="J26" s="5">
        <v>7069.31</v>
      </c>
      <c r="K26" s="4">
        <v>8761.8799999999992</v>
      </c>
      <c r="L26" s="4">
        <v>9316.7000000000007</v>
      </c>
      <c r="M26" s="4">
        <v>8629.06</v>
      </c>
      <c r="N26" s="2" t="s">
        <v>1</v>
      </c>
      <c r="O26" s="4">
        <f t="shared" si="1"/>
        <v>1.2780447764007592E-2</v>
      </c>
      <c r="P26" s="4">
        <f t="shared" si="2"/>
        <v>1.1479842572282678E-2</v>
      </c>
      <c r="Q26" s="2" t="s">
        <v>1</v>
      </c>
      <c r="R26" s="4">
        <f t="shared" si="3"/>
        <v>1.1808714719400563E-2</v>
      </c>
      <c r="S26" s="4">
        <f t="shared" si="4"/>
        <v>1.092117932495729E-2</v>
      </c>
      <c r="T26" s="4">
        <f t="shared" si="5"/>
        <v>1.0467354700567949E-2</v>
      </c>
      <c r="U26" s="4">
        <f t="shared" si="6"/>
        <v>1.1045392583695973E-2</v>
      </c>
      <c r="V26" s="4">
        <f t="shared" si="7"/>
        <v>1.2130145168145135E-2</v>
      </c>
      <c r="W26" s="4">
        <f t="shared" si="8"/>
        <v>1.1132777446432389E-2</v>
      </c>
      <c r="X26" s="4">
        <f t="shared" si="9"/>
        <v>1.156785506153743E-2</v>
      </c>
      <c r="Y26" s="4">
        <f t="shared" si="10"/>
        <v>1.129620271496239E-2</v>
      </c>
      <c r="Z26" s="4">
        <f t="shared" si="11"/>
        <v>1.2130145168145135E-2</v>
      </c>
      <c r="AA26" s="4">
        <f t="shared" si="12"/>
        <v>1.0467354700567949E-2</v>
      </c>
      <c r="AB26" s="4">
        <f t="shared" si="13"/>
        <v>4.0299900183054328E-2</v>
      </c>
      <c r="AC26" s="4">
        <f t="shared" si="14"/>
        <v>4.3275041340636505E-2</v>
      </c>
      <c r="AD26" s="4">
        <f t="shared" si="15"/>
        <v>3.7342933750186103E-2</v>
      </c>
      <c r="AE26" s="4">
        <f t="shared" si="16"/>
        <v>3.4900737328502199E-2</v>
      </c>
      <c r="AF26" s="4">
        <f t="shared" si="17"/>
        <v>3.7477285150813E-2</v>
      </c>
      <c r="AG26" s="4">
        <f t="shared" si="18"/>
        <v>3.2339929279500461E-2</v>
      </c>
      <c r="AH26" s="4">
        <f t="shared" si="19"/>
        <v>14.326344893340339</v>
      </c>
      <c r="AI26" s="4">
        <f t="shared" si="20"/>
        <v>13.34141461922712</v>
      </c>
      <c r="AJ26" s="4">
        <f t="shared" si="21"/>
        <v>15.460763555748978</v>
      </c>
    </row>
    <row r="27" spans="1:58" x14ac:dyDescent="0.15">
      <c r="A27" s="4">
        <v>20</v>
      </c>
      <c r="B27" s="4">
        <f t="shared" si="0"/>
        <v>3.9800000000000004</v>
      </c>
      <c r="C27" s="4">
        <v>14.2857</v>
      </c>
      <c r="D27" s="4">
        <v>5.9842900000000004E-4</v>
      </c>
      <c r="E27" s="4">
        <v>2.4618899999999999E-2</v>
      </c>
      <c r="F27" s="4">
        <v>6578.11</v>
      </c>
      <c r="G27" s="4">
        <v>8046.63</v>
      </c>
      <c r="H27" s="4">
        <v>7535.25</v>
      </c>
      <c r="I27" s="4">
        <v>7413.36</v>
      </c>
      <c r="J27" s="5">
        <v>5956.72</v>
      </c>
      <c r="K27" s="4">
        <v>6753.04</v>
      </c>
      <c r="L27" s="4">
        <v>6764</v>
      </c>
      <c r="M27" s="4">
        <v>6519.4</v>
      </c>
      <c r="N27" s="2" t="s">
        <v>1</v>
      </c>
      <c r="O27" s="4">
        <f t="shared" si="1"/>
        <v>1.3922941224784704E-2</v>
      </c>
      <c r="P27" s="4">
        <f t="shared" si="2"/>
        <v>1.3076301388048064E-2</v>
      </c>
      <c r="Q27" s="2" t="s">
        <v>1</v>
      </c>
      <c r="R27" s="4">
        <f t="shared" si="3"/>
        <v>1.3249027976291773E-2</v>
      </c>
      <c r="S27" s="4">
        <f t="shared" si="4"/>
        <v>1.1979193134306933E-2</v>
      </c>
      <c r="T27" s="4">
        <f t="shared" si="5"/>
        <v>1.2379005334298351E-2</v>
      </c>
      <c r="U27" s="4">
        <f t="shared" si="6"/>
        <v>1.2480357839459763E-2</v>
      </c>
      <c r="V27" s="4">
        <f t="shared" si="7"/>
        <v>1.3499621306416385E-2</v>
      </c>
      <c r="W27" s="4">
        <f t="shared" si="8"/>
        <v>1.306570304641063E-2</v>
      </c>
      <c r="X27" s="4">
        <f t="shared" si="9"/>
        <v>1.3308550865992641E-2</v>
      </c>
      <c r="Y27" s="4">
        <f t="shared" si="10"/>
        <v>1.2851637071882352E-2</v>
      </c>
      <c r="Z27" s="4">
        <f t="shared" si="11"/>
        <v>1.3499621306416385E-2</v>
      </c>
      <c r="AA27" s="4">
        <f t="shared" si="12"/>
        <v>1.1979193134306933E-2</v>
      </c>
      <c r="AB27" s="4">
        <f t="shared" si="13"/>
        <v>4.6083694150550636E-2</v>
      </c>
      <c r="AC27" s="4">
        <f t="shared" si="14"/>
        <v>4.8407250839213906E-2</v>
      </c>
      <c r="AD27" s="4">
        <f t="shared" si="15"/>
        <v>4.2955264724956928E-2</v>
      </c>
      <c r="AE27" s="4">
        <f t="shared" si="16"/>
        <v>3.9909649834609186E-2</v>
      </c>
      <c r="AF27" s="4">
        <f t="shared" si="17"/>
        <v>4.1921908954124829E-2</v>
      </c>
      <c r="AG27" s="4">
        <f t="shared" si="18"/>
        <v>3.7200350478098276E-2</v>
      </c>
      <c r="AH27" s="4">
        <f t="shared" si="19"/>
        <v>12.528298345689963</v>
      </c>
      <c r="AI27" s="4">
        <f t="shared" si="20"/>
        <v>11.926937786806185</v>
      </c>
      <c r="AJ27" s="4">
        <f t="shared" si="21"/>
        <v>13.440733583797153</v>
      </c>
    </row>
    <row r="28" spans="1:58" x14ac:dyDescent="0.15">
      <c r="A28" s="4">
        <v>25</v>
      </c>
      <c r="B28" s="4">
        <f t="shared" si="0"/>
        <v>4.9750000000000005</v>
      </c>
      <c r="C28" s="4">
        <v>17.857099999999999</v>
      </c>
      <c r="D28" s="4">
        <v>5.9228600000000003E-4</v>
      </c>
      <c r="E28" s="4">
        <v>2.44896E-2</v>
      </c>
      <c r="F28" s="4">
        <v>5337.93</v>
      </c>
      <c r="H28" s="4">
        <v>6831.66</v>
      </c>
      <c r="I28" s="4">
        <v>6086.31</v>
      </c>
      <c r="J28" s="5">
        <v>5300.26</v>
      </c>
      <c r="K28" s="4">
        <v>5307.77</v>
      </c>
      <c r="L28" s="4">
        <v>5767.76</v>
      </c>
      <c r="M28" s="4">
        <v>5385.5</v>
      </c>
      <c r="N28" s="2" t="s">
        <v>1</v>
      </c>
      <c r="O28" s="4">
        <f t="shared" si="1"/>
        <v>1.4759987709755647E-2</v>
      </c>
      <c r="P28" s="4">
        <f t="shared" si="2"/>
        <v>1.4749542009848937E-2</v>
      </c>
      <c r="Q28" s="2" t="s">
        <v>1</v>
      </c>
      <c r="R28" s="4">
        <f t="shared" ref="R28:R40" si="43">SQRT(1.1547/F28)</f>
        <v>1.4707814567919468E-2</v>
      </c>
      <c r="T28" s="4">
        <f t="shared" ref="T28:U35" si="44">SQRT(1.1547/H28)</f>
        <v>1.3000841417095061E-2</v>
      </c>
      <c r="U28" s="4">
        <f t="shared" si="44"/>
        <v>1.3773919752630794E-2</v>
      </c>
      <c r="V28" s="4">
        <f t="shared" si="7"/>
        <v>1.4754764859802292E-2</v>
      </c>
      <c r="W28" s="4">
        <f t="shared" si="8"/>
        <v>1.4149170908853159E-2</v>
      </c>
      <c r="X28" s="4">
        <f t="shared" si="9"/>
        <v>1.4642713593063598E-2</v>
      </c>
      <c r="Y28" s="4">
        <f t="shared" si="10"/>
        <v>1.417153751656073E-2</v>
      </c>
      <c r="Z28" s="4">
        <f t="shared" si="11"/>
        <v>1.4754764859802292E-2</v>
      </c>
      <c r="AA28" s="4">
        <f t="shared" si="12"/>
        <v>1.3000841417095061E-2</v>
      </c>
      <c r="AB28" s="4">
        <f t="shared" si="13"/>
        <v>5.107947041130044E-2</v>
      </c>
      <c r="AC28" s="4">
        <f t="shared" si="14"/>
        <v>5.318163778638979E-2</v>
      </c>
      <c r="AD28" s="4">
        <f t="shared" si="15"/>
        <v>4.6859848037694087E-2</v>
      </c>
      <c r="AE28" s="4">
        <f t="shared" si="16"/>
        <v>4.423611898804175E-2</v>
      </c>
      <c r="AF28" s="4">
        <f t="shared" si="17"/>
        <v>4.6056649337875975E-2</v>
      </c>
      <c r="AG28" s="4">
        <f t="shared" si="18"/>
        <v>4.0581818818121451E-2</v>
      </c>
      <c r="AH28" s="4">
        <f t="shared" si="19"/>
        <v>11.302980718881868</v>
      </c>
      <c r="AI28" s="4">
        <f t="shared" si="20"/>
        <v>10.856195732606432</v>
      </c>
      <c r="AJ28" s="4">
        <f t="shared" si="21"/>
        <v>12.320788337281952</v>
      </c>
    </row>
    <row r="29" spans="1:58" x14ac:dyDescent="0.15">
      <c r="A29" s="4">
        <v>30</v>
      </c>
      <c r="B29" s="4">
        <f t="shared" si="0"/>
        <v>5.9700000000000006</v>
      </c>
      <c r="C29" s="4">
        <v>21.428599999999999</v>
      </c>
      <c r="D29" s="4">
        <v>5.8509999999999996E-4</v>
      </c>
      <c r="E29" s="4">
        <v>2.4334499999999998E-2</v>
      </c>
      <c r="F29" s="4">
        <v>4883.33</v>
      </c>
      <c r="H29" s="4">
        <v>6258.05</v>
      </c>
      <c r="I29" s="4">
        <v>4865.7299999999996</v>
      </c>
      <c r="J29" s="5">
        <v>4741.74</v>
      </c>
      <c r="K29" s="4">
        <v>4465.8999999999996</v>
      </c>
      <c r="L29" s="4">
        <v>5405.87</v>
      </c>
      <c r="M29" s="4">
        <v>4602.72</v>
      </c>
      <c r="N29" s="2" t="s">
        <v>1</v>
      </c>
      <c r="O29" s="4">
        <f t="shared" si="1"/>
        <v>1.5605069758861926E-2</v>
      </c>
      <c r="P29" s="4">
        <f t="shared" si="2"/>
        <v>1.6079779381425859E-2</v>
      </c>
      <c r="Q29" s="2" t="s">
        <v>1</v>
      </c>
      <c r="R29" s="4">
        <f t="shared" si="43"/>
        <v>1.5377174619818669E-2</v>
      </c>
      <c r="T29" s="4">
        <f t="shared" si="44"/>
        <v>1.358360576293962E-2</v>
      </c>
      <c r="U29" s="4">
        <f t="shared" si="44"/>
        <v>1.5404960171130317E-2</v>
      </c>
      <c r="V29" s="4">
        <f t="shared" si="7"/>
        <v>1.5842424570143891E-2</v>
      </c>
      <c r="W29" s="4">
        <f t="shared" si="8"/>
        <v>1.4615099759561432E-2</v>
      </c>
      <c r="X29" s="4">
        <f t="shared" si="9"/>
        <v>1.5838983445924524E-2</v>
      </c>
      <c r="Y29" s="4">
        <f t="shared" si="10"/>
        <v>1.5110374721586406E-2</v>
      </c>
      <c r="Z29" s="4">
        <f t="shared" si="11"/>
        <v>1.5842424570143891E-2</v>
      </c>
      <c r="AA29" s="4">
        <f t="shared" si="12"/>
        <v>1.358360576293962E-2</v>
      </c>
      <c r="AB29" s="4">
        <f t="shared" si="13"/>
        <v>5.4796817241755294E-2</v>
      </c>
      <c r="AC29" s="4">
        <f t="shared" si="14"/>
        <v>5.7451549669135335E-2</v>
      </c>
      <c r="AD29" s="4">
        <f t="shared" si="15"/>
        <v>4.9260086277841147E-2</v>
      </c>
      <c r="AE29" s="4">
        <f t="shared" si="16"/>
        <v>4.7455435777893212E-2</v>
      </c>
      <c r="AF29" s="4">
        <f t="shared" si="17"/>
        <v>4.9754501500254657E-2</v>
      </c>
      <c r="AG29" s="4">
        <f t="shared" si="18"/>
        <v>4.2660486109223662E-2</v>
      </c>
      <c r="AH29" s="4">
        <f t="shared" si="19"/>
        <v>10.536200791415375</v>
      </c>
      <c r="AI29" s="4">
        <f t="shared" si="20"/>
        <v>10.049341967529127</v>
      </c>
      <c r="AJ29" s="4">
        <f t="shared" si="21"/>
        <v>11.720447786737585</v>
      </c>
    </row>
    <row r="30" spans="1:58" x14ac:dyDescent="0.15">
      <c r="A30" s="4">
        <v>35</v>
      </c>
      <c r="B30" s="4">
        <f t="shared" si="0"/>
        <v>6.9650000000000007</v>
      </c>
      <c r="C30" s="4">
        <v>25</v>
      </c>
      <c r="D30" s="4">
        <v>5.7635E-4</v>
      </c>
      <c r="E30" s="4">
        <v>2.41409E-2</v>
      </c>
      <c r="F30" s="4">
        <v>4621.54</v>
      </c>
      <c r="H30" s="4">
        <v>5684.45</v>
      </c>
      <c r="I30" s="4">
        <v>4583.03</v>
      </c>
      <c r="J30" s="5">
        <v>4183.2299999999996</v>
      </c>
      <c r="K30" s="4">
        <v>4213.3500000000004</v>
      </c>
      <c r="L30" s="4">
        <v>5229.63</v>
      </c>
      <c r="M30" s="4">
        <v>4362.3100000000004</v>
      </c>
      <c r="N30" s="2" t="s">
        <v>1</v>
      </c>
      <c r="O30" s="4">
        <f t="shared" si="1"/>
        <v>1.6614172343852623E-2</v>
      </c>
      <c r="P30" s="4">
        <f t="shared" si="2"/>
        <v>1.6554680915552036E-2</v>
      </c>
      <c r="Q30" s="2" t="s">
        <v>1</v>
      </c>
      <c r="R30" s="4">
        <f t="shared" si="43"/>
        <v>1.5806700509849052E-2</v>
      </c>
      <c r="T30" s="4">
        <f t="shared" si="44"/>
        <v>1.4252477284459351E-2</v>
      </c>
      <c r="U30" s="4">
        <f t="shared" si="44"/>
        <v>1.587297136784355E-2</v>
      </c>
      <c r="V30" s="4">
        <f t="shared" si="7"/>
        <v>1.6584426629702331E-2</v>
      </c>
      <c r="W30" s="4">
        <f t="shared" si="8"/>
        <v>1.4859325672232202E-2</v>
      </c>
      <c r="X30" s="4">
        <f t="shared" si="9"/>
        <v>1.6269579205681856E-2</v>
      </c>
      <c r="Y30" s="4">
        <f t="shared" si="10"/>
        <v>1.5607580111628057E-2</v>
      </c>
      <c r="Z30" s="4">
        <f t="shared" si="11"/>
        <v>1.6584426629702331E-2</v>
      </c>
      <c r="AA30" s="4">
        <f t="shared" si="12"/>
        <v>1.4252477284459351E-2</v>
      </c>
      <c r="AB30" s="4">
        <f t="shared" si="13"/>
        <v>5.7027925384618552E-2</v>
      </c>
      <c r="AC30" s="4">
        <f t="shared" si="14"/>
        <v>6.0597186599139603E-2</v>
      </c>
      <c r="AD30" s="4">
        <f t="shared" si="15"/>
        <v>5.2076568264324941E-2</v>
      </c>
      <c r="AE30" s="4">
        <f t="shared" si="16"/>
        <v>4.9387632108203121E-2</v>
      </c>
      <c r="AF30" s="4">
        <f t="shared" si="17"/>
        <v>5.2478702992720845E-2</v>
      </c>
      <c r="AG30" s="4">
        <f t="shared" si="18"/>
        <v>4.5099631058819888E-2</v>
      </c>
      <c r="AH30" s="4">
        <f t="shared" si="19"/>
        <v>10.123992154646176</v>
      </c>
      <c r="AI30" s="4">
        <f t="shared" si="20"/>
        <v>9.5276744943439891</v>
      </c>
      <c r="AJ30" s="4">
        <f t="shared" si="21"/>
        <v>11.08656519491012</v>
      </c>
    </row>
    <row r="31" spans="1:58" x14ac:dyDescent="0.15">
      <c r="A31" s="4">
        <v>40</v>
      </c>
      <c r="B31" s="4">
        <f t="shared" si="0"/>
        <v>7.9600000000000009</v>
      </c>
      <c r="C31" s="4">
        <v>28.571400000000001</v>
      </c>
      <c r="D31" s="4">
        <v>5.6760000000000003E-4</v>
      </c>
      <c r="E31" s="4">
        <v>2.3947300000000001E-2</v>
      </c>
      <c r="F31" s="4">
        <v>4461.09</v>
      </c>
      <c r="H31" s="4">
        <v>5110.8500000000004</v>
      </c>
      <c r="I31" s="4">
        <v>4300.34</v>
      </c>
      <c r="J31" s="5">
        <v>3889.02</v>
      </c>
      <c r="K31" s="4">
        <v>4008.53</v>
      </c>
      <c r="L31" s="4">
        <v>4890.1000000000004</v>
      </c>
      <c r="M31" s="4">
        <v>4149.49</v>
      </c>
      <c r="N31" s="2" t="s">
        <v>1</v>
      </c>
      <c r="O31" s="4">
        <f t="shared" si="1"/>
        <v>1.7231159187306673E-2</v>
      </c>
      <c r="P31" s="4">
        <f t="shared" si="2"/>
        <v>1.6972351355507127E-2</v>
      </c>
      <c r="Q31" s="2" t="s">
        <v>1</v>
      </c>
      <c r="R31" s="4">
        <f t="shared" si="43"/>
        <v>1.6088445750163431E-2</v>
      </c>
      <c r="T31" s="4">
        <f t="shared" si="44"/>
        <v>1.5031004868273093E-2</v>
      </c>
      <c r="U31" s="4">
        <f t="shared" si="44"/>
        <v>1.6386386191252766E-2</v>
      </c>
      <c r="V31" s="4">
        <f t="shared" si="7"/>
        <v>1.71017552714069E-2</v>
      </c>
      <c r="W31" s="4">
        <f t="shared" si="8"/>
        <v>1.5366526624059341E-2</v>
      </c>
      <c r="X31" s="4">
        <f t="shared" si="9"/>
        <v>1.6681581505537005E-2</v>
      </c>
      <c r="Y31" s="4">
        <f t="shared" si="10"/>
        <v>1.6109283368448756E-2</v>
      </c>
      <c r="Z31" s="4">
        <f t="shared" si="11"/>
        <v>1.71017552714069E-2</v>
      </c>
      <c r="AA31" s="4">
        <f t="shared" si="12"/>
        <v>1.5031004868273093E-2</v>
      </c>
      <c r="AB31" s="4">
        <f t="shared" si="13"/>
        <v>5.9313038982323443E-2</v>
      </c>
      <c r="AC31" s="4">
        <f t="shared" si="14"/>
        <v>6.2967237826718453E-2</v>
      </c>
      <c r="AD31" s="4">
        <f t="shared" si="15"/>
        <v>5.5342907397203836E-2</v>
      </c>
      <c r="AE31" s="4">
        <f t="shared" si="16"/>
        <v>5.1366598534348808E-2</v>
      </c>
      <c r="AF31" s="4">
        <f t="shared" si="17"/>
        <v>5.4531227564074622E-2</v>
      </c>
      <c r="AG31" s="4">
        <f t="shared" si="18"/>
        <v>4.7928363725268243E-2</v>
      </c>
      <c r="AH31" s="4">
        <f t="shared" si="19"/>
        <v>9.733951911681487</v>
      </c>
      <c r="AI31" s="4">
        <f t="shared" si="20"/>
        <v>9.1690582137087606</v>
      </c>
      <c r="AJ31" s="4">
        <f t="shared" si="21"/>
        <v>10.432235969207431</v>
      </c>
    </row>
    <row r="32" spans="1:58" x14ac:dyDescent="0.15">
      <c r="A32" s="4">
        <v>45</v>
      </c>
      <c r="B32" s="4">
        <f t="shared" si="0"/>
        <v>8.9550000000000001</v>
      </c>
      <c r="C32" s="4">
        <v>32.142899999999997</v>
      </c>
      <c r="D32" s="4">
        <v>5.5516400000000003E-4</v>
      </c>
      <c r="E32" s="4">
        <v>2.3675999999999999E-2</v>
      </c>
      <c r="F32" s="4">
        <v>4295.0600000000004</v>
      </c>
      <c r="H32" s="4">
        <v>4753.68</v>
      </c>
      <c r="I32" s="4">
        <v>4103.6099999999997</v>
      </c>
      <c r="J32" s="5">
        <v>3715.22</v>
      </c>
      <c r="K32" s="4">
        <v>3924.08</v>
      </c>
      <c r="L32" s="4">
        <v>4364.59</v>
      </c>
      <c r="M32" s="4">
        <v>3912.07</v>
      </c>
      <c r="N32" s="2" t="s">
        <v>1</v>
      </c>
      <c r="O32" s="4">
        <f t="shared" si="1"/>
        <v>1.7629594165077412E-2</v>
      </c>
      <c r="P32" s="4">
        <f t="shared" si="2"/>
        <v>1.7154009906148099E-2</v>
      </c>
      <c r="Q32" s="2" t="s">
        <v>1</v>
      </c>
      <c r="R32" s="4">
        <f t="shared" si="43"/>
        <v>1.6396455147822508E-2</v>
      </c>
      <c r="T32" s="4">
        <f t="shared" si="44"/>
        <v>1.5585459511674137E-2</v>
      </c>
      <c r="U32" s="4">
        <f t="shared" si="44"/>
        <v>1.677457567443778E-2</v>
      </c>
      <c r="V32" s="4">
        <f t="shared" si="7"/>
        <v>1.7391802035612754E-2</v>
      </c>
      <c r="W32" s="4">
        <f t="shared" si="8"/>
        <v>1.6265329151692431E-2</v>
      </c>
      <c r="X32" s="4">
        <f t="shared" si="9"/>
        <v>1.7180321012781517E-2</v>
      </c>
      <c r="Y32" s="4">
        <f t="shared" si="10"/>
        <v>1.6598990422336854E-2</v>
      </c>
      <c r="Z32" s="4">
        <f t="shared" si="11"/>
        <v>1.7391802035612754E-2</v>
      </c>
      <c r="AA32" s="4">
        <f t="shared" si="12"/>
        <v>1.5585459511674137E-2</v>
      </c>
      <c r="AB32" s="4">
        <f t="shared" si="13"/>
        <v>6.1796826769117311E-2</v>
      </c>
      <c r="AC32" s="4">
        <f t="shared" si="14"/>
        <v>6.4748406394118246E-2</v>
      </c>
      <c r="AD32" s="4">
        <f t="shared" si="15"/>
        <v>5.8023525350310176E-2</v>
      </c>
      <c r="AE32" s="4">
        <f t="shared" si="16"/>
        <v>5.3517621855321822E-2</v>
      </c>
      <c r="AF32" s="4">
        <f t="shared" si="17"/>
        <v>5.6073764791865183E-2</v>
      </c>
      <c r="AG32" s="4">
        <f t="shared" si="18"/>
        <v>5.0249846970498981E-2</v>
      </c>
      <c r="AH32" s="4">
        <f t="shared" si="19"/>
        <v>9.3427170839482976</v>
      </c>
      <c r="AI32" s="4">
        <f t="shared" si="20"/>
        <v>8.9168259319826646</v>
      </c>
      <c r="AJ32" s="4">
        <f t="shared" si="21"/>
        <v>9.9502790584326224</v>
      </c>
    </row>
    <row r="33" spans="1:36" x14ac:dyDescent="0.15">
      <c r="A33" s="4">
        <v>50</v>
      </c>
      <c r="B33" s="4">
        <f t="shared" si="0"/>
        <v>9.9500000000000011</v>
      </c>
      <c r="C33" s="4">
        <v>35.714300000000001</v>
      </c>
      <c r="D33" s="4">
        <v>5.4027100000000005E-4</v>
      </c>
      <c r="E33" s="4">
        <v>2.3353100000000002E-2</v>
      </c>
      <c r="F33" s="4">
        <v>4063.01</v>
      </c>
      <c r="H33" s="4">
        <v>4412.32</v>
      </c>
      <c r="I33" s="4">
        <v>3954.46</v>
      </c>
      <c r="J33" s="5">
        <v>3708.75</v>
      </c>
      <c r="K33" s="4">
        <v>3684.72</v>
      </c>
      <c r="L33" s="4">
        <v>3849.73</v>
      </c>
      <c r="M33" s="4">
        <v>3350.17</v>
      </c>
      <c r="N33" s="2" t="s">
        <v>1</v>
      </c>
      <c r="O33" s="4">
        <f t="shared" si="1"/>
        <v>1.7644965081289311E-2</v>
      </c>
      <c r="P33" s="4">
        <f t="shared" si="2"/>
        <v>1.770240763597445E-2</v>
      </c>
      <c r="Q33" s="2" t="s">
        <v>1</v>
      </c>
      <c r="R33" s="4">
        <f t="shared" si="43"/>
        <v>1.6858178085220808E-2</v>
      </c>
      <c r="T33" s="4">
        <f t="shared" si="44"/>
        <v>1.6177115342716264E-2</v>
      </c>
      <c r="U33" s="4">
        <f t="shared" si="44"/>
        <v>1.7087990324220564E-2</v>
      </c>
      <c r="V33" s="4">
        <f t="shared" si="7"/>
        <v>1.7673686358631882E-2</v>
      </c>
      <c r="W33" s="4">
        <f t="shared" si="8"/>
        <v>1.731886580852313E-2</v>
      </c>
      <c r="X33" s="4">
        <f t="shared" si="9"/>
        <v>1.8565265322494737E-2</v>
      </c>
      <c r="Y33" s="4">
        <f t="shared" si="10"/>
        <v>1.7280183540301228E-2</v>
      </c>
      <c r="Z33" s="4">
        <f t="shared" si="11"/>
        <v>1.8565265322494737E-2</v>
      </c>
      <c r="AA33" s="4">
        <f t="shared" si="12"/>
        <v>1.6177115342716264E-2</v>
      </c>
      <c r="AB33" s="4">
        <f t="shared" si="13"/>
        <v>6.521352432266514E-2</v>
      </c>
      <c r="AC33" s="4">
        <f t="shared" si="14"/>
        <v>7.0063282536415528E-2</v>
      </c>
      <c r="AD33" s="4">
        <f t="shared" si="15"/>
        <v>6.1050665486993796E-2</v>
      </c>
      <c r="AE33" s="4">
        <f t="shared" si="16"/>
        <v>5.6476568733742384E-2</v>
      </c>
      <c r="AF33" s="4">
        <f t="shared" si="17"/>
        <v>6.0676582549062462E-2</v>
      </c>
      <c r="AG33" s="4">
        <f t="shared" si="18"/>
        <v>5.2871427229682494E-2</v>
      </c>
      <c r="AH33" s="4">
        <f t="shared" si="19"/>
        <v>8.8532290684520802</v>
      </c>
      <c r="AI33" s="4">
        <f t="shared" si="20"/>
        <v>8.2404113579683749</v>
      </c>
      <c r="AJ33" s="4">
        <f t="shared" si="21"/>
        <v>9.4569037795767219</v>
      </c>
    </row>
    <row r="34" spans="1:36" x14ac:dyDescent="0.15">
      <c r="A34" s="4">
        <v>55</v>
      </c>
      <c r="B34" s="4">
        <f t="shared" si="0"/>
        <v>10.945</v>
      </c>
      <c r="C34" s="4">
        <v>39.281300000000002</v>
      </c>
      <c r="D34" s="4">
        <v>5.2539700000000004E-4</v>
      </c>
      <c r="E34" s="4">
        <v>2.3030599999999998E-2</v>
      </c>
      <c r="F34" s="4">
        <v>3830.95</v>
      </c>
      <c r="H34" s="4">
        <v>4070.96</v>
      </c>
      <c r="I34" s="4">
        <v>3853.67</v>
      </c>
      <c r="J34" s="5">
        <v>3330.59</v>
      </c>
      <c r="K34" s="4">
        <v>3344.06</v>
      </c>
      <c r="L34" s="4">
        <v>3724.48</v>
      </c>
      <c r="N34" s="2" t="s">
        <v>1</v>
      </c>
      <c r="O34" s="4">
        <f t="shared" si="1"/>
        <v>1.8619756449986164E-2</v>
      </c>
      <c r="P34" s="4">
        <f t="shared" si="2"/>
        <v>1.858221806917313E-2</v>
      </c>
      <c r="Q34" s="2" t="s">
        <v>1</v>
      </c>
      <c r="R34" s="4">
        <f t="shared" si="43"/>
        <v>1.7361263995347556E-2</v>
      </c>
      <c r="T34" s="4">
        <f t="shared" si="44"/>
        <v>1.6841709241087671E-2</v>
      </c>
      <c r="U34" s="4">
        <f t="shared" si="44"/>
        <v>1.7310010122716091E-2</v>
      </c>
      <c r="V34" s="4">
        <f t="shared" si="7"/>
        <v>1.8600987259579649E-2</v>
      </c>
      <c r="W34" s="4">
        <f t="shared" ref="W34:W41" si="45">SQRT(1.1547/L34)</f>
        <v>1.7607664709349814E-2</v>
      </c>
      <c r="Y34" s="4">
        <f t="shared" si="10"/>
        <v>1.7544327065616157E-2</v>
      </c>
      <c r="Z34" s="4">
        <f t="shared" si="11"/>
        <v>1.8600987259579649E-2</v>
      </c>
      <c r="AA34" s="4">
        <f t="shared" si="12"/>
        <v>1.6841709241087671E-2</v>
      </c>
      <c r="AB34" s="4">
        <f t="shared" si="13"/>
        <v>6.7141040806483851E-2</v>
      </c>
      <c r="AC34" s="4">
        <f t="shared" si="14"/>
        <v>7.1184813185792173E-2</v>
      </c>
      <c r="AD34" s="4">
        <f t="shared" si="15"/>
        <v>6.4452166399868172E-2</v>
      </c>
      <c r="AE34" s="4">
        <f t="shared" si="16"/>
        <v>5.8145846974942648E-2</v>
      </c>
      <c r="AF34" s="4">
        <f t="shared" si="17"/>
        <v>6.1647856582545492E-2</v>
      </c>
      <c r="AG34" s="4">
        <f t="shared" si="18"/>
        <v>5.5817213431227662E-2</v>
      </c>
      <c r="AH34" s="4">
        <f t="shared" si="19"/>
        <v>8.5990664168237121</v>
      </c>
      <c r="AI34" s="4">
        <f t="shared" si="20"/>
        <v>8.1105820659069963</v>
      </c>
      <c r="AJ34" s="4">
        <f t="shared" si="21"/>
        <v>8.9578101317445658</v>
      </c>
    </row>
    <row r="35" spans="1:36" x14ac:dyDescent="0.15">
      <c r="A35" s="4">
        <v>60</v>
      </c>
      <c r="B35" s="4">
        <f t="shared" si="0"/>
        <v>11.940000000000001</v>
      </c>
      <c r="C35" s="4">
        <v>42.85</v>
      </c>
      <c r="D35" s="4">
        <v>5.0470199999999999E-4</v>
      </c>
      <c r="E35" s="4">
        <v>2.2736300000000001E-2</v>
      </c>
      <c r="F35" s="4">
        <v>3638.16</v>
      </c>
      <c r="H35" s="4">
        <v>3729.6</v>
      </c>
      <c r="I35" s="4">
        <v>3760.22</v>
      </c>
      <c r="J35" s="5">
        <v>2773.48</v>
      </c>
      <c r="K35" s="4">
        <v>3186</v>
      </c>
      <c r="L35" s="4">
        <v>3586.27</v>
      </c>
      <c r="N35" s="2" t="s">
        <v>1</v>
      </c>
      <c r="O35" s="4">
        <f t="shared" si="1"/>
        <v>2.040431707505741E-2</v>
      </c>
      <c r="P35" s="4">
        <f t="shared" si="2"/>
        <v>1.9037578063689546E-2</v>
      </c>
      <c r="Q35" s="2" t="s">
        <v>1</v>
      </c>
      <c r="R35" s="4">
        <f t="shared" si="43"/>
        <v>1.7815322378742955E-2</v>
      </c>
      <c r="T35" s="4">
        <f t="shared" si="44"/>
        <v>1.7595574645468307E-2</v>
      </c>
      <c r="U35" s="4">
        <f t="shared" si="44"/>
        <v>1.7523786582865533E-2</v>
      </c>
      <c r="V35" s="4">
        <f t="shared" si="7"/>
        <v>1.9720947569373478E-2</v>
      </c>
      <c r="W35" s="4">
        <f t="shared" si="45"/>
        <v>1.7943745101620709E-2</v>
      </c>
      <c r="Y35" s="4">
        <f t="shared" si="10"/>
        <v>1.8119875255614197E-2</v>
      </c>
      <c r="Z35" s="4">
        <f t="shared" si="11"/>
        <v>1.9720947569373478E-2</v>
      </c>
      <c r="AA35" s="4">
        <f t="shared" si="12"/>
        <v>1.7523786582865533E-2</v>
      </c>
      <c r="AB35" s="4">
        <f t="shared" si="13"/>
        <v>7.0751041819618624E-2</v>
      </c>
      <c r="AC35" s="4">
        <f t="shared" si="14"/>
        <v>7.7002604406503361E-2</v>
      </c>
      <c r="AD35" s="4">
        <f t="shared" si="15"/>
        <v>6.8423548168646889E-2</v>
      </c>
      <c r="AE35" s="4">
        <f t="shared" si="16"/>
        <v>6.1272199560004917E-2</v>
      </c>
      <c r="AF35" s="4">
        <f t="shared" si="17"/>
        <v>6.6686211573595458E-2</v>
      </c>
      <c r="AG35" s="4">
        <f t="shared" si="18"/>
        <v>5.9256530931116408E-2</v>
      </c>
      <c r="AH35" s="4">
        <f t="shared" si="19"/>
        <v>8.1603076695547934</v>
      </c>
      <c r="AI35" s="4">
        <f t="shared" si="20"/>
        <v>7.4978018424122927</v>
      </c>
      <c r="AJ35" s="4">
        <f t="shared" si="21"/>
        <v>8.4378884849204567</v>
      </c>
    </row>
    <row r="36" spans="1:36" x14ac:dyDescent="0.15">
      <c r="A36" s="4">
        <v>65</v>
      </c>
      <c r="B36" s="4">
        <f t="shared" si="0"/>
        <v>12.935</v>
      </c>
      <c r="C36" s="4">
        <v>46.64</v>
      </c>
      <c r="D36" s="4">
        <v>4.8116599999999999E-4</v>
      </c>
      <c r="E36" s="4">
        <v>2.2431300000000001E-2</v>
      </c>
      <c r="F36" s="4">
        <v>3783.19</v>
      </c>
      <c r="I36" s="4">
        <v>3727.33</v>
      </c>
      <c r="J36" s="5">
        <v>2740.02</v>
      </c>
      <c r="K36" s="4">
        <v>2831</v>
      </c>
      <c r="L36" s="4">
        <v>3447.79</v>
      </c>
      <c r="N36" s="2" t="s">
        <v>1</v>
      </c>
      <c r="O36" s="4">
        <f t="shared" si="1"/>
        <v>2.0528523609938051E-2</v>
      </c>
      <c r="P36" s="4">
        <f t="shared" si="2"/>
        <v>2.0195966806232171E-2</v>
      </c>
      <c r="Q36" s="2" t="s">
        <v>1</v>
      </c>
      <c r="R36" s="4">
        <f t="shared" si="43"/>
        <v>1.747050691326495E-2</v>
      </c>
      <c r="U36" s="4">
        <f t="shared" ref="U36:U41" si="46">SQRT(1.1547/I36)</f>
        <v>1.7600931814673027E-2</v>
      </c>
      <c r="V36" s="4">
        <f t="shared" si="7"/>
        <v>2.0362245208085113E-2</v>
      </c>
      <c r="W36" s="4">
        <f t="shared" si="45"/>
        <v>1.8300551599490338E-2</v>
      </c>
      <c r="Y36" s="4">
        <f t="shared" si="10"/>
        <v>1.8433558883878355E-2</v>
      </c>
      <c r="Z36" s="4">
        <f t="shared" si="11"/>
        <v>2.0362245208085113E-2</v>
      </c>
      <c r="AA36" s="4">
        <f t="shared" si="12"/>
        <v>1.747050691326495E-2</v>
      </c>
      <c r="AB36" s="4">
        <f t="shared" si="13"/>
        <v>7.3715170327846108E-2</v>
      </c>
      <c r="AC36" s="4">
        <f t="shared" si="14"/>
        <v>8.1427920849517249E-2</v>
      </c>
      <c r="AD36" s="4">
        <f t="shared" si="15"/>
        <v>6.9863958497534656E-2</v>
      </c>
      <c r="AE36" s="4">
        <f t="shared" si="16"/>
        <v>6.3839210148211589E-2</v>
      </c>
      <c r="AF36" s="4">
        <f t="shared" si="17"/>
        <v>7.0518648033030484E-2</v>
      </c>
      <c r="AG36" s="4">
        <f t="shared" si="18"/>
        <v>6.050396286780671E-2</v>
      </c>
      <c r="AH36" s="4">
        <f t="shared" si="19"/>
        <v>7.8321771030559519</v>
      </c>
      <c r="AI36" s="4">
        <f t="shared" si="20"/>
        <v>7.0903231123461588</v>
      </c>
      <c r="AJ36" s="4">
        <f t="shared" si="21"/>
        <v>8.2639215069669891</v>
      </c>
    </row>
    <row r="37" spans="1:36" x14ac:dyDescent="0.15">
      <c r="A37" s="4">
        <v>70</v>
      </c>
      <c r="B37" s="4">
        <f t="shared" si="0"/>
        <v>13.930000000000001</v>
      </c>
      <c r="C37" s="4">
        <v>50.788899999999998</v>
      </c>
      <c r="D37" s="4">
        <v>4.5545600000000002E-4</v>
      </c>
      <c r="E37" s="4">
        <v>2.1974799999999999E-2</v>
      </c>
      <c r="F37" s="4">
        <v>3928.22</v>
      </c>
      <c r="I37" s="4">
        <v>3706.73</v>
      </c>
      <c r="J37" s="5">
        <v>2471.8200000000002</v>
      </c>
      <c r="K37" s="4">
        <v>2586.0700000000002</v>
      </c>
      <c r="L37" s="4">
        <v>3309.31</v>
      </c>
      <c r="N37" s="2" t="s">
        <v>1</v>
      </c>
      <c r="O37" s="4">
        <f t="shared" si="1"/>
        <v>2.1613552830262533E-2</v>
      </c>
      <c r="P37" s="4">
        <f t="shared" si="2"/>
        <v>2.1130727274220513E-2</v>
      </c>
      <c r="Q37" s="2" t="s">
        <v>1</v>
      </c>
      <c r="R37" s="4">
        <f t="shared" si="43"/>
        <v>1.7144968110823274E-2</v>
      </c>
      <c r="U37" s="4">
        <f t="shared" si="46"/>
        <v>1.7649772279932707E-2</v>
      </c>
      <c r="V37" s="4">
        <f t="shared" si="7"/>
        <v>2.1372140052241521E-2</v>
      </c>
      <c r="W37" s="4">
        <f t="shared" si="45"/>
        <v>1.8679526233691568E-2</v>
      </c>
      <c r="Y37" s="4">
        <f t="shared" si="10"/>
        <v>1.8711601669172268E-2</v>
      </c>
      <c r="Z37" s="4">
        <f t="shared" si="11"/>
        <v>2.1372140052241521E-2</v>
      </c>
      <c r="AA37" s="4">
        <f t="shared" si="12"/>
        <v>1.7144968110823274E-2</v>
      </c>
      <c r="AB37" s="4">
        <f t="shared" si="13"/>
        <v>7.6910015433571982E-2</v>
      </c>
      <c r="AC37" s="4">
        <f t="shared" si="14"/>
        <v>8.7845586408267631E-2</v>
      </c>
      <c r="AD37" s="4">
        <f t="shared" si="15"/>
        <v>7.0470705037718365E-2</v>
      </c>
      <c r="AE37" s="4">
        <f t="shared" si="16"/>
        <v>6.6606027170926577E-2</v>
      </c>
      <c r="AF37" s="4">
        <f t="shared" si="17"/>
        <v>7.6076509439900769E-2</v>
      </c>
      <c r="AG37" s="4">
        <f t="shared" si="18"/>
        <v>6.1029420785264119E-2</v>
      </c>
      <c r="AH37" s="4">
        <f t="shared" si="19"/>
        <v>7.5068281541080895</v>
      </c>
      <c r="AI37" s="4">
        <f t="shared" si="20"/>
        <v>6.5723309820752496</v>
      </c>
      <c r="AJ37" s="4">
        <f t="shared" si="21"/>
        <v>8.1927698733907643</v>
      </c>
    </row>
    <row r="38" spans="1:36" x14ac:dyDescent="0.15">
      <c r="A38" s="4">
        <v>75</v>
      </c>
      <c r="B38" s="4">
        <f t="shared" si="0"/>
        <v>14.925000000000001</v>
      </c>
      <c r="C38" s="4">
        <v>54.895099999999999</v>
      </c>
      <c r="D38" s="4">
        <v>4.3024399999999998E-4</v>
      </c>
      <c r="E38" s="4">
        <v>2.1005800000000002E-2</v>
      </c>
      <c r="F38" s="4">
        <v>3987.06</v>
      </c>
      <c r="I38" s="4">
        <v>3749.22</v>
      </c>
      <c r="J38" s="5">
        <v>2252.5100000000002</v>
      </c>
      <c r="K38" s="4">
        <v>2617.2800000000002</v>
      </c>
      <c r="L38" s="4">
        <v>3170.83</v>
      </c>
      <c r="N38" s="2" t="s">
        <v>1</v>
      </c>
      <c r="O38" s="4">
        <f t="shared" si="1"/>
        <v>2.2641292693577578E-2</v>
      </c>
      <c r="P38" s="4">
        <f t="shared" si="2"/>
        <v>2.1004361763851259E-2</v>
      </c>
      <c r="Q38" s="2" t="s">
        <v>1</v>
      </c>
      <c r="R38" s="4">
        <f t="shared" si="43"/>
        <v>1.7017987380376048E-2</v>
      </c>
      <c r="U38" s="4">
        <f t="shared" si="46"/>
        <v>1.7549474655516685E-2</v>
      </c>
      <c r="V38" s="4">
        <f t="shared" si="7"/>
        <v>2.1822827228714418E-2</v>
      </c>
      <c r="W38" s="4">
        <f t="shared" si="45"/>
        <v>1.9083063860960571E-2</v>
      </c>
      <c r="Y38" s="4">
        <f t="shared" si="10"/>
        <v>1.8868338281391929E-2</v>
      </c>
      <c r="Z38" s="4">
        <f t="shared" si="11"/>
        <v>2.1822827228714418E-2</v>
      </c>
      <c r="AA38" s="4">
        <f t="shared" si="12"/>
        <v>1.7017987380376048E-2</v>
      </c>
      <c r="AB38" s="4">
        <f t="shared" si="13"/>
        <v>7.9794212190006958E-2</v>
      </c>
      <c r="AC38" s="4">
        <f t="shared" si="14"/>
        <v>9.2288747451131678E-2</v>
      </c>
      <c r="AD38" s="4">
        <f t="shared" si="15"/>
        <v>7.1969077288368988E-2</v>
      </c>
      <c r="AE38" s="4">
        <f t="shared" si="16"/>
        <v>6.9103814831511942E-2</v>
      </c>
      <c r="AF38" s="4">
        <f t="shared" si="17"/>
        <v>7.9924399776126392E-2</v>
      </c>
      <c r="AG38" s="4">
        <f t="shared" si="18"/>
        <v>6.2327049218653223E-2</v>
      </c>
      <c r="AH38" s="4">
        <f t="shared" si="19"/>
        <v>7.2354905618321324</v>
      </c>
      <c r="AI38" s="4">
        <f t="shared" si="20"/>
        <v>6.2559118542088967</v>
      </c>
      <c r="AJ38" s="4">
        <f t="shared" si="21"/>
        <v>8.0221991297216775</v>
      </c>
    </row>
    <row r="39" spans="1:36" x14ac:dyDescent="0.15">
      <c r="A39" s="4">
        <v>80</v>
      </c>
      <c r="B39" s="4">
        <f t="shared" si="0"/>
        <v>15.920000000000002</v>
      </c>
      <c r="C39" s="4">
        <v>58.768300000000004</v>
      </c>
      <c r="D39" s="4">
        <v>4.0646200000000001E-4</v>
      </c>
      <c r="E39" s="4">
        <v>2.00918E-2</v>
      </c>
      <c r="F39" s="4">
        <v>3469.87</v>
      </c>
      <c r="I39" s="4">
        <v>3794.46</v>
      </c>
      <c r="J39" s="5">
        <v>2146.4299999999998</v>
      </c>
      <c r="K39" s="4">
        <v>2648.48</v>
      </c>
      <c r="L39" s="4">
        <v>3040.32</v>
      </c>
      <c r="N39" s="2" t="s">
        <v>1</v>
      </c>
      <c r="O39" s="4">
        <f t="shared" si="1"/>
        <v>2.3194030186612244E-2</v>
      </c>
      <c r="P39" s="4">
        <f t="shared" si="2"/>
        <v>2.0880275956071354E-2</v>
      </c>
      <c r="Q39" s="2" t="s">
        <v>1</v>
      </c>
      <c r="R39" s="4">
        <f t="shared" si="43"/>
        <v>1.8242232260098776E-2</v>
      </c>
      <c r="U39" s="4">
        <f t="shared" si="46"/>
        <v>1.74445428723893E-2</v>
      </c>
      <c r="V39" s="4">
        <f t="shared" si="7"/>
        <v>2.2037153071341797E-2</v>
      </c>
      <c r="W39" s="4">
        <f t="shared" si="45"/>
        <v>1.9488343896726316E-2</v>
      </c>
      <c r="Y39" s="4">
        <f t="shared" si="10"/>
        <v>1.930306802513905E-2</v>
      </c>
      <c r="Z39" s="4">
        <f t="shared" si="11"/>
        <v>2.2037153071341797E-2</v>
      </c>
      <c r="AA39" s="4">
        <f t="shared" si="12"/>
        <v>1.74445428723893E-2</v>
      </c>
      <c r="AB39" s="4">
        <f t="shared" si="13"/>
        <v>8.3986892924086481E-2</v>
      </c>
      <c r="AC39" s="4">
        <f t="shared" si="14"/>
        <v>9.5882789872785243E-2</v>
      </c>
      <c r="AD39" s="4">
        <f t="shared" si="15"/>
        <v>7.5900522778292512E-2</v>
      </c>
      <c r="AE39" s="4">
        <f t="shared" si="16"/>
        <v>7.2734782857182406E-2</v>
      </c>
      <c r="AF39" s="4">
        <f t="shared" si="17"/>
        <v>8.3036931815557324E-2</v>
      </c>
      <c r="AG39" s="4">
        <f t="shared" si="18"/>
        <v>6.5731780886520749E-2</v>
      </c>
      <c r="AH39" s="4">
        <f t="shared" si="19"/>
        <v>6.8742901313360569</v>
      </c>
      <c r="AI39" s="4">
        <f t="shared" si="20"/>
        <v>6.0214170859612954</v>
      </c>
      <c r="AJ39" s="4">
        <f t="shared" si="21"/>
        <v>7.6066705215731076</v>
      </c>
    </row>
    <row r="40" spans="1:36" x14ac:dyDescent="0.15">
      <c r="A40" s="4">
        <v>85</v>
      </c>
      <c r="B40" s="4">
        <f t="shared" si="0"/>
        <v>16.914999999999999</v>
      </c>
      <c r="C40" s="4">
        <v>62.914499999999997</v>
      </c>
      <c r="D40" s="4">
        <v>3.80801E-4</v>
      </c>
      <c r="E40" s="4">
        <v>1.92214E-2</v>
      </c>
      <c r="F40" s="4">
        <v>2952.68</v>
      </c>
      <c r="I40" s="4">
        <v>3847.92</v>
      </c>
      <c r="J40" s="5">
        <v>2418.75</v>
      </c>
      <c r="K40" s="4">
        <v>2679.68</v>
      </c>
      <c r="L40" s="4">
        <v>2928.45</v>
      </c>
      <c r="N40" s="2" t="s">
        <v>1</v>
      </c>
      <c r="O40" s="4">
        <f t="shared" si="1"/>
        <v>2.1849378683093241E-2</v>
      </c>
      <c r="P40" s="4">
        <f t="shared" si="2"/>
        <v>2.075836363625581E-2</v>
      </c>
      <c r="Q40" s="2" t="s">
        <v>1</v>
      </c>
      <c r="R40" s="4">
        <f t="shared" si="43"/>
        <v>1.9775450767716189E-2</v>
      </c>
      <c r="U40" s="4">
        <f t="shared" si="46"/>
        <v>1.7322938588321183E-2</v>
      </c>
      <c r="V40" s="4">
        <f t="shared" si="7"/>
        <v>2.1303871159674526E-2</v>
      </c>
      <c r="W40" s="4">
        <f t="shared" si="45"/>
        <v>1.9857093293699387E-2</v>
      </c>
      <c r="Y40" s="4">
        <f t="shared" si="10"/>
        <v>1.9564838452352823E-2</v>
      </c>
      <c r="Z40" s="4">
        <f t="shared" si="11"/>
        <v>2.1303871159674526E-2</v>
      </c>
      <c r="AA40" s="4">
        <f t="shared" si="12"/>
        <v>1.7322938588321183E-2</v>
      </c>
      <c r="AB40" s="4">
        <f t="shared" si="13"/>
        <v>8.7947272411376287E-2</v>
      </c>
      <c r="AC40" s="4">
        <f t="shared" si="14"/>
        <v>9.5764519848179033E-2</v>
      </c>
      <c r="AD40" s="4">
        <f t="shared" si="15"/>
        <v>7.7869551680832413E-2</v>
      </c>
      <c r="AE40" s="4">
        <f t="shared" si="16"/>
        <v>7.6164572101802164E-2</v>
      </c>
      <c r="AF40" s="4">
        <f t="shared" si="17"/>
        <v>8.2934506969742125E-2</v>
      </c>
      <c r="AG40" s="4">
        <f t="shared" si="18"/>
        <v>6.74370099369061E-2</v>
      </c>
      <c r="AH40" s="4">
        <f t="shared" si="19"/>
        <v>6.5647319508563129</v>
      </c>
      <c r="AI40" s="4">
        <f t="shared" si="20"/>
        <v>6.0288535890424999</v>
      </c>
      <c r="AJ40" s="4">
        <f t="shared" si="21"/>
        <v>7.4143263538493001</v>
      </c>
    </row>
    <row r="41" spans="1:36" x14ac:dyDescent="0.15">
      <c r="A41" s="4">
        <v>90</v>
      </c>
      <c r="B41" s="4">
        <f t="shared" si="0"/>
        <v>17.91</v>
      </c>
      <c r="C41" s="4">
        <v>67.674700000000001</v>
      </c>
      <c r="D41" s="4">
        <v>3.5124E-4</v>
      </c>
      <c r="E41" s="4">
        <v>1.82744E-2</v>
      </c>
      <c r="I41" s="4">
        <v>3901.38</v>
      </c>
      <c r="L41" s="4">
        <v>2816.58</v>
      </c>
      <c r="N41" s="2" t="s">
        <v>1</v>
      </c>
      <c r="Q41" s="2" t="s">
        <v>1</v>
      </c>
      <c r="U41" s="4">
        <f t="shared" si="46"/>
        <v>1.7203842432848251E-2</v>
      </c>
      <c r="W41" s="4">
        <f t="shared" si="45"/>
        <v>2.024759929073346E-2</v>
      </c>
      <c r="Y41" s="4">
        <f t="shared" si="10"/>
        <v>1.8725720861790855E-2</v>
      </c>
      <c r="Z41" s="4">
        <f t="shared" si="11"/>
        <v>2.024759929073346E-2</v>
      </c>
      <c r="AA41" s="4">
        <f t="shared" si="12"/>
        <v>1.7203842432848251E-2</v>
      </c>
      <c r="AB41" s="4">
        <f t="shared" si="13"/>
        <v>8.7645921120087539E-2</v>
      </c>
      <c r="AC41" s="4">
        <f t="shared" si="14"/>
        <v>9.47690881117325E-2</v>
      </c>
      <c r="AD41" s="4">
        <f t="shared" si="15"/>
        <v>8.0522754128442564E-2</v>
      </c>
      <c r="AE41" s="4">
        <f t="shared" si="16"/>
        <v>7.5903594228082863E-2</v>
      </c>
      <c r="AF41" s="4">
        <f t="shared" si="17"/>
        <v>8.2072437798246176E-2</v>
      </c>
      <c r="AG41" s="4">
        <f t="shared" si="18"/>
        <v>6.9734750657919536E-2</v>
      </c>
      <c r="AH41" s="4">
        <f t="shared" si="19"/>
        <v>6.5873033429424828</v>
      </c>
      <c r="AI41" s="4">
        <f t="shared" si="20"/>
        <v>6.0921792189129373</v>
      </c>
      <c r="AJ41" s="4">
        <f t="shared" si="21"/>
        <v>7.1700263539010258</v>
      </c>
    </row>
    <row r="42" spans="1:36" x14ac:dyDescent="0.15">
      <c r="A42" s="4">
        <v>95</v>
      </c>
      <c r="B42" s="4">
        <f t="shared" si="0"/>
        <v>18.905000000000001</v>
      </c>
      <c r="C42" s="4">
        <v>72.6892</v>
      </c>
      <c r="D42" s="4">
        <v>3.1856700000000001E-4</v>
      </c>
      <c r="E42" s="4">
        <v>1.7170000000000001E-2</v>
      </c>
      <c r="N42" s="2" t="s">
        <v>1</v>
      </c>
      <c r="Q42" s="2" t="s">
        <v>1</v>
      </c>
    </row>
    <row r="43" spans="1:36" x14ac:dyDescent="0.15">
      <c r="A43" s="4">
        <v>100</v>
      </c>
      <c r="B43" s="4">
        <f t="shared" si="0"/>
        <v>19.900000000000002</v>
      </c>
      <c r="C43" s="4">
        <v>77.9739</v>
      </c>
      <c r="D43" s="4">
        <v>2.8273699999999997E-4</v>
      </c>
      <c r="E43" s="4">
        <v>1.5908599999999998E-2</v>
      </c>
      <c r="N43" s="2" t="s">
        <v>1</v>
      </c>
      <c r="Q43" s="2" t="s">
        <v>1</v>
      </c>
    </row>
    <row r="44" spans="1:36" x14ac:dyDescent="0.15">
      <c r="A44" s="4">
        <v>105</v>
      </c>
      <c r="B44" s="4">
        <f t="shared" si="0"/>
        <v>20.895</v>
      </c>
      <c r="C44" s="4">
        <v>84.384600000000006</v>
      </c>
      <c r="D44" s="4">
        <v>2.40325E-4</v>
      </c>
      <c r="E44" s="4">
        <v>1.3637E-2</v>
      </c>
      <c r="N44" s="2" t="s">
        <v>1</v>
      </c>
      <c r="Q44" s="2" t="s">
        <v>1</v>
      </c>
    </row>
    <row r="45" spans="1:36" x14ac:dyDescent="0.15">
      <c r="A45" s="4">
        <v>110</v>
      </c>
      <c r="B45" s="4">
        <f t="shared" si="0"/>
        <v>21.89</v>
      </c>
      <c r="C45" s="4">
        <v>91.346199999999996</v>
      </c>
      <c r="D45" s="4">
        <v>1.93692E-4</v>
      </c>
      <c r="E45" s="4">
        <v>1.10855E-2</v>
      </c>
      <c r="N45" s="2" t="s">
        <v>1</v>
      </c>
      <c r="Q45" s="2" t="s">
        <v>1</v>
      </c>
    </row>
    <row r="46" spans="1:36" x14ac:dyDescent="0.15">
      <c r="A46" s="4">
        <v>115</v>
      </c>
      <c r="B46" s="4">
        <f t="shared" si="0"/>
        <v>22.885000000000002</v>
      </c>
      <c r="C46" s="4">
        <v>99.038499999999999</v>
      </c>
      <c r="D46" s="4">
        <v>1.3707699999999999E-4</v>
      </c>
      <c r="E46" s="4">
        <v>9.5902100000000001E-3</v>
      </c>
      <c r="N46" s="2" t="s">
        <v>1</v>
      </c>
      <c r="Q46" s="2" t="s">
        <v>1</v>
      </c>
    </row>
    <row r="47" spans="1:36" x14ac:dyDescent="0.15">
      <c r="A47" s="4">
        <v>120</v>
      </c>
      <c r="B47" s="4">
        <f t="shared" si="0"/>
        <v>23.880000000000003</v>
      </c>
      <c r="C47" s="4">
        <v>106.73099999999999</v>
      </c>
      <c r="D47" s="4">
        <v>8.0461499999999995E-5</v>
      </c>
      <c r="E47" s="4">
        <v>8.0949000000000004E-3</v>
      </c>
      <c r="N47" s="2" t="s">
        <v>1</v>
      </c>
      <c r="Q47" s="2" t="s">
        <v>1</v>
      </c>
    </row>
    <row r="48" spans="1:36" x14ac:dyDescent="0.15">
      <c r="A48" s="2" t="s">
        <v>15</v>
      </c>
      <c r="B48" s="2" t="s">
        <v>15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2" t="s">
        <v>15</v>
      </c>
      <c r="M48" s="2" t="s">
        <v>15</v>
      </c>
      <c r="N48" s="2" t="s">
        <v>1</v>
      </c>
      <c r="Q48" s="2" t="s">
        <v>1</v>
      </c>
    </row>
    <row r="49" spans="1:17" x14ac:dyDescent="0.15">
      <c r="A49" s="3" t="s">
        <v>16</v>
      </c>
      <c r="B49" s="3" t="s">
        <v>16</v>
      </c>
      <c r="C49" s="3" t="s">
        <v>16</v>
      </c>
      <c r="D49" s="3" t="s">
        <v>16</v>
      </c>
      <c r="E49" s="3" t="s">
        <v>16</v>
      </c>
      <c r="F49" s="3" t="s">
        <v>17</v>
      </c>
      <c r="G49" s="3" t="s">
        <v>18</v>
      </c>
      <c r="H49" s="3" t="s">
        <v>19</v>
      </c>
      <c r="I49" s="3" t="s">
        <v>20</v>
      </c>
      <c r="J49" s="3" t="s">
        <v>21</v>
      </c>
      <c r="K49" s="3" t="s">
        <v>22</v>
      </c>
      <c r="L49" s="3" t="s">
        <v>23</v>
      </c>
      <c r="M49" s="3" t="s">
        <v>24</v>
      </c>
      <c r="N49" s="2" t="s">
        <v>1</v>
      </c>
      <c r="Q49" s="2" t="s">
        <v>1</v>
      </c>
    </row>
    <row r="50" spans="1:17" x14ac:dyDescent="0.15">
      <c r="A50" s="3" t="s">
        <v>31</v>
      </c>
      <c r="B50" s="3" t="s">
        <v>31</v>
      </c>
      <c r="C50" s="3" t="s">
        <v>32</v>
      </c>
      <c r="D50" s="3" t="s">
        <v>33</v>
      </c>
      <c r="E50" s="3" t="s">
        <v>34</v>
      </c>
      <c r="F50" s="3" t="s">
        <v>56</v>
      </c>
      <c r="G50" s="3" t="s">
        <v>56</v>
      </c>
      <c r="H50" s="3" t="s">
        <v>56</v>
      </c>
      <c r="I50" s="3" t="s">
        <v>56</v>
      </c>
      <c r="J50" s="3" t="s">
        <v>57</v>
      </c>
      <c r="K50" s="3" t="s">
        <v>57</v>
      </c>
      <c r="L50" s="3" t="s">
        <v>56</v>
      </c>
      <c r="M50" s="3" t="s">
        <v>56</v>
      </c>
      <c r="N50" s="2" t="s">
        <v>1</v>
      </c>
      <c r="Q50" s="2" t="s">
        <v>1</v>
      </c>
    </row>
    <row r="51" spans="1:17" x14ac:dyDescent="0.15">
      <c r="A51" s="3" t="s">
        <v>41</v>
      </c>
      <c r="B51" s="3" t="s">
        <v>42</v>
      </c>
      <c r="C51" s="3" t="s">
        <v>43</v>
      </c>
      <c r="D51" s="3" t="s">
        <v>43</v>
      </c>
      <c r="E51" s="3" t="s">
        <v>43</v>
      </c>
      <c r="F51" s="3" t="s">
        <v>44</v>
      </c>
      <c r="G51" s="3" t="s">
        <v>44</v>
      </c>
      <c r="H51" s="3" t="s">
        <v>44</v>
      </c>
      <c r="I51" s="3" t="s">
        <v>45</v>
      </c>
      <c r="J51" s="3" t="s">
        <v>45</v>
      </c>
      <c r="K51" s="3" t="s">
        <v>45</v>
      </c>
      <c r="L51" s="3" t="s">
        <v>45</v>
      </c>
      <c r="M51" s="3" t="s">
        <v>44</v>
      </c>
      <c r="N51" s="2" t="s">
        <v>1</v>
      </c>
      <c r="Q51" s="2" t="s">
        <v>1</v>
      </c>
    </row>
    <row r="52" spans="1:17" x14ac:dyDescent="0.15">
      <c r="A52" s="2" t="s">
        <v>55</v>
      </c>
      <c r="B52" s="2" t="s">
        <v>55</v>
      </c>
      <c r="C52" s="2" t="s">
        <v>55</v>
      </c>
      <c r="D52" s="2" t="s">
        <v>55</v>
      </c>
      <c r="E52" s="2" t="s">
        <v>55</v>
      </c>
      <c r="F52" s="2" t="s">
        <v>55</v>
      </c>
      <c r="G52" s="2" t="s">
        <v>55</v>
      </c>
      <c r="H52" s="2" t="s">
        <v>55</v>
      </c>
      <c r="I52" s="2" t="s">
        <v>55</v>
      </c>
      <c r="J52" s="2" t="s">
        <v>55</v>
      </c>
      <c r="K52" s="2" t="s">
        <v>55</v>
      </c>
      <c r="L52" s="2" t="s">
        <v>55</v>
      </c>
      <c r="M52" s="2" t="s">
        <v>55</v>
      </c>
      <c r="N52" s="2" t="s">
        <v>1</v>
      </c>
      <c r="Q52" s="2" t="s">
        <v>1</v>
      </c>
    </row>
    <row r="53" spans="1:17" x14ac:dyDescent="0.15">
      <c r="A53" s="4">
        <v>0</v>
      </c>
      <c r="B53" s="4">
        <f t="shared" ref="B53:B88" si="47">A53*0.199</f>
        <v>0</v>
      </c>
      <c r="C53" s="4">
        <v>0</v>
      </c>
      <c r="D53" s="4">
        <v>6.221E-4</v>
      </c>
      <c r="E53" s="4">
        <v>2.4774000000000001E-2</v>
      </c>
      <c r="F53" s="4">
        <v>310981</v>
      </c>
      <c r="G53" s="4">
        <v>81844.100000000006</v>
      </c>
      <c r="H53" s="4">
        <v>120000</v>
      </c>
      <c r="I53" s="4">
        <v>181792</v>
      </c>
      <c r="J53" s="5">
        <v>166321</v>
      </c>
      <c r="K53" s="4">
        <v>190301</v>
      </c>
      <c r="L53" s="4">
        <v>324148</v>
      </c>
      <c r="M53" s="4">
        <v>181146</v>
      </c>
      <c r="N53" s="2" t="s">
        <v>1</v>
      </c>
      <c r="Q53" s="2" t="s">
        <v>1</v>
      </c>
    </row>
    <row r="54" spans="1:17" x14ac:dyDescent="0.15">
      <c r="A54" s="4">
        <v>0.25</v>
      </c>
      <c r="B54" s="4">
        <f t="shared" si="47"/>
        <v>4.9750000000000003E-2</v>
      </c>
      <c r="C54" s="4">
        <v>0.17857100000000001</v>
      </c>
      <c r="D54" s="4">
        <v>6.2180899999999997E-4</v>
      </c>
      <c r="E54" s="4">
        <v>2.4774000000000001E-2</v>
      </c>
      <c r="F54" s="4">
        <v>171615</v>
      </c>
      <c r="G54" s="4">
        <v>82566.5</v>
      </c>
      <c r="H54" s="4">
        <v>87433.1</v>
      </c>
      <c r="I54" s="4">
        <v>142600</v>
      </c>
      <c r="J54" s="5">
        <v>128993</v>
      </c>
      <c r="K54" s="4">
        <v>130223</v>
      </c>
      <c r="L54" s="4">
        <v>229905</v>
      </c>
      <c r="M54" s="4">
        <v>140439</v>
      </c>
      <c r="N54" s="2" t="s">
        <v>1</v>
      </c>
      <c r="Q54" s="2" t="s">
        <v>1</v>
      </c>
    </row>
    <row r="55" spans="1:17" x14ac:dyDescent="0.15">
      <c r="A55" s="4">
        <v>0.5</v>
      </c>
      <c r="B55" s="4">
        <f t="shared" si="47"/>
        <v>9.9500000000000005E-2</v>
      </c>
      <c r="C55" s="4">
        <v>0.35714299999999999</v>
      </c>
      <c r="D55" s="4">
        <v>6.2151800000000005E-4</v>
      </c>
      <c r="E55" s="4">
        <v>2.4774000000000001E-2</v>
      </c>
      <c r="F55" s="4">
        <v>107356</v>
      </c>
      <c r="G55" s="4">
        <v>84790.9</v>
      </c>
      <c r="H55" s="4">
        <v>70078.600000000006</v>
      </c>
      <c r="I55" s="4">
        <v>114439</v>
      </c>
      <c r="J55" s="5">
        <v>96982.399999999994</v>
      </c>
      <c r="K55" s="4">
        <v>96314.4</v>
      </c>
      <c r="L55" s="4">
        <v>152717</v>
      </c>
      <c r="M55" s="4">
        <v>109988</v>
      </c>
      <c r="N55" s="2" t="s">
        <v>1</v>
      </c>
      <c r="Q55" s="2" t="s">
        <v>1</v>
      </c>
    </row>
    <row r="56" spans="1:17" x14ac:dyDescent="0.15">
      <c r="A56" s="4">
        <v>0.75</v>
      </c>
      <c r="B56" s="4">
        <f t="shared" si="47"/>
        <v>0.14924999999999999</v>
      </c>
      <c r="C56" s="4">
        <v>0.53571400000000002</v>
      </c>
      <c r="D56" s="4">
        <v>6.2122700000000002E-4</v>
      </c>
      <c r="E56" s="4">
        <v>2.4774000000000001E-2</v>
      </c>
      <c r="F56" s="4">
        <v>80020.3</v>
      </c>
      <c r="G56" s="4">
        <v>73715.8</v>
      </c>
      <c r="H56" s="4">
        <v>63274.2</v>
      </c>
      <c r="I56" s="4">
        <v>88120.7</v>
      </c>
      <c r="J56" s="5">
        <v>68860.7</v>
      </c>
      <c r="K56" s="4">
        <v>75992.600000000006</v>
      </c>
      <c r="L56" s="4">
        <v>118471</v>
      </c>
      <c r="M56" s="4">
        <v>86244.2</v>
      </c>
      <c r="N56" s="2" t="s">
        <v>1</v>
      </c>
      <c r="Q56" s="2" t="s">
        <v>1</v>
      </c>
    </row>
    <row r="57" spans="1:17" x14ac:dyDescent="0.15">
      <c r="A57" s="4">
        <v>1</v>
      </c>
      <c r="B57" s="4">
        <f t="shared" si="47"/>
        <v>0.19900000000000001</v>
      </c>
      <c r="C57" s="4">
        <v>0.71428599999999998</v>
      </c>
      <c r="D57" s="4">
        <v>6.2093599999999999E-4</v>
      </c>
      <c r="E57" s="4">
        <v>2.4774000000000001E-2</v>
      </c>
      <c r="F57" s="4">
        <v>68538.600000000006</v>
      </c>
      <c r="G57" s="4">
        <v>63440.800000000003</v>
      </c>
      <c r="H57" s="4">
        <v>54115.4</v>
      </c>
      <c r="I57" s="4">
        <v>68492.600000000006</v>
      </c>
      <c r="J57" s="5">
        <v>54452.9</v>
      </c>
      <c r="K57" s="4">
        <v>56296.1</v>
      </c>
      <c r="L57" s="4">
        <v>80312.899999999994</v>
      </c>
      <c r="M57" s="4">
        <v>65466.7</v>
      </c>
      <c r="N57" s="2" t="s">
        <v>1</v>
      </c>
      <c r="Q57" s="2" t="s">
        <v>1</v>
      </c>
    </row>
    <row r="58" spans="1:17" x14ac:dyDescent="0.15">
      <c r="A58" s="4">
        <v>1.5</v>
      </c>
      <c r="B58" s="4">
        <f t="shared" si="47"/>
        <v>0.29849999999999999</v>
      </c>
      <c r="C58" s="4">
        <v>1.0714300000000001</v>
      </c>
      <c r="D58" s="4">
        <v>6.2035400000000004E-4</v>
      </c>
      <c r="E58" s="4">
        <v>2.4774000000000001E-2</v>
      </c>
      <c r="F58" s="4">
        <v>52715.199999999997</v>
      </c>
      <c r="G58" s="4">
        <v>50586.2</v>
      </c>
      <c r="H58" s="4">
        <v>39245.699999999997</v>
      </c>
      <c r="I58" s="4">
        <v>55699.4</v>
      </c>
      <c r="J58" s="5">
        <v>35422.800000000003</v>
      </c>
      <c r="K58" s="4">
        <v>44058.400000000001</v>
      </c>
      <c r="L58" s="4">
        <v>44538</v>
      </c>
      <c r="M58" s="4">
        <v>45776.4</v>
      </c>
      <c r="N58" s="2" t="s">
        <v>1</v>
      </c>
      <c r="Q58" s="2" t="s">
        <v>1</v>
      </c>
    </row>
    <row r="59" spans="1:17" x14ac:dyDescent="0.15">
      <c r="A59" s="4">
        <v>2</v>
      </c>
      <c r="B59" s="4">
        <f t="shared" si="47"/>
        <v>0.39800000000000002</v>
      </c>
      <c r="C59" s="4">
        <v>1.4285699999999999</v>
      </c>
      <c r="D59" s="4">
        <v>6.1977099999999997E-4</v>
      </c>
      <c r="E59" s="4">
        <v>2.4774000000000001E-2</v>
      </c>
      <c r="F59" s="4">
        <v>38077</v>
      </c>
      <c r="G59" s="4">
        <v>41927.800000000003</v>
      </c>
      <c r="H59" s="4">
        <v>30791.599999999999</v>
      </c>
      <c r="I59" s="4">
        <v>42944.7</v>
      </c>
      <c r="J59" s="5">
        <v>19595.900000000001</v>
      </c>
      <c r="K59" s="4">
        <v>32411.3</v>
      </c>
      <c r="L59" s="4">
        <v>36145.9</v>
      </c>
      <c r="M59" s="4">
        <v>33984.400000000001</v>
      </c>
      <c r="N59" s="2" t="s">
        <v>1</v>
      </c>
      <c r="Q59" s="2" t="s">
        <v>1</v>
      </c>
    </row>
    <row r="60" spans="1:17" x14ac:dyDescent="0.15">
      <c r="A60" s="4">
        <v>2.5</v>
      </c>
      <c r="B60" s="4">
        <f t="shared" si="47"/>
        <v>0.49750000000000005</v>
      </c>
      <c r="C60" s="4">
        <v>1.7857099999999999</v>
      </c>
      <c r="D60" s="4">
        <v>6.1918900000000002E-4</v>
      </c>
      <c r="E60" s="4">
        <v>2.4774000000000001E-2</v>
      </c>
      <c r="F60" s="4">
        <v>26313.4</v>
      </c>
      <c r="G60" s="4">
        <v>31872.799999999999</v>
      </c>
      <c r="H60" s="4">
        <v>28418</v>
      </c>
      <c r="I60" s="4">
        <v>35799.699999999997</v>
      </c>
      <c r="J60" s="5">
        <v>18535.900000000001</v>
      </c>
      <c r="K60" s="4">
        <v>26705.3</v>
      </c>
      <c r="L60" s="4">
        <v>25755.599999999999</v>
      </c>
      <c r="M60" s="4">
        <v>25458.1</v>
      </c>
      <c r="N60" s="2" t="s">
        <v>1</v>
      </c>
      <c r="Q60" s="2" t="s">
        <v>1</v>
      </c>
    </row>
    <row r="61" spans="1:17" x14ac:dyDescent="0.15">
      <c r="A61" s="4">
        <v>3</v>
      </c>
      <c r="B61" s="4">
        <f t="shared" si="47"/>
        <v>0.59699999999999998</v>
      </c>
      <c r="C61" s="4">
        <v>2.1428600000000002</v>
      </c>
      <c r="D61" s="4">
        <v>6.1860699999999997E-4</v>
      </c>
      <c r="E61" s="4">
        <v>2.4774000000000001E-2</v>
      </c>
      <c r="F61" s="4">
        <v>23934.6</v>
      </c>
      <c r="G61" s="4">
        <v>27406.5</v>
      </c>
      <c r="H61" s="4">
        <v>26375.5</v>
      </c>
      <c r="I61" s="4">
        <v>27188.9</v>
      </c>
      <c r="J61" s="5">
        <v>17427.5</v>
      </c>
      <c r="K61" s="4">
        <v>23462.2</v>
      </c>
      <c r="L61" s="4">
        <v>22105.8</v>
      </c>
      <c r="M61" s="4">
        <v>22966.3</v>
      </c>
      <c r="N61" s="2" t="s">
        <v>1</v>
      </c>
      <c r="Q61" s="2" t="s">
        <v>1</v>
      </c>
    </row>
    <row r="62" spans="1:17" x14ac:dyDescent="0.15">
      <c r="A62" s="4">
        <v>3.5</v>
      </c>
      <c r="B62" s="4">
        <f t="shared" si="47"/>
        <v>0.69650000000000001</v>
      </c>
      <c r="C62" s="4">
        <v>2.5</v>
      </c>
      <c r="D62" s="4">
        <v>6.1802500000000002E-4</v>
      </c>
      <c r="E62" s="4">
        <v>2.4774000000000001E-2</v>
      </c>
      <c r="F62" s="4">
        <v>22262.5</v>
      </c>
      <c r="G62" s="4">
        <v>25907.9</v>
      </c>
      <c r="H62" s="4">
        <v>24164.3</v>
      </c>
      <c r="I62" s="4">
        <v>18578</v>
      </c>
      <c r="J62" s="5">
        <v>16546.400000000001</v>
      </c>
      <c r="K62" s="4">
        <v>20863.2</v>
      </c>
      <c r="L62" s="4">
        <v>18417.2</v>
      </c>
      <c r="M62" s="4">
        <v>20587.900000000001</v>
      </c>
      <c r="N62" s="2" t="s">
        <v>1</v>
      </c>
      <c r="Q62" s="2" t="s">
        <v>1</v>
      </c>
    </row>
    <row r="63" spans="1:17" x14ac:dyDescent="0.15">
      <c r="A63" s="4">
        <v>4</v>
      </c>
      <c r="B63" s="4">
        <f t="shared" si="47"/>
        <v>0.79600000000000004</v>
      </c>
      <c r="C63" s="4">
        <v>2.8571399999999998</v>
      </c>
      <c r="D63" s="4">
        <v>6.1744299999999996E-4</v>
      </c>
      <c r="E63" s="4">
        <v>2.4774000000000001E-2</v>
      </c>
      <c r="F63" s="4">
        <v>20590.3</v>
      </c>
      <c r="G63" s="4">
        <v>24172.3</v>
      </c>
      <c r="H63" s="4">
        <v>21953.1</v>
      </c>
      <c r="I63" s="4">
        <v>16133.3</v>
      </c>
      <c r="J63" s="5">
        <v>16331.8</v>
      </c>
      <c r="K63" s="4">
        <v>18264.2</v>
      </c>
      <c r="L63" s="4">
        <v>16598.400000000001</v>
      </c>
      <c r="M63" s="4">
        <v>17996.400000000001</v>
      </c>
      <c r="N63" s="2" t="s">
        <v>1</v>
      </c>
      <c r="Q63" s="2" t="s">
        <v>1</v>
      </c>
    </row>
    <row r="64" spans="1:17" x14ac:dyDescent="0.15">
      <c r="A64" s="4">
        <v>4.5</v>
      </c>
      <c r="B64" s="4">
        <f t="shared" si="47"/>
        <v>0.89550000000000007</v>
      </c>
      <c r="C64" s="4">
        <v>3.2142900000000001</v>
      </c>
      <c r="D64" s="4">
        <v>6.1686100000000002E-4</v>
      </c>
      <c r="E64" s="4">
        <v>2.4774000000000001E-2</v>
      </c>
      <c r="F64" s="4">
        <v>18918.2</v>
      </c>
      <c r="G64" s="4">
        <v>21779.4</v>
      </c>
      <c r="H64" s="4">
        <v>19741.8</v>
      </c>
      <c r="I64" s="4">
        <v>15440.4</v>
      </c>
      <c r="J64" s="5">
        <v>15826.3</v>
      </c>
      <c r="K64" s="4">
        <v>15665.1</v>
      </c>
      <c r="L64" s="4">
        <v>15399.1</v>
      </c>
      <c r="M64" s="4">
        <v>15144.1</v>
      </c>
      <c r="N64" s="2" t="s">
        <v>1</v>
      </c>
      <c r="Q64" s="2" t="s">
        <v>1</v>
      </c>
    </row>
    <row r="65" spans="1:17" x14ac:dyDescent="0.15">
      <c r="A65" s="4">
        <v>5</v>
      </c>
      <c r="B65" s="4">
        <f t="shared" si="47"/>
        <v>0.99500000000000011</v>
      </c>
      <c r="C65" s="4">
        <v>3.5714299999999999</v>
      </c>
      <c r="D65" s="4">
        <v>6.1627899999999996E-4</v>
      </c>
      <c r="E65" s="4">
        <v>2.4774000000000001E-2</v>
      </c>
      <c r="F65" s="4">
        <v>17246</v>
      </c>
      <c r="G65" s="4">
        <v>19386.5</v>
      </c>
      <c r="H65" s="4">
        <v>17252.5</v>
      </c>
      <c r="I65" s="4">
        <v>14747.5</v>
      </c>
      <c r="J65" s="5">
        <v>15265</v>
      </c>
      <c r="K65" s="4">
        <v>14634.3</v>
      </c>
      <c r="L65" s="4">
        <v>13849.8</v>
      </c>
      <c r="M65" s="4">
        <v>13608.5</v>
      </c>
      <c r="N65" s="2" t="s">
        <v>1</v>
      </c>
      <c r="Q65" s="2" t="s">
        <v>1</v>
      </c>
    </row>
    <row r="66" spans="1:17" x14ac:dyDescent="0.15">
      <c r="A66" s="4">
        <v>10</v>
      </c>
      <c r="B66" s="4">
        <f t="shared" si="47"/>
        <v>1.9900000000000002</v>
      </c>
      <c r="C66" s="4">
        <v>7.1428599999999998</v>
      </c>
      <c r="D66" s="4">
        <v>6.1045700000000001E-4</v>
      </c>
      <c r="E66" s="4">
        <v>2.4774000000000001E-2</v>
      </c>
      <c r="F66" s="4">
        <v>8214.15</v>
      </c>
      <c r="G66" s="4">
        <v>12101.3</v>
      </c>
      <c r="H66" s="4">
        <v>11768.6</v>
      </c>
      <c r="I66" s="4">
        <v>10744.1</v>
      </c>
      <c r="J66" s="5">
        <v>10402.6</v>
      </c>
      <c r="K66" s="4">
        <v>8904.76</v>
      </c>
      <c r="L66" s="4">
        <v>8768.9</v>
      </c>
      <c r="M66" s="4">
        <v>9461.7000000000007</v>
      </c>
      <c r="N66" s="2" t="s">
        <v>1</v>
      </c>
      <c r="Q66" s="2" t="s">
        <v>1</v>
      </c>
    </row>
    <row r="67" spans="1:17" x14ac:dyDescent="0.15">
      <c r="A67" s="4">
        <v>15</v>
      </c>
      <c r="B67" s="4">
        <f t="shared" si="47"/>
        <v>2.9850000000000003</v>
      </c>
      <c r="C67" s="4">
        <v>10.7143</v>
      </c>
      <c r="D67" s="4">
        <v>6.0457100000000004E-4</v>
      </c>
      <c r="E67" s="4">
        <v>2.4748099999999999E-2</v>
      </c>
      <c r="F67" s="4">
        <v>4755.4399999999996</v>
      </c>
      <c r="G67" s="4">
        <v>9464.6299999999992</v>
      </c>
      <c r="H67" s="4">
        <v>8855.56</v>
      </c>
      <c r="I67" s="4">
        <v>8515.99</v>
      </c>
      <c r="J67" s="5">
        <v>6787.68</v>
      </c>
      <c r="K67" s="4">
        <v>7166.78</v>
      </c>
      <c r="L67" s="4">
        <v>7085.35</v>
      </c>
      <c r="M67" s="4">
        <v>7409.92</v>
      </c>
      <c r="N67" s="2" t="s">
        <v>1</v>
      </c>
      <c r="Q67" s="2" t="s">
        <v>1</v>
      </c>
    </row>
    <row r="68" spans="1:17" x14ac:dyDescent="0.15">
      <c r="A68" s="4">
        <v>20</v>
      </c>
      <c r="B68" s="4">
        <f t="shared" si="47"/>
        <v>3.9800000000000004</v>
      </c>
      <c r="C68" s="4">
        <v>14.2857</v>
      </c>
      <c r="D68" s="4">
        <v>5.9842900000000004E-4</v>
      </c>
      <c r="E68" s="4">
        <v>2.4618899999999999E-2</v>
      </c>
      <c r="F68" s="4">
        <v>4212.91</v>
      </c>
      <c r="H68" s="4">
        <v>7321.69</v>
      </c>
      <c r="I68" s="4">
        <v>6801.91</v>
      </c>
      <c r="J68" s="5">
        <v>5289.67</v>
      </c>
      <c r="K68" s="4">
        <v>5606.3</v>
      </c>
      <c r="L68" s="4">
        <v>5794.9</v>
      </c>
      <c r="M68" s="4">
        <v>5886.92</v>
      </c>
      <c r="N68" s="2" t="s">
        <v>1</v>
      </c>
      <c r="Q68" s="2" t="s">
        <v>1</v>
      </c>
    </row>
    <row r="69" spans="1:17" x14ac:dyDescent="0.15">
      <c r="A69" s="4">
        <v>25</v>
      </c>
      <c r="B69" s="4">
        <f t="shared" si="47"/>
        <v>4.9750000000000005</v>
      </c>
      <c r="C69" s="4">
        <v>17.857099999999999</v>
      </c>
      <c r="D69" s="4">
        <v>5.9228600000000003E-4</v>
      </c>
      <c r="E69" s="4">
        <v>2.44896E-2</v>
      </c>
      <c r="F69" s="4">
        <v>4215.42</v>
      </c>
      <c r="H69" s="4">
        <v>6725.48</v>
      </c>
      <c r="I69" s="4">
        <v>5754.03</v>
      </c>
      <c r="J69" s="5">
        <v>4224.22</v>
      </c>
      <c r="K69" s="4">
        <v>4813.93</v>
      </c>
      <c r="L69" s="4">
        <v>5519.29</v>
      </c>
      <c r="M69" s="4">
        <v>5030.5200000000004</v>
      </c>
      <c r="N69" s="2" t="s">
        <v>1</v>
      </c>
      <c r="Q69" s="2" t="s">
        <v>1</v>
      </c>
    </row>
    <row r="70" spans="1:17" x14ac:dyDescent="0.15">
      <c r="A70" s="4">
        <v>30</v>
      </c>
      <c r="B70" s="4">
        <f t="shared" si="47"/>
        <v>5.9700000000000006</v>
      </c>
      <c r="C70" s="4">
        <v>21.428599999999999</v>
      </c>
      <c r="D70" s="4">
        <v>5.8509999999999996E-4</v>
      </c>
      <c r="E70" s="4">
        <v>2.4334499999999998E-2</v>
      </c>
      <c r="F70" s="4">
        <v>4519.07</v>
      </c>
      <c r="H70" s="4">
        <v>6129.26</v>
      </c>
      <c r="I70" s="4">
        <v>4776.99</v>
      </c>
      <c r="J70" s="5">
        <v>4103.9799999999996</v>
      </c>
      <c r="K70" s="4">
        <v>4192.66</v>
      </c>
      <c r="L70" s="4">
        <v>5243.68</v>
      </c>
      <c r="M70" s="4">
        <v>4390.6899999999996</v>
      </c>
      <c r="N70" s="2" t="s">
        <v>1</v>
      </c>
      <c r="Q70" s="2" t="s">
        <v>1</v>
      </c>
    </row>
    <row r="71" spans="1:17" x14ac:dyDescent="0.15">
      <c r="A71" s="4">
        <v>35</v>
      </c>
      <c r="B71" s="4">
        <f t="shared" si="47"/>
        <v>6.9650000000000007</v>
      </c>
      <c r="C71" s="4">
        <v>25</v>
      </c>
      <c r="D71" s="4">
        <v>5.7635E-4</v>
      </c>
      <c r="E71" s="4">
        <v>2.41409E-2</v>
      </c>
      <c r="F71" s="4">
        <v>4612.1499999999996</v>
      </c>
      <c r="H71" s="4">
        <v>5533.05</v>
      </c>
      <c r="I71" s="4">
        <v>4453.13</v>
      </c>
      <c r="J71" s="5">
        <v>3919.26</v>
      </c>
      <c r="K71" s="4">
        <v>4002.95</v>
      </c>
      <c r="L71" s="4">
        <v>4995.82</v>
      </c>
      <c r="M71" s="4">
        <v>3895.65</v>
      </c>
      <c r="N71" s="2" t="s">
        <v>1</v>
      </c>
      <c r="Q71" s="2" t="s">
        <v>1</v>
      </c>
    </row>
    <row r="72" spans="1:17" x14ac:dyDescent="0.15">
      <c r="A72" s="4">
        <v>40</v>
      </c>
      <c r="B72" s="4">
        <f t="shared" si="47"/>
        <v>7.9600000000000009</v>
      </c>
      <c r="C72" s="4">
        <v>28.571400000000001</v>
      </c>
      <c r="D72" s="4">
        <v>5.6760000000000003E-4</v>
      </c>
      <c r="E72" s="4">
        <v>2.3947300000000001E-2</v>
      </c>
      <c r="F72" s="4">
        <v>4371.88</v>
      </c>
      <c r="H72" s="4">
        <v>4936.83</v>
      </c>
      <c r="I72" s="4">
        <v>4485.8999999999996</v>
      </c>
      <c r="J72" s="5">
        <v>3738.18</v>
      </c>
      <c r="K72" s="4">
        <v>3884.05</v>
      </c>
      <c r="L72" s="4">
        <v>4783.5600000000004</v>
      </c>
      <c r="M72" s="4">
        <v>3811.65</v>
      </c>
      <c r="N72" s="2" t="s">
        <v>1</v>
      </c>
      <c r="Q72" s="2" t="s">
        <v>1</v>
      </c>
    </row>
    <row r="73" spans="1:17" x14ac:dyDescent="0.15">
      <c r="A73" s="4">
        <v>45</v>
      </c>
      <c r="B73" s="4">
        <f t="shared" si="47"/>
        <v>8.9550000000000001</v>
      </c>
      <c r="C73" s="4">
        <v>32.142899999999997</v>
      </c>
      <c r="D73" s="4">
        <v>5.5516400000000003E-4</v>
      </c>
      <c r="E73" s="4">
        <v>2.3675999999999999E-2</v>
      </c>
      <c r="F73" s="4">
        <v>4060.7</v>
      </c>
      <c r="H73" s="4">
        <v>4703.46</v>
      </c>
      <c r="I73" s="4">
        <v>4511.4799999999996</v>
      </c>
      <c r="J73" s="5">
        <v>3574.47</v>
      </c>
      <c r="K73" s="4">
        <v>3765.14</v>
      </c>
      <c r="L73" s="4">
        <v>4853.2700000000004</v>
      </c>
      <c r="M73" s="4">
        <v>3593.34</v>
      </c>
      <c r="N73" s="2" t="s">
        <v>1</v>
      </c>
      <c r="Q73" s="2" t="s">
        <v>1</v>
      </c>
    </row>
    <row r="74" spans="1:17" x14ac:dyDescent="0.15">
      <c r="A74" s="4">
        <v>50</v>
      </c>
      <c r="B74" s="4">
        <f t="shared" si="47"/>
        <v>9.9500000000000011</v>
      </c>
      <c r="C74" s="4">
        <v>35.714300000000001</v>
      </c>
      <c r="D74" s="4">
        <v>5.4027100000000005E-4</v>
      </c>
      <c r="E74" s="4">
        <v>2.3353100000000002E-2</v>
      </c>
      <c r="F74" s="4">
        <v>3890.51</v>
      </c>
      <c r="H74" s="4">
        <v>4526.62</v>
      </c>
      <c r="I74" s="4">
        <v>4389.91</v>
      </c>
      <c r="J74" s="5">
        <v>3390.95</v>
      </c>
      <c r="K74" s="4">
        <v>3646.24</v>
      </c>
      <c r="L74" s="4">
        <v>4818.8100000000004</v>
      </c>
      <c r="M74" s="4">
        <v>3358.28</v>
      </c>
      <c r="N74" s="2" t="s">
        <v>1</v>
      </c>
      <c r="Q74" s="2" t="s">
        <v>1</v>
      </c>
    </row>
    <row r="75" spans="1:17" x14ac:dyDescent="0.15">
      <c r="A75" s="4">
        <v>55</v>
      </c>
      <c r="B75" s="4">
        <f t="shared" si="47"/>
        <v>10.945</v>
      </c>
      <c r="C75" s="4">
        <v>39.281300000000002</v>
      </c>
      <c r="D75" s="4">
        <v>5.2539700000000004E-4</v>
      </c>
      <c r="E75" s="4">
        <v>2.3030599999999998E-2</v>
      </c>
      <c r="F75" s="4">
        <v>3855.51</v>
      </c>
      <c r="H75" s="4">
        <v>4216.8599999999997</v>
      </c>
      <c r="I75" s="4">
        <v>4267.3100000000004</v>
      </c>
      <c r="J75" s="5">
        <v>3202.19</v>
      </c>
      <c r="K75" s="4">
        <v>3554.64</v>
      </c>
      <c r="L75" s="4">
        <v>4625.54</v>
      </c>
      <c r="M75" s="4">
        <v>3091.79</v>
      </c>
      <c r="N75" s="2" t="s">
        <v>1</v>
      </c>
      <c r="Q75" s="2" t="s">
        <v>1</v>
      </c>
    </row>
    <row r="76" spans="1:17" x14ac:dyDescent="0.15">
      <c r="A76" s="4">
        <v>60</v>
      </c>
      <c r="B76" s="4">
        <f t="shared" si="47"/>
        <v>11.940000000000001</v>
      </c>
      <c r="C76" s="4">
        <v>42.85</v>
      </c>
      <c r="D76" s="4">
        <v>5.0470199999999999E-4</v>
      </c>
      <c r="E76" s="4">
        <v>2.2736300000000001E-2</v>
      </c>
      <c r="F76" s="4">
        <v>3820.5</v>
      </c>
      <c r="H76" s="4">
        <v>3889.5</v>
      </c>
      <c r="I76" s="4">
        <v>4144.72</v>
      </c>
      <c r="J76" s="5">
        <v>3074.78</v>
      </c>
      <c r="K76" s="4">
        <v>3434.39</v>
      </c>
      <c r="L76" s="4">
        <v>4477.45</v>
      </c>
      <c r="N76" s="2" t="s">
        <v>1</v>
      </c>
      <c r="Q76" s="2" t="s">
        <v>1</v>
      </c>
    </row>
    <row r="77" spans="1:17" x14ac:dyDescent="0.15">
      <c r="A77" s="4">
        <v>65</v>
      </c>
      <c r="B77" s="4">
        <f t="shared" si="47"/>
        <v>12.935</v>
      </c>
      <c r="C77" s="4">
        <v>46.64</v>
      </c>
      <c r="D77" s="4">
        <v>4.8116599999999999E-4</v>
      </c>
      <c r="E77" s="4">
        <v>2.2431300000000001E-2</v>
      </c>
      <c r="F77" s="4">
        <v>3794.42</v>
      </c>
      <c r="H77" s="4">
        <v>3790.49</v>
      </c>
      <c r="I77" s="4">
        <v>4107.6899999999996</v>
      </c>
      <c r="J77" s="5">
        <v>2947.38</v>
      </c>
      <c r="K77" s="4">
        <v>3314.14</v>
      </c>
      <c r="L77" s="4">
        <v>4532.8999999999996</v>
      </c>
      <c r="N77" s="2" t="s">
        <v>1</v>
      </c>
      <c r="Q77" s="2" t="s">
        <v>1</v>
      </c>
    </row>
    <row r="78" spans="1:17" x14ac:dyDescent="0.15">
      <c r="A78" s="4">
        <v>70</v>
      </c>
      <c r="B78" s="4">
        <f t="shared" si="47"/>
        <v>13.930000000000001</v>
      </c>
      <c r="C78" s="4">
        <v>50.788899999999998</v>
      </c>
      <c r="D78" s="4">
        <v>4.5545600000000002E-4</v>
      </c>
      <c r="E78" s="4">
        <v>2.1974799999999999E-2</v>
      </c>
      <c r="F78" s="4">
        <v>3792.96</v>
      </c>
      <c r="H78" s="4">
        <v>3691.48</v>
      </c>
      <c r="I78" s="4">
        <v>4093.49</v>
      </c>
      <c r="J78" s="5">
        <v>2946.87</v>
      </c>
      <c r="K78" s="4">
        <v>3193.89</v>
      </c>
      <c r="L78" s="4">
        <v>4588.3599999999997</v>
      </c>
      <c r="N78" s="2" t="s">
        <v>1</v>
      </c>
      <c r="Q78" s="2" t="s">
        <v>1</v>
      </c>
    </row>
    <row r="79" spans="1:17" x14ac:dyDescent="0.15">
      <c r="A79" s="4">
        <v>75</v>
      </c>
      <c r="B79" s="4">
        <f t="shared" si="47"/>
        <v>14.925000000000001</v>
      </c>
      <c r="C79" s="4">
        <v>54.895099999999999</v>
      </c>
      <c r="D79" s="4">
        <v>4.3024399999999998E-4</v>
      </c>
      <c r="E79" s="4">
        <v>2.1005800000000002E-2</v>
      </c>
      <c r="F79" s="4">
        <v>3791.51</v>
      </c>
      <c r="H79" s="4">
        <v>3514.76</v>
      </c>
      <c r="I79" s="4">
        <v>4079.29</v>
      </c>
      <c r="J79" s="5">
        <v>2950.43</v>
      </c>
      <c r="K79" s="4">
        <v>3039.36</v>
      </c>
      <c r="L79" s="4">
        <v>4508.3</v>
      </c>
      <c r="N79" s="2" t="s">
        <v>1</v>
      </c>
      <c r="Q79" s="2" t="s">
        <v>1</v>
      </c>
    </row>
    <row r="80" spans="1:17" x14ac:dyDescent="0.15">
      <c r="A80" s="4">
        <v>80</v>
      </c>
      <c r="B80" s="4">
        <f t="shared" si="47"/>
        <v>15.920000000000002</v>
      </c>
      <c r="C80" s="4">
        <v>58.768300000000004</v>
      </c>
      <c r="D80" s="4">
        <v>4.0646200000000001E-4</v>
      </c>
      <c r="E80" s="4">
        <v>2.00918E-2</v>
      </c>
      <c r="F80" s="4">
        <v>3528.46</v>
      </c>
      <c r="H80" s="4">
        <v>3324.62</v>
      </c>
      <c r="I80" s="4">
        <v>4490.3999999999996</v>
      </c>
      <c r="J80" s="5">
        <v>2951.57</v>
      </c>
      <c r="K80" s="4">
        <v>2881.01</v>
      </c>
      <c r="L80" s="4">
        <v>4378.4799999999996</v>
      </c>
      <c r="N80" s="2" t="s">
        <v>1</v>
      </c>
      <c r="Q80" s="2" t="s">
        <v>1</v>
      </c>
    </row>
    <row r="81" spans="1:36" x14ac:dyDescent="0.15">
      <c r="A81" s="4">
        <v>85</v>
      </c>
      <c r="B81" s="4">
        <f t="shared" si="47"/>
        <v>16.914999999999999</v>
      </c>
      <c r="C81" s="4">
        <v>62.914499999999997</v>
      </c>
      <c r="D81" s="4">
        <v>3.80801E-4</v>
      </c>
      <c r="E81" s="4">
        <v>1.92214E-2</v>
      </c>
      <c r="H81" s="4">
        <v>3134.36</v>
      </c>
      <c r="I81" s="4">
        <v>4915.66</v>
      </c>
      <c r="J81" s="5">
        <v>2915.6</v>
      </c>
      <c r="K81" s="4">
        <v>2767.14</v>
      </c>
      <c r="L81" s="4">
        <v>4177.49</v>
      </c>
      <c r="N81" s="2" t="s">
        <v>1</v>
      </c>
      <c r="Q81" s="2" t="s">
        <v>1</v>
      </c>
    </row>
    <row r="82" spans="1:36" x14ac:dyDescent="0.15">
      <c r="A82" s="4">
        <v>90</v>
      </c>
      <c r="B82" s="4">
        <f t="shared" si="47"/>
        <v>17.91</v>
      </c>
      <c r="C82" s="4">
        <v>67.674700000000001</v>
      </c>
      <c r="D82" s="4">
        <v>3.5124E-4</v>
      </c>
      <c r="E82" s="4">
        <v>1.82744E-2</v>
      </c>
      <c r="H82" s="4">
        <v>2944.09</v>
      </c>
      <c r="I82" s="4">
        <v>5152.78</v>
      </c>
      <c r="J82" s="5">
        <v>2885.25</v>
      </c>
      <c r="K82" s="4">
        <v>2750.4</v>
      </c>
      <c r="L82" s="4">
        <v>3976.5</v>
      </c>
      <c r="N82" s="2" t="s">
        <v>1</v>
      </c>
      <c r="Q82" s="2" t="s">
        <v>1</v>
      </c>
    </row>
    <row r="83" spans="1:36" x14ac:dyDescent="0.15">
      <c r="A83" s="4">
        <v>95</v>
      </c>
      <c r="B83" s="4">
        <f t="shared" si="47"/>
        <v>18.905000000000001</v>
      </c>
      <c r="C83" s="4">
        <v>72.6892</v>
      </c>
      <c r="D83" s="4">
        <v>3.1856700000000001E-4</v>
      </c>
      <c r="E83" s="4">
        <v>1.7170000000000001E-2</v>
      </c>
      <c r="I83" s="4">
        <v>5390.67</v>
      </c>
      <c r="J83" s="5">
        <v>2854.91</v>
      </c>
      <c r="K83" s="4">
        <v>2711.57</v>
      </c>
      <c r="L83" s="4">
        <v>3775.51</v>
      </c>
      <c r="N83" s="2" t="s">
        <v>1</v>
      </c>
      <c r="Q83" s="2" t="s">
        <v>1</v>
      </c>
    </row>
    <row r="84" spans="1:36" x14ac:dyDescent="0.15">
      <c r="A84" s="4">
        <v>100</v>
      </c>
      <c r="B84" s="4">
        <f t="shared" si="47"/>
        <v>19.900000000000002</v>
      </c>
      <c r="C84" s="4">
        <v>77.9739</v>
      </c>
      <c r="D84" s="4">
        <v>2.8273699999999997E-4</v>
      </c>
      <c r="E84" s="4">
        <v>1.5908599999999998E-2</v>
      </c>
      <c r="J84" s="5">
        <v>2861.22</v>
      </c>
      <c r="K84" s="4">
        <v>2630.68</v>
      </c>
      <c r="L84" s="4">
        <v>3708.45</v>
      </c>
      <c r="N84" s="2" t="s">
        <v>1</v>
      </c>
      <c r="Q84" s="2" t="s">
        <v>1</v>
      </c>
    </row>
    <row r="85" spans="1:36" x14ac:dyDescent="0.15">
      <c r="A85" s="4">
        <v>105</v>
      </c>
      <c r="B85" s="4">
        <f t="shared" si="47"/>
        <v>20.895</v>
      </c>
      <c r="C85" s="4">
        <v>84.384600000000006</v>
      </c>
      <c r="D85" s="4">
        <v>2.40325E-4</v>
      </c>
      <c r="E85" s="4">
        <v>1.3637E-2</v>
      </c>
      <c r="L85" s="4">
        <v>3758.41</v>
      </c>
      <c r="N85" s="2" t="s">
        <v>1</v>
      </c>
      <c r="Q85" s="2" t="s">
        <v>1</v>
      </c>
    </row>
    <row r="86" spans="1:36" x14ac:dyDescent="0.15">
      <c r="A86" s="4">
        <v>110</v>
      </c>
      <c r="B86" s="4">
        <f t="shared" si="47"/>
        <v>21.89</v>
      </c>
      <c r="C86" s="4">
        <v>91.346199999999996</v>
      </c>
      <c r="D86" s="4">
        <v>1.93692E-4</v>
      </c>
      <c r="E86" s="4">
        <v>1.10855E-2</v>
      </c>
      <c r="N86" s="2" t="s">
        <v>1</v>
      </c>
      <c r="Q86" s="2" t="s">
        <v>1</v>
      </c>
    </row>
    <row r="87" spans="1:36" x14ac:dyDescent="0.15">
      <c r="A87" s="4">
        <v>115</v>
      </c>
      <c r="B87" s="4">
        <f t="shared" si="47"/>
        <v>22.885000000000002</v>
      </c>
      <c r="C87" s="4">
        <v>99.038499999999999</v>
      </c>
      <c r="D87" s="4">
        <v>1.3707699999999999E-4</v>
      </c>
      <c r="E87" s="4">
        <v>9.5902100000000001E-3</v>
      </c>
      <c r="N87" s="2" t="s">
        <v>1</v>
      </c>
      <c r="Q87" s="2" t="s">
        <v>1</v>
      </c>
    </row>
    <row r="88" spans="1:36" x14ac:dyDescent="0.15">
      <c r="A88" s="4">
        <v>120</v>
      </c>
      <c r="B88" s="4">
        <f t="shared" si="47"/>
        <v>23.880000000000003</v>
      </c>
      <c r="C88" s="4">
        <v>106.73099999999999</v>
      </c>
      <c r="D88" s="4">
        <v>8.0461499999999995E-5</v>
      </c>
      <c r="E88" s="4">
        <v>8.0949000000000004E-3</v>
      </c>
      <c r="N88" s="2" t="s">
        <v>1</v>
      </c>
      <c r="Q88" s="2" t="s">
        <v>1</v>
      </c>
    </row>
    <row r="89" spans="1:36" x14ac:dyDescent="0.15">
      <c r="A89" s="2" t="s">
        <v>15</v>
      </c>
      <c r="B89" s="2" t="s">
        <v>15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2" t="s">
        <v>15</v>
      </c>
      <c r="M89" s="2" t="s">
        <v>15</v>
      </c>
      <c r="N89" s="2" t="s">
        <v>1</v>
      </c>
      <c r="O89" s="2" t="s">
        <v>1</v>
      </c>
      <c r="P89" s="2" t="s">
        <v>1</v>
      </c>
      <c r="Q89" s="2" t="s">
        <v>1</v>
      </c>
      <c r="R89" s="2" t="s">
        <v>15</v>
      </c>
      <c r="S89" s="2" t="s">
        <v>15</v>
      </c>
      <c r="T89" s="2" t="s">
        <v>15</v>
      </c>
      <c r="U89" s="2" t="s">
        <v>15</v>
      </c>
      <c r="V89" s="2" t="s">
        <v>15</v>
      </c>
      <c r="W89" s="2" t="s">
        <v>15</v>
      </c>
      <c r="X89" s="2" t="s">
        <v>15</v>
      </c>
      <c r="Y89" s="2" t="s">
        <v>15</v>
      </c>
      <c r="Z89" s="2" t="s">
        <v>15</v>
      </c>
      <c r="AA89" s="2" t="s">
        <v>15</v>
      </c>
      <c r="AB89" s="2" t="s">
        <v>15</v>
      </c>
      <c r="AC89" s="2" t="s">
        <v>15</v>
      </c>
      <c r="AD89" s="2" t="s">
        <v>15</v>
      </c>
      <c r="AE89" s="2" t="s">
        <v>15</v>
      </c>
      <c r="AF89" s="2" t="s">
        <v>15</v>
      </c>
      <c r="AG89" s="2" t="s">
        <v>15</v>
      </c>
      <c r="AH89" s="2" t="s">
        <v>15</v>
      </c>
      <c r="AI89" s="2" t="s">
        <v>15</v>
      </c>
      <c r="AJ89" s="2" t="s">
        <v>15</v>
      </c>
    </row>
    <row r="90" spans="1:36" x14ac:dyDescent="0.15">
      <c r="A90" s="3" t="s">
        <v>16</v>
      </c>
      <c r="B90" s="3" t="s">
        <v>16</v>
      </c>
      <c r="C90" s="3" t="s">
        <v>16</v>
      </c>
      <c r="D90" s="3" t="s">
        <v>16</v>
      </c>
      <c r="E90" s="3" t="s">
        <v>16</v>
      </c>
      <c r="F90" s="3" t="s">
        <v>17</v>
      </c>
      <c r="G90" s="3" t="s">
        <v>18</v>
      </c>
      <c r="H90" s="3" t="s">
        <v>19</v>
      </c>
      <c r="I90" s="3" t="s">
        <v>20</v>
      </c>
      <c r="J90" s="3" t="s">
        <v>21</v>
      </c>
      <c r="K90" s="3" t="s">
        <v>22</v>
      </c>
      <c r="L90" s="3" t="s">
        <v>23</v>
      </c>
      <c r="M90" s="3" t="s">
        <v>24</v>
      </c>
      <c r="N90" s="2" t="s">
        <v>1</v>
      </c>
      <c r="O90" s="3" t="s">
        <v>21</v>
      </c>
      <c r="P90" s="3" t="s">
        <v>25</v>
      </c>
      <c r="Q90" s="2" t="s">
        <v>1</v>
      </c>
      <c r="R90" s="3" t="s">
        <v>17</v>
      </c>
      <c r="S90" s="3" t="s">
        <v>18</v>
      </c>
      <c r="T90" s="3" t="s">
        <v>19</v>
      </c>
      <c r="U90" s="3" t="s">
        <v>20</v>
      </c>
      <c r="V90" s="3" t="s">
        <v>26</v>
      </c>
      <c r="W90" s="3" t="s">
        <v>23</v>
      </c>
      <c r="X90" s="3" t="s">
        <v>24</v>
      </c>
      <c r="Y90" s="3" t="s">
        <v>27</v>
      </c>
      <c r="Z90" s="3" t="s">
        <v>28</v>
      </c>
      <c r="AA90" s="3" t="s">
        <v>29</v>
      </c>
      <c r="AB90" s="3" t="s">
        <v>27</v>
      </c>
      <c r="AC90" s="3" t="s">
        <v>28</v>
      </c>
      <c r="AD90" s="3" t="s">
        <v>29</v>
      </c>
      <c r="AE90" s="3" t="s">
        <v>27</v>
      </c>
      <c r="AF90" s="3" t="s">
        <v>28</v>
      </c>
      <c r="AG90" s="3" t="s">
        <v>29</v>
      </c>
      <c r="AH90" s="3" t="s">
        <v>27</v>
      </c>
      <c r="AI90" s="3" t="s">
        <v>28</v>
      </c>
      <c r="AJ90" s="3" t="s">
        <v>29</v>
      </c>
    </row>
    <row r="91" spans="1:36" x14ac:dyDescent="0.15">
      <c r="A91" s="3" t="s">
        <v>31</v>
      </c>
      <c r="B91" s="3" t="s">
        <v>31</v>
      </c>
      <c r="C91" s="3" t="s">
        <v>32</v>
      </c>
      <c r="D91" s="3" t="s">
        <v>33</v>
      </c>
      <c r="E91" s="3" t="s">
        <v>34</v>
      </c>
      <c r="F91" s="3" t="s">
        <v>58</v>
      </c>
      <c r="G91" s="3" t="s">
        <v>58</v>
      </c>
      <c r="H91" s="3" t="s">
        <v>58</v>
      </c>
      <c r="I91" s="3" t="s">
        <v>58</v>
      </c>
      <c r="J91" s="3" t="s">
        <v>59</v>
      </c>
      <c r="K91" s="3" t="s">
        <v>59</v>
      </c>
      <c r="L91" s="3" t="s">
        <v>58</v>
      </c>
      <c r="M91" s="3" t="s">
        <v>58</v>
      </c>
      <c r="N91" s="2" t="s">
        <v>1</v>
      </c>
      <c r="O91" s="3" t="s">
        <v>60</v>
      </c>
      <c r="P91" s="3" t="s">
        <v>60</v>
      </c>
      <c r="Q91" s="2" t="s">
        <v>1</v>
      </c>
      <c r="R91" s="3" t="s">
        <v>58</v>
      </c>
      <c r="S91" s="3" t="s">
        <v>58</v>
      </c>
      <c r="T91" s="3" t="s">
        <v>58</v>
      </c>
      <c r="U91" s="3" t="s">
        <v>58</v>
      </c>
      <c r="V91" s="3" t="s">
        <v>58</v>
      </c>
      <c r="W91" s="3" t="s">
        <v>58</v>
      </c>
      <c r="X91" s="3" t="s">
        <v>58</v>
      </c>
      <c r="Y91" s="3" t="s">
        <v>58</v>
      </c>
      <c r="Z91" s="3" t="s">
        <v>58</v>
      </c>
      <c r="AA91" s="3" t="s">
        <v>58</v>
      </c>
      <c r="AB91" s="3" t="s">
        <v>58</v>
      </c>
      <c r="AC91" s="3" t="s">
        <v>58</v>
      </c>
      <c r="AD91" s="3" t="s">
        <v>58</v>
      </c>
      <c r="AE91" s="3" t="s">
        <v>58</v>
      </c>
      <c r="AF91" s="3" t="s">
        <v>58</v>
      </c>
      <c r="AG91" s="3" t="s">
        <v>58</v>
      </c>
      <c r="AH91" s="3" t="s">
        <v>58</v>
      </c>
      <c r="AI91" s="3" t="s">
        <v>58</v>
      </c>
      <c r="AJ91" s="3" t="s">
        <v>58</v>
      </c>
    </row>
    <row r="92" spans="1:36" x14ac:dyDescent="0.15">
      <c r="A92" s="3" t="s">
        <v>41</v>
      </c>
      <c r="B92" s="3" t="s">
        <v>42</v>
      </c>
      <c r="C92" s="3" t="s">
        <v>43</v>
      </c>
      <c r="D92" s="3" t="s">
        <v>43</v>
      </c>
      <c r="E92" s="3" t="s">
        <v>43</v>
      </c>
      <c r="F92" s="3" t="s">
        <v>44</v>
      </c>
      <c r="G92" s="3" t="s">
        <v>44</v>
      </c>
      <c r="H92" s="3" t="s">
        <v>44</v>
      </c>
      <c r="I92" s="3" t="s">
        <v>45</v>
      </c>
      <c r="J92" s="3" t="s">
        <v>45</v>
      </c>
      <c r="K92" s="3" t="s">
        <v>45</v>
      </c>
      <c r="L92" s="3" t="s">
        <v>45</v>
      </c>
      <c r="M92" s="3" t="s">
        <v>44</v>
      </c>
      <c r="N92" s="2" t="s">
        <v>1</v>
      </c>
      <c r="O92" s="3" t="s">
        <v>46</v>
      </c>
      <c r="P92" s="3" t="s">
        <v>47</v>
      </c>
      <c r="Q92" s="2" t="s">
        <v>1</v>
      </c>
      <c r="R92" s="3" t="s">
        <v>47</v>
      </c>
      <c r="S92" s="3" t="s">
        <v>47</v>
      </c>
      <c r="T92" s="3" t="s">
        <v>47</v>
      </c>
      <c r="U92" s="3" t="s">
        <v>47</v>
      </c>
      <c r="V92" s="3" t="s">
        <v>47</v>
      </c>
      <c r="W92" s="3" t="s">
        <v>47</v>
      </c>
      <c r="X92" s="3" t="s">
        <v>47</v>
      </c>
      <c r="Y92" s="3" t="s">
        <v>47</v>
      </c>
      <c r="Z92" s="3" t="s">
        <v>47</v>
      </c>
      <c r="AA92" s="3" t="s">
        <v>47</v>
      </c>
      <c r="AB92" s="3" t="s">
        <v>48</v>
      </c>
      <c r="AC92" s="3" t="s">
        <v>48</v>
      </c>
      <c r="AD92" s="3" t="s">
        <v>48</v>
      </c>
      <c r="AE92" s="3" t="s">
        <v>49</v>
      </c>
      <c r="AF92" s="3" t="s">
        <v>49</v>
      </c>
      <c r="AG92" s="3" t="s">
        <v>49</v>
      </c>
      <c r="AH92" s="3" t="s">
        <v>50</v>
      </c>
      <c r="AI92" s="3" t="s">
        <v>50</v>
      </c>
      <c r="AJ92" s="3" t="s">
        <v>50</v>
      </c>
    </row>
    <row r="93" spans="1:36" x14ac:dyDescent="0.15">
      <c r="A93" s="2" t="s">
        <v>55</v>
      </c>
      <c r="B93" s="2" t="s">
        <v>55</v>
      </c>
      <c r="C93" s="2" t="s">
        <v>55</v>
      </c>
      <c r="D93" s="2" t="s">
        <v>55</v>
      </c>
      <c r="E93" s="2" t="s">
        <v>55</v>
      </c>
      <c r="F93" s="2" t="s">
        <v>55</v>
      </c>
      <c r="G93" s="2" t="s">
        <v>55</v>
      </c>
      <c r="H93" s="2" t="s">
        <v>55</v>
      </c>
      <c r="I93" s="2" t="s">
        <v>55</v>
      </c>
      <c r="J93" s="2" t="s">
        <v>55</v>
      </c>
      <c r="K93" s="2" t="s">
        <v>55</v>
      </c>
      <c r="L93" s="2" t="s">
        <v>55</v>
      </c>
      <c r="M93" s="2" t="s">
        <v>55</v>
      </c>
      <c r="N93" s="2" t="s">
        <v>1</v>
      </c>
      <c r="O93" s="2" t="s">
        <v>1</v>
      </c>
      <c r="P93" s="2" t="s">
        <v>1</v>
      </c>
      <c r="Q93" s="2" t="s">
        <v>1</v>
      </c>
      <c r="R93" s="2" t="s">
        <v>55</v>
      </c>
      <c r="S93" s="2" t="s">
        <v>55</v>
      </c>
      <c r="T93" s="2" t="s">
        <v>55</v>
      </c>
      <c r="U93" s="2" t="s">
        <v>55</v>
      </c>
      <c r="V93" s="2" t="s">
        <v>55</v>
      </c>
      <c r="W93" s="2" t="s">
        <v>55</v>
      </c>
      <c r="X93" s="2" t="s">
        <v>55</v>
      </c>
      <c r="Y93" s="2" t="s">
        <v>55</v>
      </c>
      <c r="Z93" s="2" t="s">
        <v>55</v>
      </c>
      <c r="AA93" s="2" t="s">
        <v>55</v>
      </c>
      <c r="AB93" s="2" t="s">
        <v>55</v>
      </c>
      <c r="AC93" s="2" t="s">
        <v>55</v>
      </c>
      <c r="AD93" s="2" t="s">
        <v>55</v>
      </c>
      <c r="AE93" s="2" t="s">
        <v>55</v>
      </c>
      <c r="AF93" s="2" t="s">
        <v>55</v>
      </c>
      <c r="AG93" s="2" t="s">
        <v>55</v>
      </c>
      <c r="AH93" s="2" t="s">
        <v>55</v>
      </c>
      <c r="AI93" s="2" t="s">
        <v>55</v>
      </c>
      <c r="AJ93" s="2" t="s">
        <v>55</v>
      </c>
    </row>
    <row r="94" spans="1:36" x14ac:dyDescent="0.15">
      <c r="A94" s="4">
        <v>0</v>
      </c>
      <c r="B94" s="4">
        <f t="shared" ref="B94:B129" si="48">A94*0.199</f>
        <v>0</v>
      </c>
      <c r="C94" s="4">
        <v>0</v>
      </c>
      <c r="D94" s="4">
        <v>6.221E-4</v>
      </c>
      <c r="E94" s="4">
        <v>2.4774000000000001E-2</v>
      </c>
      <c r="F94" s="4">
        <v>310981</v>
      </c>
      <c r="G94" s="4">
        <v>81844.100000000006</v>
      </c>
      <c r="H94" s="4">
        <v>120000</v>
      </c>
      <c r="I94" s="4">
        <v>181792</v>
      </c>
      <c r="J94" s="5">
        <v>166321</v>
      </c>
      <c r="K94" s="4">
        <v>190301</v>
      </c>
      <c r="L94" s="4">
        <v>324148</v>
      </c>
      <c r="M94" s="4">
        <v>181146</v>
      </c>
      <c r="N94" s="2" t="s">
        <v>1</v>
      </c>
      <c r="O94" s="4">
        <f t="shared" ref="O94:O108" si="49">SQRT(1.1547/J94)</f>
        <v>2.6348812022978876E-3</v>
      </c>
      <c r="P94" s="4">
        <f t="shared" ref="P94:P108" si="50">SQRT(1.1547/K94)</f>
        <v>2.4632815142435478E-3</v>
      </c>
      <c r="Q94" s="2" t="s">
        <v>1</v>
      </c>
      <c r="R94" s="4">
        <f t="shared" ref="R94:R107" si="51">SQRT(1.1547/F94)</f>
        <v>1.9269376173022313E-3</v>
      </c>
      <c r="S94" s="4">
        <f t="shared" ref="S94:S107" si="52">SQRT(1.1547/G94)</f>
        <v>3.7561324165938732E-3</v>
      </c>
      <c r="T94" s="4">
        <f t="shared" ref="T94:T107" si="53">SQRT(1.1547/H94)</f>
        <v>3.1020154738492199E-3</v>
      </c>
      <c r="U94" s="4">
        <f t="shared" ref="U94:U107" si="54">SQRT(1.1547/I94)</f>
        <v>2.5202707501596317E-3</v>
      </c>
      <c r="V94" s="4">
        <f t="shared" ref="V94:V108" si="55">AVERAGE(O94:P94)</f>
        <v>2.5490813582707177E-3</v>
      </c>
      <c r="W94" s="4">
        <f t="shared" ref="W94:W108" si="56">AVERAGE(O94:P94)</f>
        <v>2.5490813582707177E-3</v>
      </c>
      <c r="X94" s="4">
        <f t="shared" ref="X94:X108" si="57">SQRT(1.1547/M94)</f>
        <v>2.524760625634307E-3</v>
      </c>
      <c r="Y94" s="4">
        <f t="shared" ref="Y94:Y108" si="58">AVERAGE(R94:X94)</f>
        <v>2.7040399428686708E-3</v>
      </c>
      <c r="Z94" s="4">
        <f t="shared" ref="Z94:Z108" si="59">MAX(R94:X94)</f>
        <v>3.7561324165938732E-3</v>
      </c>
      <c r="AA94" s="4">
        <f t="shared" ref="AA94:AA108" si="60">MIN(R94:X94)</f>
        <v>1.9269376173022313E-3</v>
      </c>
      <c r="AB94" s="4">
        <f t="shared" ref="AB94:AB108" si="61">Y94*SQRT(1/($D94*11.4*11.4))</f>
        <v>9.50994818116376E-3</v>
      </c>
      <c r="AC94" s="4">
        <f t="shared" ref="AC94:AC108" si="62">Z94*SQRT(1/($D94*11.4*11.4))</f>
        <v>1.3210095042272833E-2</v>
      </c>
      <c r="AD94" s="4">
        <f t="shared" ref="AD94:AD108" si="63">AA94*SQRT(1/($D94*11.4*11.4))</f>
        <v>6.7769253694672186E-3</v>
      </c>
      <c r="AE94" s="4">
        <f t="shared" ref="AE94:AE108" si="64">AB94*(SQRT(3)/2)</f>
        <v>8.2358567135614319E-3</v>
      </c>
      <c r="AF94" s="4">
        <f t="shared" ref="AF94:AF108" si="65">AC94*(SQRT(3)/2)</f>
        <v>1.144027789301514E-2</v>
      </c>
      <c r="AG94" s="4">
        <f t="shared" ref="AG94:AG108" si="66">AD94*(SQRT(3)/2)</f>
        <v>5.8689895295098533E-3</v>
      </c>
      <c r="AH94" s="4">
        <f t="shared" ref="AH94:AH108" si="67">1/(2*AE94)</f>
        <v>60.710138287943209</v>
      </c>
      <c r="AI94" s="4">
        <f t="shared" ref="AI94:AI108" si="68">1/(2*AF94)</f>
        <v>43.705232047315469</v>
      </c>
      <c r="AJ94" s="4">
        <f t="shared" ref="AJ94:AJ108" si="69">1/(2*AG94)</f>
        <v>85.193540981109464</v>
      </c>
    </row>
    <row r="95" spans="1:36" x14ac:dyDescent="0.15">
      <c r="A95" s="4">
        <v>0.25</v>
      </c>
      <c r="B95" s="4">
        <f t="shared" si="48"/>
        <v>4.9750000000000003E-2</v>
      </c>
      <c r="C95" s="4">
        <v>0.17857100000000001</v>
      </c>
      <c r="D95" s="4">
        <v>6.2180899999999997E-4</v>
      </c>
      <c r="E95" s="4">
        <v>2.4774000000000001E-2</v>
      </c>
      <c r="F95" s="4">
        <v>214954</v>
      </c>
      <c r="G95" s="4">
        <v>88063</v>
      </c>
      <c r="H95" s="4">
        <v>90682.5</v>
      </c>
      <c r="I95" s="4">
        <v>134063</v>
      </c>
      <c r="J95" s="5">
        <v>159506</v>
      </c>
      <c r="K95" s="4">
        <v>173531</v>
      </c>
      <c r="L95" s="4">
        <v>262868</v>
      </c>
      <c r="M95" s="4">
        <v>123940</v>
      </c>
      <c r="N95" s="2" t="s">
        <v>1</v>
      </c>
      <c r="O95" s="4">
        <f t="shared" si="49"/>
        <v>2.690580998709485E-3</v>
      </c>
      <c r="P95" s="4">
        <f t="shared" si="50"/>
        <v>2.5795624604784116E-3</v>
      </c>
      <c r="Q95" s="2" t="s">
        <v>1</v>
      </c>
      <c r="R95" s="4">
        <f t="shared" si="51"/>
        <v>2.3177245306168761E-3</v>
      </c>
      <c r="S95" s="4">
        <f t="shared" si="52"/>
        <v>3.6210777074256462E-3</v>
      </c>
      <c r="T95" s="4">
        <f t="shared" si="53"/>
        <v>3.5683943300104065E-3</v>
      </c>
      <c r="U95" s="4">
        <f t="shared" si="54"/>
        <v>2.9348108507435424E-3</v>
      </c>
      <c r="V95" s="4">
        <f t="shared" si="55"/>
        <v>2.6350717295939483E-3</v>
      </c>
      <c r="W95" s="4">
        <f t="shared" si="56"/>
        <v>2.6350717295939483E-3</v>
      </c>
      <c r="X95" s="4">
        <f t="shared" si="57"/>
        <v>3.0523113879121905E-3</v>
      </c>
      <c r="Y95" s="4">
        <f t="shared" si="58"/>
        <v>2.9663517522709368E-3</v>
      </c>
      <c r="Z95" s="4">
        <f t="shared" si="59"/>
        <v>3.6210777074256462E-3</v>
      </c>
      <c r="AA95" s="4">
        <f t="shared" si="60"/>
        <v>2.3177245306168761E-3</v>
      </c>
      <c r="AB95" s="4">
        <f t="shared" si="61"/>
        <v>1.043492412482931E-2</v>
      </c>
      <c r="AC95" s="4">
        <f t="shared" si="62"/>
        <v>1.2738095237077017E-2</v>
      </c>
      <c r="AD95" s="4">
        <f t="shared" si="63"/>
        <v>8.1532069151028074E-3</v>
      </c>
      <c r="AE95" s="4">
        <f t="shared" si="64"/>
        <v>9.0369093786652824E-3</v>
      </c>
      <c r="AF95" s="4">
        <f t="shared" si="65"/>
        <v>1.1031514071134257E-2</v>
      </c>
      <c r="AG95" s="4">
        <f t="shared" si="66"/>
        <v>7.0608843107899857E-3</v>
      </c>
      <c r="AH95" s="4">
        <f t="shared" si="67"/>
        <v>55.328650432239712</v>
      </c>
      <c r="AI95" s="4">
        <f t="shared" si="68"/>
        <v>45.324694033462819</v>
      </c>
      <c r="AJ95" s="4">
        <f t="shared" si="69"/>
        <v>70.812660000098347</v>
      </c>
    </row>
    <row r="96" spans="1:36" x14ac:dyDescent="0.15">
      <c r="A96" s="4">
        <v>0.5</v>
      </c>
      <c r="B96" s="4">
        <f t="shared" si="48"/>
        <v>9.9500000000000005E-2</v>
      </c>
      <c r="C96" s="4">
        <v>0.35714299999999999</v>
      </c>
      <c r="D96" s="4">
        <v>6.2151800000000005E-4</v>
      </c>
      <c r="E96" s="4">
        <v>2.4774000000000001E-2</v>
      </c>
      <c r="F96" s="4">
        <v>134531</v>
      </c>
      <c r="G96" s="4">
        <v>90683.4</v>
      </c>
      <c r="H96" s="4">
        <v>79160.5</v>
      </c>
      <c r="I96" s="4">
        <v>104857</v>
      </c>
      <c r="J96" s="5">
        <v>112154</v>
      </c>
      <c r="K96" s="4">
        <v>134029</v>
      </c>
      <c r="L96" s="4">
        <v>178919</v>
      </c>
      <c r="M96" s="4">
        <v>96552.9</v>
      </c>
      <c r="N96" s="2" t="s">
        <v>1</v>
      </c>
      <c r="O96" s="4">
        <f t="shared" si="49"/>
        <v>3.2086858508349764E-3</v>
      </c>
      <c r="P96" s="4">
        <f t="shared" si="50"/>
        <v>2.9351830733279926E-3</v>
      </c>
      <c r="Q96" s="2" t="s">
        <v>1</v>
      </c>
      <c r="R96" s="4">
        <f t="shared" si="51"/>
        <v>2.9297016637551492E-3</v>
      </c>
      <c r="S96" s="4">
        <f t="shared" si="52"/>
        <v>3.5683766224538669E-3</v>
      </c>
      <c r="T96" s="4">
        <f t="shared" si="53"/>
        <v>3.8192696222008734E-3</v>
      </c>
      <c r="U96" s="4">
        <f t="shared" si="54"/>
        <v>3.318454511292185E-3</v>
      </c>
      <c r="V96" s="4">
        <f t="shared" si="55"/>
        <v>3.0719344620814843E-3</v>
      </c>
      <c r="W96" s="4">
        <f t="shared" si="56"/>
        <v>3.0719344620814843E-3</v>
      </c>
      <c r="X96" s="4">
        <f t="shared" si="57"/>
        <v>3.4582144541072742E-3</v>
      </c>
      <c r="Y96" s="4">
        <f t="shared" si="58"/>
        <v>3.3196979711389019E-3</v>
      </c>
      <c r="Z96" s="4">
        <f t="shared" si="59"/>
        <v>3.8192696222008734E-3</v>
      </c>
      <c r="AA96" s="4">
        <f t="shared" si="60"/>
        <v>2.9297016637551492E-3</v>
      </c>
      <c r="AB96" s="4">
        <f t="shared" si="61"/>
        <v>1.1680646109490635E-2</v>
      </c>
      <c r="AC96" s="4">
        <f t="shared" si="62"/>
        <v>1.3438432424125421E-2</v>
      </c>
      <c r="AD96" s="4">
        <f t="shared" si="63"/>
        <v>1.0308410174124833E-2</v>
      </c>
      <c r="AE96" s="4">
        <f t="shared" si="64"/>
        <v>1.0115736263434759E-2</v>
      </c>
      <c r="AF96" s="4">
        <f t="shared" si="65"/>
        <v>1.163802386633311E-2</v>
      </c>
      <c r="AG96" s="4">
        <f t="shared" si="66"/>
        <v>8.9273450834220728E-3</v>
      </c>
      <c r="AH96" s="4">
        <f t="shared" si="67"/>
        <v>49.427939497329973</v>
      </c>
      <c r="AI96" s="4">
        <f t="shared" si="68"/>
        <v>42.962620264632541</v>
      </c>
      <c r="AJ96" s="4">
        <f t="shared" si="69"/>
        <v>56.007692693373244</v>
      </c>
    </row>
    <row r="97" spans="1:36" x14ac:dyDescent="0.15">
      <c r="A97" s="4">
        <v>0.75</v>
      </c>
      <c r="B97" s="4">
        <f t="shared" si="48"/>
        <v>0.14924999999999999</v>
      </c>
      <c r="C97" s="4">
        <v>0.53571400000000002</v>
      </c>
      <c r="D97" s="4">
        <v>6.2122700000000002E-4</v>
      </c>
      <c r="E97" s="4">
        <v>2.4774000000000001E-2</v>
      </c>
      <c r="F97" s="4">
        <v>105498</v>
      </c>
      <c r="G97" s="4">
        <v>77937.899999999994</v>
      </c>
      <c r="H97" s="4">
        <v>69811.3</v>
      </c>
      <c r="I97" s="4">
        <v>78170.600000000006</v>
      </c>
      <c r="J97" s="5">
        <v>89432.5</v>
      </c>
      <c r="K97" s="4">
        <v>111426</v>
      </c>
      <c r="L97" s="4">
        <v>135281</v>
      </c>
      <c r="M97" s="4">
        <v>83813.600000000006</v>
      </c>
      <c r="N97" s="2" t="s">
        <v>1</v>
      </c>
      <c r="O97" s="4">
        <f t="shared" si="49"/>
        <v>3.5932455574288888E-3</v>
      </c>
      <c r="P97" s="4">
        <f t="shared" si="50"/>
        <v>3.219150734629288E-3</v>
      </c>
      <c r="Q97" s="2" t="s">
        <v>1</v>
      </c>
      <c r="R97" s="4">
        <f t="shared" si="51"/>
        <v>3.3083577782967877E-3</v>
      </c>
      <c r="S97" s="4">
        <f t="shared" si="52"/>
        <v>3.8491092065510526E-3</v>
      </c>
      <c r="T97" s="4">
        <f t="shared" si="53"/>
        <v>4.0669770364097756E-3</v>
      </c>
      <c r="U97" s="4">
        <f t="shared" si="54"/>
        <v>3.8433758791735968E-3</v>
      </c>
      <c r="V97" s="4">
        <f t="shared" si="55"/>
        <v>3.4061981460290882E-3</v>
      </c>
      <c r="W97" s="4">
        <f t="shared" si="56"/>
        <v>3.4061981460290882E-3</v>
      </c>
      <c r="X97" s="4">
        <f t="shared" si="57"/>
        <v>3.7117381900323471E-3</v>
      </c>
      <c r="Y97" s="4">
        <f t="shared" si="58"/>
        <v>3.6559934832173903E-3</v>
      </c>
      <c r="Z97" s="4">
        <f t="shared" si="59"/>
        <v>4.0669770364097756E-3</v>
      </c>
      <c r="AA97" s="4">
        <f t="shared" si="60"/>
        <v>3.3083577782967877E-3</v>
      </c>
      <c r="AB97" s="4">
        <f t="shared" si="61"/>
        <v>1.2866943683619205E-2</v>
      </c>
      <c r="AC97" s="4">
        <f t="shared" si="62"/>
        <v>1.4313363721864581E-2</v>
      </c>
      <c r="AD97" s="4">
        <f t="shared" si="63"/>
        <v>1.1643470759457352E-2</v>
      </c>
      <c r="AE97" s="4">
        <f t="shared" si="64"/>
        <v>1.1143100099077954E-2</v>
      </c>
      <c r="AF97" s="4">
        <f t="shared" si="65"/>
        <v>1.2395736596741308E-2</v>
      </c>
      <c r="AG97" s="4">
        <f t="shared" si="66"/>
        <v>1.0083541465911358E-2</v>
      </c>
      <c r="AH97" s="4">
        <f t="shared" si="67"/>
        <v>44.870816519127651</v>
      </c>
      <c r="AI97" s="4">
        <f t="shared" si="68"/>
        <v>40.336449237832632</v>
      </c>
      <c r="AJ97" s="4">
        <f t="shared" si="69"/>
        <v>49.585753347701399</v>
      </c>
    </row>
    <row r="98" spans="1:36" x14ac:dyDescent="0.15">
      <c r="A98" s="4">
        <v>1</v>
      </c>
      <c r="B98" s="4">
        <f t="shared" si="48"/>
        <v>0.19900000000000001</v>
      </c>
      <c r="C98" s="4">
        <v>0.71428599999999998</v>
      </c>
      <c r="D98" s="4">
        <v>6.2093599999999999E-4</v>
      </c>
      <c r="E98" s="4">
        <v>2.4774000000000001E-2</v>
      </c>
      <c r="F98" s="4">
        <v>82233.2</v>
      </c>
      <c r="G98" s="4">
        <v>63456.800000000003</v>
      </c>
      <c r="H98" s="4">
        <v>63133</v>
      </c>
      <c r="I98" s="4">
        <v>68620.5</v>
      </c>
      <c r="J98" s="5">
        <v>73469.2</v>
      </c>
      <c r="K98" s="4">
        <v>88823.9</v>
      </c>
      <c r="L98" s="4">
        <v>92404.6</v>
      </c>
      <c r="M98" s="4">
        <v>68633.100000000006</v>
      </c>
      <c r="N98" s="2" t="s">
        <v>1</v>
      </c>
      <c r="O98" s="4">
        <f t="shared" si="49"/>
        <v>3.9644407127778346E-3</v>
      </c>
      <c r="P98" s="4">
        <f t="shared" si="50"/>
        <v>3.6055345702026538E-3</v>
      </c>
      <c r="Q98" s="2" t="s">
        <v>1</v>
      </c>
      <c r="R98" s="4">
        <f t="shared" si="51"/>
        <v>3.7472354986151711E-3</v>
      </c>
      <c r="S98" s="4">
        <f t="shared" si="52"/>
        <v>4.2657509783254584E-3</v>
      </c>
      <c r="T98" s="4">
        <f t="shared" si="53"/>
        <v>4.2766761968014025E-3</v>
      </c>
      <c r="U98" s="4">
        <f t="shared" si="54"/>
        <v>4.1021132285524384E-3</v>
      </c>
      <c r="V98" s="4">
        <f t="shared" si="55"/>
        <v>3.7849876414902442E-3</v>
      </c>
      <c r="W98" s="4">
        <f t="shared" si="56"/>
        <v>3.7849876414902442E-3</v>
      </c>
      <c r="X98" s="4">
        <f t="shared" si="57"/>
        <v>4.1017366682694371E-3</v>
      </c>
      <c r="Y98" s="4">
        <f t="shared" si="58"/>
        <v>4.0090696933634843E-3</v>
      </c>
      <c r="Z98" s="4">
        <f t="shared" si="59"/>
        <v>4.2766761968014025E-3</v>
      </c>
      <c r="AA98" s="4">
        <f t="shared" si="60"/>
        <v>3.7472354986151711E-3</v>
      </c>
      <c r="AB98" s="4">
        <f t="shared" si="61"/>
        <v>1.4112869799211971E-2</v>
      </c>
      <c r="AC98" s="4">
        <f t="shared" si="62"/>
        <v>1.5054907735517634E-2</v>
      </c>
      <c r="AD98" s="4">
        <f t="shared" si="63"/>
        <v>1.3191151749365781E-2</v>
      </c>
      <c r="AE98" s="4">
        <f t="shared" si="64"/>
        <v>1.2222103766419756E-2</v>
      </c>
      <c r="AF98" s="4">
        <f t="shared" si="65"/>
        <v>1.3037932550589127E-2</v>
      </c>
      <c r="AG98" s="4">
        <f t="shared" si="66"/>
        <v>1.1423872520126305E-2</v>
      </c>
      <c r="AH98" s="4">
        <f t="shared" si="67"/>
        <v>40.909487397231118</v>
      </c>
      <c r="AI98" s="4">
        <f t="shared" si="68"/>
        <v>38.349638492140166</v>
      </c>
      <c r="AJ98" s="4">
        <f t="shared" si="69"/>
        <v>43.767995407784184</v>
      </c>
    </row>
    <row r="99" spans="1:36" x14ac:dyDescent="0.15">
      <c r="A99" s="4">
        <v>1.5</v>
      </c>
      <c r="B99" s="4">
        <f t="shared" si="48"/>
        <v>0.29849999999999999</v>
      </c>
      <c r="C99" s="4">
        <v>1.0714300000000001</v>
      </c>
      <c r="D99" s="4">
        <v>6.2035400000000004E-4</v>
      </c>
      <c r="E99" s="4">
        <v>2.4774000000000001E-2</v>
      </c>
      <c r="F99" s="4">
        <v>53720.4</v>
      </c>
      <c r="G99" s="4">
        <v>55724.6</v>
      </c>
      <c r="H99" s="4">
        <v>48121.599999999999</v>
      </c>
      <c r="I99" s="4">
        <v>55241.4</v>
      </c>
      <c r="J99" s="5">
        <v>55796.800000000003</v>
      </c>
      <c r="K99" s="4">
        <v>48710.7</v>
      </c>
      <c r="L99" s="4">
        <v>55344.1</v>
      </c>
      <c r="M99" s="4">
        <v>53615.4</v>
      </c>
      <c r="N99" s="2" t="s">
        <v>1</v>
      </c>
      <c r="O99" s="4">
        <f t="shared" si="49"/>
        <v>4.5491466432668361E-3</v>
      </c>
      <c r="P99" s="4">
        <f t="shared" si="50"/>
        <v>4.8688051856538503E-3</v>
      </c>
      <c r="Q99" s="2" t="s">
        <v>1</v>
      </c>
      <c r="R99" s="4">
        <f t="shared" si="51"/>
        <v>4.6362299057728876E-3</v>
      </c>
      <c r="S99" s="4">
        <f t="shared" si="52"/>
        <v>4.5520927574367884E-3</v>
      </c>
      <c r="T99" s="4">
        <f t="shared" si="53"/>
        <v>4.8985162546979029E-3</v>
      </c>
      <c r="U99" s="4">
        <f t="shared" si="54"/>
        <v>4.5719581319167354E-3</v>
      </c>
      <c r="V99" s="4">
        <f t="shared" si="55"/>
        <v>4.7089759144603432E-3</v>
      </c>
      <c r="W99" s="4">
        <f t="shared" si="56"/>
        <v>4.7089759144603432E-3</v>
      </c>
      <c r="X99" s="4">
        <f t="shared" si="57"/>
        <v>4.6407674643362904E-3</v>
      </c>
      <c r="Y99" s="4">
        <f t="shared" si="58"/>
        <v>4.6739309061544707E-3</v>
      </c>
      <c r="Z99" s="4">
        <f t="shared" si="59"/>
        <v>4.8985162546979029E-3</v>
      </c>
      <c r="AA99" s="4">
        <f t="shared" si="60"/>
        <v>4.5520927574367884E-3</v>
      </c>
      <c r="AB99" s="4">
        <f t="shared" si="61"/>
        <v>1.6461054137509534E-2</v>
      </c>
      <c r="AC99" s="4">
        <f t="shared" si="62"/>
        <v>1.7252018243546472E-2</v>
      </c>
      <c r="AD99" s="4">
        <f t="shared" si="63"/>
        <v>1.6031954006950302E-2</v>
      </c>
      <c r="AE99" s="4">
        <f t="shared" si="64"/>
        <v>1.4255691056154199E-2</v>
      </c>
      <c r="AF99" s="4">
        <f t="shared" si="65"/>
        <v>1.4940686065463834E-2</v>
      </c>
      <c r="AG99" s="4">
        <f t="shared" si="66"/>
        <v>1.3884079442322684E-2</v>
      </c>
      <c r="AH99" s="4">
        <f t="shared" si="67"/>
        <v>35.073711827119695</v>
      </c>
      <c r="AI99" s="4">
        <f t="shared" si="68"/>
        <v>33.465665352260885</v>
      </c>
      <c r="AJ99" s="4">
        <f t="shared" si="69"/>
        <v>36.012470403752921</v>
      </c>
    </row>
    <row r="100" spans="1:36" x14ac:dyDescent="0.15">
      <c r="A100" s="4">
        <v>2</v>
      </c>
      <c r="B100" s="4">
        <f t="shared" si="48"/>
        <v>0.39800000000000002</v>
      </c>
      <c r="C100" s="4">
        <v>1.4285699999999999</v>
      </c>
      <c r="D100" s="4">
        <v>6.1977099999999997E-4</v>
      </c>
      <c r="E100" s="4">
        <v>2.4774000000000001E-2</v>
      </c>
      <c r="F100" s="4">
        <v>38575.9</v>
      </c>
      <c r="G100" s="4">
        <v>47624.7</v>
      </c>
      <c r="H100" s="4">
        <v>38919.5</v>
      </c>
      <c r="I100" s="4">
        <v>43579.3</v>
      </c>
      <c r="J100" s="5">
        <v>38457.9</v>
      </c>
      <c r="K100" s="4">
        <v>38970.699999999997</v>
      </c>
      <c r="L100" s="4">
        <v>51012.4</v>
      </c>
      <c r="M100" s="4">
        <v>42401.7</v>
      </c>
      <c r="N100" s="2" t="s">
        <v>1</v>
      </c>
      <c r="O100" s="4">
        <f t="shared" si="49"/>
        <v>5.4795109607353549E-3</v>
      </c>
      <c r="P100" s="4">
        <f t="shared" si="50"/>
        <v>5.4433402208001634E-3</v>
      </c>
      <c r="Q100" s="2" t="s">
        <v>1</v>
      </c>
      <c r="R100" s="4">
        <f t="shared" si="51"/>
        <v>5.4711238912248227E-3</v>
      </c>
      <c r="S100" s="4">
        <f t="shared" si="52"/>
        <v>4.9240046731218803E-3</v>
      </c>
      <c r="T100" s="4">
        <f t="shared" si="53"/>
        <v>5.4469194987958203E-3</v>
      </c>
      <c r="U100" s="4">
        <f t="shared" si="54"/>
        <v>5.1474775109939825E-3</v>
      </c>
      <c r="V100" s="4">
        <f t="shared" si="55"/>
        <v>5.4614255907677592E-3</v>
      </c>
      <c r="W100" s="4">
        <f t="shared" si="56"/>
        <v>5.4614255907677592E-3</v>
      </c>
      <c r="X100" s="4">
        <f t="shared" si="57"/>
        <v>5.2184670834446662E-3</v>
      </c>
      <c r="Y100" s="4">
        <f t="shared" si="58"/>
        <v>5.3044062627309553E-3</v>
      </c>
      <c r="Z100" s="4">
        <f t="shared" si="59"/>
        <v>5.4711238912248227E-3</v>
      </c>
      <c r="AA100" s="4">
        <f t="shared" si="60"/>
        <v>4.9240046731218803E-3</v>
      </c>
      <c r="AB100" s="4">
        <f t="shared" si="61"/>
        <v>1.8690301287395215E-2</v>
      </c>
      <c r="AC100" s="4">
        <f t="shared" si="62"/>
        <v>1.927773794894273E-2</v>
      </c>
      <c r="AD100" s="4">
        <f t="shared" si="63"/>
        <v>1.7349940091845078E-2</v>
      </c>
      <c r="AE100" s="4">
        <f t="shared" si="64"/>
        <v>1.6186275719269252E-2</v>
      </c>
      <c r="AF100" s="4">
        <f t="shared" si="65"/>
        <v>1.6695010791283722E-2</v>
      </c>
      <c r="AG100" s="4">
        <f t="shared" si="66"/>
        <v>1.5025488873675953E-2</v>
      </c>
      <c r="AH100" s="4">
        <f t="shared" si="67"/>
        <v>30.890367164867069</v>
      </c>
      <c r="AI100" s="4">
        <f t="shared" si="68"/>
        <v>29.94906719443658</v>
      </c>
      <c r="AJ100" s="4">
        <f t="shared" si="69"/>
        <v>33.276787477842383</v>
      </c>
    </row>
    <row r="101" spans="1:36" x14ac:dyDescent="0.15">
      <c r="A101" s="4">
        <v>2.5</v>
      </c>
      <c r="B101" s="4">
        <f t="shared" si="48"/>
        <v>0.49750000000000005</v>
      </c>
      <c r="C101" s="4">
        <v>1.7857099999999999</v>
      </c>
      <c r="D101" s="4">
        <v>6.1918900000000002E-4</v>
      </c>
      <c r="E101" s="4">
        <v>2.4774000000000001E-2</v>
      </c>
      <c r="F101" s="4">
        <v>32496.2</v>
      </c>
      <c r="G101" s="4">
        <v>41615.699999999997</v>
      </c>
      <c r="H101" s="4">
        <v>36250.400000000001</v>
      </c>
      <c r="I101" s="4">
        <v>36852.6</v>
      </c>
      <c r="J101" s="5">
        <v>30900.9</v>
      </c>
      <c r="K101" s="4">
        <v>32376.6</v>
      </c>
      <c r="L101" s="4">
        <v>42616.800000000003</v>
      </c>
      <c r="M101" s="4">
        <v>33979.5</v>
      </c>
      <c r="N101" s="2" t="s">
        <v>1</v>
      </c>
      <c r="O101" s="4">
        <f t="shared" si="49"/>
        <v>6.1129243128832519E-3</v>
      </c>
      <c r="P101" s="4">
        <f t="shared" si="50"/>
        <v>5.9719885037795902E-3</v>
      </c>
      <c r="Q101" s="2" t="s">
        <v>1</v>
      </c>
      <c r="R101" s="4">
        <f t="shared" si="51"/>
        <v>5.9609886295806788E-3</v>
      </c>
      <c r="S101" s="4">
        <f t="shared" si="52"/>
        <v>5.2675174239994894E-3</v>
      </c>
      <c r="T101" s="4">
        <f t="shared" si="53"/>
        <v>5.6438853299120052E-3</v>
      </c>
      <c r="U101" s="4">
        <f t="shared" si="54"/>
        <v>5.5975826687460562E-3</v>
      </c>
      <c r="V101" s="4">
        <f t="shared" si="55"/>
        <v>6.0424564083314206E-3</v>
      </c>
      <c r="W101" s="4">
        <f t="shared" si="56"/>
        <v>6.0424564083314206E-3</v>
      </c>
      <c r="X101" s="4">
        <f t="shared" si="57"/>
        <v>5.8294299898096306E-3</v>
      </c>
      <c r="Y101" s="4">
        <f t="shared" si="58"/>
        <v>5.7691881226729575E-3</v>
      </c>
      <c r="Z101" s="4">
        <f t="shared" si="59"/>
        <v>6.0424564083314206E-3</v>
      </c>
      <c r="AA101" s="4">
        <f t="shared" si="60"/>
        <v>5.2675174239994894E-3</v>
      </c>
      <c r="AB101" s="4">
        <f t="shared" si="61"/>
        <v>2.0337531246234476E-2</v>
      </c>
      <c r="AC101" s="4">
        <f t="shared" si="62"/>
        <v>2.1300856098884453E-2</v>
      </c>
      <c r="AD101" s="4">
        <f t="shared" si="63"/>
        <v>1.8569042631780205E-2</v>
      </c>
      <c r="AE101" s="4">
        <f t="shared" si="64"/>
        <v>1.7612818709498847E-2</v>
      </c>
      <c r="AF101" s="4">
        <f t="shared" si="65"/>
        <v>1.8447082503990631E-2</v>
      </c>
      <c r="AG101" s="4">
        <f t="shared" si="66"/>
        <v>1.6081262643077906E-2</v>
      </c>
      <c r="AH101" s="4">
        <f t="shared" si="67"/>
        <v>28.388414611361597</v>
      </c>
      <c r="AI101" s="4">
        <f t="shared" si="68"/>
        <v>27.104557042656243</v>
      </c>
      <c r="AJ101" s="4">
        <f t="shared" si="69"/>
        <v>31.092085932395509</v>
      </c>
    </row>
    <row r="102" spans="1:36" x14ac:dyDescent="0.15">
      <c r="A102" s="4">
        <v>3</v>
      </c>
      <c r="B102" s="4">
        <f t="shared" si="48"/>
        <v>0.59699999999999998</v>
      </c>
      <c r="C102" s="4">
        <v>2.1428600000000002</v>
      </c>
      <c r="D102" s="4">
        <v>6.1860699999999997E-4</v>
      </c>
      <c r="E102" s="4">
        <v>2.4774000000000001E-2</v>
      </c>
      <c r="F102" s="4">
        <v>30839</v>
      </c>
      <c r="G102" s="4">
        <v>36534.6</v>
      </c>
      <c r="H102" s="4">
        <v>33581.199999999997</v>
      </c>
      <c r="I102" s="4">
        <v>29324.5</v>
      </c>
      <c r="J102" s="5">
        <v>29314.7</v>
      </c>
      <c r="K102" s="4">
        <v>27745</v>
      </c>
      <c r="L102" s="4">
        <v>33304.1</v>
      </c>
      <c r="M102" s="4">
        <v>28598.799999999999</v>
      </c>
      <c r="N102" s="2" t="s">
        <v>1</v>
      </c>
      <c r="O102" s="4">
        <f t="shared" si="49"/>
        <v>6.2761289182755742E-3</v>
      </c>
      <c r="P102" s="4">
        <f t="shared" si="50"/>
        <v>6.451225434391074E-3</v>
      </c>
      <c r="Q102" s="2" t="s">
        <v>1</v>
      </c>
      <c r="R102" s="4">
        <f t="shared" si="51"/>
        <v>6.1190561642614381E-3</v>
      </c>
      <c r="S102" s="4">
        <f t="shared" si="52"/>
        <v>5.621890785872408E-3</v>
      </c>
      <c r="T102" s="4">
        <f t="shared" si="53"/>
        <v>5.8638989442757247E-3</v>
      </c>
      <c r="U102" s="4">
        <f t="shared" si="54"/>
        <v>6.2750801160289969E-3</v>
      </c>
      <c r="V102" s="4">
        <f t="shared" si="55"/>
        <v>6.3636771763333246E-3</v>
      </c>
      <c r="W102" s="4">
        <f t="shared" si="56"/>
        <v>6.3636771763333246E-3</v>
      </c>
      <c r="X102" s="4">
        <f t="shared" si="57"/>
        <v>6.3541970353833089E-3</v>
      </c>
      <c r="Y102" s="4">
        <f t="shared" si="58"/>
        <v>6.1373539140697894E-3</v>
      </c>
      <c r="Z102" s="4">
        <f t="shared" si="59"/>
        <v>6.3636771763333246E-3</v>
      </c>
      <c r="AA102" s="4">
        <f t="shared" si="60"/>
        <v>5.621890785872408E-3</v>
      </c>
      <c r="AB102" s="4">
        <f t="shared" si="61"/>
        <v>2.1645563757992856E-2</v>
      </c>
      <c r="AC102" s="4">
        <f t="shared" si="62"/>
        <v>2.2443773323846904E-2</v>
      </c>
      <c r="AD102" s="4">
        <f t="shared" si="63"/>
        <v>1.9827599507843865E-2</v>
      </c>
      <c r="AE102" s="4">
        <f t="shared" si="64"/>
        <v>1.8745608093657572E-2</v>
      </c>
      <c r="AF102" s="4">
        <f t="shared" si="65"/>
        <v>1.9436877855230926E-2</v>
      </c>
      <c r="AG102" s="4">
        <f t="shared" si="66"/>
        <v>1.717120486985662E-2</v>
      </c>
      <c r="AH102" s="4">
        <f t="shared" si="67"/>
        <v>26.672914396901909</v>
      </c>
      <c r="AI102" s="4">
        <f t="shared" si="68"/>
        <v>25.724296037876172</v>
      </c>
      <c r="AJ102" s="4">
        <f t="shared" si="69"/>
        <v>29.118515782065504</v>
      </c>
    </row>
    <row r="103" spans="1:36" x14ac:dyDescent="0.15">
      <c r="A103" s="4">
        <v>3.5</v>
      </c>
      <c r="B103" s="4">
        <f t="shared" si="48"/>
        <v>0.69650000000000001</v>
      </c>
      <c r="C103" s="4">
        <v>2.5</v>
      </c>
      <c r="D103" s="4">
        <v>6.1802500000000002E-4</v>
      </c>
      <c r="E103" s="4">
        <v>2.4774000000000001E-2</v>
      </c>
      <c r="F103" s="4">
        <v>28674.400000000001</v>
      </c>
      <c r="G103" s="4">
        <v>26451.7</v>
      </c>
      <c r="H103" s="4">
        <v>30912</v>
      </c>
      <c r="I103" s="4">
        <v>21796.5</v>
      </c>
      <c r="J103" s="5">
        <v>27728.6</v>
      </c>
      <c r="K103" s="4">
        <v>25856</v>
      </c>
      <c r="L103" s="4">
        <v>23991.3</v>
      </c>
      <c r="M103" s="4">
        <v>24146.7</v>
      </c>
      <c r="N103" s="2" t="s">
        <v>1</v>
      </c>
      <c r="O103" s="4">
        <f t="shared" si="49"/>
        <v>6.4531329316675039E-3</v>
      </c>
      <c r="P103" s="4">
        <f t="shared" si="50"/>
        <v>6.6827299773741461E-3</v>
      </c>
      <c r="Q103" s="2" t="s">
        <v>1</v>
      </c>
      <c r="R103" s="4">
        <f t="shared" si="51"/>
        <v>6.3458150929117758E-3</v>
      </c>
      <c r="S103" s="4">
        <f t="shared" si="52"/>
        <v>6.6070529698912354E-3</v>
      </c>
      <c r="T103" s="4">
        <f t="shared" si="53"/>
        <v>6.111826688138213E-3</v>
      </c>
      <c r="U103" s="4">
        <f t="shared" si="54"/>
        <v>7.2784885307886722E-3</v>
      </c>
      <c r="V103" s="4">
        <f t="shared" si="55"/>
        <v>6.5679314545208246E-3</v>
      </c>
      <c r="W103" s="4">
        <f t="shared" si="56"/>
        <v>6.5679314545208246E-3</v>
      </c>
      <c r="X103" s="4">
        <f t="shared" si="57"/>
        <v>6.9152150388406787E-3</v>
      </c>
      <c r="Y103" s="4">
        <f t="shared" si="58"/>
        <v>6.627751604230318E-3</v>
      </c>
      <c r="Z103" s="4">
        <f t="shared" si="59"/>
        <v>7.2784885307886722E-3</v>
      </c>
      <c r="AA103" s="4">
        <f t="shared" si="60"/>
        <v>6.111826688138213E-3</v>
      </c>
      <c r="AB103" s="4">
        <f t="shared" si="61"/>
        <v>2.3386129515257582E-2</v>
      </c>
      <c r="AC103" s="4">
        <f t="shared" si="62"/>
        <v>2.568226536246419E-2</v>
      </c>
      <c r="AD103" s="4">
        <f t="shared" si="63"/>
        <v>2.156568004334658E-2</v>
      </c>
      <c r="AE103" s="4">
        <f t="shared" si="64"/>
        <v>2.0252982256406125E-2</v>
      </c>
      <c r="AF103" s="4">
        <f t="shared" si="65"/>
        <v>2.224149423062715E-2</v>
      </c>
      <c r="AG103" s="4">
        <f t="shared" si="66"/>
        <v>1.867642676742523E-2</v>
      </c>
      <c r="AH103" s="4">
        <f t="shared" si="67"/>
        <v>24.687722216408272</v>
      </c>
      <c r="AI103" s="4">
        <f t="shared" si="68"/>
        <v>22.480503999209109</v>
      </c>
      <c r="AJ103" s="4">
        <f t="shared" si="69"/>
        <v>26.771716358082077</v>
      </c>
    </row>
    <row r="104" spans="1:36" x14ac:dyDescent="0.15">
      <c r="A104" s="4">
        <v>4</v>
      </c>
      <c r="B104" s="4">
        <f t="shared" si="48"/>
        <v>0.79600000000000004</v>
      </c>
      <c r="C104" s="4">
        <v>2.8571399999999998</v>
      </c>
      <c r="D104" s="4">
        <v>6.1744299999999996E-4</v>
      </c>
      <c r="E104" s="4">
        <v>2.4774000000000001E-2</v>
      </c>
      <c r="F104" s="4">
        <v>24898.6</v>
      </c>
      <c r="G104" s="4">
        <v>24749</v>
      </c>
      <c r="H104" s="4">
        <v>28242.799999999999</v>
      </c>
      <c r="I104" s="4">
        <v>19843.099999999999</v>
      </c>
      <c r="J104" s="5">
        <v>24489.9</v>
      </c>
      <c r="K104" s="4">
        <v>24049.5</v>
      </c>
      <c r="L104" s="4">
        <v>21931.5</v>
      </c>
      <c r="M104" s="4">
        <v>23169.4</v>
      </c>
      <c r="N104" s="2" t="s">
        <v>1</v>
      </c>
      <c r="O104" s="4">
        <f t="shared" si="49"/>
        <v>6.8665893726280987E-3</v>
      </c>
      <c r="P104" s="4">
        <f t="shared" si="50"/>
        <v>6.929175435328473E-3</v>
      </c>
      <c r="Q104" s="2" t="s">
        <v>1</v>
      </c>
      <c r="R104" s="4">
        <f t="shared" si="51"/>
        <v>6.8100001077498083E-3</v>
      </c>
      <c r="S104" s="4">
        <f t="shared" si="52"/>
        <v>6.8305512634670293E-3</v>
      </c>
      <c r="T104" s="4">
        <f t="shared" si="53"/>
        <v>6.39411889699475E-3</v>
      </c>
      <c r="U104" s="4">
        <f t="shared" si="54"/>
        <v>7.6283361498360085E-3</v>
      </c>
      <c r="V104" s="4">
        <f t="shared" si="55"/>
        <v>6.8978824039782859E-3</v>
      </c>
      <c r="W104" s="4">
        <f t="shared" si="56"/>
        <v>6.8978824039782859E-3</v>
      </c>
      <c r="X104" s="4">
        <f t="shared" si="57"/>
        <v>7.0595527751433169E-3</v>
      </c>
      <c r="Y104" s="4">
        <f t="shared" si="58"/>
        <v>6.9311891430210689E-3</v>
      </c>
      <c r="Z104" s="4">
        <f t="shared" si="59"/>
        <v>7.6283361498360085E-3</v>
      </c>
      <c r="AA104" s="4">
        <f t="shared" si="60"/>
        <v>6.39411889699475E-3</v>
      </c>
      <c r="AB104" s="4">
        <f t="shared" si="61"/>
        <v>2.4468337560841009E-2</v>
      </c>
      <c r="AC104" s="4">
        <f t="shared" si="62"/>
        <v>2.6929391204060859E-2</v>
      </c>
      <c r="AD104" s="4">
        <f t="shared" si="63"/>
        <v>2.2572383518541118E-2</v>
      </c>
      <c r="AE104" s="4">
        <f t="shared" si="64"/>
        <v>2.1190201916061281E-2</v>
      </c>
      <c r="AF104" s="4">
        <f t="shared" si="65"/>
        <v>2.3321536891165916E-2</v>
      </c>
      <c r="AG104" s="4">
        <f t="shared" si="66"/>
        <v>1.954825755102178E-2</v>
      </c>
      <c r="AH104" s="4">
        <f t="shared" si="67"/>
        <v>23.595811025331525</v>
      </c>
      <c r="AI104" s="4">
        <f t="shared" si="68"/>
        <v>21.439410375625698</v>
      </c>
      <c r="AJ104" s="4">
        <f t="shared" si="69"/>
        <v>25.577727257530693</v>
      </c>
    </row>
    <row r="105" spans="1:36" x14ac:dyDescent="0.15">
      <c r="A105" s="4">
        <v>4.5</v>
      </c>
      <c r="B105" s="4">
        <f t="shared" si="48"/>
        <v>0.89550000000000007</v>
      </c>
      <c r="C105" s="4">
        <v>3.2142900000000001</v>
      </c>
      <c r="D105" s="4">
        <v>6.1686100000000002E-4</v>
      </c>
      <c r="E105" s="4">
        <v>2.4774000000000001E-2</v>
      </c>
      <c r="F105" s="4">
        <v>23503.200000000001</v>
      </c>
      <c r="G105" s="4">
        <v>23493.4</v>
      </c>
      <c r="H105" s="4">
        <v>25573.7</v>
      </c>
      <c r="I105" s="4">
        <v>19452.099999999999</v>
      </c>
      <c r="J105" s="5">
        <v>21326</v>
      </c>
      <c r="K105" s="4">
        <v>22186.7</v>
      </c>
      <c r="L105" s="4">
        <v>20401.2</v>
      </c>
      <c r="M105" s="4">
        <v>22192.1</v>
      </c>
      <c r="N105" s="2" t="s">
        <v>1</v>
      </c>
      <c r="O105" s="4">
        <f t="shared" si="49"/>
        <v>7.3583404993159433E-3</v>
      </c>
      <c r="P105" s="4">
        <f t="shared" si="50"/>
        <v>7.2142008180024891E-3</v>
      </c>
      <c r="Q105" s="2" t="s">
        <v>1</v>
      </c>
      <c r="R105" s="4">
        <f t="shared" si="51"/>
        <v>7.0092424869588055E-3</v>
      </c>
      <c r="S105" s="4">
        <f t="shared" si="52"/>
        <v>7.0107042467401921E-3</v>
      </c>
      <c r="T105" s="4">
        <f t="shared" si="53"/>
        <v>6.7195130200236692E-3</v>
      </c>
      <c r="U105" s="4">
        <f t="shared" si="54"/>
        <v>7.7046219943670393E-3</v>
      </c>
      <c r="V105" s="4">
        <f t="shared" si="55"/>
        <v>7.2862706586592167E-3</v>
      </c>
      <c r="W105" s="4">
        <f t="shared" si="56"/>
        <v>7.2862706586592167E-3</v>
      </c>
      <c r="X105" s="4">
        <f t="shared" si="57"/>
        <v>7.2133230494601597E-3</v>
      </c>
      <c r="Y105" s="4">
        <f t="shared" si="58"/>
        <v>7.1757065878383279E-3</v>
      </c>
      <c r="Z105" s="4">
        <f t="shared" si="59"/>
        <v>7.7046219943670393E-3</v>
      </c>
      <c r="AA105" s="4">
        <f t="shared" si="60"/>
        <v>6.7195130200236692E-3</v>
      </c>
      <c r="AB105" s="4">
        <f t="shared" si="61"/>
        <v>2.5343475040983932E-2</v>
      </c>
      <c r="AC105" s="4">
        <f t="shared" si="62"/>
        <v>2.72115216563334E-2</v>
      </c>
      <c r="AD105" s="4">
        <f t="shared" si="63"/>
        <v>2.3732270603031694E-2</v>
      </c>
      <c r="AE105" s="4">
        <f t="shared" si="64"/>
        <v>2.1948093205668952E-2</v>
      </c>
      <c r="AF105" s="4">
        <f t="shared" si="65"/>
        <v>2.3565869030015129E-2</v>
      </c>
      <c r="AG105" s="4">
        <f t="shared" si="66"/>
        <v>2.0552749231712086E-2</v>
      </c>
      <c r="AH105" s="4">
        <f t="shared" si="67"/>
        <v>22.781022265335352</v>
      </c>
      <c r="AI105" s="4">
        <f t="shared" si="68"/>
        <v>21.217125469176004</v>
      </c>
      <c r="AJ105" s="4">
        <f t="shared" si="69"/>
        <v>24.327645628474833</v>
      </c>
    </row>
    <row r="106" spans="1:36" x14ac:dyDescent="0.15">
      <c r="A106" s="4">
        <v>5</v>
      </c>
      <c r="B106" s="4">
        <f t="shared" si="48"/>
        <v>0.99500000000000011</v>
      </c>
      <c r="C106" s="4">
        <v>3.5714299999999999</v>
      </c>
      <c r="D106" s="4">
        <v>6.1627899999999996E-4</v>
      </c>
      <c r="E106" s="4">
        <v>2.4774000000000001E-2</v>
      </c>
      <c r="F106" s="4">
        <v>21965.4</v>
      </c>
      <c r="G106" s="4">
        <v>22237.8</v>
      </c>
      <c r="H106" s="4">
        <v>22904.5</v>
      </c>
      <c r="I106" s="4">
        <v>19061.099999999999</v>
      </c>
      <c r="J106" s="5">
        <v>20199.400000000001</v>
      </c>
      <c r="K106" s="4">
        <v>20300.8</v>
      </c>
      <c r="L106" s="4">
        <v>19099.099999999999</v>
      </c>
      <c r="M106" s="4">
        <v>21214.9</v>
      </c>
      <c r="N106" s="2" t="s">
        <v>1</v>
      </c>
      <c r="O106" s="4">
        <f t="shared" si="49"/>
        <v>7.5607581834655222E-3</v>
      </c>
      <c r="P106" s="4">
        <f t="shared" si="50"/>
        <v>7.5418520166541129E-3</v>
      </c>
      <c r="Q106" s="2" t="s">
        <v>1</v>
      </c>
      <c r="R106" s="4">
        <f t="shared" si="51"/>
        <v>7.2504510480315403E-3</v>
      </c>
      <c r="S106" s="4">
        <f t="shared" si="52"/>
        <v>7.2059073338856024E-3</v>
      </c>
      <c r="T106" s="4">
        <f t="shared" si="53"/>
        <v>7.1002587395693866E-3</v>
      </c>
      <c r="U106" s="4">
        <f t="shared" si="54"/>
        <v>7.7832432379443036E-3</v>
      </c>
      <c r="V106" s="4">
        <f t="shared" si="55"/>
        <v>7.5513051000598175E-3</v>
      </c>
      <c r="W106" s="4">
        <f t="shared" si="56"/>
        <v>7.5513051000598175E-3</v>
      </c>
      <c r="X106" s="4">
        <f t="shared" si="57"/>
        <v>7.3775827328212869E-3</v>
      </c>
      <c r="Y106" s="4">
        <f t="shared" si="58"/>
        <v>7.4028647560531085E-3</v>
      </c>
      <c r="Z106" s="4">
        <f t="shared" si="59"/>
        <v>7.7832432379443036E-3</v>
      </c>
      <c r="AA106" s="4">
        <f t="shared" si="60"/>
        <v>7.1002587395693866E-3</v>
      </c>
      <c r="AB106" s="4">
        <f t="shared" si="61"/>
        <v>2.6158105036860616E-2</v>
      </c>
      <c r="AC106" s="4">
        <f t="shared" si="62"/>
        <v>2.7502176637646741E-2</v>
      </c>
      <c r="AD106" s="4">
        <f t="shared" si="63"/>
        <v>2.5088843308487853E-2</v>
      </c>
      <c r="AE106" s="4">
        <f t="shared" si="64"/>
        <v>2.2653583476782972E-2</v>
      </c>
      <c r="AF106" s="4">
        <f t="shared" si="65"/>
        <v>2.3817583627568972E-2</v>
      </c>
      <c r="AG106" s="4">
        <f t="shared" si="66"/>
        <v>2.1727575656717703E-2</v>
      </c>
      <c r="AH106" s="4">
        <f t="shared" si="67"/>
        <v>22.071563225855023</v>
      </c>
      <c r="AI106" s="4">
        <f t="shared" si="68"/>
        <v>20.99289364607279</v>
      </c>
      <c r="AJ106" s="4">
        <f t="shared" si="69"/>
        <v>23.012231456453847</v>
      </c>
    </row>
    <row r="107" spans="1:36" x14ac:dyDescent="0.15">
      <c r="A107" s="4">
        <v>10</v>
      </c>
      <c r="B107" s="4">
        <f t="shared" si="48"/>
        <v>1.9900000000000002</v>
      </c>
      <c r="C107" s="4">
        <v>7.1428599999999998</v>
      </c>
      <c r="D107" s="4">
        <v>6.1045700000000001E-4</v>
      </c>
      <c r="E107" s="4">
        <v>2.4774000000000001E-2</v>
      </c>
      <c r="F107" s="4">
        <v>11422.5</v>
      </c>
      <c r="G107" s="4">
        <v>15354.6</v>
      </c>
      <c r="H107" s="4">
        <v>14034.5</v>
      </c>
      <c r="I107" s="4">
        <v>12370.4</v>
      </c>
      <c r="J107" s="5">
        <v>10613</v>
      </c>
      <c r="K107" s="4">
        <v>12156.5</v>
      </c>
      <c r="L107" s="4">
        <v>12052.7</v>
      </c>
      <c r="M107" s="4">
        <v>11033.5</v>
      </c>
      <c r="N107" s="2" t="s">
        <v>1</v>
      </c>
      <c r="O107" s="4">
        <f t="shared" si="49"/>
        <v>1.0430749141589162E-2</v>
      </c>
      <c r="P107" s="4">
        <f t="shared" si="50"/>
        <v>9.7460874900165348E-3</v>
      </c>
      <c r="Q107" s="2" t="s">
        <v>1</v>
      </c>
      <c r="R107" s="4">
        <f t="shared" si="51"/>
        <v>1.0054350005747897E-2</v>
      </c>
      <c r="S107" s="4">
        <f t="shared" si="52"/>
        <v>8.6719213286505104E-3</v>
      </c>
      <c r="T107" s="4">
        <f t="shared" si="53"/>
        <v>9.0706019811242437E-3</v>
      </c>
      <c r="U107" s="4">
        <f t="shared" si="54"/>
        <v>9.6614589166497851E-3</v>
      </c>
      <c r="V107" s="4">
        <f t="shared" si="55"/>
        <v>1.0088418315802847E-2</v>
      </c>
      <c r="W107" s="4">
        <f t="shared" si="56"/>
        <v>1.0088418315802847E-2</v>
      </c>
      <c r="X107" s="4">
        <f t="shared" si="57"/>
        <v>1.0230054166406431E-2</v>
      </c>
      <c r="Y107" s="4">
        <f t="shared" si="58"/>
        <v>9.6950318614549367E-3</v>
      </c>
      <c r="Z107" s="4">
        <f t="shared" si="59"/>
        <v>1.0230054166406431E-2</v>
      </c>
      <c r="AA107" s="4">
        <f t="shared" si="60"/>
        <v>8.6719213286505104E-3</v>
      </c>
      <c r="AB107" s="4">
        <f t="shared" si="61"/>
        <v>3.4420474289104969E-2</v>
      </c>
      <c r="AC107" s="4">
        <f t="shared" si="62"/>
        <v>3.6319975162835666E-2</v>
      </c>
      <c r="AD107" s="4">
        <f t="shared" si="63"/>
        <v>3.0788103576707707E-2</v>
      </c>
      <c r="AE107" s="4">
        <f t="shared" si="64"/>
        <v>2.9809005144674019E-2</v>
      </c>
      <c r="AF107" s="4">
        <f t="shared" si="65"/>
        <v>3.1454021155835538E-2</v>
      </c>
      <c r="AG107" s="4">
        <f t="shared" si="66"/>
        <v>2.666327983177541E-2</v>
      </c>
      <c r="AH107" s="4">
        <f t="shared" si="67"/>
        <v>16.7734547856702</v>
      </c>
      <c r="AI107" s="4">
        <f t="shared" si="68"/>
        <v>15.896218722649298</v>
      </c>
      <c r="AJ107" s="4">
        <f t="shared" si="69"/>
        <v>18.752381670770127</v>
      </c>
    </row>
    <row r="108" spans="1:36" x14ac:dyDescent="0.15">
      <c r="A108" s="4">
        <v>15</v>
      </c>
      <c r="B108" s="4">
        <f t="shared" si="48"/>
        <v>2.9850000000000003</v>
      </c>
      <c r="C108" s="4">
        <v>10.7143</v>
      </c>
      <c r="D108" s="4">
        <v>6.0457100000000004E-4</v>
      </c>
      <c r="E108" s="4">
        <v>2.4748099999999999E-2</v>
      </c>
      <c r="F108" s="4">
        <v>7728.53</v>
      </c>
      <c r="G108" s="4">
        <v>14805.7</v>
      </c>
      <c r="I108" s="4">
        <v>9311.2900000000009</v>
      </c>
      <c r="J108" s="5">
        <v>6614.57</v>
      </c>
      <c r="K108" s="4">
        <v>8492.69</v>
      </c>
      <c r="L108" s="4">
        <v>7420.89</v>
      </c>
      <c r="M108" s="4">
        <v>7382.67</v>
      </c>
      <c r="N108" s="2" t="s">
        <v>1</v>
      </c>
      <c r="O108" s="4">
        <f t="shared" si="49"/>
        <v>1.3212462707046714E-2</v>
      </c>
      <c r="P108" s="4">
        <f t="shared" si="50"/>
        <v>1.1660359679404536E-2</v>
      </c>
      <c r="Q108" s="2" t="s">
        <v>1</v>
      </c>
      <c r="R108" s="4">
        <f>SQRT(1.1547/F108)</f>
        <v>1.2223234237878631E-2</v>
      </c>
      <c r="S108" s="4">
        <f>SQRT(1.1547/G108)</f>
        <v>8.8312079293353437E-3</v>
      </c>
      <c r="U108" s="4">
        <f>SQRT(1.1547/I108)</f>
        <v>1.1136011132642043E-2</v>
      </c>
      <c r="V108" s="4">
        <f t="shared" si="55"/>
        <v>1.2436411193225624E-2</v>
      </c>
      <c r="W108" s="4">
        <f t="shared" si="56"/>
        <v>1.2436411193225624E-2</v>
      </c>
      <c r="X108" s="4">
        <f t="shared" si="57"/>
        <v>1.250627156365409E-2</v>
      </c>
      <c r="Y108" s="4">
        <f t="shared" si="58"/>
        <v>1.1594924541660225E-2</v>
      </c>
      <c r="Z108" s="4">
        <f t="shared" si="59"/>
        <v>1.250627156365409E-2</v>
      </c>
      <c r="AA108" s="4">
        <f t="shared" si="60"/>
        <v>8.8312079293353437E-3</v>
      </c>
      <c r="AB108" s="4">
        <f t="shared" si="61"/>
        <v>4.1365608731509899E-2</v>
      </c>
      <c r="AC108" s="4">
        <f t="shared" si="62"/>
        <v>4.4616895464336455E-2</v>
      </c>
      <c r="AD108" s="4">
        <f t="shared" si="63"/>
        <v>3.1505879190412284E-2</v>
      </c>
      <c r="AE108" s="4">
        <f t="shared" si="64"/>
        <v>3.5823668004494963E-2</v>
      </c>
      <c r="AF108" s="4">
        <f t="shared" si="65"/>
        <v>3.8639364910110066E-2</v>
      </c>
      <c r="AG108" s="4">
        <f t="shared" si="66"/>
        <v>2.728489174746054E-2</v>
      </c>
      <c r="AH108" s="4">
        <f t="shared" si="67"/>
        <v>13.957253063456893</v>
      </c>
      <c r="AI108" s="4">
        <f t="shared" si="68"/>
        <v>12.940171277742042</v>
      </c>
      <c r="AJ108" s="4">
        <f t="shared" si="69"/>
        <v>18.325159748765945</v>
      </c>
    </row>
    <row r="109" spans="1:36" x14ac:dyDescent="0.15">
      <c r="A109" s="4">
        <v>20</v>
      </c>
      <c r="B109" s="4">
        <f t="shared" si="48"/>
        <v>3.9800000000000004</v>
      </c>
      <c r="C109" s="4">
        <v>14.2857</v>
      </c>
      <c r="D109" s="4">
        <v>5.9842900000000004E-4</v>
      </c>
      <c r="E109" s="4">
        <v>2.4618899999999999E-2</v>
      </c>
      <c r="J109" s="5"/>
      <c r="N109" s="2" t="s">
        <v>1</v>
      </c>
      <c r="Q109" s="2" t="s">
        <v>1</v>
      </c>
    </row>
    <row r="110" spans="1:36" x14ac:dyDescent="0.15">
      <c r="A110" s="4">
        <v>25</v>
      </c>
      <c r="B110" s="4">
        <f t="shared" si="48"/>
        <v>4.9750000000000005</v>
      </c>
      <c r="C110" s="4">
        <v>17.857099999999999</v>
      </c>
      <c r="D110" s="4">
        <v>5.9228600000000003E-4</v>
      </c>
      <c r="E110" s="4">
        <v>2.44896E-2</v>
      </c>
      <c r="F110" s="4">
        <v>6015.98</v>
      </c>
      <c r="H110" s="4">
        <v>7077.94</v>
      </c>
      <c r="J110" s="5">
        <v>6129.72</v>
      </c>
      <c r="K110" s="4">
        <v>6964.04</v>
      </c>
      <c r="L110" s="4">
        <v>6281.86</v>
      </c>
      <c r="M110" s="4">
        <v>6163.62</v>
      </c>
      <c r="N110" s="2" t="s">
        <v>1</v>
      </c>
      <c r="O110" s="4">
        <f t="shared" ref="O110:O126" si="70">SQRT(1.1547/J110)</f>
        <v>1.3725060405642834E-2</v>
      </c>
      <c r="P110" s="4">
        <f t="shared" ref="P110:P126" si="71">SQRT(1.1547/K110)</f>
        <v>1.2876681521344793E-2</v>
      </c>
      <c r="Q110" s="2" t="s">
        <v>1</v>
      </c>
      <c r="R110" s="4">
        <f t="shared" ref="R110:R124" si="72">SQRT(1.1547/F110)</f>
        <v>1.3854198027603109E-2</v>
      </c>
      <c r="T110" s="4">
        <f t="shared" ref="T110:T128" si="73">SQRT(1.1547/H110)</f>
        <v>1.2772653906970516E-2</v>
      </c>
      <c r="V110" s="4">
        <f t="shared" ref="V110:V127" si="74">AVERAGE(O110:P110)</f>
        <v>1.3300870963493814E-2</v>
      </c>
      <c r="W110" s="4">
        <f t="shared" ref="W110:W127" si="75">AVERAGE(O110:P110)</f>
        <v>1.3300870963493814E-2</v>
      </c>
      <c r="X110" s="4">
        <f t="shared" ref="X110:X127" si="76">SQRT(1.1547/M110)</f>
        <v>1.3687264347948922E-2</v>
      </c>
      <c r="Y110" s="4">
        <f t="shared" ref="Y110:Y127" si="77">AVERAGE(R110:X110)</f>
        <v>1.3383171641902034E-2</v>
      </c>
      <c r="Z110" s="4">
        <f t="shared" ref="Z110:Z127" si="78">MAX(R110:X110)</f>
        <v>1.3854198027603109E-2</v>
      </c>
      <c r="AA110" s="4">
        <f t="shared" ref="AA110:AA127" si="79">MIN(R110:X110)</f>
        <v>1.2772653906970516E-2</v>
      </c>
      <c r="AB110" s="4">
        <f t="shared" ref="AB110:AB127" si="80">Y110*SQRT(1/($D110*11.4*11.4))</f>
        <v>4.8237907784743551E-2</v>
      </c>
      <c r="AC110" s="4">
        <f t="shared" ref="AC110:AC127" si="81">Z110*SQRT(1/($D110*11.4*11.4))</f>
        <v>4.9935661349114653E-2</v>
      </c>
      <c r="AD110" s="4">
        <f t="shared" ref="AD110:AD127" si="82">AA110*SQRT(1/($D110*11.4*11.4))</f>
        <v>4.6037375729519041E-2</v>
      </c>
      <c r="AE110" s="4">
        <f t="shared" ref="AE110:AE127" si="83">AB110*(SQRT(3)/2)</f>
        <v>4.177525356699905E-2</v>
      </c>
      <c r="AF110" s="4">
        <f t="shared" ref="AF110:AF127" si="84">AC110*(SQRT(3)/2)</f>
        <v>4.3245551283110001E-2</v>
      </c>
      <c r="AG110" s="4">
        <f t="shared" ref="AG110:AG127" si="85">AD110*(SQRT(3)/2)</f>
        <v>3.9869536905332639E-2</v>
      </c>
      <c r="AH110" s="4">
        <f t="shared" ref="AH110:AH127" si="86">1/(2*AE110)</f>
        <v>11.968808261046249</v>
      </c>
      <c r="AI110" s="4">
        <f t="shared" ref="AI110:AI127" si="87">1/(2*AF110)</f>
        <v>11.561882902745657</v>
      </c>
      <c r="AJ110" s="4">
        <f t="shared" ref="AJ110:AJ127" si="88">1/(2*AG110)</f>
        <v>12.540903125792862</v>
      </c>
    </row>
    <row r="111" spans="1:36" x14ac:dyDescent="0.15">
      <c r="A111" s="4">
        <v>30</v>
      </c>
      <c r="B111" s="4">
        <f t="shared" si="48"/>
        <v>5.9700000000000006</v>
      </c>
      <c r="C111" s="4">
        <v>21.428599999999999</v>
      </c>
      <c r="D111" s="4">
        <v>5.8509999999999996E-4</v>
      </c>
      <c r="E111" s="4">
        <v>2.4334499999999998E-2</v>
      </c>
      <c r="F111" s="4">
        <v>5427.06</v>
      </c>
      <c r="H111" s="4">
        <v>6747.93</v>
      </c>
      <c r="I111" s="4">
        <v>8269.5</v>
      </c>
      <c r="J111" s="5">
        <v>6071.87</v>
      </c>
      <c r="K111" s="4">
        <v>7015.45</v>
      </c>
      <c r="L111" s="4">
        <v>6491.48</v>
      </c>
      <c r="M111" s="4">
        <v>6426.11</v>
      </c>
      <c r="N111" s="2" t="s">
        <v>1</v>
      </c>
      <c r="O111" s="4">
        <f t="shared" si="70"/>
        <v>1.379028845694791E-2</v>
      </c>
      <c r="P111" s="4">
        <f t="shared" si="71"/>
        <v>1.2829413887359951E-2</v>
      </c>
      <c r="Q111" s="2" t="s">
        <v>1</v>
      </c>
      <c r="R111" s="4">
        <f t="shared" si="72"/>
        <v>1.4586539465758852E-2</v>
      </c>
      <c r="T111" s="4">
        <f t="shared" si="73"/>
        <v>1.3081251591645039E-2</v>
      </c>
      <c r="U111" s="4">
        <f t="shared" ref="U111:U125" si="89">SQRT(1.1547/I111)</f>
        <v>1.1816665914075276E-2</v>
      </c>
      <c r="V111" s="4">
        <f t="shared" si="74"/>
        <v>1.3309851172153931E-2</v>
      </c>
      <c r="W111" s="4">
        <f t="shared" si="75"/>
        <v>1.3309851172153931E-2</v>
      </c>
      <c r="X111" s="4">
        <f t="shared" si="76"/>
        <v>1.3404805140146627E-2</v>
      </c>
      <c r="Y111" s="4">
        <f t="shared" si="77"/>
        <v>1.3251494075988942E-2</v>
      </c>
      <c r="Z111" s="4">
        <f t="shared" si="78"/>
        <v>1.4586539465758852E-2</v>
      </c>
      <c r="AA111" s="4">
        <f t="shared" si="79"/>
        <v>1.1816665914075276E-2</v>
      </c>
      <c r="AB111" s="4">
        <f t="shared" si="80"/>
        <v>4.8055704272165996E-2</v>
      </c>
      <c r="AC111" s="4">
        <f t="shared" si="81"/>
        <v>5.2897161852179554E-2</v>
      </c>
      <c r="AD111" s="4">
        <f t="shared" si="82"/>
        <v>4.2852390786539067E-2</v>
      </c>
      <c r="AE111" s="4">
        <f t="shared" si="83"/>
        <v>4.161746069644813E-2</v>
      </c>
      <c r="AF111" s="4">
        <f t="shared" si="84"/>
        <v>4.5810285952084598E-2</v>
      </c>
      <c r="AG111" s="4">
        <f t="shared" si="85"/>
        <v>3.7111259034041055E-2</v>
      </c>
      <c r="AH111" s="4">
        <f t="shared" si="86"/>
        <v>12.014188074734527</v>
      </c>
      <c r="AI111" s="4">
        <f t="shared" si="87"/>
        <v>10.91457932663805</v>
      </c>
      <c r="AJ111" s="4">
        <f t="shared" si="88"/>
        <v>13.473000189547998</v>
      </c>
    </row>
    <row r="112" spans="1:36" x14ac:dyDescent="0.15">
      <c r="A112" s="4">
        <v>35</v>
      </c>
      <c r="B112" s="4">
        <f t="shared" si="48"/>
        <v>6.9650000000000007</v>
      </c>
      <c r="C112" s="4">
        <v>25</v>
      </c>
      <c r="D112" s="4">
        <v>5.7635E-4</v>
      </c>
      <c r="E112" s="4">
        <v>2.41409E-2</v>
      </c>
      <c r="F112" s="4">
        <v>5409.39</v>
      </c>
      <c r="H112" s="4">
        <v>6417.91</v>
      </c>
      <c r="I112" s="4">
        <v>7016.16</v>
      </c>
      <c r="J112" s="5">
        <v>6060.17</v>
      </c>
      <c r="K112" s="4">
        <v>6940.14</v>
      </c>
      <c r="L112" s="4">
        <v>6944.19</v>
      </c>
      <c r="M112" s="4">
        <v>6163.34</v>
      </c>
      <c r="N112" s="2" t="s">
        <v>1</v>
      </c>
      <c r="O112" s="4">
        <f t="shared" si="70"/>
        <v>1.3803594071694113E-2</v>
      </c>
      <c r="P112" s="4">
        <f t="shared" si="71"/>
        <v>1.2898834402191198E-2</v>
      </c>
      <c r="Q112" s="2" t="s">
        <v>1</v>
      </c>
      <c r="R112" s="4">
        <f t="shared" si="72"/>
        <v>1.4610343814530748E-2</v>
      </c>
      <c r="T112" s="4">
        <f t="shared" si="73"/>
        <v>1.3413365895459228E-2</v>
      </c>
      <c r="U112" s="4">
        <f t="shared" si="89"/>
        <v>1.2828764734952154E-2</v>
      </c>
      <c r="V112" s="4">
        <f t="shared" si="74"/>
        <v>1.3351214236942657E-2</v>
      </c>
      <c r="W112" s="4">
        <f t="shared" si="75"/>
        <v>1.3351214236942657E-2</v>
      </c>
      <c r="X112" s="4">
        <f t="shared" si="76"/>
        <v>1.3687575250032178E-2</v>
      </c>
      <c r="Y112" s="4">
        <f t="shared" si="77"/>
        <v>1.3540413028143272E-2</v>
      </c>
      <c r="Z112" s="4">
        <f t="shared" si="78"/>
        <v>1.4610343814530748E-2</v>
      </c>
      <c r="AA112" s="4">
        <f t="shared" si="79"/>
        <v>1.2828764734952154E-2</v>
      </c>
      <c r="AB112" s="4">
        <f t="shared" si="80"/>
        <v>4.9474784580511355E-2</v>
      </c>
      <c r="AC112" s="4">
        <f t="shared" si="81"/>
        <v>5.3384162755501646E-2</v>
      </c>
      <c r="AD112" s="4">
        <f t="shared" si="82"/>
        <v>4.6874520768060493E-2</v>
      </c>
      <c r="AE112" s="4">
        <f t="shared" si="83"/>
        <v>4.2846420293485461E-2</v>
      </c>
      <c r="AF112" s="4">
        <f t="shared" si="84"/>
        <v>4.6232041106027501E-2</v>
      </c>
      <c r="AG112" s="4">
        <f t="shared" si="85"/>
        <v>4.0594525775361642E-2</v>
      </c>
      <c r="AH112" s="4">
        <f t="shared" si="86"/>
        <v>11.669586317249985</v>
      </c>
      <c r="AI112" s="4">
        <f t="shared" si="87"/>
        <v>10.815010283740479</v>
      </c>
      <c r="AJ112" s="4">
        <f t="shared" si="88"/>
        <v>12.316931666275776</v>
      </c>
    </row>
    <row r="113" spans="1:36" x14ac:dyDescent="0.15">
      <c r="A113" s="4">
        <v>40</v>
      </c>
      <c r="B113" s="4">
        <f t="shared" si="48"/>
        <v>7.9600000000000009</v>
      </c>
      <c r="C113" s="4">
        <v>28.571400000000001</v>
      </c>
      <c r="D113" s="4">
        <v>5.6760000000000003E-4</v>
      </c>
      <c r="E113" s="4">
        <v>2.3947300000000001E-2</v>
      </c>
      <c r="F113" s="4">
        <v>5691.8</v>
      </c>
      <c r="H113" s="4">
        <v>6088.87</v>
      </c>
      <c r="I113" s="4">
        <v>6958.07</v>
      </c>
      <c r="J113" s="5">
        <v>5748.47</v>
      </c>
      <c r="K113" s="4">
        <v>6605.1</v>
      </c>
      <c r="L113" s="4">
        <v>6663.77</v>
      </c>
      <c r="M113" s="4">
        <v>5813.15</v>
      </c>
      <c r="N113" s="2" t="s">
        <v>1</v>
      </c>
      <c r="O113" s="4">
        <f t="shared" si="70"/>
        <v>1.4172891039407868E-2</v>
      </c>
      <c r="P113" s="4">
        <f t="shared" si="71"/>
        <v>1.3221930936583491E-2</v>
      </c>
      <c r="Q113" s="2" t="s">
        <v>1</v>
      </c>
      <c r="R113" s="4">
        <f t="shared" si="72"/>
        <v>1.42432719760791E-2</v>
      </c>
      <c r="T113" s="4">
        <f t="shared" si="73"/>
        <v>1.3771023899898848E-2</v>
      </c>
      <c r="U113" s="4">
        <f t="shared" si="89"/>
        <v>1.2882204411053529E-2</v>
      </c>
      <c r="V113" s="4">
        <f t="shared" si="74"/>
        <v>1.3697410987995678E-2</v>
      </c>
      <c r="W113" s="4">
        <f t="shared" si="75"/>
        <v>1.3697410987995678E-2</v>
      </c>
      <c r="X113" s="4">
        <f t="shared" si="76"/>
        <v>1.4093823167425999E-2</v>
      </c>
      <c r="Y113" s="4">
        <f t="shared" si="77"/>
        <v>1.3730857571741473E-2</v>
      </c>
      <c r="Z113" s="4">
        <f t="shared" si="78"/>
        <v>1.42432719760791E-2</v>
      </c>
      <c r="AA113" s="4">
        <f t="shared" si="79"/>
        <v>1.2882204411053529E-2</v>
      </c>
      <c r="AB113" s="4">
        <f t="shared" si="80"/>
        <v>5.0555873392141931E-2</v>
      </c>
      <c r="AC113" s="4">
        <f t="shared" si="81"/>
        <v>5.2442540529620461E-2</v>
      </c>
      <c r="AD113" s="4">
        <f t="shared" si="82"/>
        <v>4.7431203172426058E-2</v>
      </c>
      <c r="AE113" s="4">
        <f t="shared" si="83"/>
        <v>4.3782670668104672E-2</v>
      </c>
      <c r="AF113" s="4">
        <f t="shared" si="84"/>
        <v>4.5416572337646344E-2</v>
      </c>
      <c r="AG113" s="4">
        <f t="shared" si="85"/>
        <v>4.1076626879382024E-2</v>
      </c>
      <c r="AH113" s="4">
        <f t="shared" si="86"/>
        <v>11.420043418325461</v>
      </c>
      <c r="AI113" s="4">
        <f t="shared" si="87"/>
        <v>11.009197177690664</v>
      </c>
      <c r="AJ113" s="4">
        <f t="shared" si="88"/>
        <v>12.172372416756783</v>
      </c>
    </row>
    <row r="114" spans="1:36" x14ac:dyDescent="0.15">
      <c r="A114" s="4">
        <v>45</v>
      </c>
      <c r="B114" s="4">
        <f t="shared" si="48"/>
        <v>8.9550000000000001</v>
      </c>
      <c r="C114" s="4">
        <v>32.142899999999997</v>
      </c>
      <c r="D114" s="4">
        <v>5.5516400000000003E-4</v>
      </c>
      <c r="E114" s="4">
        <v>2.3675999999999999E-2</v>
      </c>
      <c r="F114" s="4">
        <v>5916.1</v>
      </c>
      <c r="H114" s="4">
        <v>5896.92</v>
      </c>
      <c r="I114" s="4">
        <v>6848.45</v>
      </c>
      <c r="J114" s="5">
        <v>5536.38</v>
      </c>
      <c r="K114" s="4">
        <v>6146.75</v>
      </c>
      <c r="L114" s="4">
        <v>5889.95</v>
      </c>
      <c r="M114" s="4">
        <v>5362.84</v>
      </c>
      <c r="N114" s="2" t="s">
        <v>1</v>
      </c>
      <c r="O114" s="4">
        <f t="shared" si="70"/>
        <v>1.4441810344003261E-2</v>
      </c>
      <c r="P114" s="4">
        <f t="shared" si="71"/>
        <v>1.3706034099051649E-2</v>
      </c>
      <c r="Q114" s="2" t="s">
        <v>1</v>
      </c>
      <c r="R114" s="4">
        <f t="shared" si="72"/>
        <v>1.3970656985441234E-2</v>
      </c>
      <c r="T114" s="4">
        <f t="shared" si="73"/>
        <v>1.3993358638919963E-2</v>
      </c>
      <c r="U114" s="4">
        <f t="shared" si="89"/>
        <v>1.2984894883156909E-2</v>
      </c>
      <c r="V114" s="4">
        <f t="shared" si="74"/>
        <v>1.4073922221527455E-2</v>
      </c>
      <c r="W114" s="4">
        <f t="shared" si="75"/>
        <v>1.4073922221527455E-2</v>
      </c>
      <c r="X114" s="4">
        <f t="shared" si="76"/>
        <v>1.4673616447684787E-2</v>
      </c>
      <c r="Y114" s="4">
        <f t="shared" si="77"/>
        <v>1.39617285663763E-2</v>
      </c>
      <c r="Z114" s="4">
        <f t="shared" si="78"/>
        <v>1.4673616447684787E-2</v>
      </c>
      <c r="AA114" s="4">
        <f t="shared" si="79"/>
        <v>1.2984894883156909E-2</v>
      </c>
      <c r="AB114" s="4">
        <f t="shared" si="80"/>
        <v>5.1978493851816236E-2</v>
      </c>
      <c r="AC114" s="4">
        <f t="shared" si="81"/>
        <v>5.4628800344014405E-2</v>
      </c>
      <c r="AD114" s="4">
        <f t="shared" si="82"/>
        <v>4.8341813525588959E-2</v>
      </c>
      <c r="AE114" s="4">
        <f t="shared" si="83"/>
        <v>4.5014696126126116E-2</v>
      </c>
      <c r="AF114" s="4">
        <f t="shared" si="84"/>
        <v>4.7309928876184557E-2</v>
      </c>
      <c r="AG114" s="4">
        <f t="shared" si="85"/>
        <v>4.1865238578170212E-2</v>
      </c>
      <c r="AH114" s="4">
        <f t="shared" si="86"/>
        <v>11.107483622660835</v>
      </c>
      <c r="AI114" s="4">
        <f t="shared" si="87"/>
        <v>10.568606038460905</v>
      </c>
      <c r="AJ114" s="4">
        <f t="shared" si="88"/>
        <v>11.943082542487049</v>
      </c>
    </row>
    <row r="115" spans="1:36" x14ac:dyDescent="0.15">
      <c r="A115" s="4">
        <v>50</v>
      </c>
      <c r="B115" s="4">
        <f t="shared" si="48"/>
        <v>9.9500000000000011</v>
      </c>
      <c r="C115" s="4">
        <v>35.714300000000001</v>
      </c>
      <c r="D115" s="4">
        <v>5.4027100000000005E-4</v>
      </c>
      <c r="E115" s="4">
        <v>2.3353100000000002E-2</v>
      </c>
      <c r="F115" s="4">
        <v>5453.75</v>
      </c>
      <c r="H115" s="4">
        <v>5704.97</v>
      </c>
      <c r="I115" s="4">
        <v>6712.9</v>
      </c>
      <c r="J115" s="5">
        <v>5538.17</v>
      </c>
      <c r="K115" s="4">
        <v>5845.58</v>
      </c>
      <c r="L115" s="4">
        <v>5133.1499999999996</v>
      </c>
      <c r="M115" s="4">
        <v>4957.3999999999996</v>
      </c>
      <c r="N115" s="2" t="s">
        <v>1</v>
      </c>
      <c r="O115" s="4">
        <f t="shared" si="70"/>
        <v>1.4439476276100382E-2</v>
      </c>
      <c r="P115" s="4">
        <f t="shared" si="71"/>
        <v>1.4054674069232652E-2</v>
      </c>
      <c r="Q115" s="2" t="s">
        <v>1</v>
      </c>
      <c r="R115" s="4">
        <f t="shared" si="72"/>
        <v>1.455080330051749E-2</v>
      </c>
      <c r="T115" s="4">
        <f t="shared" si="73"/>
        <v>1.4226822084401323E-2</v>
      </c>
      <c r="U115" s="4">
        <f t="shared" si="89"/>
        <v>1.3115338200498424E-2</v>
      </c>
      <c r="V115" s="4">
        <f t="shared" si="74"/>
        <v>1.4247075172666518E-2</v>
      </c>
      <c r="W115" s="4">
        <f t="shared" si="75"/>
        <v>1.4247075172666518E-2</v>
      </c>
      <c r="X115" s="4">
        <f t="shared" si="76"/>
        <v>1.5261864790511363E-2</v>
      </c>
      <c r="Y115" s="4">
        <f t="shared" si="77"/>
        <v>1.427482978687694E-2</v>
      </c>
      <c r="Z115" s="4">
        <f t="shared" si="78"/>
        <v>1.5261864790511363E-2</v>
      </c>
      <c r="AA115" s="4">
        <f t="shared" si="79"/>
        <v>1.3115338200498424E-2</v>
      </c>
      <c r="AB115" s="4">
        <f t="shared" si="80"/>
        <v>5.3871647678817219E-2</v>
      </c>
      <c r="AC115" s="4">
        <f t="shared" si="81"/>
        <v>5.7596609920492182E-2</v>
      </c>
      <c r="AD115" s="4">
        <f t="shared" si="82"/>
        <v>4.9495853139721553E-2</v>
      </c>
      <c r="AE115" s="4">
        <f t="shared" si="83"/>
        <v>4.6654215433580698E-2</v>
      </c>
      <c r="AF115" s="4">
        <f t="shared" si="84"/>
        <v>4.9880127363009043E-2</v>
      </c>
      <c r="AG115" s="4">
        <f t="shared" si="85"/>
        <v>4.2864666200982629E-2</v>
      </c>
      <c r="AH115" s="4">
        <f t="shared" si="86"/>
        <v>10.717145178699345</v>
      </c>
      <c r="AI115" s="4">
        <f t="shared" si="87"/>
        <v>10.024032143326052</v>
      </c>
      <c r="AJ115" s="4">
        <f t="shared" si="88"/>
        <v>11.664619004744239</v>
      </c>
    </row>
    <row r="116" spans="1:36" x14ac:dyDescent="0.15">
      <c r="A116" s="4">
        <v>55</v>
      </c>
      <c r="B116" s="4">
        <f t="shared" si="48"/>
        <v>10.945</v>
      </c>
      <c r="C116" s="4">
        <v>39.281300000000002</v>
      </c>
      <c r="D116" s="4">
        <v>5.2539700000000004E-4</v>
      </c>
      <c r="E116" s="4">
        <v>2.3030599999999998E-2</v>
      </c>
      <c r="F116" s="4">
        <v>4991.41</v>
      </c>
      <c r="H116" s="4">
        <v>5513.02</v>
      </c>
      <c r="I116" s="4">
        <v>6605.04</v>
      </c>
      <c r="J116" s="5">
        <v>5343.23</v>
      </c>
      <c r="K116" s="4">
        <v>5515.9</v>
      </c>
      <c r="L116" s="4">
        <v>5000.83</v>
      </c>
      <c r="M116" s="4">
        <v>4546.1400000000003</v>
      </c>
      <c r="N116" s="2" t="s">
        <v>1</v>
      </c>
      <c r="O116" s="4">
        <f t="shared" si="70"/>
        <v>1.4700518348498963E-2</v>
      </c>
      <c r="P116" s="4">
        <f t="shared" si="71"/>
        <v>1.4468596022190656E-2</v>
      </c>
      <c r="Q116" s="2" t="s">
        <v>1</v>
      </c>
      <c r="R116" s="4">
        <f t="shared" si="72"/>
        <v>1.5209780988495512E-2</v>
      </c>
      <c r="T116" s="4">
        <f t="shared" si="73"/>
        <v>1.4472374723875386E-2</v>
      </c>
      <c r="U116" s="4">
        <f t="shared" si="89"/>
        <v>1.3221990990273901E-2</v>
      </c>
      <c r="V116" s="4">
        <f t="shared" si="74"/>
        <v>1.458455718534481E-2</v>
      </c>
      <c r="W116" s="4">
        <f t="shared" si="75"/>
        <v>1.458455718534481E-2</v>
      </c>
      <c r="X116" s="4">
        <f t="shared" si="76"/>
        <v>1.5937242466902007E-2</v>
      </c>
      <c r="Y116" s="4">
        <f t="shared" si="77"/>
        <v>1.4668417256706071E-2</v>
      </c>
      <c r="Z116" s="4">
        <f t="shared" si="78"/>
        <v>1.5937242466902007E-2</v>
      </c>
      <c r="AA116" s="4">
        <f t="shared" si="79"/>
        <v>1.3221990990273901E-2</v>
      </c>
      <c r="AB116" s="4">
        <f t="shared" si="80"/>
        <v>5.6135114097888385E-2</v>
      </c>
      <c r="AC116" s="4">
        <f t="shared" si="81"/>
        <v>6.0990828705547458E-2</v>
      </c>
      <c r="AD116" s="4">
        <f t="shared" si="82"/>
        <v>5.0599731371900554E-2</v>
      </c>
      <c r="AE116" s="4">
        <f t="shared" si="83"/>
        <v>4.8614434853109317E-2</v>
      </c>
      <c r="AF116" s="4">
        <f t="shared" si="84"/>
        <v>5.2819607056869264E-2</v>
      </c>
      <c r="AG116" s="4">
        <f t="shared" si="85"/>
        <v>4.3820652792734303E-2</v>
      </c>
      <c r="AH116" s="4">
        <f t="shared" si="86"/>
        <v>10.28501105712269</v>
      </c>
      <c r="AI116" s="4">
        <f t="shared" si="87"/>
        <v>9.4661817431103792</v>
      </c>
      <c r="AJ116" s="4">
        <f t="shared" si="88"/>
        <v>11.410144946149744</v>
      </c>
    </row>
    <row r="117" spans="1:36" x14ac:dyDescent="0.15">
      <c r="A117" s="4">
        <v>60</v>
      </c>
      <c r="B117" s="4">
        <f t="shared" si="48"/>
        <v>11.940000000000001</v>
      </c>
      <c r="C117" s="4">
        <v>42.85</v>
      </c>
      <c r="D117" s="4">
        <v>5.0470199999999999E-4</v>
      </c>
      <c r="E117" s="4">
        <v>2.2736300000000001E-2</v>
      </c>
      <c r="F117" s="4">
        <v>4701.5600000000004</v>
      </c>
      <c r="H117" s="4">
        <v>5321.08</v>
      </c>
      <c r="I117" s="4">
        <v>6461.95</v>
      </c>
      <c r="J117" s="5">
        <v>5090.63</v>
      </c>
      <c r="K117" s="4">
        <v>5169.3599999999997</v>
      </c>
      <c r="L117" s="4">
        <v>4868.5</v>
      </c>
      <c r="M117" s="4">
        <v>4352.2700000000004</v>
      </c>
      <c r="N117" s="2" t="s">
        <v>1</v>
      </c>
      <c r="O117" s="4">
        <f t="shared" si="70"/>
        <v>1.5060826886042412E-2</v>
      </c>
      <c r="P117" s="4">
        <f t="shared" si="71"/>
        <v>1.4945697706655112E-2</v>
      </c>
      <c r="Q117" s="2" t="s">
        <v>1</v>
      </c>
      <c r="R117" s="4">
        <f t="shared" si="72"/>
        <v>1.5671609138418075E-2</v>
      </c>
      <c r="T117" s="4">
        <f t="shared" si="73"/>
        <v>1.4731083414693778E-2</v>
      </c>
      <c r="U117" s="4">
        <f t="shared" si="89"/>
        <v>1.3367579827248871E-2</v>
      </c>
      <c r="V117" s="4">
        <f t="shared" si="74"/>
        <v>1.5003262296348761E-2</v>
      </c>
      <c r="W117" s="4">
        <f t="shared" si="75"/>
        <v>1.5003262296348761E-2</v>
      </c>
      <c r="X117" s="4">
        <f t="shared" si="76"/>
        <v>1.6288334071537246E-2</v>
      </c>
      <c r="Y117" s="4">
        <f t="shared" si="77"/>
        <v>1.5010855174099251E-2</v>
      </c>
      <c r="Z117" s="4">
        <f t="shared" si="78"/>
        <v>1.6288334071537246E-2</v>
      </c>
      <c r="AA117" s="4">
        <f t="shared" si="79"/>
        <v>1.3367579827248871E-2</v>
      </c>
      <c r="AB117" s="4">
        <f t="shared" si="80"/>
        <v>5.8611531657309722E-2</v>
      </c>
      <c r="AC117" s="4">
        <f t="shared" si="81"/>
        <v>6.3599588231723056E-2</v>
      </c>
      <c r="AD117" s="4">
        <f t="shared" si="82"/>
        <v>5.2195182695407412E-2</v>
      </c>
      <c r="AE117" s="4">
        <f t="shared" si="83"/>
        <v>5.0759075369946061E-2</v>
      </c>
      <c r="AF117" s="4">
        <f t="shared" si="84"/>
        <v>5.507885907890199E-2</v>
      </c>
      <c r="AG117" s="4">
        <f t="shared" si="85"/>
        <v>4.5202354169392743E-2</v>
      </c>
      <c r="AH117" s="4">
        <f t="shared" si="86"/>
        <v>9.8504552408778707</v>
      </c>
      <c r="AI117" s="4">
        <f t="shared" si="87"/>
        <v>9.0778931946236607</v>
      </c>
      <c r="AJ117" s="4">
        <f t="shared" si="88"/>
        <v>11.061370788925817</v>
      </c>
    </row>
    <row r="118" spans="1:36" x14ac:dyDescent="0.15">
      <c r="A118" s="4">
        <v>65</v>
      </c>
      <c r="B118" s="4">
        <f t="shared" si="48"/>
        <v>12.935</v>
      </c>
      <c r="C118" s="4">
        <v>46.64</v>
      </c>
      <c r="D118" s="4">
        <v>4.8116599999999999E-4</v>
      </c>
      <c r="E118" s="4">
        <v>2.2431300000000001E-2</v>
      </c>
      <c r="F118" s="4">
        <v>4706.1899999999996</v>
      </c>
      <c r="H118" s="4">
        <v>5232.55</v>
      </c>
      <c r="I118" s="4">
        <v>6318.85</v>
      </c>
      <c r="J118" s="5">
        <v>4902.7</v>
      </c>
      <c r="K118" s="4">
        <v>4818.95</v>
      </c>
      <c r="L118" s="4">
        <v>4736.18</v>
      </c>
      <c r="M118" s="4">
        <v>4079.83</v>
      </c>
      <c r="N118" s="2" t="s">
        <v>1</v>
      </c>
      <c r="O118" s="4">
        <f t="shared" si="70"/>
        <v>1.5346767838503006E-2</v>
      </c>
      <c r="P118" s="4">
        <f t="shared" si="71"/>
        <v>1.5479551478349939E-2</v>
      </c>
      <c r="Q118" s="2" t="s">
        <v>1</v>
      </c>
      <c r="R118" s="4">
        <f t="shared" si="72"/>
        <v>1.566389829320038E-2</v>
      </c>
      <c r="T118" s="4">
        <f t="shared" si="73"/>
        <v>1.4855179005125174E-2</v>
      </c>
      <c r="U118" s="4">
        <f t="shared" si="89"/>
        <v>1.3518097046240225E-2</v>
      </c>
      <c r="V118" s="4">
        <f t="shared" si="74"/>
        <v>1.5413159658426472E-2</v>
      </c>
      <c r="W118" s="4">
        <f t="shared" si="75"/>
        <v>1.5413159658426472E-2</v>
      </c>
      <c r="X118" s="4">
        <f t="shared" si="76"/>
        <v>1.6823391413538773E-2</v>
      </c>
      <c r="Y118" s="4">
        <f t="shared" si="77"/>
        <v>1.5281147512492918E-2</v>
      </c>
      <c r="Z118" s="4">
        <f t="shared" si="78"/>
        <v>1.6823391413538773E-2</v>
      </c>
      <c r="AA118" s="4">
        <f t="shared" si="79"/>
        <v>1.3518097046240225E-2</v>
      </c>
      <c r="AB118" s="4">
        <f t="shared" si="80"/>
        <v>6.1108785274965619E-2</v>
      </c>
      <c r="AC118" s="4">
        <f t="shared" si="81"/>
        <v>6.7276165788345776E-2</v>
      </c>
      <c r="AD118" s="4">
        <f t="shared" si="82"/>
        <v>5.4058406873534443E-2</v>
      </c>
      <c r="AE118" s="4">
        <f t="shared" si="83"/>
        <v>5.2921760442528658E-2</v>
      </c>
      <c r="AF118" s="4">
        <f t="shared" si="84"/>
        <v>5.8262868641920984E-2</v>
      </c>
      <c r="AG118" s="4">
        <f t="shared" si="85"/>
        <v>4.6815953640596139E-2</v>
      </c>
      <c r="AH118" s="4">
        <f t="shared" si="86"/>
        <v>9.4479094387455991</v>
      </c>
      <c r="AI118" s="4">
        <f t="shared" si="87"/>
        <v>8.5817950893039736</v>
      </c>
      <c r="AJ118" s="4">
        <f t="shared" si="88"/>
        <v>10.680119940276692</v>
      </c>
    </row>
    <row r="119" spans="1:36" x14ac:dyDescent="0.15">
      <c r="A119" s="4">
        <v>70</v>
      </c>
      <c r="B119" s="4">
        <f t="shared" si="48"/>
        <v>13.930000000000001</v>
      </c>
      <c r="C119" s="4">
        <v>50.788899999999998</v>
      </c>
      <c r="D119" s="4">
        <v>4.5545600000000002E-4</v>
      </c>
      <c r="E119" s="4">
        <v>2.1974799999999999E-2</v>
      </c>
      <c r="F119" s="4">
        <v>4710.82</v>
      </c>
      <c r="H119" s="4">
        <v>5146.8999999999996</v>
      </c>
      <c r="I119" s="4">
        <v>6105.19</v>
      </c>
      <c r="J119" s="5">
        <v>4846.53</v>
      </c>
      <c r="K119" s="4">
        <v>4624.95</v>
      </c>
      <c r="L119" s="4">
        <v>4603.8599999999997</v>
      </c>
      <c r="M119" s="4">
        <v>4016.1</v>
      </c>
      <c r="N119" s="2" t="s">
        <v>1</v>
      </c>
      <c r="O119" s="4">
        <f t="shared" si="70"/>
        <v>1.5435444133729177E-2</v>
      </c>
      <c r="P119" s="4">
        <f t="shared" si="71"/>
        <v>1.5800872253570832E-2</v>
      </c>
      <c r="Q119" s="2" t="s">
        <v>1</v>
      </c>
      <c r="R119" s="4">
        <f t="shared" si="72"/>
        <v>1.5656198818611779E-2</v>
      </c>
      <c r="T119" s="4">
        <f t="shared" si="73"/>
        <v>1.4978272164827871E-2</v>
      </c>
      <c r="U119" s="4">
        <f t="shared" si="89"/>
        <v>1.3752605676770679E-2</v>
      </c>
      <c r="V119" s="4">
        <f t="shared" si="74"/>
        <v>1.5618158193650004E-2</v>
      </c>
      <c r="W119" s="4">
        <f t="shared" si="75"/>
        <v>1.5618158193650004E-2</v>
      </c>
      <c r="X119" s="4">
        <f t="shared" si="76"/>
        <v>1.6956348106007504E-2</v>
      </c>
      <c r="Y119" s="4">
        <f t="shared" si="77"/>
        <v>1.542995685891964E-2</v>
      </c>
      <c r="Z119" s="4">
        <f t="shared" si="78"/>
        <v>1.6956348106007504E-2</v>
      </c>
      <c r="AA119" s="4">
        <f t="shared" si="79"/>
        <v>1.3752605676770679E-2</v>
      </c>
      <c r="AB119" s="4">
        <f t="shared" si="80"/>
        <v>6.3421520035561743E-2</v>
      </c>
      <c r="AC119" s="4">
        <f t="shared" si="81"/>
        <v>6.9695423063574943E-2</v>
      </c>
      <c r="AD119" s="4">
        <f t="shared" si="82"/>
        <v>5.6527128652747338E-2</v>
      </c>
      <c r="AE119" s="4">
        <f t="shared" si="83"/>
        <v>5.4924647497420223E-2</v>
      </c>
      <c r="AF119" s="4">
        <f t="shared" si="84"/>
        <v>6.0358006900559764E-2</v>
      </c>
      <c r="AG119" s="4">
        <f t="shared" si="85"/>
        <v>4.8953929416270421E-2</v>
      </c>
      <c r="AH119" s="4">
        <f t="shared" si="86"/>
        <v>9.1033811372842166</v>
      </c>
      <c r="AI119" s="4">
        <f t="shared" si="87"/>
        <v>8.2839050802945415</v>
      </c>
      <c r="AJ119" s="4">
        <f t="shared" si="88"/>
        <v>10.21368470237282</v>
      </c>
    </row>
    <row r="120" spans="1:36" x14ac:dyDescent="0.15">
      <c r="A120" s="4">
        <v>75</v>
      </c>
      <c r="B120" s="4">
        <f t="shared" si="48"/>
        <v>14.925000000000001</v>
      </c>
      <c r="C120" s="4">
        <v>54.895099999999999</v>
      </c>
      <c r="D120" s="4">
        <v>4.3024399999999998E-4</v>
      </c>
      <c r="E120" s="4">
        <v>2.1005800000000002E-2</v>
      </c>
      <c r="F120" s="4">
        <v>4686.18</v>
      </c>
      <c r="H120" s="4">
        <v>5061.25</v>
      </c>
      <c r="I120" s="4">
        <v>5727.91</v>
      </c>
      <c r="J120" s="5">
        <v>4736.37</v>
      </c>
      <c r="K120" s="4">
        <v>4815.17</v>
      </c>
      <c r="L120" s="4">
        <v>4466.3500000000004</v>
      </c>
      <c r="M120" s="4">
        <v>4121.96</v>
      </c>
      <c r="N120" s="2" t="s">
        <v>1</v>
      </c>
      <c r="O120" s="4">
        <f t="shared" si="70"/>
        <v>1.561391360822297E-2</v>
      </c>
      <c r="P120" s="4">
        <f t="shared" si="71"/>
        <v>1.5485626157509438E-2</v>
      </c>
      <c r="Q120" s="2" t="s">
        <v>1</v>
      </c>
      <c r="R120" s="4">
        <f t="shared" si="72"/>
        <v>1.5697305111298319E-2</v>
      </c>
      <c r="T120" s="4">
        <f t="shared" si="73"/>
        <v>1.5104476854304907E-2</v>
      </c>
      <c r="U120" s="4">
        <f t="shared" si="89"/>
        <v>1.419830463895675E-2</v>
      </c>
      <c r="V120" s="4">
        <f t="shared" si="74"/>
        <v>1.5549769882866205E-2</v>
      </c>
      <c r="W120" s="4">
        <f t="shared" si="75"/>
        <v>1.5549769882866205E-2</v>
      </c>
      <c r="X120" s="4">
        <f t="shared" si="76"/>
        <v>1.6737195786393544E-2</v>
      </c>
      <c r="Y120" s="4">
        <f t="shared" si="77"/>
        <v>1.5472803692780987E-2</v>
      </c>
      <c r="Z120" s="4">
        <f t="shared" si="78"/>
        <v>1.6737195786393544E-2</v>
      </c>
      <c r="AA120" s="4">
        <f t="shared" si="79"/>
        <v>1.419830463895675E-2</v>
      </c>
      <c r="AB120" s="4">
        <f t="shared" si="80"/>
        <v>6.5434494687520994E-2</v>
      </c>
      <c r="AC120" s="4">
        <f t="shared" si="81"/>
        <v>7.0781609494583106E-2</v>
      </c>
      <c r="AD120" s="4">
        <f t="shared" si="82"/>
        <v>6.0044637540582466E-2</v>
      </c>
      <c r="AE120" s="4">
        <f t="shared" si="83"/>
        <v>5.6667934683191069E-2</v>
      </c>
      <c r="AF120" s="4">
        <f t="shared" si="84"/>
        <v>6.129867194305879E-2</v>
      </c>
      <c r="AG120" s="4">
        <f t="shared" si="85"/>
        <v>5.200018147117319E-2</v>
      </c>
      <c r="AH120" s="4">
        <f t="shared" si="86"/>
        <v>8.8233319741633487</v>
      </c>
      <c r="AI120" s="4">
        <f t="shared" si="87"/>
        <v>8.1567835672599429</v>
      </c>
      <c r="AJ120" s="4">
        <f t="shared" si="88"/>
        <v>9.6153510594415881</v>
      </c>
    </row>
    <row r="121" spans="1:36" x14ac:dyDescent="0.15">
      <c r="A121" s="4">
        <v>80</v>
      </c>
      <c r="B121" s="4">
        <f t="shared" si="48"/>
        <v>15.920000000000002</v>
      </c>
      <c r="C121" s="4">
        <v>58.768300000000004</v>
      </c>
      <c r="D121" s="4">
        <v>4.0646200000000001E-4</v>
      </c>
      <c r="E121" s="4">
        <v>2.00918E-2</v>
      </c>
      <c r="F121" s="4">
        <v>4464.0200000000004</v>
      </c>
      <c r="H121" s="4">
        <v>4975.6099999999997</v>
      </c>
      <c r="I121" s="4">
        <v>5436.13</v>
      </c>
      <c r="J121" s="5">
        <v>4623.55</v>
      </c>
      <c r="K121" s="4">
        <v>5005.38</v>
      </c>
      <c r="L121" s="4">
        <v>4470.05</v>
      </c>
      <c r="M121" s="4">
        <v>4196.3999999999996</v>
      </c>
      <c r="N121" s="2" t="s">
        <v>1</v>
      </c>
      <c r="O121" s="4">
        <f t="shared" si="70"/>
        <v>1.5803264305873189E-2</v>
      </c>
      <c r="P121" s="4">
        <f t="shared" si="71"/>
        <v>1.5188540932209428E-2</v>
      </c>
      <c r="Q121" s="2" t="s">
        <v>1</v>
      </c>
      <c r="R121" s="4">
        <f t="shared" si="72"/>
        <v>1.6083164984884716E-2</v>
      </c>
      <c r="T121" s="4">
        <f t="shared" si="73"/>
        <v>1.5233911101468614E-2</v>
      </c>
      <c r="U121" s="4">
        <f t="shared" si="89"/>
        <v>1.4574365810646892E-2</v>
      </c>
      <c r="V121" s="4">
        <f t="shared" si="74"/>
        <v>1.5495902619041308E-2</v>
      </c>
      <c r="W121" s="4">
        <f t="shared" si="75"/>
        <v>1.5495902619041308E-2</v>
      </c>
      <c r="X121" s="4">
        <f t="shared" si="76"/>
        <v>1.6588080861010279E-2</v>
      </c>
      <c r="Y121" s="4">
        <f t="shared" si="77"/>
        <v>1.557855466601552E-2</v>
      </c>
      <c r="Z121" s="4">
        <f t="shared" si="78"/>
        <v>1.6588080861010279E-2</v>
      </c>
      <c r="AA121" s="4">
        <f t="shared" si="79"/>
        <v>1.4574365810646892E-2</v>
      </c>
      <c r="AB121" s="4">
        <f t="shared" si="80"/>
        <v>6.7781681178489678E-2</v>
      </c>
      <c r="AC121" s="4">
        <f t="shared" si="81"/>
        <v>7.2174090112274922E-2</v>
      </c>
      <c r="AD121" s="4">
        <f t="shared" si="82"/>
        <v>6.3412494800367356E-2</v>
      </c>
      <c r="AE121" s="4">
        <f t="shared" si="83"/>
        <v>5.8700657811789604E-2</v>
      </c>
      <c r="AF121" s="4">
        <f t="shared" si="84"/>
        <v>6.2504595532257345E-2</v>
      </c>
      <c r="AG121" s="4">
        <f t="shared" si="85"/>
        <v>5.4916831414466752E-2</v>
      </c>
      <c r="AH121" s="4">
        <f t="shared" si="86"/>
        <v>8.5177921106631729</v>
      </c>
      <c r="AI121" s="4">
        <f t="shared" si="87"/>
        <v>7.9994118151194211</v>
      </c>
      <c r="AJ121" s="4">
        <f t="shared" si="88"/>
        <v>9.1046767834512181</v>
      </c>
    </row>
    <row r="122" spans="1:36" x14ac:dyDescent="0.15">
      <c r="A122" s="4">
        <v>85</v>
      </c>
      <c r="B122" s="4">
        <f t="shared" si="48"/>
        <v>16.914999999999999</v>
      </c>
      <c r="C122" s="4">
        <v>62.914499999999997</v>
      </c>
      <c r="D122" s="4">
        <v>3.80801E-4</v>
      </c>
      <c r="E122" s="4">
        <v>1.92214E-2</v>
      </c>
      <c r="F122" s="4">
        <v>4241.87</v>
      </c>
      <c r="H122" s="4">
        <v>4996.95</v>
      </c>
      <c r="I122" s="4">
        <v>5411.56</v>
      </c>
      <c r="J122" s="5">
        <v>4486.37</v>
      </c>
      <c r="K122" s="4">
        <v>5083.99</v>
      </c>
      <c r="L122" s="4">
        <v>4618.8500000000004</v>
      </c>
      <c r="M122" s="4">
        <v>4270.8500000000004</v>
      </c>
      <c r="N122" s="2" t="s">
        <v>1</v>
      </c>
      <c r="O122" s="4">
        <f t="shared" si="70"/>
        <v>1.6043053765798964E-2</v>
      </c>
      <c r="P122" s="4">
        <f t="shared" si="71"/>
        <v>1.5070658854539511E-2</v>
      </c>
      <c r="Q122" s="2" t="s">
        <v>1</v>
      </c>
      <c r="R122" s="4">
        <f t="shared" si="72"/>
        <v>1.6498934772883635E-2</v>
      </c>
      <c r="T122" s="4">
        <f t="shared" si="73"/>
        <v>1.5201347288488116E-2</v>
      </c>
      <c r="U122" s="4">
        <f t="shared" si="89"/>
        <v>1.4607414194880076E-2</v>
      </c>
      <c r="V122" s="4">
        <f t="shared" si="74"/>
        <v>1.5556856310169238E-2</v>
      </c>
      <c r="W122" s="4">
        <f t="shared" si="75"/>
        <v>1.5556856310169238E-2</v>
      </c>
      <c r="X122" s="4">
        <f t="shared" si="76"/>
        <v>1.6442862445275225E-2</v>
      </c>
      <c r="Y122" s="4">
        <f t="shared" si="77"/>
        <v>1.5644045220310921E-2</v>
      </c>
      <c r="Z122" s="4">
        <f t="shared" si="78"/>
        <v>1.6498934772883635E-2</v>
      </c>
      <c r="AA122" s="4">
        <f t="shared" si="79"/>
        <v>1.4607414194880076E-2</v>
      </c>
      <c r="AB122" s="4">
        <f t="shared" si="80"/>
        <v>7.0322640790377547E-2</v>
      </c>
      <c r="AC122" s="4">
        <f t="shared" si="81"/>
        <v>7.4165514553166556E-2</v>
      </c>
      <c r="AD122" s="4">
        <f t="shared" si="82"/>
        <v>6.5662808233841047E-2</v>
      </c>
      <c r="AE122" s="4">
        <f t="shared" si="83"/>
        <v>6.0901193385674748E-2</v>
      </c>
      <c r="AF122" s="4">
        <f t="shared" si="84"/>
        <v>6.4229219687786721E-2</v>
      </c>
      <c r="AG122" s="4">
        <f t="shared" si="85"/>
        <v>5.6865660014332353E-2</v>
      </c>
      <c r="AH122" s="4">
        <f t="shared" si="86"/>
        <v>8.2100197418727525</v>
      </c>
      <c r="AI122" s="4">
        <f t="shared" si="87"/>
        <v>7.7846189387082925</v>
      </c>
      <c r="AJ122" s="4">
        <f t="shared" si="88"/>
        <v>8.7926527164897159</v>
      </c>
    </row>
    <row r="123" spans="1:36" x14ac:dyDescent="0.15">
      <c r="A123" s="4">
        <v>90</v>
      </c>
      <c r="B123" s="4">
        <f t="shared" si="48"/>
        <v>17.91</v>
      </c>
      <c r="C123" s="4">
        <v>67.674700000000001</v>
      </c>
      <c r="D123" s="4">
        <v>3.5124E-4</v>
      </c>
      <c r="E123" s="4">
        <v>1.82744E-2</v>
      </c>
      <c r="F123" s="4">
        <v>4061.51</v>
      </c>
      <c r="H123" s="4">
        <v>5018.37</v>
      </c>
      <c r="I123" s="4">
        <v>5386.99</v>
      </c>
      <c r="J123" s="5">
        <v>4304.99</v>
      </c>
      <c r="K123" s="4">
        <v>5136.05</v>
      </c>
      <c r="L123" s="4">
        <v>4767.6400000000003</v>
      </c>
      <c r="M123" s="4">
        <v>4345.29</v>
      </c>
      <c r="N123" s="2" t="s">
        <v>1</v>
      </c>
      <c r="O123" s="4">
        <f t="shared" si="70"/>
        <v>1.6377533989189598E-2</v>
      </c>
      <c r="P123" s="4">
        <f t="shared" si="71"/>
        <v>1.4994084755723567E-2</v>
      </c>
      <c r="Q123" s="2" t="s">
        <v>1</v>
      </c>
      <c r="R123" s="4">
        <f t="shared" si="72"/>
        <v>1.6861290835500954E-2</v>
      </c>
      <c r="T123" s="4">
        <f t="shared" si="73"/>
        <v>1.5168870502474903E-2</v>
      </c>
      <c r="U123" s="4">
        <f t="shared" si="89"/>
        <v>1.464068842203948E-2</v>
      </c>
      <c r="V123" s="4">
        <f t="shared" si="74"/>
        <v>1.5685809372456581E-2</v>
      </c>
      <c r="W123" s="4">
        <f t="shared" si="75"/>
        <v>1.5685809372456581E-2</v>
      </c>
      <c r="X123" s="4">
        <f t="shared" si="76"/>
        <v>1.6301411098767583E-2</v>
      </c>
      <c r="Y123" s="4">
        <f t="shared" si="77"/>
        <v>1.5723979933949344E-2</v>
      </c>
      <c r="Z123" s="4">
        <f t="shared" si="78"/>
        <v>1.6861290835500954E-2</v>
      </c>
      <c r="AA123" s="4">
        <f t="shared" si="79"/>
        <v>1.464068842203948E-2</v>
      </c>
      <c r="AB123" s="4">
        <f t="shared" si="80"/>
        <v>7.3596243111623702E-2</v>
      </c>
      <c r="AC123" s="4">
        <f t="shared" si="81"/>
        <v>7.8919437999666844E-2</v>
      </c>
      <c r="AD123" s="4">
        <f t="shared" si="82"/>
        <v>6.8525886509403583E-2</v>
      </c>
      <c r="AE123" s="4">
        <f t="shared" si="83"/>
        <v>6.3736216157761622E-2</v>
      </c>
      <c r="AF123" s="4">
        <f t="shared" si="84"/>
        <v>6.8346238160102449E-2</v>
      </c>
      <c r="AG123" s="4">
        <f t="shared" si="85"/>
        <v>5.9345158533992852E-2</v>
      </c>
      <c r="AH123" s="4">
        <f t="shared" si="86"/>
        <v>7.8448334422989019</v>
      </c>
      <c r="AI123" s="4">
        <f t="shared" si="87"/>
        <v>7.315691594155334</v>
      </c>
      <c r="AJ123" s="4">
        <f t="shared" si="88"/>
        <v>8.4252871228509818</v>
      </c>
    </row>
    <row r="124" spans="1:36" x14ac:dyDescent="0.15">
      <c r="A124" s="4">
        <v>95</v>
      </c>
      <c r="B124" s="4">
        <f t="shared" si="48"/>
        <v>18.905000000000001</v>
      </c>
      <c r="C124" s="4">
        <v>72.6892</v>
      </c>
      <c r="D124" s="4">
        <v>3.1856700000000001E-4</v>
      </c>
      <c r="E124" s="4">
        <v>1.7170000000000001E-2</v>
      </c>
      <c r="F124" s="4">
        <v>4107.21</v>
      </c>
      <c r="H124" s="4">
        <v>5039.78</v>
      </c>
      <c r="I124" s="4">
        <v>5991.46</v>
      </c>
      <c r="J124" s="5">
        <v>4038.9</v>
      </c>
      <c r="K124" s="4">
        <v>5163.49</v>
      </c>
      <c r="L124" s="4">
        <v>4916.43</v>
      </c>
      <c r="M124" s="4">
        <v>4421.3900000000003</v>
      </c>
      <c r="N124" s="2" t="s">
        <v>1</v>
      </c>
      <c r="O124" s="4">
        <f t="shared" si="70"/>
        <v>1.6908420218710717E-2</v>
      </c>
      <c r="P124" s="4">
        <f t="shared" si="71"/>
        <v>1.4954190637392527E-2</v>
      </c>
      <c r="Q124" s="2" t="s">
        <v>1</v>
      </c>
      <c r="R124" s="4">
        <f t="shared" si="72"/>
        <v>1.676722254287568E-2</v>
      </c>
      <c r="T124" s="4">
        <f t="shared" si="73"/>
        <v>1.5136616002340734E-2</v>
      </c>
      <c r="U124" s="4">
        <f t="shared" si="89"/>
        <v>1.38825181770419E-2</v>
      </c>
      <c r="V124" s="4">
        <f t="shared" si="74"/>
        <v>1.5931305428051622E-2</v>
      </c>
      <c r="W124" s="4">
        <f t="shared" si="75"/>
        <v>1.5931305428051622E-2</v>
      </c>
      <c r="X124" s="4">
        <f t="shared" si="76"/>
        <v>1.6160514029354974E-2</v>
      </c>
      <c r="Y124" s="4">
        <f t="shared" si="77"/>
        <v>1.5634913601286091E-2</v>
      </c>
      <c r="Z124" s="4">
        <f t="shared" si="78"/>
        <v>1.676722254287568E-2</v>
      </c>
      <c r="AA124" s="4">
        <f t="shared" si="79"/>
        <v>1.38825181770419E-2</v>
      </c>
      <c r="AB124" s="4">
        <f t="shared" si="80"/>
        <v>7.6840510497175163E-2</v>
      </c>
      <c r="AC124" s="4">
        <f t="shared" si="81"/>
        <v>8.2405440328645621E-2</v>
      </c>
      <c r="AD124" s="4">
        <f t="shared" si="82"/>
        <v>6.8228057468924269E-2</v>
      </c>
      <c r="AE124" s="4">
        <f t="shared" si="83"/>
        <v>6.6545834130318518E-2</v>
      </c>
      <c r="AF124" s="4">
        <f t="shared" si="84"/>
        <v>7.1365204734649787E-2</v>
      </c>
      <c r="AG124" s="4">
        <f t="shared" si="85"/>
        <v>5.9087231018953024E-2</v>
      </c>
      <c r="AH124" s="4">
        <f t="shared" si="86"/>
        <v>7.5136183434238184</v>
      </c>
      <c r="AI124" s="4">
        <f t="shared" si="87"/>
        <v>7.0062154499395159</v>
      </c>
      <c r="AJ124" s="4">
        <f t="shared" si="88"/>
        <v>8.4620651768165995</v>
      </c>
    </row>
    <row r="125" spans="1:36" x14ac:dyDescent="0.15">
      <c r="A125" s="4">
        <v>100</v>
      </c>
      <c r="B125" s="4">
        <f t="shared" si="48"/>
        <v>19.900000000000002</v>
      </c>
      <c r="C125" s="4">
        <v>77.9739</v>
      </c>
      <c r="D125" s="4">
        <v>2.8273699999999997E-4</v>
      </c>
      <c r="E125" s="4">
        <v>1.5908599999999998E-2</v>
      </c>
      <c r="H125" s="4">
        <v>5061.2</v>
      </c>
      <c r="I125" s="4">
        <v>7034.13</v>
      </c>
      <c r="J125" s="5">
        <v>3769.52</v>
      </c>
      <c r="K125" s="4">
        <v>5190.93</v>
      </c>
      <c r="L125" s="4">
        <v>5065.2299999999996</v>
      </c>
      <c r="M125" s="4">
        <v>4528.59</v>
      </c>
      <c r="N125" s="2" t="s">
        <v>1</v>
      </c>
      <c r="O125" s="4">
        <f t="shared" si="70"/>
        <v>1.7502156261454693E-2</v>
      </c>
      <c r="P125" s="4">
        <f t="shared" si="71"/>
        <v>1.4914613267624279E-2</v>
      </c>
      <c r="Q125" s="2" t="s">
        <v>1</v>
      </c>
      <c r="T125" s="4">
        <f t="shared" si="73"/>
        <v>1.5104551463288695E-2</v>
      </c>
      <c r="U125" s="4">
        <f t="shared" si="89"/>
        <v>1.2812367516994447E-2</v>
      </c>
      <c r="V125" s="4">
        <f t="shared" si="74"/>
        <v>1.6208384764539487E-2</v>
      </c>
      <c r="W125" s="4">
        <f t="shared" si="75"/>
        <v>1.6208384764539487E-2</v>
      </c>
      <c r="X125" s="4">
        <f t="shared" si="76"/>
        <v>1.5968094028273653E-2</v>
      </c>
      <c r="Y125" s="4">
        <f t="shared" si="77"/>
        <v>1.5260356507527153E-2</v>
      </c>
      <c r="Z125" s="4">
        <f t="shared" si="78"/>
        <v>1.6208384764539487E-2</v>
      </c>
      <c r="AA125" s="4">
        <f t="shared" si="79"/>
        <v>1.2812367516994447E-2</v>
      </c>
      <c r="AB125" s="4">
        <f t="shared" si="80"/>
        <v>7.9610161594453624E-2</v>
      </c>
      <c r="AC125" s="4">
        <f t="shared" si="81"/>
        <v>8.4555831290940284E-2</v>
      </c>
      <c r="AD125" s="4">
        <f t="shared" si="82"/>
        <v>6.683950325356719E-2</v>
      </c>
      <c r="AE125" s="4">
        <f t="shared" si="83"/>
        <v>6.8944422340181111E-2</v>
      </c>
      <c r="AF125" s="4">
        <f t="shared" si="84"/>
        <v>7.3227497936065422E-2</v>
      </c>
      <c r="AG125" s="4">
        <f t="shared" si="85"/>
        <v>5.7884707793921825E-2</v>
      </c>
      <c r="AH125" s="4">
        <f t="shared" si="86"/>
        <v>7.2522182800072255</v>
      </c>
      <c r="AI125" s="4">
        <f t="shared" si="87"/>
        <v>6.8280361079187442</v>
      </c>
      <c r="AJ125" s="4">
        <f t="shared" si="88"/>
        <v>8.6378599643289977</v>
      </c>
    </row>
    <row r="126" spans="1:36" x14ac:dyDescent="0.15">
      <c r="A126" s="4">
        <v>105</v>
      </c>
      <c r="B126" s="4">
        <f t="shared" si="48"/>
        <v>20.895</v>
      </c>
      <c r="C126" s="4">
        <v>84.384600000000006</v>
      </c>
      <c r="D126" s="4">
        <v>2.40325E-4</v>
      </c>
      <c r="E126" s="4">
        <v>1.3637E-2</v>
      </c>
      <c r="H126" s="4">
        <v>5351.57</v>
      </c>
      <c r="J126" s="5">
        <v>3672.08</v>
      </c>
      <c r="K126" s="4">
        <v>5218.37</v>
      </c>
      <c r="L126" s="4">
        <v>5193.1499999999996</v>
      </c>
      <c r="M126" s="4">
        <v>4635.78</v>
      </c>
      <c r="N126" s="2" t="s">
        <v>1</v>
      </c>
      <c r="O126" s="4">
        <f t="shared" si="70"/>
        <v>1.773284899460608E-2</v>
      </c>
      <c r="P126" s="4">
        <f t="shared" si="71"/>
        <v>1.4875348476986195E-2</v>
      </c>
      <c r="Q126" s="2" t="s">
        <v>1</v>
      </c>
      <c r="T126" s="4">
        <f t="shared" si="73"/>
        <v>1.4689059082638947E-2</v>
      </c>
      <c r="V126" s="4">
        <f t="shared" si="74"/>
        <v>1.6304098735796139E-2</v>
      </c>
      <c r="W126" s="4">
        <f t="shared" si="75"/>
        <v>1.6304098735796139E-2</v>
      </c>
      <c r="X126" s="4">
        <f t="shared" si="76"/>
        <v>1.5782404648652052E-2</v>
      </c>
      <c r="Y126" s="4">
        <f t="shared" si="77"/>
        <v>1.5769915300720819E-2</v>
      </c>
      <c r="Z126" s="4">
        <f t="shared" si="78"/>
        <v>1.6304098735796139E-2</v>
      </c>
      <c r="AA126" s="4">
        <f t="shared" si="79"/>
        <v>1.4689059082638947E-2</v>
      </c>
      <c r="AB126" s="4">
        <f t="shared" si="80"/>
        <v>8.9232905442346203E-2</v>
      </c>
      <c r="AC126" s="4">
        <f t="shared" si="81"/>
        <v>9.225554310665661E-2</v>
      </c>
      <c r="AD126" s="4">
        <f t="shared" si="82"/>
        <v>8.3116960057372388E-2</v>
      </c>
      <c r="AE126" s="4">
        <f t="shared" si="83"/>
        <v>7.7277962966566499E-2</v>
      </c>
      <c r="AF126" s="4">
        <f t="shared" si="84"/>
        <v>7.9895643970294972E-2</v>
      </c>
      <c r="AG126" s="4">
        <f t="shared" si="85"/>
        <v>7.1981398895020976E-2</v>
      </c>
      <c r="AH126" s="4">
        <f t="shared" si="86"/>
        <v>6.4701498435759719</v>
      </c>
      <c r="AI126" s="4">
        <f t="shared" si="87"/>
        <v>6.2581634636538999</v>
      </c>
      <c r="AJ126" s="4">
        <f t="shared" si="88"/>
        <v>6.9462389961218927</v>
      </c>
    </row>
    <row r="127" spans="1:36" x14ac:dyDescent="0.15">
      <c r="A127" s="4">
        <v>110</v>
      </c>
      <c r="B127" s="4">
        <f t="shared" si="48"/>
        <v>21.89</v>
      </c>
      <c r="C127" s="4">
        <v>91.346199999999996</v>
      </c>
      <c r="D127" s="4">
        <v>1.93692E-4</v>
      </c>
      <c r="E127" s="4">
        <v>1.10855E-2</v>
      </c>
      <c r="H127" s="4">
        <v>5638.26</v>
      </c>
      <c r="J127" s="5">
        <v>3710.76</v>
      </c>
      <c r="M127" s="4">
        <v>4742.9799999999996</v>
      </c>
      <c r="N127" s="2" t="s">
        <v>1</v>
      </c>
      <c r="O127" s="4">
        <f>SQRT(1.1547/J127)</f>
        <v>1.7640185577378325E-2</v>
      </c>
      <c r="Q127" s="2" t="s">
        <v>1</v>
      </c>
      <c r="T127" s="4">
        <f t="shared" si="73"/>
        <v>1.4310738089829533E-2</v>
      </c>
      <c r="V127" s="4">
        <f t="shared" si="74"/>
        <v>1.7640185577378325E-2</v>
      </c>
      <c r="W127" s="4">
        <f t="shared" si="75"/>
        <v>1.7640185577378325E-2</v>
      </c>
      <c r="X127" s="4">
        <f t="shared" si="76"/>
        <v>1.5603029738516459E-2</v>
      </c>
      <c r="Y127" s="4">
        <f t="shared" si="77"/>
        <v>1.629853474577566E-2</v>
      </c>
      <c r="Z127" s="4">
        <f t="shared" si="78"/>
        <v>1.7640185577378325E-2</v>
      </c>
      <c r="AA127" s="4">
        <f t="shared" si="79"/>
        <v>1.4310738089829533E-2</v>
      </c>
      <c r="AB127" s="4">
        <f t="shared" si="80"/>
        <v>0.1027277721123666</v>
      </c>
      <c r="AC127" s="4">
        <f t="shared" si="81"/>
        <v>0.11118404152756467</v>
      </c>
      <c r="AD127" s="4">
        <f t="shared" si="82"/>
        <v>9.0198920589030465E-2</v>
      </c>
      <c r="AE127" s="4">
        <f t="shared" si="83"/>
        <v>8.8964860323488076E-2</v>
      </c>
      <c r="AF127" s="4">
        <f t="shared" si="84"/>
        <v>9.6288204458294988E-2</v>
      </c>
      <c r="AG127" s="4">
        <f t="shared" si="85"/>
        <v>7.8114556624035617E-2</v>
      </c>
      <c r="AH127" s="4">
        <f t="shared" si="86"/>
        <v>5.6201965380705756</v>
      </c>
      <c r="AI127" s="4">
        <f t="shared" si="87"/>
        <v>5.1927440418370603</v>
      </c>
      <c r="AJ127" s="4">
        <f t="shared" si="88"/>
        <v>6.4008556357362911</v>
      </c>
    </row>
    <row r="128" spans="1:36" x14ac:dyDescent="0.15">
      <c r="A128" s="4">
        <v>115</v>
      </c>
      <c r="B128" s="4">
        <f t="shared" si="48"/>
        <v>22.885000000000002</v>
      </c>
      <c r="C128" s="4">
        <v>99.038499999999999</v>
      </c>
      <c r="D128" s="4">
        <v>1.3707699999999999E-4</v>
      </c>
      <c r="E128" s="4">
        <v>9.5902100000000001E-3</v>
      </c>
      <c r="H128" s="4">
        <v>5511.2</v>
      </c>
      <c r="N128" s="2" t="s">
        <v>1</v>
      </c>
      <c r="Q128" s="2" t="s">
        <v>1</v>
      </c>
      <c r="T128" s="4">
        <f t="shared" si="73"/>
        <v>1.4474764180597274E-2</v>
      </c>
    </row>
    <row r="129" spans="1:17" x14ac:dyDescent="0.15">
      <c r="A129" s="4">
        <v>120</v>
      </c>
      <c r="B129" s="4">
        <f t="shared" si="48"/>
        <v>23.880000000000003</v>
      </c>
      <c r="C129" s="4">
        <v>106.73099999999999</v>
      </c>
      <c r="D129" s="4">
        <v>8.0461499999999995E-5</v>
      </c>
      <c r="E129" s="4">
        <v>8.0949000000000004E-3</v>
      </c>
      <c r="N129" s="2" t="s">
        <v>1</v>
      </c>
      <c r="Q129" s="2" t="s">
        <v>1</v>
      </c>
    </row>
    <row r="130" spans="1:17" x14ac:dyDescent="0.15">
      <c r="A130" s="2" t="s">
        <v>15</v>
      </c>
      <c r="B130" s="2" t="s">
        <v>15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2" t="s">
        <v>15</v>
      </c>
      <c r="M130" s="2" t="s">
        <v>15</v>
      </c>
      <c r="N130" s="2" t="s">
        <v>1</v>
      </c>
      <c r="Q130" s="2" t="s">
        <v>1</v>
      </c>
    </row>
    <row r="131" spans="1:17" x14ac:dyDescent="0.15">
      <c r="A131" s="3" t="s">
        <v>16</v>
      </c>
      <c r="B131" s="3" t="s">
        <v>16</v>
      </c>
      <c r="C131" s="3" t="s">
        <v>16</v>
      </c>
      <c r="D131" s="3" t="s">
        <v>16</v>
      </c>
      <c r="E131" s="3" t="s">
        <v>16</v>
      </c>
      <c r="F131" s="3" t="s">
        <v>17</v>
      </c>
      <c r="G131" s="3" t="s">
        <v>18</v>
      </c>
      <c r="H131" s="3" t="s">
        <v>19</v>
      </c>
      <c r="I131" s="3" t="s">
        <v>20</v>
      </c>
      <c r="J131" s="3" t="s">
        <v>21</v>
      </c>
      <c r="K131" s="3" t="s">
        <v>22</v>
      </c>
      <c r="L131" s="3" t="s">
        <v>23</v>
      </c>
      <c r="M131" s="3" t="s">
        <v>24</v>
      </c>
      <c r="N131" s="2" t="s">
        <v>1</v>
      </c>
      <c r="Q131" s="2" t="s">
        <v>1</v>
      </c>
    </row>
    <row r="132" spans="1:17" x14ac:dyDescent="0.15">
      <c r="A132" s="3" t="s">
        <v>31</v>
      </c>
      <c r="B132" s="3" t="s">
        <v>31</v>
      </c>
      <c r="C132" s="3" t="s">
        <v>32</v>
      </c>
      <c r="D132" s="3" t="s">
        <v>33</v>
      </c>
      <c r="E132" s="3" t="s">
        <v>34</v>
      </c>
      <c r="F132" s="3" t="s">
        <v>61</v>
      </c>
      <c r="G132" s="3" t="s">
        <v>61</v>
      </c>
      <c r="H132" s="3" t="s">
        <v>61</v>
      </c>
      <c r="I132" s="3" t="s">
        <v>61</v>
      </c>
      <c r="J132" s="3" t="s">
        <v>62</v>
      </c>
      <c r="K132" s="3" t="s">
        <v>62</v>
      </c>
      <c r="L132" s="3" t="s">
        <v>61</v>
      </c>
      <c r="M132" s="3" t="s">
        <v>61</v>
      </c>
      <c r="N132" s="2" t="s">
        <v>1</v>
      </c>
      <c r="Q132" s="2" t="s">
        <v>1</v>
      </c>
    </row>
    <row r="133" spans="1:17" x14ac:dyDescent="0.15">
      <c r="A133" s="3" t="s">
        <v>41</v>
      </c>
      <c r="B133" s="3" t="s">
        <v>42</v>
      </c>
      <c r="C133" s="3" t="s">
        <v>43</v>
      </c>
      <c r="D133" s="3" t="s">
        <v>43</v>
      </c>
      <c r="E133" s="3" t="s">
        <v>43</v>
      </c>
      <c r="F133" s="3" t="s">
        <v>44</v>
      </c>
      <c r="G133" s="3" t="s">
        <v>44</v>
      </c>
      <c r="H133" s="3" t="s">
        <v>44</v>
      </c>
      <c r="I133" s="3" t="s">
        <v>45</v>
      </c>
      <c r="J133" s="3" t="s">
        <v>45</v>
      </c>
      <c r="K133" s="3" t="s">
        <v>45</v>
      </c>
      <c r="L133" s="3" t="s">
        <v>45</v>
      </c>
      <c r="M133" s="3" t="s">
        <v>44</v>
      </c>
      <c r="N133" s="2" t="s">
        <v>1</v>
      </c>
      <c r="Q133" s="2" t="s">
        <v>1</v>
      </c>
    </row>
    <row r="134" spans="1:17" x14ac:dyDescent="0.15">
      <c r="A134" s="2" t="s">
        <v>55</v>
      </c>
      <c r="B134" s="2" t="s">
        <v>55</v>
      </c>
      <c r="C134" s="2" t="s">
        <v>55</v>
      </c>
      <c r="D134" s="2" t="s">
        <v>55</v>
      </c>
      <c r="E134" s="2" t="s">
        <v>55</v>
      </c>
      <c r="F134" s="2" t="s">
        <v>55</v>
      </c>
      <c r="G134" s="2" t="s">
        <v>55</v>
      </c>
      <c r="H134" s="2" t="s">
        <v>55</v>
      </c>
      <c r="I134" s="2" t="s">
        <v>55</v>
      </c>
      <c r="J134" s="2" t="s">
        <v>55</v>
      </c>
      <c r="K134" s="2" t="s">
        <v>55</v>
      </c>
      <c r="L134" s="2" t="s">
        <v>55</v>
      </c>
      <c r="M134" s="2" t="s">
        <v>55</v>
      </c>
      <c r="N134" s="2" t="s">
        <v>1</v>
      </c>
      <c r="Q134" s="2" t="s">
        <v>1</v>
      </c>
    </row>
    <row r="135" spans="1:17" x14ac:dyDescent="0.15">
      <c r="A135" s="4">
        <v>0</v>
      </c>
      <c r="B135" s="4">
        <f t="shared" ref="B135:B170" si="90">A135*0.199</f>
        <v>0</v>
      </c>
      <c r="C135" s="4">
        <v>0</v>
      </c>
      <c r="D135" s="4">
        <v>6.221E-4</v>
      </c>
      <c r="E135" s="4">
        <v>2.4774000000000001E-2</v>
      </c>
      <c r="F135" s="4">
        <v>310981</v>
      </c>
      <c r="G135" s="4">
        <v>81844.100000000006</v>
      </c>
      <c r="H135" s="4">
        <v>120000</v>
      </c>
      <c r="I135" s="4">
        <v>181792</v>
      </c>
      <c r="J135" s="5">
        <v>166321</v>
      </c>
      <c r="K135" s="4">
        <v>190301</v>
      </c>
      <c r="L135" s="4">
        <v>324148</v>
      </c>
      <c r="M135" s="4">
        <v>181146</v>
      </c>
      <c r="N135" s="2" t="s">
        <v>1</v>
      </c>
      <c r="Q135" s="2" t="s">
        <v>1</v>
      </c>
    </row>
    <row r="136" spans="1:17" x14ac:dyDescent="0.15">
      <c r="A136" s="4">
        <v>0.25</v>
      </c>
      <c r="B136" s="4">
        <f t="shared" si="90"/>
        <v>4.9750000000000003E-2</v>
      </c>
      <c r="C136" s="4">
        <v>0.17857100000000001</v>
      </c>
      <c r="D136" s="4">
        <v>6.2180899999999997E-4</v>
      </c>
      <c r="E136" s="4">
        <v>2.4774000000000001E-2</v>
      </c>
      <c r="F136" s="4">
        <v>184690</v>
      </c>
      <c r="G136" s="4">
        <v>74174.3</v>
      </c>
      <c r="H136" s="4">
        <v>93178.7</v>
      </c>
      <c r="I136" s="4">
        <v>133860</v>
      </c>
      <c r="J136" s="5">
        <v>149728</v>
      </c>
      <c r="K136" s="4">
        <v>147734</v>
      </c>
      <c r="L136" s="4">
        <v>238160</v>
      </c>
      <c r="M136" s="4">
        <v>147280</v>
      </c>
      <c r="N136" s="2" t="s">
        <v>1</v>
      </c>
      <c r="Q136" s="2" t="s">
        <v>1</v>
      </c>
    </row>
    <row r="137" spans="1:17" x14ac:dyDescent="0.15">
      <c r="A137" s="4">
        <v>0.5</v>
      </c>
      <c r="B137" s="4">
        <f t="shared" si="90"/>
        <v>9.9500000000000005E-2</v>
      </c>
      <c r="C137" s="4">
        <v>0.35714299999999999</v>
      </c>
      <c r="D137" s="4">
        <v>6.2151800000000005E-4</v>
      </c>
      <c r="E137" s="4">
        <v>2.4774000000000001E-2</v>
      </c>
      <c r="F137" s="4">
        <v>109731</v>
      </c>
      <c r="G137" s="4">
        <v>73234.5</v>
      </c>
      <c r="H137" s="4">
        <v>62560.7</v>
      </c>
      <c r="I137" s="4">
        <v>106521</v>
      </c>
      <c r="J137" s="5">
        <v>121592</v>
      </c>
      <c r="K137" s="4">
        <v>105624</v>
      </c>
      <c r="L137" s="4">
        <v>166286</v>
      </c>
      <c r="M137" s="4">
        <v>119330</v>
      </c>
      <c r="N137" s="2" t="s">
        <v>1</v>
      </c>
      <c r="Q137" s="2" t="s">
        <v>1</v>
      </c>
    </row>
    <row r="138" spans="1:17" x14ac:dyDescent="0.15">
      <c r="A138" s="4">
        <v>0.75</v>
      </c>
      <c r="B138" s="4">
        <f t="shared" si="90"/>
        <v>0.14924999999999999</v>
      </c>
      <c r="C138" s="4">
        <v>0.53571400000000002</v>
      </c>
      <c r="D138" s="4">
        <v>6.2122700000000002E-4</v>
      </c>
      <c r="E138" s="4">
        <v>2.4774000000000001E-2</v>
      </c>
      <c r="F138" s="4">
        <v>81385.7</v>
      </c>
      <c r="G138" s="4">
        <v>61482.2</v>
      </c>
      <c r="H138" s="4">
        <v>48353.7</v>
      </c>
      <c r="I138" s="4">
        <v>83832</v>
      </c>
      <c r="J138" s="5">
        <v>98887.4</v>
      </c>
      <c r="K138" s="4">
        <v>85439.4</v>
      </c>
      <c r="L138" s="4">
        <v>132397</v>
      </c>
      <c r="M138" s="4">
        <v>99902.5</v>
      </c>
      <c r="N138" s="2" t="s">
        <v>1</v>
      </c>
      <c r="Q138" s="2" t="s">
        <v>1</v>
      </c>
    </row>
    <row r="139" spans="1:17" x14ac:dyDescent="0.15">
      <c r="A139" s="4">
        <v>1</v>
      </c>
      <c r="B139" s="4">
        <f t="shared" si="90"/>
        <v>0.19900000000000001</v>
      </c>
      <c r="C139" s="4">
        <v>0.71428599999999998</v>
      </c>
      <c r="D139" s="4">
        <v>6.2093599999999999E-4</v>
      </c>
      <c r="E139" s="4">
        <v>2.4774000000000001E-2</v>
      </c>
      <c r="F139" s="4">
        <v>66937.3</v>
      </c>
      <c r="G139" s="4">
        <v>53815.4</v>
      </c>
      <c r="H139" s="4">
        <v>45640.6</v>
      </c>
      <c r="I139" s="4">
        <v>68995.399999999994</v>
      </c>
      <c r="J139" s="5">
        <v>77768.600000000006</v>
      </c>
      <c r="K139" s="4">
        <v>68443.3</v>
      </c>
      <c r="L139" s="4">
        <v>97689</v>
      </c>
      <c r="M139" s="4">
        <v>75313.899999999994</v>
      </c>
      <c r="N139" s="2" t="s">
        <v>1</v>
      </c>
      <c r="Q139" s="2" t="s">
        <v>1</v>
      </c>
    </row>
    <row r="140" spans="1:17" x14ac:dyDescent="0.15">
      <c r="A140" s="4">
        <v>1.5</v>
      </c>
      <c r="B140" s="4">
        <f t="shared" si="90"/>
        <v>0.29849999999999999</v>
      </c>
      <c r="C140" s="4">
        <v>1.0714300000000001</v>
      </c>
      <c r="D140" s="4">
        <v>6.2035400000000004E-4</v>
      </c>
      <c r="E140" s="4">
        <v>2.4774000000000001E-2</v>
      </c>
      <c r="F140" s="4">
        <v>45992.800000000003</v>
      </c>
      <c r="G140" s="4">
        <v>46376.4</v>
      </c>
      <c r="H140" s="4">
        <v>38178.800000000003</v>
      </c>
      <c r="I140" s="4">
        <v>55326</v>
      </c>
      <c r="J140" s="5">
        <v>55104.5</v>
      </c>
      <c r="K140" s="4">
        <v>48735.199999999997</v>
      </c>
      <c r="L140" s="4">
        <v>65028.800000000003</v>
      </c>
      <c r="M140" s="4">
        <v>53513.2</v>
      </c>
      <c r="N140" s="2" t="s">
        <v>1</v>
      </c>
      <c r="Q140" s="2" t="s">
        <v>1</v>
      </c>
    </row>
    <row r="141" spans="1:17" x14ac:dyDescent="0.15">
      <c r="A141" s="4">
        <v>2</v>
      </c>
      <c r="B141" s="4">
        <f t="shared" si="90"/>
        <v>0.39800000000000002</v>
      </c>
      <c r="C141" s="4">
        <v>1.4285699999999999</v>
      </c>
      <c r="D141" s="4">
        <v>6.1977099999999997E-4</v>
      </c>
      <c r="E141" s="4">
        <v>2.4774000000000001E-2</v>
      </c>
      <c r="F141" s="4">
        <v>33992.400000000001</v>
      </c>
      <c r="G141" s="4">
        <v>35354.400000000001</v>
      </c>
      <c r="H141" s="4">
        <v>26329.599999999999</v>
      </c>
      <c r="I141" s="4">
        <v>41569.5</v>
      </c>
      <c r="J141" s="5">
        <v>43319</v>
      </c>
      <c r="K141" s="4">
        <v>39450.699999999997</v>
      </c>
      <c r="L141" s="4">
        <v>56930.1</v>
      </c>
      <c r="M141" s="4">
        <v>40393.9</v>
      </c>
      <c r="N141" s="2" t="s">
        <v>1</v>
      </c>
      <c r="Q141" s="2" t="s">
        <v>1</v>
      </c>
    </row>
    <row r="142" spans="1:17" x14ac:dyDescent="0.15">
      <c r="A142" s="4">
        <v>2.5</v>
      </c>
      <c r="B142" s="4">
        <f t="shared" si="90"/>
        <v>0.49750000000000005</v>
      </c>
      <c r="C142" s="4">
        <v>1.7857099999999999</v>
      </c>
      <c r="D142" s="4">
        <v>6.1918900000000002E-4</v>
      </c>
      <c r="E142" s="4">
        <v>2.4774000000000001E-2</v>
      </c>
      <c r="F142" s="4">
        <v>24703.200000000001</v>
      </c>
      <c r="G142" s="4">
        <v>29958.6</v>
      </c>
      <c r="H142" s="4">
        <v>24731.7</v>
      </c>
      <c r="I142" s="4">
        <v>37694.300000000003</v>
      </c>
      <c r="J142" s="5">
        <v>31533.5</v>
      </c>
      <c r="K142" s="4">
        <v>30047.599999999999</v>
      </c>
      <c r="L142" s="4">
        <v>48831.4</v>
      </c>
      <c r="M142" s="4">
        <v>30070.5</v>
      </c>
      <c r="N142" s="2" t="s">
        <v>1</v>
      </c>
      <c r="Q142" s="2" t="s">
        <v>1</v>
      </c>
    </row>
    <row r="143" spans="1:17" x14ac:dyDescent="0.15">
      <c r="A143" s="4">
        <v>3</v>
      </c>
      <c r="B143" s="4">
        <f t="shared" si="90"/>
        <v>0.59699999999999998</v>
      </c>
      <c r="C143" s="4">
        <v>2.1428600000000002</v>
      </c>
      <c r="D143" s="4">
        <v>6.1860699999999997E-4</v>
      </c>
      <c r="E143" s="4">
        <v>2.4774000000000001E-2</v>
      </c>
      <c r="F143" s="4">
        <v>22479.599999999999</v>
      </c>
      <c r="G143" s="4">
        <v>25387.8</v>
      </c>
      <c r="H143" s="4">
        <v>23133.9</v>
      </c>
      <c r="I143" s="4">
        <v>32793.300000000003</v>
      </c>
      <c r="J143" s="5">
        <v>26835</v>
      </c>
      <c r="K143" s="4">
        <v>26666.7</v>
      </c>
      <c r="L143" s="4">
        <v>39759.699999999997</v>
      </c>
      <c r="M143" s="4">
        <v>27055.599999999999</v>
      </c>
      <c r="N143" s="2" t="s">
        <v>1</v>
      </c>
      <c r="Q143" s="2" t="s">
        <v>1</v>
      </c>
    </row>
    <row r="144" spans="1:17" x14ac:dyDescent="0.15">
      <c r="A144" s="4">
        <v>3.5</v>
      </c>
      <c r="B144" s="4">
        <f t="shared" si="90"/>
        <v>0.69650000000000001</v>
      </c>
      <c r="C144" s="4">
        <v>2.5</v>
      </c>
      <c r="D144" s="4">
        <v>6.1802500000000002E-4</v>
      </c>
      <c r="E144" s="4">
        <v>2.4774000000000001E-2</v>
      </c>
      <c r="F144" s="4">
        <v>21088.5</v>
      </c>
      <c r="G144" s="4">
        <v>23158.5</v>
      </c>
      <c r="H144" s="4">
        <v>21536</v>
      </c>
      <c r="I144" s="4">
        <v>27892.2</v>
      </c>
      <c r="J144" s="5">
        <v>23907.200000000001</v>
      </c>
      <c r="K144" s="4">
        <v>23311.4</v>
      </c>
      <c r="L144" s="4">
        <v>30438.799999999999</v>
      </c>
      <c r="M144" s="4">
        <v>24454.799999999999</v>
      </c>
      <c r="N144" s="2" t="s">
        <v>1</v>
      </c>
      <c r="Q144" s="2" t="s">
        <v>1</v>
      </c>
    </row>
    <row r="145" spans="1:17" x14ac:dyDescent="0.15">
      <c r="A145" s="4">
        <v>4</v>
      </c>
      <c r="B145" s="4">
        <f t="shared" si="90"/>
        <v>0.79600000000000004</v>
      </c>
      <c r="C145" s="4">
        <v>2.8571399999999998</v>
      </c>
      <c r="D145" s="4">
        <v>6.1744299999999996E-4</v>
      </c>
      <c r="E145" s="4">
        <v>2.4774000000000001E-2</v>
      </c>
      <c r="F145" s="4">
        <v>19697.5</v>
      </c>
      <c r="G145" s="4">
        <v>20929.2</v>
      </c>
      <c r="H145" s="4">
        <v>19938.099999999999</v>
      </c>
      <c r="I145" s="4">
        <v>24344.3</v>
      </c>
      <c r="J145" s="5">
        <v>21551.1</v>
      </c>
      <c r="K145" s="4">
        <v>19956.099999999999</v>
      </c>
      <c r="L145" s="4">
        <v>26237.3</v>
      </c>
      <c r="M145" s="4">
        <v>21479.7</v>
      </c>
      <c r="N145" s="2" t="s">
        <v>1</v>
      </c>
      <c r="Q145" s="2" t="s">
        <v>1</v>
      </c>
    </row>
    <row r="146" spans="1:17" x14ac:dyDescent="0.15">
      <c r="A146" s="4">
        <v>4.5</v>
      </c>
      <c r="B146" s="4">
        <f t="shared" si="90"/>
        <v>0.89550000000000007</v>
      </c>
      <c r="C146" s="4">
        <v>3.2142900000000001</v>
      </c>
      <c r="D146" s="4">
        <v>6.1686100000000002E-4</v>
      </c>
      <c r="E146" s="4">
        <v>2.4774000000000001E-2</v>
      </c>
      <c r="F146" s="4">
        <v>18306.400000000001</v>
      </c>
      <c r="G146" s="4">
        <v>18699.900000000001</v>
      </c>
      <c r="H146" s="4">
        <v>18340.2</v>
      </c>
      <c r="I146" s="4">
        <v>21180.6</v>
      </c>
      <c r="J146" s="5">
        <v>20637.599999999999</v>
      </c>
      <c r="K146" s="4">
        <v>16549.099999999999</v>
      </c>
      <c r="L146" s="4">
        <v>21268.400000000001</v>
      </c>
      <c r="M146" s="4">
        <v>18044.400000000001</v>
      </c>
      <c r="N146" s="2" t="s">
        <v>1</v>
      </c>
      <c r="Q146" s="2" t="s">
        <v>1</v>
      </c>
    </row>
    <row r="147" spans="1:17" x14ac:dyDescent="0.15">
      <c r="A147" s="4">
        <v>5</v>
      </c>
      <c r="B147" s="4">
        <f t="shared" si="90"/>
        <v>0.99500000000000011</v>
      </c>
      <c r="C147" s="4">
        <v>3.5714299999999999</v>
      </c>
      <c r="D147" s="4">
        <v>6.1627899999999996E-4</v>
      </c>
      <c r="E147" s="4">
        <v>2.4774000000000001E-2</v>
      </c>
      <c r="F147" s="4">
        <v>16915.400000000001</v>
      </c>
      <c r="G147" s="4">
        <v>16470.599999999999</v>
      </c>
      <c r="H147" s="4">
        <v>16497.900000000001</v>
      </c>
      <c r="I147" s="4">
        <v>18016.900000000001</v>
      </c>
      <c r="J147" s="5">
        <v>19694.599999999999</v>
      </c>
      <c r="K147" s="4">
        <v>14387.6</v>
      </c>
      <c r="L147" s="4">
        <v>17622.3</v>
      </c>
      <c r="M147" s="4">
        <v>16390.099999999999</v>
      </c>
      <c r="N147" s="2" t="s">
        <v>1</v>
      </c>
      <c r="Q147" s="2" t="s">
        <v>1</v>
      </c>
    </row>
    <row r="148" spans="1:17" x14ac:dyDescent="0.15">
      <c r="A148" s="4">
        <v>10</v>
      </c>
      <c r="B148" s="4">
        <f t="shared" si="90"/>
        <v>1.9900000000000002</v>
      </c>
      <c r="C148" s="4">
        <v>7.1428599999999998</v>
      </c>
      <c r="D148" s="4">
        <v>6.1045700000000001E-4</v>
      </c>
      <c r="E148" s="4">
        <v>2.4774000000000001E-2</v>
      </c>
      <c r="F148" s="4">
        <v>9740</v>
      </c>
      <c r="G148" s="4">
        <v>11067.9</v>
      </c>
      <c r="H148" s="4">
        <v>11986.3</v>
      </c>
      <c r="I148" s="4">
        <v>10077.799999999999</v>
      </c>
      <c r="J148" s="5">
        <v>9321.17</v>
      </c>
      <c r="K148" s="4">
        <v>9073.27</v>
      </c>
      <c r="L148" s="4">
        <v>11423.3</v>
      </c>
      <c r="M148" s="4">
        <v>9517.5</v>
      </c>
      <c r="N148" s="2" t="s">
        <v>1</v>
      </c>
      <c r="Q148" s="2" t="s">
        <v>1</v>
      </c>
    </row>
    <row r="149" spans="1:17" x14ac:dyDescent="0.15">
      <c r="A149" s="4">
        <v>15</v>
      </c>
      <c r="B149" s="4">
        <f t="shared" si="90"/>
        <v>2.9850000000000003</v>
      </c>
      <c r="C149" s="4">
        <v>10.7143</v>
      </c>
      <c r="D149" s="4">
        <v>6.0457100000000004E-4</v>
      </c>
      <c r="E149" s="4">
        <v>2.4748099999999999E-2</v>
      </c>
      <c r="F149" s="4">
        <v>6976.92</v>
      </c>
      <c r="G149" s="4">
        <v>8730.7800000000007</v>
      </c>
      <c r="H149" s="4">
        <v>8368.4699999999993</v>
      </c>
      <c r="I149" s="4">
        <v>7917.08</v>
      </c>
      <c r="J149" s="5">
        <v>7118.29</v>
      </c>
      <c r="K149" s="4">
        <v>7362.39</v>
      </c>
      <c r="L149" s="4">
        <v>6904.47</v>
      </c>
      <c r="M149" s="4">
        <v>7410.04</v>
      </c>
      <c r="N149" s="2" t="s">
        <v>1</v>
      </c>
      <c r="Q149" s="2" t="s">
        <v>1</v>
      </c>
    </row>
    <row r="150" spans="1:17" x14ac:dyDescent="0.15">
      <c r="A150" s="4">
        <v>20</v>
      </c>
      <c r="B150" s="4">
        <f t="shared" si="90"/>
        <v>3.9800000000000004</v>
      </c>
      <c r="C150" s="4">
        <v>14.2857</v>
      </c>
      <c r="D150" s="4">
        <v>5.9842900000000004E-4</v>
      </c>
      <c r="E150" s="4">
        <v>2.4618899999999999E-2</v>
      </c>
      <c r="F150" s="4">
        <v>5380.78</v>
      </c>
      <c r="G150" s="4">
        <v>7093.77</v>
      </c>
      <c r="H150" s="4">
        <v>6460.08</v>
      </c>
      <c r="I150" s="4">
        <v>6362.75</v>
      </c>
      <c r="J150" s="5">
        <v>6274.56</v>
      </c>
      <c r="K150" s="4">
        <v>5996.53</v>
      </c>
      <c r="L150" s="4">
        <v>6438.24</v>
      </c>
      <c r="M150" s="4">
        <v>5694.32</v>
      </c>
      <c r="N150" s="2" t="s">
        <v>1</v>
      </c>
      <c r="Q150" s="2" t="s">
        <v>1</v>
      </c>
    </row>
    <row r="151" spans="1:17" x14ac:dyDescent="0.15">
      <c r="A151" s="4">
        <v>25</v>
      </c>
      <c r="B151" s="4">
        <f t="shared" si="90"/>
        <v>4.9750000000000005</v>
      </c>
      <c r="C151" s="4">
        <v>17.857099999999999</v>
      </c>
      <c r="D151" s="4">
        <v>5.9228600000000003E-4</v>
      </c>
      <c r="E151" s="4">
        <v>2.44896E-2</v>
      </c>
      <c r="F151" s="4">
        <v>4732.29</v>
      </c>
      <c r="H151" s="4">
        <v>5890</v>
      </c>
      <c r="I151" s="4">
        <v>5826.99</v>
      </c>
      <c r="J151" s="5">
        <v>5659.18</v>
      </c>
      <c r="K151" s="4">
        <v>5389.51</v>
      </c>
      <c r="L151" s="4">
        <v>5972.01</v>
      </c>
      <c r="M151" s="4">
        <v>5322.81</v>
      </c>
      <c r="N151" s="2" t="s">
        <v>1</v>
      </c>
      <c r="Q151" s="2" t="s">
        <v>1</v>
      </c>
    </row>
    <row r="152" spans="1:17" x14ac:dyDescent="0.15">
      <c r="A152" s="4">
        <v>30</v>
      </c>
      <c r="B152" s="4">
        <f t="shared" si="90"/>
        <v>5.9700000000000006</v>
      </c>
      <c r="C152" s="4">
        <v>21.428599999999999</v>
      </c>
      <c r="D152" s="4">
        <v>5.8509999999999996E-4</v>
      </c>
      <c r="E152" s="4">
        <v>2.4334499999999998E-2</v>
      </c>
      <c r="F152" s="4">
        <v>4409.92</v>
      </c>
      <c r="H152" s="4">
        <v>5319.91</v>
      </c>
      <c r="I152" s="4">
        <v>5344.32</v>
      </c>
      <c r="J152" s="5">
        <v>3929.89</v>
      </c>
      <c r="K152" s="4">
        <v>5109.74</v>
      </c>
      <c r="L152" s="4">
        <v>5505.78</v>
      </c>
      <c r="M152" s="4">
        <v>4845.71</v>
      </c>
      <c r="N152" s="2" t="s">
        <v>1</v>
      </c>
      <c r="Q152" s="2" t="s">
        <v>1</v>
      </c>
    </row>
    <row r="153" spans="1:17" x14ac:dyDescent="0.15">
      <c r="A153" s="4">
        <v>35</v>
      </c>
      <c r="B153" s="4">
        <f t="shared" si="90"/>
        <v>6.9650000000000007</v>
      </c>
      <c r="C153" s="4">
        <v>25</v>
      </c>
      <c r="D153" s="4">
        <v>5.7635E-4</v>
      </c>
      <c r="E153" s="4">
        <v>2.41409E-2</v>
      </c>
      <c r="F153" s="4">
        <v>4275.3</v>
      </c>
      <c r="H153" s="4">
        <v>4749.82</v>
      </c>
      <c r="I153" s="4">
        <v>5132.87</v>
      </c>
      <c r="J153" s="5">
        <v>3612.08</v>
      </c>
      <c r="K153" s="4">
        <v>4995.0600000000004</v>
      </c>
      <c r="L153" s="4">
        <v>5039.55</v>
      </c>
      <c r="N153" s="2" t="s">
        <v>1</v>
      </c>
      <c r="Q153" s="2" t="s">
        <v>1</v>
      </c>
    </row>
    <row r="154" spans="1:17" x14ac:dyDescent="0.15">
      <c r="A154" s="4">
        <v>40</v>
      </c>
      <c r="B154" s="4">
        <f t="shared" si="90"/>
        <v>7.9600000000000009</v>
      </c>
      <c r="C154" s="4">
        <v>28.571400000000001</v>
      </c>
      <c r="D154" s="4">
        <v>5.6760000000000003E-4</v>
      </c>
      <c r="E154" s="4">
        <v>2.3947300000000001E-2</v>
      </c>
      <c r="F154" s="4">
        <v>4140.6899999999996</v>
      </c>
      <c r="H154" s="4">
        <v>4179.74</v>
      </c>
      <c r="I154" s="4">
        <v>5069.43</v>
      </c>
      <c r="J154" s="5">
        <v>3515.31</v>
      </c>
      <c r="K154" s="4">
        <v>4839.38</v>
      </c>
      <c r="L154" s="4">
        <v>4564.37</v>
      </c>
      <c r="N154" s="2" t="s">
        <v>1</v>
      </c>
      <c r="Q154" s="2" t="s">
        <v>1</v>
      </c>
    </row>
    <row r="155" spans="1:17" x14ac:dyDescent="0.15">
      <c r="A155" s="4">
        <v>45</v>
      </c>
      <c r="B155" s="4">
        <f t="shared" si="90"/>
        <v>8.9550000000000001</v>
      </c>
      <c r="C155" s="4">
        <v>32.142899999999997</v>
      </c>
      <c r="D155" s="4">
        <v>5.5516400000000003E-4</v>
      </c>
      <c r="E155" s="4">
        <v>2.3675999999999999E-2</v>
      </c>
      <c r="F155" s="4">
        <v>4006.07</v>
      </c>
      <c r="H155" s="4">
        <v>3618.23</v>
      </c>
      <c r="I155" s="4">
        <v>5005.99</v>
      </c>
      <c r="J155" s="5">
        <v>3480.35</v>
      </c>
      <c r="K155" s="4">
        <v>4683.6899999999996</v>
      </c>
      <c r="L155" s="4">
        <v>4268.8999999999996</v>
      </c>
      <c r="N155" s="2" t="s">
        <v>1</v>
      </c>
      <c r="Q155" s="2" t="s">
        <v>1</v>
      </c>
    </row>
    <row r="156" spans="1:17" x14ac:dyDescent="0.15">
      <c r="A156" s="4">
        <v>50</v>
      </c>
      <c r="B156" s="4">
        <f t="shared" si="90"/>
        <v>9.9500000000000011</v>
      </c>
      <c r="C156" s="4">
        <v>35.714300000000001</v>
      </c>
      <c r="D156" s="4">
        <v>5.4027100000000005E-4</v>
      </c>
      <c r="E156" s="4">
        <v>2.3353100000000002E-2</v>
      </c>
      <c r="F156" s="4">
        <v>3696.49</v>
      </c>
      <c r="H156" s="4">
        <v>3435.69</v>
      </c>
      <c r="I156" s="4">
        <v>4942.54</v>
      </c>
      <c r="J156" s="5">
        <v>3403.39</v>
      </c>
      <c r="K156" s="4">
        <v>4434.55</v>
      </c>
      <c r="L156" s="4">
        <v>4152.47</v>
      </c>
      <c r="N156" s="2" t="s">
        <v>1</v>
      </c>
      <c r="Q156" s="2" t="s">
        <v>1</v>
      </c>
    </row>
    <row r="157" spans="1:17" x14ac:dyDescent="0.15">
      <c r="A157" s="4">
        <v>55</v>
      </c>
      <c r="B157" s="4">
        <f t="shared" si="90"/>
        <v>10.945</v>
      </c>
      <c r="C157" s="4">
        <v>39.281300000000002</v>
      </c>
      <c r="D157" s="4">
        <v>5.2539700000000004E-4</v>
      </c>
      <c r="E157" s="4">
        <v>2.3030599999999998E-2</v>
      </c>
      <c r="F157" s="4">
        <v>3432.42</v>
      </c>
      <c r="H157" s="4">
        <v>3265.91</v>
      </c>
      <c r="I157" s="4">
        <v>4879.1000000000004</v>
      </c>
      <c r="J157" s="5">
        <v>3290.24</v>
      </c>
      <c r="K157" s="4">
        <v>4073.84</v>
      </c>
      <c r="L157" s="4">
        <v>4046.7</v>
      </c>
      <c r="N157" s="2" t="s">
        <v>1</v>
      </c>
      <c r="Q157" s="2" t="s">
        <v>1</v>
      </c>
    </row>
    <row r="158" spans="1:17" x14ac:dyDescent="0.15">
      <c r="A158" s="4">
        <v>60</v>
      </c>
      <c r="B158" s="4">
        <f t="shared" si="90"/>
        <v>11.940000000000001</v>
      </c>
      <c r="C158" s="4">
        <v>42.85</v>
      </c>
      <c r="D158" s="4">
        <v>5.0470199999999999E-4</v>
      </c>
      <c r="E158" s="4">
        <v>2.2736300000000001E-2</v>
      </c>
      <c r="F158" s="4">
        <v>3253.54</v>
      </c>
      <c r="H158" s="4">
        <v>3220.21</v>
      </c>
      <c r="I158" s="4">
        <v>4815.6499999999996</v>
      </c>
      <c r="J158" s="5">
        <v>3151.84</v>
      </c>
      <c r="K158" s="4">
        <v>3610.7</v>
      </c>
      <c r="L158" s="4">
        <v>3940.93</v>
      </c>
      <c r="N158" s="2" t="s">
        <v>1</v>
      </c>
      <c r="Q158" s="2" t="s">
        <v>1</v>
      </c>
    </row>
    <row r="159" spans="1:17" x14ac:dyDescent="0.15">
      <c r="A159" s="4">
        <v>65</v>
      </c>
      <c r="B159" s="4">
        <f t="shared" si="90"/>
        <v>12.935</v>
      </c>
      <c r="C159" s="4">
        <v>46.64</v>
      </c>
      <c r="D159" s="4">
        <v>4.8116599999999999E-4</v>
      </c>
      <c r="E159" s="4">
        <v>2.2431300000000001E-2</v>
      </c>
      <c r="F159" s="4">
        <v>3416</v>
      </c>
      <c r="H159" s="4">
        <v>3275.76</v>
      </c>
      <c r="I159" s="4">
        <v>4797.54</v>
      </c>
      <c r="J159" s="5">
        <v>3046.62</v>
      </c>
      <c r="K159" s="4">
        <v>3100.67</v>
      </c>
      <c r="L159" s="4">
        <v>3804.16</v>
      </c>
      <c r="N159" s="2" t="s">
        <v>1</v>
      </c>
      <c r="Q159" s="2" t="s">
        <v>1</v>
      </c>
    </row>
    <row r="160" spans="1:17" x14ac:dyDescent="0.15">
      <c r="A160" s="4">
        <v>70</v>
      </c>
      <c r="B160" s="4">
        <f t="shared" si="90"/>
        <v>13.930000000000001</v>
      </c>
      <c r="C160" s="4">
        <v>50.788899999999998</v>
      </c>
      <c r="D160" s="4">
        <v>4.5545600000000002E-4</v>
      </c>
      <c r="E160" s="4">
        <v>2.1974799999999999E-2</v>
      </c>
      <c r="F160" s="4">
        <v>3664.56</v>
      </c>
      <c r="H160" s="4">
        <v>3416.04</v>
      </c>
      <c r="I160" s="4">
        <v>4845.07</v>
      </c>
      <c r="J160" s="5">
        <v>2947.06</v>
      </c>
      <c r="K160" s="4">
        <v>3052.77</v>
      </c>
      <c r="L160" s="4">
        <v>3642.02</v>
      </c>
      <c r="N160" s="2" t="s">
        <v>1</v>
      </c>
      <c r="Q160" s="2" t="s">
        <v>1</v>
      </c>
    </row>
    <row r="161" spans="1:17" x14ac:dyDescent="0.15">
      <c r="A161" s="4">
        <v>75</v>
      </c>
      <c r="B161" s="4">
        <f t="shared" si="90"/>
        <v>14.925000000000001</v>
      </c>
      <c r="C161" s="4">
        <v>54.895099999999999</v>
      </c>
      <c r="D161" s="4">
        <v>4.3024399999999998E-4</v>
      </c>
      <c r="E161" s="4">
        <v>2.1005800000000002E-2</v>
      </c>
      <c r="F161" s="4">
        <v>3641.93</v>
      </c>
      <c r="H161" s="4">
        <v>3578.35</v>
      </c>
      <c r="I161" s="4">
        <v>4891.9799999999996</v>
      </c>
      <c r="J161" s="5">
        <v>2788.55</v>
      </c>
      <c r="K161" s="4">
        <v>3036.06</v>
      </c>
      <c r="L161" s="4">
        <v>3479.87</v>
      </c>
      <c r="N161" s="2" t="s">
        <v>1</v>
      </c>
      <c r="Q161" s="2" t="s">
        <v>1</v>
      </c>
    </row>
    <row r="162" spans="1:17" x14ac:dyDescent="0.15">
      <c r="A162" s="4">
        <v>80</v>
      </c>
      <c r="B162" s="4">
        <f t="shared" si="90"/>
        <v>15.920000000000002</v>
      </c>
      <c r="C162" s="4">
        <v>58.768300000000004</v>
      </c>
      <c r="D162" s="4">
        <v>4.0646200000000001E-4</v>
      </c>
      <c r="E162" s="4">
        <v>2.00918E-2</v>
      </c>
      <c r="F162" s="4">
        <v>3502.46</v>
      </c>
      <c r="H162" s="4">
        <v>3767.84</v>
      </c>
      <c r="I162" s="4">
        <v>4928.8</v>
      </c>
      <c r="J162" s="5">
        <v>2735.58</v>
      </c>
      <c r="K162" s="4">
        <v>3019.36</v>
      </c>
      <c r="L162" s="4">
        <v>3301.59</v>
      </c>
      <c r="N162" s="2" t="s">
        <v>1</v>
      </c>
      <c r="Q162" s="2" t="s">
        <v>1</v>
      </c>
    </row>
    <row r="163" spans="1:17" x14ac:dyDescent="0.15">
      <c r="A163" s="4">
        <v>85</v>
      </c>
      <c r="B163" s="4">
        <f t="shared" si="90"/>
        <v>16.914999999999999</v>
      </c>
      <c r="C163" s="4">
        <v>62.914499999999997</v>
      </c>
      <c r="D163" s="4">
        <v>3.80801E-4</v>
      </c>
      <c r="E163" s="4">
        <v>1.92214E-2</v>
      </c>
      <c r="F163" s="4">
        <v>3762.99</v>
      </c>
      <c r="H163" s="4">
        <v>3957.34</v>
      </c>
      <c r="I163" s="4">
        <v>4788.12</v>
      </c>
      <c r="J163" s="5">
        <v>2640.69</v>
      </c>
      <c r="K163" s="4">
        <v>2998.86</v>
      </c>
      <c r="L163" s="4">
        <v>3037.47</v>
      </c>
      <c r="N163" s="2" t="s">
        <v>1</v>
      </c>
      <c r="Q163" s="2" t="s">
        <v>1</v>
      </c>
    </row>
    <row r="164" spans="1:17" x14ac:dyDescent="0.15">
      <c r="A164" s="4">
        <v>90</v>
      </c>
      <c r="B164" s="4">
        <f t="shared" si="90"/>
        <v>17.91</v>
      </c>
      <c r="C164" s="4">
        <v>67.674700000000001</v>
      </c>
      <c r="D164" s="4">
        <v>3.5124E-4</v>
      </c>
      <c r="E164" s="4">
        <v>1.82744E-2</v>
      </c>
      <c r="F164" s="4">
        <v>4755.18</v>
      </c>
      <c r="I164" s="4">
        <v>4717.4799999999996</v>
      </c>
      <c r="J164" s="5">
        <v>2517.9</v>
      </c>
      <c r="K164" s="4">
        <v>3070.08</v>
      </c>
      <c r="L164" s="4">
        <v>2677.62</v>
      </c>
      <c r="N164" s="2" t="s">
        <v>1</v>
      </c>
      <c r="Q164" s="2" t="s">
        <v>1</v>
      </c>
    </row>
    <row r="165" spans="1:17" x14ac:dyDescent="0.15">
      <c r="A165" s="4">
        <v>95</v>
      </c>
      <c r="B165" s="4">
        <f t="shared" si="90"/>
        <v>18.905000000000001</v>
      </c>
      <c r="C165" s="4">
        <v>72.6892</v>
      </c>
      <c r="D165" s="4">
        <v>3.1856700000000001E-4</v>
      </c>
      <c r="E165" s="4">
        <v>1.7170000000000001E-2</v>
      </c>
      <c r="F165" s="4">
        <v>5747.38</v>
      </c>
      <c r="I165" s="4">
        <v>5104.7</v>
      </c>
      <c r="J165" s="5">
        <v>2395.11</v>
      </c>
      <c r="K165" s="4">
        <v>3135.99</v>
      </c>
      <c r="N165" s="2" t="s">
        <v>1</v>
      </c>
      <c r="Q165" s="2" t="s">
        <v>1</v>
      </c>
    </row>
    <row r="166" spans="1:17" x14ac:dyDescent="0.15">
      <c r="A166" s="4">
        <v>100</v>
      </c>
      <c r="B166" s="4">
        <f t="shared" si="90"/>
        <v>19.900000000000002</v>
      </c>
      <c r="C166" s="4">
        <v>77.9739</v>
      </c>
      <c r="D166" s="4">
        <v>2.8273699999999997E-4</v>
      </c>
      <c r="E166" s="4">
        <v>1.5908599999999998E-2</v>
      </c>
      <c r="N166" s="2" t="s">
        <v>1</v>
      </c>
      <c r="Q166" s="2" t="s">
        <v>1</v>
      </c>
    </row>
    <row r="167" spans="1:17" x14ac:dyDescent="0.15">
      <c r="A167" s="4">
        <v>105</v>
      </c>
      <c r="B167" s="4">
        <f t="shared" si="90"/>
        <v>20.895</v>
      </c>
      <c r="C167" s="4">
        <v>84.384600000000006</v>
      </c>
      <c r="D167" s="4">
        <v>2.40325E-4</v>
      </c>
      <c r="E167" s="4">
        <v>1.3637E-2</v>
      </c>
      <c r="N167" s="2" t="s">
        <v>1</v>
      </c>
      <c r="Q167" s="2" t="s">
        <v>1</v>
      </c>
    </row>
    <row r="168" spans="1:17" x14ac:dyDescent="0.15">
      <c r="A168" s="4">
        <v>110</v>
      </c>
      <c r="B168" s="4">
        <f t="shared" si="90"/>
        <v>21.89</v>
      </c>
      <c r="C168" s="4">
        <v>91.346199999999996</v>
      </c>
      <c r="D168" s="4">
        <v>1.93692E-4</v>
      </c>
      <c r="E168" s="4">
        <v>1.10855E-2</v>
      </c>
      <c r="N168" s="2" t="s">
        <v>1</v>
      </c>
      <c r="Q168" s="2" t="s">
        <v>1</v>
      </c>
    </row>
    <row r="169" spans="1:17" x14ac:dyDescent="0.15">
      <c r="A169" s="4">
        <v>115</v>
      </c>
      <c r="B169" s="4">
        <f t="shared" si="90"/>
        <v>22.885000000000002</v>
      </c>
      <c r="C169" s="4">
        <v>99.038499999999999</v>
      </c>
      <c r="D169" s="4">
        <v>1.3707699999999999E-4</v>
      </c>
      <c r="E169" s="4">
        <v>9.5902100000000001E-3</v>
      </c>
      <c r="N169" s="2" t="s">
        <v>1</v>
      </c>
      <c r="Q169" s="2" t="s">
        <v>1</v>
      </c>
    </row>
    <row r="170" spans="1:17" x14ac:dyDescent="0.15">
      <c r="A170" s="4">
        <v>120</v>
      </c>
      <c r="B170" s="4">
        <f t="shared" si="90"/>
        <v>23.880000000000003</v>
      </c>
      <c r="C170" s="4">
        <v>106.73099999999999</v>
      </c>
      <c r="D170" s="4">
        <v>8.0461499999999995E-5</v>
      </c>
      <c r="E170" s="4">
        <v>8.0949000000000004E-3</v>
      </c>
      <c r="N170" s="2" t="s">
        <v>1</v>
      </c>
      <c r="Q170" s="2" t="s">
        <v>1</v>
      </c>
    </row>
  </sheetData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DENSITY8.WK1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uab</dc:creator>
  <cp:lastModifiedBy>Christine A. Curcio</cp:lastModifiedBy>
  <dcterms:created xsi:type="dcterms:W3CDTF">2010-04-12T20:04:45Z</dcterms:created>
  <dcterms:modified xsi:type="dcterms:W3CDTF">2017-10-24T22:27:46Z</dcterms:modified>
</cp:coreProperties>
</file>