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ginakasmikha/Desktop/Bootcamp /Github_HW/Oct2024_Week-1_Excel/Starter_Code/"/>
    </mc:Choice>
  </mc:AlternateContent>
  <xr:revisionPtr revIDLastSave="0" documentId="13_ncr:1_{4B54D736-832C-954A-83F9-5426D57E14DB}" xr6:coauthVersionLast="47" xr6:coauthVersionMax="47" xr10:uidLastSave="{00000000-0000-0000-0000-000000000000}"/>
  <bookViews>
    <workbookView xWindow="0" yWindow="0" windowWidth="25600" windowHeight="16000" activeTab="4" xr2:uid="{00000000-000D-0000-FFFF-FFFF00000000}"/>
  </bookViews>
  <sheets>
    <sheet name="Cateogory" sheetId="2" r:id="rId1"/>
    <sheet name="Years" sheetId="3" r:id="rId2"/>
    <sheet name="Goal Analysis" sheetId="4" r:id="rId3"/>
    <sheet name="Data Analysis" sheetId="5" r:id="rId4"/>
    <sheet name="Crowdfunding" sheetId="1" r:id="rId5"/>
  </sheets>
  <definedNames>
    <definedName name="_xlnm._FilterDatabase" localSheetId="4" hidden="1">Crowdfunding!$A$1:$T$1001</definedName>
    <definedName name="_xlchart.v1.0" hidden="1">'Data Analysis'!$A$1</definedName>
    <definedName name="_xlchart.v1.1" hidden="1">'Data Analysis'!$A$2:$A$1048141</definedName>
    <definedName name="_xlchart.v1.2" hidden="1">'Data Analysis'!$B$1</definedName>
    <definedName name="_xlchart.v1.3" hidden="1">'Data Analysis'!$B$2:$B$1048141</definedName>
    <definedName name="_xlchart.v1.4" hidden="1">'Data Analysis'!$D$1</definedName>
    <definedName name="_xlchart.v1.5" hidden="1">'Data Analysis'!$D$2:$D$1048141</definedName>
    <definedName name="_xlchart.v1.6" hidden="1">'Data Analysis'!$E$1</definedName>
    <definedName name="_xlchart.v1.7" hidden="1">'Data Analysis'!$E$2:$E$1048141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5" l="1"/>
  <c r="M2" i="5"/>
  <c r="L3" i="5"/>
  <c r="L2" i="5"/>
  <c r="K3" i="5"/>
  <c r="J3" i="5"/>
  <c r="I3" i="5"/>
  <c r="H3" i="5"/>
  <c r="H2" i="5"/>
  <c r="K2" i="5"/>
  <c r="J2" i="5"/>
  <c r="I2" i="5"/>
  <c r="D12" i="4"/>
  <c r="D11" i="4"/>
  <c r="D10" i="4"/>
  <c r="D9" i="4"/>
  <c r="D8" i="4"/>
  <c r="D7" i="4"/>
  <c r="D6" i="4"/>
  <c r="D5" i="4"/>
  <c r="D4" i="4"/>
  <c r="D3" i="4"/>
  <c r="D13" i="4"/>
  <c r="D2" i="4"/>
  <c r="C13" i="4"/>
  <c r="C12" i="4"/>
  <c r="C11" i="4"/>
  <c r="C10" i="4"/>
  <c r="C9" i="4"/>
  <c r="C8" i="4"/>
  <c r="C7" i="4"/>
  <c r="C6" i="4"/>
  <c r="C5" i="4"/>
  <c r="C4" i="4"/>
  <c r="C3" i="4"/>
  <c r="B3" i="4"/>
  <c r="B4" i="4"/>
  <c r="B2" i="4"/>
  <c r="B13" i="4"/>
  <c r="B12" i="4"/>
  <c r="B11" i="4"/>
  <c r="B10" i="4"/>
  <c r="E10" i="4" s="1"/>
  <c r="B9" i="4"/>
  <c r="B8" i="4"/>
  <c r="B7" i="4"/>
  <c r="B6" i="4"/>
  <c r="E6" i="4" s="1"/>
  <c r="B5" i="4"/>
  <c r="C2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2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2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4" i="4" l="1"/>
  <c r="E8" i="4"/>
  <c r="E12" i="4"/>
  <c r="G12" i="4" s="1"/>
  <c r="G6" i="4"/>
  <c r="G10" i="4"/>
  <c r="E5" i="4"/>
  <c r="H5" i="4" s="1"/>
  <c r="E9" i="4"/>
  <c r="H9" i="4" s="1"/>
  <c r="E13" i="4"/>
  <c r="H13" i="4" s="1"/>
  <c r="G4" i="4"/>
  <c r="H6" i="4"/>
  <c r="H10" i="4"/>
  <c r="G8" i="4"/>
  <c r="H4" i="4"/>
  <c r="H8" i="4"/>
  <c r="E11" i="4"/>
  <c r="G11" i="4" s="1"/>
  <c r="E7" i="4"/>
  <c r="H7" i="4" s="1"/>
  <c r="F10" i="4"/>
  <c r="F6" i="4"/>
  <c r="E3" i="4"/>
  <c r="H3" i="4" s="1"/>
  <c r="F8" i="4"/>
  <c r="F4" i="4"/>
  <c r="E2" i="4"/>
  <c r="G2" i="4" s="1"/>
  <c r="H12" i="4" l="1"/>
  <c r="F12" i="4"/>
  <c r="F5" i="4"/>
  <c r="F13" i="4"/>
  <c r="G13" i="4"/>
  <c r="G7" i="4"/>
  <c r="G9" i="4"/>
  <c r="F9" i="4"/>
  <c r="G5" i="4"/>
  <c r="F7" i="4"/>
  <c r="H2" i="4"/>
  <c r="G3" i="4"/>
  <c r="H11" i="4"/>
  <c r="F3" i="4"/>
  <c r="F11" i="4"/>
  <c r="F2" i="4"/>
</calcChain>
</file>

<file path=xl/sharedStrings.xml><?xml version="1.0" encoding="utf-8"?>
<sst xmlns="http://schemas.openxmlformats.org/spreadsheetml/2006/main" count="9044" uniqueCount="2114">
  <si>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</si>
  <si>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</si>
  <si>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</si>
  <si>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</si>
  <si>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</si>
  <si>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</si>
  <si>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</si>
  <si>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</si>
  <si>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</si>
  <si>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</si>
  <si>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</si>
  <si>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</si>
  <si>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</si>
  <si>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</si>
  <si>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</si>
  <si>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</si>
  <si>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</si>
  <si>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</si>
  <si>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</si>
  <si>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</si>
  <si>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</si>
  <si>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</si>
  <si>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</si>
  <si>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</si>
  <si>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</si>
  <si>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</si>
  <si>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</si>
  <si>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</si>
  <si>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</si>
  <si>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</si>
  <si>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</si>
  <si>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</si>
  <si>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</si>
  <si>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</si>
  <si>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</si>
  <si>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</si>
  <si>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</si>
  <si>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</si>
  <si>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</si>
  <si>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</si>
  <si>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</si>
  <si>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</si>
  <si>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</si>
  <si>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</si>
  <si>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</si>
  <si>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</si>
  <si>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</si>
  <si>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</si>
  <si>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</si>
  <si>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</si>
  <si>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</si>
  <si>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</si>
  <si>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</si>
  <si>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</si>
  <si>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</si>
  <si>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</si>
  <si>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</si>
  <si>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</si>
  <si>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</si>
  <si>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</si>
  <si>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</si>
  <si>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</si>
  <si>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</si>
  <si>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</si>
  <si>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</si>
  <si>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</si>
  <si>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</si>
  <si>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</si>
  <si>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</si>
  <si>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</si>
  <si>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</si>
  <si>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</si>
  <si>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</si>
  <si>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</si>
  <si>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</si>
  <si>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</si>
  <si>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</si>
  <si>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</si>
  <si>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</si>
  <si>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</si>
  <si>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</si>
  <si>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</si>
  <si>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</si>
  <si>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</si>
  <si>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</si>
  <si>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</si>
  <si>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</si>
  <si>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</si>
  <si>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</si>
  <si>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</si>
  <si>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</si>
  <si>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</si>
  <si>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</si>
  <si>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</si>
  <si>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</si>
  <si>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</si>
  <si>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</si>
  <si>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</si>
  <si>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</si>
  <si>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</si>
  <si>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</si>
  <si>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</si>
  <si>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</si>
  <si>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</si>
  <si>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</si>
  <si>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</si>
  <si>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</si>
  <si>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</si>
  <si>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</si>
  <si>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</si>
  <si>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</si>
  <si>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</si>
  <si>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</si>
  <si>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</si>
  <si>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</si>
  <si>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</si>
  <si>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</si>
  <si>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</si>
  <si>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</si>
  <si>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</si>
  <si>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</si>
  <si>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</si>
  <si>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</si>
  <si>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</si>
  <si>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</si>
  <si>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</si>
  <si>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</si>
  <si>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</si>
  <si>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</si>
  <si>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</si>
  <si>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</si>
  <si>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</si>
  <si>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</si>
  <si>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</si>
  <si>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</si>
  <si>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</si>
  <si>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</si>
  <si>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</si>
  <si>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</si>
  <si>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</si>
  <si>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</si>
  <si>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</si>
  <si>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</si>
  <si>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</si>
  <si>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</si>
  <si>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</si>
  <si>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</si>
  <si>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</si>
  <si>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</si>
  <si>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</si>
  <si>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</si>
  <si>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</si>
  <si>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</si>
  <si>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</si>
  <si>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</si>
  <si>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</si>
  <si>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</si>
  <si>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</si>
  <si>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</si>
  <si>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</si>
  <si>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</si>
  <si>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</si>
  <si>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</si>
  <si>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</si>
  <si>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</si>
  <si>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</si>
  <si>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</si>
  <si>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</si>
  <si>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</si>
  <si>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</si>
  <si>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</si>
  <si>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</si>
  <si>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</si>
  <si>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</si>
  <si>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</si>
  <si>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</si>
  <si>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</si>
  <si>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</si>
  <si>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</si>
  <si>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</si>
  <si>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</si>
  <si>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</si>
  <si>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</si>
  <si>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</si>
  <si>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</si>
  <si>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</si>
  <si>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</si>
  <si>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</si>
  <si>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</si>
  <si>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</si>
  <si>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</si>
  <si>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</si>
  <si>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</si>
  <si>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</si>
  <si>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</si>
  <si>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</si>
  <si>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</si>
  <si>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</si>
  <si>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</si>
  <si>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</si>
  <si>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</si>
  <si>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</si>
  <si>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</si>
  <si>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</si>
  <si>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</si>
  <si>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</si>
  <si>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</si>
  <si>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</si>
  <si>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</si>
  <si>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</si>
  <si>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</si>
  <si>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</si>
  <si>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</si>
  <si>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</si>
  <si>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</si>
  <si>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</si>
  <si>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</si>
  <si>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</si>
  <si>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</si>
  <si>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</si>
  <si>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</si>
  <si>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</si>
  <si>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</si>
  <si>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</si>
  <si>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</si>
  <si>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</si>
  <si>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</si>
  <si>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</si>
  <si>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</si>
  <si>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</si>
  <si>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</si>
  <si>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</si>
  <si>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</si>
  <si>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</si>
  <si>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</si>
  <si>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</si>
  <si>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</si>
  <si>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</si>
  <si>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</si>
  <si>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</si>
  <si>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</si>
  <si>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</si>
  <si>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</si>
  <si>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</si>
  <si>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</si>
  <si>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</si>
  <si>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</si>
  <si>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</si>
  <si>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</si>
  <si>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</si>
  <si>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</si>
  <si>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</si>
  <si>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</si>
  <si>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</si>
  <si>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</si>
  <si>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</si>
  <si>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</si>
  <si>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</si>
  <si>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</si>
  <si>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</si>
  <si>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</si>
  <si>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</si>
  <si>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</si>
  <si>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</si>
  <si>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</si>
  <si>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</si>
  <si>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</si>
  <si>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</si>
  <si>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</si>
  <si>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</si>
  <si>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</si>
  <si>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</si>
  <si>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</si>
  <si>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</si>
  <si>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</si>
  <si>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</si>
  <si>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</si>
  <si>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</si>
  <si>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</si>
  <si>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</si>
  <si>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</si>
  <si>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</si>
  <si>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</si>
  <si>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</si>
  <si>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</si>
  <si>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</si>
  <si>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</si>
  <si>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</si>
  <si>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</si>
  <si>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</si>
  <si>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</si>
  <si>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</si>
  <si>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</si>
  <si>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</si>
  <si>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</si>
  <si>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</si>
  <si>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</si>
  <si>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</si>
  <si>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</si>
  <si>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</si>
  <si>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</si>
  <si>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</si>
  <si>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</si>
  <si>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</si>
  <si>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</si>
  <si>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</si>
  <si>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</si>
  <si>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</si>
  <si>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</si>
  <si>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</si>
  <si>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</si>
  <si>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</si>
  <si>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</si>
  <si>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</si>
  <si>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</si>
  <si>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</si>
  <si>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</si>
  <si>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</si>
  <si>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</si>
  <si>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</si>
  <si>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</si>
  <si>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</si>
  <si>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</si>
  <si>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</si>
  <si>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</si>
  <si>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</si>
  <si>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</si>
  <si>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</si>
  <si>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</si>
  <si>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</si>
  <si>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</si>
  <si>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</si>
  <si>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</si>
  <si>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</si>
  <si>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</si>
  <si>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</si>
  <si>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</si>
  <si>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</si>
  <si>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</si>
  <si>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</si>
  <si>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</si>
  <si>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</si>
  <si>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</si>
  <si>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</si>
  <si>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</si>
  <si>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</si>
  <si>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</si>
  <si>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</si>
  <si>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</si>
  <si>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</si>
  <si>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</si>
  <si>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</si>
  <si>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</si>
  <si>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</si>
  <si>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</si>
  <si>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</si>
  <si>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</si>
  <si>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</si>
  <si>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</si>
  <si>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</si>
  <si>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</si>
  <si>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</si>
  <si>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</si>
  <si>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</si>
  <si>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</si>
  <si>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</si>
  <si>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</si>
  <si>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</si>
  <si>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</si>
  <si>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</si>
  <si>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</si>
  <si>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</si>
  <si>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</si>
  <si>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</si>
  <si>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</si>
  <si>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</si>
  <si>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</si>
  <si>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</si>
  <si>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</si>
  <si>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</si>
  <si>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</si>
  <si>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</si>
  <si>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</si>
  <si>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</si>
  <si>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</si>
  <si>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</si>
  <si>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</si>
  <si>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</si>
  <si>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</si>
  <si>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</si>
  <si>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</si>
  <si>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</si>
  <si>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</si>
  <si>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</si>
  <si>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</si>
  <si>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</si>
  <si>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</si>
  <si>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</si>
  <si>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</si>
  <si>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</si>
  <si>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</si>
  <si>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</si>
  <si>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</si>
  <si>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</si>
  <si>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</si>
  <si>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</si>
  <si>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</si>
  <si>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</si>
  <si>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</si>
  <si>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</si>
  <si>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</si>
  <si>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</si>
  <si>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</si>
  <si>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</si>
  <si>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</si>
  <si>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</si>
  <si>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</si>
  <si>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</si>
  <si>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</si>
  <si>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</si>
  <si>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</si>
  <si>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</si>
  <si>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</si>
  <si>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</si>
  <si>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</si>
  <si>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</si>
  <si>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</si>
  <si>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</si>
  <si>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</si>
  <si>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</si>
  <si>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</si>
  <si>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</si>
  <si>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</si>
  <si>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</si>
  <si>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</si>
  <si>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</si>
  <si>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</si>
  <si>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</si>
  <si>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</si>
  <si>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</si>
  <si>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</si>
  <si>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</si>
  <si>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</si>
  <si>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</si>
  <si>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</si>
  <si>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</si>
  <si>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</si>
  <si>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</si>
  <si>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</si>
  <si>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</si>
  <si>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</si>
  <si>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</si>
  <si>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</si>
  <si>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</si>
  <si>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</si>
  <si>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</si>
  <si>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</si>
  <si>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</si>
  <si>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</si>
  <si>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</si>
  <si>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</si>
  <si>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</si>
  <si>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</si>
  <si>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</si>
  <si>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</si>
  <si>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</si>
  <si>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</si>
  <si>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</si>
  <si>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</si>
  <si>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</si>
  <si>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</si>
  <si>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</si>
  <si>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</si>
  <si>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</si>
  <si>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</si>
  <si>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</si>
  <si>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</si>
  <si>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</si>
  <si>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</si>
  <si>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</si>
  <si>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</si>
  <si>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</si>
  <si>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</si>
  <si>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</si>
  <si>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</si>
  <si>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</si>
  <si>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</si>
  <si>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</si>
  <si>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</si>
  <si>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</si>
  <si>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</si>
  <si>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</si>
  <si>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</si>
  <si>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</si>
  <si>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</si>
  <si>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</si>
  <si>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</si>
  <si>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</si>
  <si>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</si>
  <si>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</si>
  <si>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</si>
  <si>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</si>
  <si>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</si>
  <si>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</si>
  <si>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</si>
  <si>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</si>
  <si>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</si>
  <si>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</si>
  <si>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</si>
  <si>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</si>
  <si>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</si>
  <si>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</si>
  <si>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</si>
  <si>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</si>
  <si>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</si>
  <si>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</si>
  <si>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</si>
  <si>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</si>
  <si>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</si>
  <si>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</si>
  <si>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</si>
  <si>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</si>
  <si>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</si>
  <si>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</si>
  <si>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</si>
  <si>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</si>
  <si>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</si>
  <si>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</si>
  <si>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</si>
  <si>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</si>
  <si>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</si>
  <si>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</si>
  <si>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</si>
  <si>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</si>
  <si>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</si>
  <si>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</si>
  <si>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</si>
  <si>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</si>
  <si>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</si>
  <si>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</si>
  <si>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</si>
  <si>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</si>
  <si>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</si>
  <si>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</si>
  <si>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</si>
  <si>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</si>
  <si>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</si>
  <si>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</si>
  <si>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</si>
  <si>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</si>
  <si>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</si>
  <si>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</si>
  <si>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</si>
  <si>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</si>
  <si>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</si>
  <si>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</si>
  <si>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</si>
  <si>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</si>
  <si>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</si>
  <si>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</si>
  <si>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</si>
  <si>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</si>
  <si>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</si>
  <si>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</si>
  <si>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</si>
  <si>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</si>
  <si>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</si>
  <si>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</si>
  <si>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</si>
  <si>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</si>
  <si>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</si>
  <si>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</si>
  <si>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</si>
  <si>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</si>
  <si>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</si>
  <si>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</si>
  <si>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</si>
  <si>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</si>
  <si>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</si>
  <si>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</si>
  <si>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</si>
  <si>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</si>
  <si>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</si>
  <si>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</si>
  <si>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</si>
  <si>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</si>
  <si>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</si>
  <si>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</si>
  <si>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</si>
  <si>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</si>
  <si>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</si>
  <si>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</si>
  <si>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</si>
  <si>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</si>
  <si>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</si>
  <si>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</si>
  <si>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</si>
  <si>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</si>
  <si>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</si>
  <si>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</si>
  <si>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</si>
  <si>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</si>
  <si>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</si>
  <si>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</si>
  <si>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</si>
  <si>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</si>
  <si>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</si>
  <si>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</si>
  <si>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</si>
  <si>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</si>
  <si>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</si>
  <si>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</si>
  <si>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</si>
  <si>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</si>
  <si>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</si>
  <si>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</si>
  <si>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</si>
  <si>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</si>
  <si>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</si>
  <si>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</si>
  <si>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</si>
  <si>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</si>
  <si>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</si>
  <si>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</si>
  <si>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</si>
  <si>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</si>
  <si>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</si>
  <si>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</si>
  <si>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</si>
  <si>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</si>
  <si>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</si>
  <si>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</si>
  <si>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</si>
  <si>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</si>
  <si>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</si>
  <si>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</si>
  <si>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</si>
  <si>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</si>
  <si>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</si>
  <si>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</si>
  <si>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</si>
  <si>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</si>
  <si>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</si>
  <si>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</si>
  <si>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</si>
  <si>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</si>
  <si>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</si>
  <si>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</si>
  <si>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</si>
  <si>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</si>
  <si>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</si>
  <si>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</si>
  <si>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</si>
  <si>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</si>
  <si>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</si>
  <si>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</si>
  <si>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</si>
  <si>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</si>
  <si>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</si>
  <si>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</si>
  <si>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</si>
  <si>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</si>
  <si>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</si>
  <si>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</si>
  <si>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</si>
  <si>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</si>
  <si>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</si>
  <si>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</si>
  <si>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</si>
  <si>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</si>
  <si>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</si>
  <si>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</si>
  <si>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</si>
  <si>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</si>
  <si>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</si>
  <si>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</si>
  <si>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</si>
  <si>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</si>
  <si>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</si>
  <si>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</si>
  <si>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</si>
  <si>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</si>
  <si>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</si>
  <si>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</si>
  <si>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</si>
  <si>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</si>
  <si>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</si>
  <si>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</si>
  <si>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</si>
  <si>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</si>
  <si>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</si>
  <si>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</si>
  <si>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</si>
  <si>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</si>
  <si>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</si>
  <si>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</si>
  <si>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</si>
  <si>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</si>
  <si>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</si>
  <si>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</si>
  <si>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</si>
  <si>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</si>
  <si>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</si>
  <si>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</si>
  <si>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</si>
  <si>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</si>
  <si>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</si>
  <si>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</si>
  <si>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</si>
  <si>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</si>
  <si>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</si>
  <si>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</si>
  <si>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</si>
  <si>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</si>
  <si>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</si>
  <si>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</si>
  <si>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</si>
  <si>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</si>
  <si>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</si>
  <si>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</si>
  <si>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</si>
  <si>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</si>
  <si>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</si>
  <si>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</si>
  <si>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</si>
  <si>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</si>
  <si>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</si>
  <si>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</si>
  <si>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</si>
  <si>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</si>
  <si>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</si>
  <si>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</si>
  <si>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</si>
  <si>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</si>
  <si>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</si>
  <si>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</si>
  <si>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</si>
  <si>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</si>
  <si>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</si>
  <si>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</si>
  <si>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</si>
  <si>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</si>
  <si>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</si>
  <si>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</si>
  <si>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</si>
  <si>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</si>
  <si>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</si>
  <si>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</si>
  <si>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</si>
  <si>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</si>
  <si>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</si>
  <si>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</si>
  <si>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</si>
  <si>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</si>
  <si>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</si>
  <si>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</si>
  <si>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</si>
  <si>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</si>
  <si>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</si>
  <si>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</si>
  <si>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</si>
  <si>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</si>
  <si>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</si>
  <si>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</si>
  <si>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</si>
  <si>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</si>
  <si>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</si>
  <si>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</si>
  <si>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</si>
  <si>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</si>
  <si>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</si>
  <si>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</si>
  <si>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</si>
  <si>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</si>
  <si>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</si>
  <si>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</si>
  <si>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</si>
  <si>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</si>
  <si>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</si>
  <si>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</si>
  <si>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</si>
  <si>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</si>
  <si>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</si>
  <si>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</si>
  <si>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</si>
  <si>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</si>
  <si>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</si>
  <si>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</si>
  <si>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</si>
  <si>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</si>
  <si>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</si>
  <si>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</si>
  <si>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</si>
  <si>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</si>
  <si>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</si>
  <si>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</si>
  <si>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</si>
  <si>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</si>
  <si>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</si>
  <si>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</si>
  <si>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</si>
  <si>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</si>
  <si>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</si>
  <si>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</si>
  <si>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</si>
  <si>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</si>
  <si>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</si>
  <si>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</si>
  <si>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</si>
  <si>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</si>
  <si>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</si>
  <si>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</si>
  <si>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</si>
  <si>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</si>
  <si>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</si>
  <si>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</si>
  <si>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</si>
  <si>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</si>
  <si>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</si>
  <si>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</si>
  <si>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</si>
  <si>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</si>
  <si>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</si>
  <si>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</si>
  <si>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</si>
  <si>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</si>
  <si>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</si>
  <si>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</si>
  <si>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</si>
  <si>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</si>
  <si>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</si>
  <si>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</si>
  <si>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</si>
  <si>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</si>
  <si>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</si>
  <si>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</si>
  <si>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</si>
  <si>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</si>
  <si>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</si>
  <si>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</si>
  <si>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</si>
  <si>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</si>
  <si>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</si>
  <si>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</si>
  <si>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</si>
  <si>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</si>
  <si>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</si>
  <si>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</si>
  <si>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</si>
  <si>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</si>
  <si>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</si>
  <si>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</si>
  <si>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</si>
  <si>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</si>
  <si>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</si>
  <si>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</si>
  <si>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</si>
  <si>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</si>
  <si>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</si>
  <si>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</si>
  <si>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</si>
  <si>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</si>
  <si>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</si>
  <si>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</si>
  <si>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</si>
  <si>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</si>
  <si>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</si>
  <si>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</si>
  <si>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</si>
  <si>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</si>
  <si>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</si>
  <si>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</si>
  <si>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</si>
  <si>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</si>
  <si>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</si>
  <si>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</si>
  <si>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</si>
  <si>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</si>
  <si>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</si>
  <si>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</si>
  <si>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</si>
  <si>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</si>
  <si>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</si>
  <si>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</si>
  <si>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</si>
  <si>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</si>
  <si>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</si>
  <si>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</si>
  <si>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</si>
  <si>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</si>
  <si>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</si>
  <si>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</si>
  <si>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</si>
  <si>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</si>
  <si>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</si>
  <si>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</si>
  <si>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</si>
  <si>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</si>
  <si>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</si>
  <si>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</si>
  <si>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</si>
  <si>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</si>
  <si>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</si>
  <si>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</si>
  <si>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</si>
  <si>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</si>
  <si>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</si>
  <si>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</si>
  <si>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</si>
  <si>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</si>
  <si>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</si>
  <si>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</si>
  <si>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</si>
  <si>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</si>
  <si>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</si>
  <si>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</si>
  <si>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</si>
  <si>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</si>
  <si>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</si>
  <si>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</si>
  <si>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</si>
  <si>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</si>
  <si>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</si>
  <si>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</si>
  <si>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</si>
  <si>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</si>
  <si>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</si>
  <si>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</si>
  <si>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</si>
  <si>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</si>
  <si>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</si>
  <si>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</si>
  <si>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</si>
  <si>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</si>
  <si>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</si>
  <si>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</si>
  <si>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</si>
  <si>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</si>
  <si>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</si>
  <si>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</si>
  <si>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</si>
  <si>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</si>
  <si>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</si>
  <si>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</si>
  <si>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</si>
  <si>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</si>
  <si>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</si>
  <si>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</si>
  <si>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</si>
  <si>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</si>
  <si>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</si>
  <si>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</si>
  <si>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</si>
  <si>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</si>
  <si>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</si>
  <si>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</si>
  <si>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</si>
  <si>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</si>
  <si>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</si>
  <si>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</si>
  <si>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</si>
  <si>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</si>
  <si>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</si>
  <si>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</si>
  <si>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</si>
  <si>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</si>
  <si>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</si>
  <si>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</si>
  <si>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</si>
  <si>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</si>
  <si>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</si>
  <si>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</si>
  <si>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</si>
  <si>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</si>
  <si>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</si>
  <si>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</si>
  <si>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</si>
  <si>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</si>
  <si>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</si>
  <si>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</si>
  <si>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</si>
  <si>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</si>
  <si>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</si>
  <si>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</si>
  <si>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</si>
  <si>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</si>
  <si>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</si>
  <si>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</si>
  <si>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</si>
  <si>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</si>
  <si>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</si>
  <si>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</si>
  <si>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</si>
  <si>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</si>
  <si>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</si>
  <si>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</si>
  <si>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</si>
  <si>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</si>
  <si>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</si>
  <si>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</si>
  <si>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</si>
  <si>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</si>
  <si>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</si>
  <si>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</si>
  <si>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</si>
  <si>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</si>
  <si>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</si>
  <si>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</si>
  <si>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</si>
  <si>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</si>
  <si>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</si>
  <si>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</si>
  <si>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</si>
  <si>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</si>
  <si>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</si>
  <si>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</si>
  <si>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</si>
  <si>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</si>
  <si>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</si>
  <si>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</si>
  <si>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</si>
  <si>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</si>
  <si>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</si>
  <si>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</si>
  <si>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</si>
  <si>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</si>
  <si>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</si>
  <si>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</si>
  <si>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</si>
  <si>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</si>
  <si>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</si>
  <si>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</si>
  <si>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</si>
  <si>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</si>
  <si>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</si>
  <si>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</si>
  <si>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</si>
  <si>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</si>
  <si>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</si>
  <si>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</si>
  <si>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</si>
  <si>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</si>
  <si>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</si>
  <si>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</si>
  <si>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</si>
  <si>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</si>
  <si>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</si>
  <si>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</si>
  <si>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</si>
  <si>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</si>
  <si>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</si>
  <si>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</si>
  <si>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</si>
  <si>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</si>
  <si>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</si>
  <si>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</si>
  <si>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</si>
  <si>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</si>
  <si>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</si>
  <si>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</si>
  <si>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</si>
  <si>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</si>
  <si>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</si>
  <si>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</si>
  <si>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</si>
  <si>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</si>
  <si>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</si>
  <si>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</si>
  <si>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</si>
  <si>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</si>
  <si>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</si>
  <si>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</si>
  <si>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</si>
  <si>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</si>
  <si>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</si>
  <si>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</si>
  <si>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</si>
  <si>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</si>
  <si>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</si>
  <si>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</si>
  <si>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</si>
  <si>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</si>
  <si>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</si>
  <si>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</si>
  <si>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</si>
  <si>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</si>
  <si>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</si>
  <si>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</si>
  <si>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</si>
  <si>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</si>
  <si>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</si>
  <si>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</si>
  <si>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</si>
  <si>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</si>
  <si>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</si>
  <si>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</si>
  <si>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</si>
  <si>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</si>
  <si>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</si>
  <si>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</si>
  <si>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</si>
  <si>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</si>
  <si>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</si>
  <si>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</si>
  <si>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</si>
  <si>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</si>
  <si>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</si>
  <si>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</si>
  <si>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</si>
  <si>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</si>
  <si>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</si>
  <si>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</si>
  <si>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</si>
  <si>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</si>
  <si>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</si>
  <si>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</si>
  <si>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</si>
  <si>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</si>
  <si>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</si>
  <si>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</si>
  <si>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</si>
  <si>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</si>
  <si>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</si>
  <si>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</si>
  <si>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</si>
  <si>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</si>
  <si>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</si>
  <si>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</si>
  <si>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</si>
  <si>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</si>
  <si>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</si>
  <si>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</si>
  <si>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</si>
  <si>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</si>
  <si>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</si>
  <si>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</si>
  <si>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</si>
  <si>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</si>
  <si>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</si>
  <si>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</si>
  <si>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</si>
  <si>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</si>
  <si>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</si>
  <si>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</si>
  <si>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</si>
  <si>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</si>
  <si>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</si>
  <si>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</si>
  <si>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</si>
  <si>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</si>
  <si>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</si>
  <si>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</si>
  <si>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</si>
  <si>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</si>
  <si>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</si>
  <si>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</si>
  <si>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</si>
  <si>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</si>
  <si>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</si>
  <si>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</si>
  <si>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</si>
  <si>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</si>
  <si>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</si>
  <si>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</si>
  <si>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</si>
  <si>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</si>
  <si>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</si>
  <si>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</si>
  <si>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</si>
  <si>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</si>
  <si>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</si>
  <si>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</si>
  <si>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</si>
  <si>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</si>
  <si>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</si>
  <si>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</si>
  <si>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</si>
  <si>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</si>
  <si>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</si>
  <si>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</si>
  <si>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</si>
  <si>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</si>
  <si>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</si>
  <si>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</si>
  <si>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</si>
  <si>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</si>
  <si>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</si>
  <si>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</si>
  <si>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</si>
  <si>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</si>
  <si>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</si>
  <si>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</si>
  <si>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</si>
  <si>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</si>
  <si>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</si>
  <si>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</si>
  <si>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</si>
  <si>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</si>
  <si>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</si>
  <si>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</si>
  <si>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</si>
  <si>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</si>
  <si>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</si>
  <si>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</si>
  <si>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</si>
  <si>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</si>
  <si>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</si>
  <si>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</si>
  <si>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</si>
  <si>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</si>
  <si>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</si>
  <si>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</si>
  <si>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</si>
  <si>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</si>
  <si>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</si>
  <si>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</si>
  <si>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</si>
  <si>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</si>
  <si>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</si>
  <si>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</si>
  <si>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</si>
  <si>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</si>
  <si>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</si>
  <si>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</si>
  <si>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</si>
  <si>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</si>
  <si>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</si>
  <si>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</si>
  <si>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</si>
  <si>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</si>
  <si>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</si>
  <si>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</si>
  <si>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</si>
  <si>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</si>
  <si>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</si>
  <si>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</si>
  <si>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</si>
  <si>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</si>
  <si>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</si>
  <si>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</si>
  <si>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</si>
  <si>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</si>
  <si>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</si>
  <si>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</si>
  <si>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</si>
  <si>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</si>
  <si>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</si>
  <si>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</si>
  <si>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</si>
  <si>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</si>
  <si>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</si>
  <si>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</si>
  <si>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</si>
  <si>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</si>
  <si>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</si>
  <si>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</si>
  <si>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</si>
  <si>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</si>
  <si>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</si>
  <si>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</si>
  <si>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</si>
  <si>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</si>
  <si>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</si>
  <si>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</si>
  <si>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</si>
  <si>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</si>
  <si>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</si>
  <si>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</si>
  <si>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</si>
  <si>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</si>
  <si>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</si>
  <si>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</si>
  <si>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</si>
  <si>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</si>
  <si>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</si>
  <si>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</si>
  <si>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</si>
  <si>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</si>
  <si>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</si>
  <si>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</si>
  <si>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</si>
  <si>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</si>
  <si>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</si>
  <si>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</si>
  <si>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</si>
  <si>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</si>
  <si>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</si>
  <si>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</si>
  <si>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</si>
  <si>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</si>
  <si>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</si>
  <si>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</si>
  <si>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</si>
  <si>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</si>
  <si>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</si>
  <si>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</si>
  <si>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</si>
  <si>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</si>
  <si>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</si>
  <si>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</si>
  <si>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</si>
  <si>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</si>
  <si>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</si>
  <si>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</si>
  <si>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</si>
  <si>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</si>
  <si>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</si>
  <si>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</si>
  <si>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</si>
  <si>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</si>
  <si>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</si>
  <si>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</si>
  <si>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</si>
  <si>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</si>
  <si>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</si>
  <si>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</si>
  <si>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</si>
  <si>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</si>
  <si>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</si>
  <si>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</si>
  <si>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</si>
  <si>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</si>
  <si>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</si>
  <si>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</si>
  <si>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</si>
  <si>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</si>
  <si>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</si>
  <si>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</si>
  <si>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</si>
  <si>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</si>
  <si>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</si>
  <si>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</si>
  <si>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</si>
  <si>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</si>
  <si>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</si>
  <si>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</si>
  <si>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</si>
  <si>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</si>
  <si>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</si>
  <si>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</si>
  <si>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</si>
  <si>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</si>
  <si>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</si>
  <si>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</si>
  <si>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</si>
  <si>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</si>
  <si>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</si>
  <si>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</si>
  <si>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</si>
  <si>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</si>
  <si>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</si>
  <si>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</si>
  <si>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</si>
  <si>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</si>
  <si>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</si>
  <si>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</si>
  <si>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</si>
  <si>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</si>
  <si>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</si>
  <si>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</si>
  <si>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</si>
  <si>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</si>
  <si>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</si>
  <si>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</si>
  <si>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</si>
  <si>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</si>
  <si>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</si>
  <si>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</si>
  <si>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</si>
  <si>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</si>
  <si>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</si>
  <si>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</si>
  <si>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</si>
  <si>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</si>
  <si>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</si>
  <si>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</si>
  <si>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</si>
  <si>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</si>
  <si>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</si>
  <si>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</si>
  <si>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</si>
  <si>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</si>
  <si>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</si>
  <si>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</si>
  <si>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</si>
  <si>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</si>
  <si>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</si>
  <si>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</si>
  <si>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</si>
  <si>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</si>
  <si>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</si>
  <si>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</si>
  <si>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</si>
  <si>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</si>
  <si>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</si>
  <si>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</si>
  <si>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</si>
  <si>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</si>
  <si>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</si>
  <si>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</si>
  <si>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</si>
  <si>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</si>
  <si>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</si>
  <si>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</si>
  <si>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</si>
  <si>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</si>
  <si>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</si>
  <si>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</si>
  <si>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</si>
  <si>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</si>
  <si>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</si>
  <si>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</si>
  <si>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</si>
  <si>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</si>
  <si>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</si>
  <si>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</si>
  <si>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</si>
  <si>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</si>
  <si>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</si>
  <si>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</si>
  <si>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</si>
  <si>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</si>
  <si>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</si>
  <si>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</si>
  <si>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</si>
  <si>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</si>
  <si>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</si>
  <si>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</si>
  <si>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</si>
  <si>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</si>
  <si>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</si>
  <si>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</si>
  <si>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</si>
  <si>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</si>
  <si>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</si>
  <si>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</si>
  <si>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</si>
  <si>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</si>
  <si>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</si>
  <si>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</si>
  <si>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</si>
  <si>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</si>
  <si>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</si>
  <si>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</si>
  <si>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</si>
  <si>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</si>
  <si>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</si>
  <si>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</si>
  <si>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</si>
  <si>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</si>
  <si>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</si>
  <si>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</si>
  <si>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</si>
  <si>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</si>
  <si>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</si>
  <si>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</si>
  <si>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</si>
  <si>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</si>
  <si>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</si>
  <si>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</si>
  <si>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</si>
  <si>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</si>
  <si>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</si>
  <si>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</si>
  <si>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</si>
  <si>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</si>
  <si>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</si>
  <si>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</si>
  <si>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</si>
  <si>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</si>
  <si>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</si>
  <si>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</si>
  <si>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</si>
  <si>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</si>
  <si>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</si>
  <si>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</si>
  <si>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</si>
  <si>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</si>
  <si>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</si>
  <si>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</si>
  <si>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</si>
  <si>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</si>
  <si>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</si>
  <si>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</si>
  <si>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</si>
  <si>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</si>
  <si>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</si>
  <si>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</si>
  <si>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</si>
  <si>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</si>
  <si>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</si>
  <si>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</si>
  <si>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</si>
  <si>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</si>
  <si>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</si>
  <si>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</si>
  <si>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</si>
  <si>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</si>
  <si>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</si>
  <si>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</si>
  <si>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</si>
  <si>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</si>
  <si>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</si>
  <si>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</si>
  <si>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</si>
  <si>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</si>
  <si>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</si>
  <si>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</si>
  <si>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</si>
  <si>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</si>
  <si>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</si>
  <si>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</si>
  <si>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</si>
  <si>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</si>
  <si>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</si>
  <si>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</si>
  <si>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</si>
  <si>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</si>
  <si>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</si>
  <si>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</si>
  <si>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</si>
  <si>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</si>
  <si>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</si>
  <si>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</si>
  <si>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</si>
  <si>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</si>
  <si>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</si>
  <si>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</si>
  <si>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</si>
  <si>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</si>
  <si>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</si>
  <si>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</si>
  <si>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</si>
  <si>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</si>
  <si>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</si>
  <si>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</si>
  <si>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</si>
  <si>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</si>
  <si>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</si>
  <si>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</si>
  <si>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</si>
  <si>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</si>
  <si>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</si>
  <si>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</si>
  <si>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</si>
  <si>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</si>
  <si>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</si>
  <si>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</si>
  <si>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</si>
  <si>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</si>
  <si>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</si>
  <si>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</si>
  <si>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</si>
  <si>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</si>
  <si>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</si>
  <si>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</si>
  <si>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</si>
  <si>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</si>
  <si>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</si>
  <si>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</si>
  <si>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</si>
  <si>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</si>
  <si>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</si>
  <si>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</si>
  <si>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</si>
  <si>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</si>
  <si>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</si>
  <si>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</si>
  <si>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</si>
  <si>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</si>
  <si>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</si>
  <si>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</si>
  <si>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</si>
  <si>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</si>
  <si>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</si>
  <si>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</si>
  <si>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</si>
  <si>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</si>
  <si>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</si>
  <si>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</si>
  <si>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</si>
  <si>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</si>
  <si>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</si>
  <si>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</si>
  <si>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</si>
  <si>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</si>
  <si>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</si>
  <si>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</si>
  <si>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</si>
  <si>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</si>
  <si>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</si>
  <si>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</si>
  <si>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</si>
  <si>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</si>
  <si>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</si>
  <si>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</si>
  <si>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</si>
  <si>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</si>
  <si>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</si>
  <si>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</si>
  <si>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</si>
  <si>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</si>
  <si>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</si>
  <si>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</si>
  <si>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</si>
  <si>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</si>
  <si>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</si>
  <si>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</si>
  <si>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</si>
  <si>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</si>
  <si>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</si>
  <si>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</si>
  <si>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</si>
  <si>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</si>
  <si>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</si>
  <si>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</si>
  <si>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</si>
  <si>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</si>
  <si>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</si>
  <si>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</si>
  <si>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</si>
  <si>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</si>
  <si>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</si>
  <si>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</si>
  <si>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</si>
  <si>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</si>
  <si>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</si>
  <si>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</si>
  <si>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</si>
  <si>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</si>
  <si>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</si>
  <si>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</si>
  <si>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</si>
  <si>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</si>
  <si>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</si>
  <si>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</si>
  <si>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</si>
  <si>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</si>
  <si>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</si>
  <si>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</si>
  <si>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</si>
  <si>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</si>
  <si>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</si>
  <si>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</si>
  <si>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</si>
  <si>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</si>
  <si>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</si>
  <si>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</si>
  <si>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</si>
  <si>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</si>
  <si>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</si>
  <si>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</si>
  <si>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</si>
  <si>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</si>
  <si>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</si>
  <si>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</si>
  <si>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</si>
  <si>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</si>
  <si>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</si>
  <si>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</si>
  <si>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</si>
  <si>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</si>
  <si>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</si>
  <si>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</si>
  <si>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</si>
  <si>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</si>
  <si>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</si>
  <si>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</si>
  <si>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</si>
  <si>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</si>
  <si>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</si>
  <si>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</si>
  <si>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</si>
  <si>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</si>
  <si>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</si>
  <si>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</si>
  <si>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</si>
  <si>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</si>
  <si>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</si>
  <si>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</si>
  <si>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</si>
  <si>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</si>
  <si>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</si>
  <si>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</si>
  <si>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</si>
  <si>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</si>
  <si>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</si>
  <si>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</si>
  <si>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</si>
  <si>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</si>
  <si>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</si>
  <si>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</si>
  <si>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</si>
  <si>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</si>
  <si>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</si>
  <si>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</si>
  <si>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</si>
  <si>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</si>
  <si>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</si>
  <si>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</si>
  <si>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</si>
  <si>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</si>
  <si>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</si>
  <si>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</si>
  <si>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</si>
  <si>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</si>
  <si>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</si>
  <si>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</si>
  <si>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</si>
  <si>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</si>
  <si>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</si>
  <si>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</si>
  <si>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</si>
  <si>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</si>
  <si>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</si>
  <si>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</si>
  <si>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</si>
  <si>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</si>
  <si>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</si>
  <si>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</si>
  <si>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</si>
  <si>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</si>
  <si>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</si>
  <si>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</si>
  <si>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</si>
  <si>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</si>
  <si>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</si>
  <si>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</si>
  <si>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</si>
  <si>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</si>
  <si>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</si>
  <si>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</si>
  <si>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</si>
  <si>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</si>
  <si>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</si>
  <si>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</si>
  <si>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</si>
  <si>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</si>
  <si>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</si>
  <si>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</si>
  <si>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</si>
  <si>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</si>
  <si>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</si>
  <si>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</si>
  <si>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</si>
  <si>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</si>
  <si>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</si>
  <si>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</si>
  <si>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</si>
  <si>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</si>
  <si>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</si>
  <si>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</si>
  <si>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</si>
  <si>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</si>
  <si>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</si>
  <si>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</si>
  <si>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</si>
  <si>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</si>
  <si>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</si>
  <si>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</si>
  <si>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</si>
  <si>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</si>
  <si>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</si>
  <si>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</si>
  <si>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</si>
  <si>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</si>
  <si>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</si>
  <si>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</si>
  <si>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</si>
  <si>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</si>
  <si>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</si>
  <si>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</si>
  <si>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</si>
  <si>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</si>
  <si>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</si>
  <si>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</si>
  <si>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</si>
  <si>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</si>
  <si>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</si>
  <si>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</si>
  <si>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</si>
  <si>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</si>
  <si>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</si>
  <si>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</si>
  <si>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</si>
  <si>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</si>
  <si>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</si>
  <si>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</si>
  <si>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</si>
  <si>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</si>
  <si>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</si>
  <si>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</si>
  <si>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</si>
  <si>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</si>
  <si>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</si>
  <si>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</si>
  <si>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</si>
  <si>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</si>
  <si>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</si>
  <si>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</si>
  <si>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</si>
  <si>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</si>
  <si>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</si>
  <si>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</si>
  <si>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</si>
  <si>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</si>
  <si>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</si>
  <si>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</si>
  <si>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</si>
  <si>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</si>
  <si>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</si>
  <si>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</si>
  <si>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</si>
  <si>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</si>
  <si>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</si>
  <si>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</si>
  <si>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</si>
  <si>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</si>
  <si>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</si>
  <si>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</si>
  <si>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</si>
  <si>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</si>
  <si>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</si>
  <si>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</si>
  <si>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</si>
  <si>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</si>
  <si>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</si>
  <si>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</si>
  <si>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</si>
  <si>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</si>
  <si>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</si>
  <si>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</si>
  <si>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</si>
  <si>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</si>
  <si>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</si>
  <si>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</si>
  <si>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</si>
  <si>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</si>
  <si>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</si>
  <si>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</si>
  <si>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</si>
  <si>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</si>
  <si>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</si>
  <si>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</si>
  <si>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</si>
  <si>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</si>
  <si>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</si>
  <si>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</si>
  <si>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</si>
  <si>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</si>
  <si>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</si>
  <si>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</si>
  <si>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</si>
  <si>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</si>
  <si>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</si>
  <si>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</si>
  <si>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</si>
  <si>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</si>
  <si>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</si>
  <si>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</si>
  <si>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</si>
  <si>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</si>
  <si>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</si>
  <si>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</si>
  <si>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</si>
  <si>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</si>
  <si>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</si>
  <si>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</si>
  <si>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</si>
  <si>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</si>
  <si>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</si>
  <si>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</si>
  <si>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</si>
  <si>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</si>
  <si>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</si>
  <si>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</si>
  <si>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</si>
  <si>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</si>
  <si>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</si>
  <si>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</si>
  <si>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</si>
  <si>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</si>
  <si>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</si>
  <si>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</si>
  <si>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</si>
  <si>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</si>
  <si>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</si>
  <si>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</si>
  <si>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</si>
  <si>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</si>
  <si>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</si>
  <si>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</si>
  <si>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</si>
  <si>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</si>
  <si>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</si>
  <si>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</si>
  <si>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</si>
  <si>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</si>
  <si>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</si>
  <si>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</si>
  <si>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</si>
  <si>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</si>
  <si>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</si>
  <si>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</si>
  <si>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</si>
  <si>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</si>
  <si>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</si>
  <si>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</si>
  <si>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</si>
  <si>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</si>
  <si>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</si>
  <si>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</si>
  <si>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</si>
  <si>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</si>
  <si>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</si>
  <si>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</si>
  <si>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</si>
  <si>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</si>
  <si>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</si>
  <si>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</si>
  <si>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</si>
  <si>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</si>
  <si>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</si>
  <si>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</si>
  <si>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</si>
  <si>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</si>
  <si>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</si>
  <si>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</si>
  <si>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</si>
  <si>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</si>
  <si>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</si>
  <si>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</si>
  <si>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</si>
  <si>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</si>
  <si>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</si>
  <si>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</si>
  <si>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</si>
  <si>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</si>
  <si>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</si>
  <si>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</si>
  <si>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</si>
  <si>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</si>
  <si>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</si>
  <si>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</si>
  <si>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</si>
  <si>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</si>
  <si>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</si>
  <si>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</si>
  <si>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</si>
  <si>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</si>
  <si>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</si>
  <si>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</si>
  <si>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</si>
  <si>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</si>
  <si>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</si>
  <si>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</si>
  <si>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</si>
  <si>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</si>
  <si>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</si>
  <si>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</si>
  <si>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</si>
  <si>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</si>
  <si>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</si>
  <si>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</si>
  <si>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</si>
  <si>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</si>
  <si>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</si>
  <si>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</si>
  <si>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</si>
  <si>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</si>
  <si>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</si>
  <si>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</si>
  <si>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</si>
  <si>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</si>
  <si>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</si>
  <si>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</si>
  <si>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</si>
  <si>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</si>
  <si>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</si>
  <si>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</si>
  <si>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</si>
  <si>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</si>
  <si>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</si>
  <si>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</si>
  <si>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</si>
  <si>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</si>
  <si>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</si>
  <si>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</si>
  <si>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</si>
  <si>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</si>
  <si>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</si>
  <si>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</si>
  <si>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</si>
  <si>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</si>
  <si>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</si>
  <si>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</si>
  <si>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</si>
  <si>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</si>
  <si>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</si>
  <si>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</si>
  <si>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</si>
  <si>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</si>
  <si>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</si>
  <si>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</si>
  <si>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</si>
  <si>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</si>
  <si>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</si>
  <si>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</si>
  <si>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</si>
  <si>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</si>
  <si>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</si>
  <si>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</si>
  <si>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</si>
  <si>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</si>
  <si>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</si>
  <si>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</si>
  <si>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</si>
  <si>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</si>
  <si>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</si>
  <si>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</si>
  <si>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</si>
  <si>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</si>
  <si>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</si>
  <si>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</si>
  <si>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</si>
  <si>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</si>
  <si>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</si>
  <si>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</si>
  <si>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</si>
  <si>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</si>
  <si>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Average donation</t>
  </si>
  <si>
    <t xml:space="preserve">Parent Category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</si>
  <si>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</si>
  <si>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</si>
  <si>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</si>
  <si>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</si>
  <si>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</si>
  <si>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</si>
  <si>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</si>
  <si>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</si>
  <si>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</si>
  <si>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</si>
  <si>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</si>
  <si>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</si>
  <si>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</si>
  <si>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</si>
  <si>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</si>
  <si>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</si>
  <si>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</si>
  <si>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</si>
  <si>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</si>
  <si>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</si>
  <si>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</si>
  <si>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</si>
  <si>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</si>
  <si>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</si>
  <si>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</si>
  <si>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</si>
  <si>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</si>
  <si>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</si>
  <si>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</si>
  <si>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</si>
  <si>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</si>
  <si>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</si>
  <si>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</si>
  <si>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Sub-Category </t>
  </si>
  <si>
    <t xml:space="preserve">Purple =new column </t>
  </si>
  <si>
    <t>Column Labels</t>
  </si>
  <si>
    <t>Grand Total</t>
  </si>
  <si>
    <t>(All)</t>
  </si>
  <si>
    <t>Row Labels</t>
  </si>
  <si>
    <t>Count of outcome</t>
  </si>
  <si>
    <t>(Multiple Items)</t>
  </si>
  <si>
    <t xml:space="preserve">date ended conversion </t>
  </si>
  <si>
    <t xml:space="preserve">date created conversion </t>
  </si>
  <si>
    <t>Years (date created conversion 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</si>
  <si>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</si>
  <si>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</si>
  <si>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</si>
  <si>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</si>
  <si>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</si>
  <si>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</si>
  <si>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</si>
  <si>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</si>
  <si>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</si>
  <si>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</si>
  <si>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</si>
  <si>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</si>
  <si>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Goal </t>
  </si>
  <si>
    <t>Number Successful</t>
  </si>
  <si>
    <t>Number Failed</t>
  </si>
  <si>
    <t>Number Canceled</t>
  </si>
  <si>
    <t>Total Projects</t>
  </si>
  <si>
    <t xml:space="preserve">Percentage Successful
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</si>
  <si>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</si>
  <si>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</si>
  <si>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</si>
  <si>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</si>
  <si>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</si>
  <si>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</si>
  <si>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</si>
  <si>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</si>
  <si>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</si>
  <si>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</si>
  <si>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</si>
  <si>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</si>
  <si>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</si>
  <si>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 xml:space="preserve">Greater than or equal to 50000
</t>
  </si>
  <si>
    <t xml:space="preserve">Mean </t>
  </si>
  <si>
    <t xml:space="preserve">Median </t>
  </si>
  <si>
    <t>Max</t>
  </si>
  <si>
    <t>Min</t>
  </si>
  <si>
    <t xml:space="preserve">Variance </t>
  </si>
  <si>
    <t xml:space="preserve">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</si>
</sst>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E8B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9" fontId="0" fillId="0" borderId="0" xfId="0" applyNumberFormat="1"/>
    <xf numFmtId="0" fontId="16" fillId="0" borderId="0" xfId="0" applyFont="1"/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5361FF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rgb="FF5361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361FF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5361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E8BFF"/>
      <color rgb="FF3D45FF"/>
      <color rgb="FF536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1.xlsx]Cateogory!PivotTable1</c:name>
    <c:fmtId val="0"/>
  </c:pivotSource>
  <c:chart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D45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Cateogory!$B$4:$B$5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Cateogory!$A$6:$A$30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Cateogory!$B$6:$B$30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0-DC4C-A93C-314881ED8CCB}"/>
            </c:ext>
          </c:extLst>
        </c:ser>
        <c:ser>
          <c:idx val="1"/>
          <c:order val="1"/>
          <c:tx>
            <c:strRef>
              <c:f>Cateogory!$C$4:$C$5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Cateogory!$A$6:$A$30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Cateogory!$C$6:$C$30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0-DC4C-A93C-314881ED8CCB}"/>
            </c:ext>
          </c:extLst>
        </c:ser>
        <c:ser>
          <c:idx val="2"/>
          <c:order val="2"/>
          <c:tx>
            <c:strRef>
              <c:f>Cateogory!$D$4:$D$5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3D45FF"/>
            </a:solidFill>
            <a:ln>
              <a:noFill/>
            </a:ln>
            <a:effectLst/>
          </c:spPr>
          <c:invertIfNegative val="0"/>
          <c:cat>
            <c:strRef>
              <c:f>Cateogory!$A$6:$A$30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Cateogory!$D$6:$D$30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00-DC4C-A93C-314881ED8CCB}"/>
            </c:ext>
          </c:extLst>
        </c:ser>
        <c:ser>
          <c:idx val="3"/>
          <c:order val="3"/>
          <c:tx>
            <c:strRef>
              <c:f>Cateogory!$E$4:$E$5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Cateogory!$A$6:$A$30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Cateogory!$E$6:$E$30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00-DC4C-A93C-314881ED8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798847"/>
        <c:axId val="221177759"/>
      </c:barChart>
      <c:catAx>
        <c:axId val="22079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77759"/>
        <c:crosses val="autoZero"/>
        <c:auto val="1"/>
        <c:lblAlgn val="ctr"/>
        <c:lblOffset val="100"/>
        <c:noMultiLvlLbl val="0"/>
      </c:catAx>
      <c:valAx>
        <c:axId val="2211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9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1.xlsx]Years!PivotTable1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2-C642-871F-25789B7ACC72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2-C642-871F-25789B7ACC72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2-C642-871F-25789B7ACC72}"/>
            </c:ext>
          </c:extLst>
        </c:ser>
        <c:ser>
          <c:idx val="3"/>
          <c:order val="3"/>
          <c:tx>
            <c:strRef>
              <c:f>Years!$E$4:$E$5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52-C642-871F-25789B7A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869600"/>
        <c:axId val="2021871312"/>
      </c:lineChart>
      <c:catAx>
        <c:axId val="20218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1312"/>
        <c:crosses val="autoZero"/>
        <c:auto val="1"/>
        <c:lblAlgn val="ctr"/>
        <c:lblOffset val="100"/>
        <c:noMultiLvlLbl val="0"/>
      </c:catAx>
      <c:valAx>
        <c:axId val="202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
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
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6-6F49-8ADA-9770C4BD3D77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
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6-6F49-8ADA-9770C4BD3D77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
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06-6F49-8ADA-9770C4BD3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664608"/>
        <c:axId val="835866336"/>
      </c:lineChart>
      <c:catAx>
        <c:axId val="12616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66336"/>
        <c:crosses val="autoZero"/>
        <c:auto val="1"/>
        <c:lblAlgn val="ctr"/>
        <c:lblOffset val="100"/>
        <c:noMultiLvlLbl val="0"/>
      </c:catAx>
      <c:valAx>
        <c:axId val="8358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Successful vs. Failed campigns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vs. Failed campigns </a:t>
          </a:r>
        </a:p>
      </cx:txPr>
    </cx:title>
    <cx:plotArea>
      <cx:plotAreaRegion>
        <cx:series layoutId="boxWhisker" uniqueId="{C0EB723D-CAD1-A94A-9C3B-BA276C88272C}">
          <cx:tx>
            <cx:txData>
              <cx:f>_xlchart.v1.0</cx:f>
              <cx:v>outcome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E34083D-3F97-CC4E-A7BC-DC19076B68AF}">
          <cx:tx>
            <cx:txData>
              <cx:f>_xlchart.v1.2</cx:f>
              <cx:v>backers_count</cx:v>
            </cx:txData>
          </cx:tx>
          <cx:spPr>
            <a:solidFill>
              <a:srgbClr val="00B050"/>
            </a:solidFill>
            <a:ln>
              <a:solidFill>
                <a:srgbClr val="00B050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1880CA6-0743-7846-9EA6-766AC79A84C5}">
          <cx:tx>
            <cx:txData>
              <cx:f>_xlchart.v1.4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7E02D13-FE13-5843-8BBB-66B47D5C10C8}">
          <cx:tx>
            <cx:txData>
              <cx:f>_xlchart.v1.6</cx:f>
              <cx:v>backers_count</cx:v>
            </cx:txData>
          </cx:tx>
          <cx:spPr>
            <a:solidFill>
              <a:srgbClr val="FF0000"/>
            </a:solidFill>
            <a:ln>
              <a:solidFill>
                <a:srgbClr val="FF0000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8</xdr:row>
      <xdr:rowOff>114300</xdr:rowOff>
    </xdr:from>
    <xdr:to>
      <xdr:col>14</xdr:col>
      <xdr:colOff>520700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64565-3EC9-0A71-6A88-500A2A65E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190500</xdr:rowOff>
    </xdr:from>
    <xdr:to>
      <xdr:col>14</xdr:col>
      <xdr:colOff>88900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FDB42-07A2-9274-D9B1-FCB2617B1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14</xdr:row>
      <xdr:rowOff>82550</xdr:rowOff>
    </xdr:from>
    <xdr:to>
      <xdr:col>10</xdr:col>
      <xdr:colOff>254000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037102-82E3-E6D2-5502-F80282D98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10</xdr:row>
      <xdr:rowOff>63500</xdr:rowOff>
    </xdr:from>
    <xdr:to>
      <xdr:col>12</xdr:col>
      <xdr:colOff>215900</xdr:colOff>
      <xdr:row>23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FB3B7B1-4A6C-726B-680F-CE7818B165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2200" y="2095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em, Gorgina" refreshedDate="45581.987967824076" createdVersion="8" refreshedVersion="8" minRefreshableVersion="3" recordCount="1001" xr:uid="{A3FAFDC4-47E2-0C4C-8FF7-BBF4D4284439}">
  <cacheSource type="worksheet">
    <worksheetSource ref="A1:T1002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 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 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em, Gorgina" refreshedDate="45582.616450462963" createdVersion="8" refreshedVersion="8" minRefreshableVersion="3" recordCount="1000" xr:uid="{96E3F43B-BA2E-CF4A-B6B6-FA350F9DB1E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 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/>
    </cacheField>
    <cacheField name="Months (date created conversion 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 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 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n v="0"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2A67E-886E-6840-8693-82B46A5BD71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numFmtId="2"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D9909-58DB-FE4D-8C69-AA36CD491A1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A21D-218E-6344-91B3-9F1EF91C7A54}">
  <dimension ref="A1:F30"/>
  <sheetViews>
    <sheetView workbookViewId="0">
      <selection activeCell="M7" sqref="M7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2069</v>
      </c>
    </row>
    <row r="2" spans="1:6" x14ac:dyDescent="0.2">
      <c r="A2" s="6" t="s">
        <v>2031</v>
      </c>
      <c r="B2" t="s">
        <v>2072</v>
      </c>
    </row>
    <row r="4" spans="1:6" x14ac:dyDescent="0.2">
      <c r="A4" s="6" t="s">
        <v>2071</v>
      </c>
      <c r="B4" s="6" t="s">
        <v>2067</v>
      </c>
    </row>
    <row r="5" spans="1:6" x14ac:dyDescent="0.2">
      <c r="A5" s="6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2064</v>
      </c>
      <c r="E7">
        <v>4</v>
      </c>
      <c r="F7">
        <v>4</v>
      </c>
    </row>
    <row r="8" spans="1:6" x14ac:dyDescent="0.2">
      <c r="A8" s="7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2042</v>
      </c>
      <c r="C10">
        <v>8</v>
      </c>
      <c r="E10">
        <v>10</v>
      </c>
      <c r="F10">
        <v>18</v>
      </c>
    </row>
    <row r="11" spans="1:6" x14ac:dyDescent="0.2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2055</v>
      </c>
      <c r="C20">
        <v>4</v>
      </c>
      <c r="E20">
        <v>4</v>
      </c>
      <c r="F20">
        <v>8</v>
      </c>
    </row>
    <row r="21" spans="1:6" x14ac:dyDescent="0.2">
      <c r="A21" s="7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2062</v>
      </c>
      <c r="C22">
        <v>9</v>
      </c>
      <c r="E22">
        <v>5</v>
      </c>
      <c r="F22">
        <v>14</v>
      </c>
    </row>
    <row r="23" spans="1:6" x14ac:dyDescent="0.2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2058</v>
      </c>
      <c r="C25">
        <v>7</v>
      </c>
      <c r="E25">
        <v>14</v>
      </c>
      <c r="F25">
        <v>21</v>
      </c>
    </row>
    <row r="26" spans="1:6" x14ac:dyDescent="0.2">
      <c r="A26" s="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2061</v>
      </c>
      <c r="E29">
        <v>3</v>
      </c>
      <c r="F29">
        <v>3</v>
      </c>
    </row>
    <row r="30" spans="1:6" x14ac:dyDescent="0.2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E5E1-47E6-154B-BF3B-BCFA33474E94}">
  <dimension ref="A1:F18"/>
  <sheetViews>
    <sheetView workbookViewId="0">
      <selection activeCell="K25" sqref="K25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2031</v>
      </c>
      <c r="B1" t="s">
        <v>2069</v>
      </c>
    </row>
    <row r="2" spans="1:6" x14ac:dyDescent="0.2">
      <c r="A2" s="6" t="s">
        <v>2075</v>
      </c>
      <c r="B2" t="s">
        <v>2069</v>
      </c>
    </row>
    <row r="4" spans="1:6" x14ac:dyDescent="0.2">
      <c r="A4" s="6" t="s">
        <v>2071</v>
      </c>
      <c r="B4" s="6" t="s">
        <v>2067</v>
      </c>
    </row>
    <row r="5" spans="1:6" x14ac:dyDescent="0.2">
      <c r="A5" s="6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2076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7" t="s">
        <v>2077</v>
      </c>
      <c r="B7">
        <v>7</v>
      </c>
      <c r="C7">
        <v>28</v>
      </c>
      <c r="E7">
        <v>44</v>
      </c>
      <c r="F7">
        <v>79</v>
      </c>
    </row>
    <row r="8" spans="1:6" x14ac:dyDescent="0.2">
      <c r="A8" s="7" t="s">
        <v>2078</v>
      </c>
      <c r="B8">
        <v>4</v>
      </c>
      <c r="C8">
        <v>33</v>
      </c>
      <c r="E8">
        <v>49</v>
      </c>
      <c r="F8">
        <v>86</v>
      </c>
    </row>
    <row r="9" spans="1:6" x14ac:dyDescent="0.2">
      <c r="A9" s="7" t="s">
        <v>2079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7" t="s">
        <v>2080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7" t="s">
        <v>2081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7" t="s">
        <v>2082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7" t="s">
        <v>2083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7" t="s">
        <v>2084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7" t="s">
        <v>2085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7" t="s">
        <v>2086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7" t="s">
        <v>2087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7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A916-4B58-7E46-8B83-B587E3C7CFF9}">
  <dimension ref="A1:H13"/>
  <sheetViews>
    <sheetView workbookViewId="0">
      <selection activeCell="C20" sqref="C20"/>
    </sheetView>
  </sheetViews>
  <sheetFormatPr baseColWidth="10" defaultRowHeight="16" x14ac:dyDescent="0.2"/>
  <cols>
    <col min="1" max="1" width="30.1640625" customWidth="1"/>
    <col min="2" max="2" width="17.33203125" customWidth="1"/>
    <col min="3" max="3" width="14.33203125" customWidth="1"/>
    <col min="4" max="4" width="16.33203125" customWidth="1"/>
    <col min="5" max="5" width="14.1640625" customWidth="1"/>
    <col min="6" max="6" width="20.6640625" customWidth="1"/>
    <col min="7" max="7" width="18.5" customWidth="1"/>
    <col min="8" max="8" width="19.33203125" customWidth="1"/>
  </cols>
  <sheetData>
    <row r="1" spans="1:8" s="12" customFormat="1" ht="21" customHeight="1" x14ac:dyDescent="0.2">
      <c r="A1" s="12" t="s">
        <v>2088</v>
      </c>
      <c r="B1" s="12" t="s">
        <v>2089</v>
      </c>
      <c r="C1" s="14" t="s">
        <v>2090</v>
      </c>
      <c r="D1" s="12" t="s">
        <v>2091</v>
      </c>
      <c r="E1" s="12" t="s">
        <v>2092</v>
      </c>
      <c r="F1" s="13" t="s">
        <v>2093</v>
      </c>
      <c r="G1" s="12" t="s">
        <v>2094</v>
      </c>
      <c r="H1" s="12" t="s">
        <v>2095</v>
      </c>
    </row>
    <row r="2" spans="1:8" x14ac:dyDescent="0.2">
      <c r="A2" t="s">
        <v>2096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">
      <c r="A3" t="s">
        <v>2097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>SUM(B3:D3)</f>
        <v>231</v>
      </c>
      <c r="F3" s="10">
        <f t="shared" ref="F3:F13" si="0">B3/E3</f>
        <v>0.82683982683982682</v>
      </c>
      <c r="G3" s="10">
        <f t="shared" ref="G3:G13" si="1">C3/E3</f>
        <v>0.16450216450216451</v>
      </c>
      <c r="H3" s="10">
        <f t="shared" ref="H3:H13" si="2">D3/E3</f>
        <v>8.658008658008658E-3</v>
      </c>
    </row>
    <row r="4" spans="1:8" x14ac:dyDescent="0.2">
      <c r="A4" t="s">
        <v>2098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ref="E4:E13" si="3">SUM(B4:D4)</f>
        <v>315</v>
      </c>
      <c r="F4" s="10">
        <f t="shared" si="0"/>
        <v>0.52063492063492067</v>
      </c>
      <c r="G4" s="10">
        <f t="shared" si="1"/>
        <v>0.4</v>
      </c>
      <c r="H4" s="10">
        <f t="shared" si="2"/>
        <v>7.9365079365079361E-2</v>
      </c>
    </row>
    <row r="5" spans="1:8" x14ac:dyDescent="0.2">
      <c r="A5" t="s">
        <v>2099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3"/>
        <v>9</v>
      </c>
      <c r="F5" s="10">
        <f t="shared" si="0"/>
        <v>0.44444444444444442</v>
      </c>
      <c r="G5" s="10">
        <f t="shared" si="1"/>
        <v>0.55555555555555558</v>
      </c>
      <c r="H5" s="10">
        <f t="shared" si="2"/>
        <v>0</v>
      </c>
    </row>
    <row r="6" spans="1:8" x14ac:dyDescent="0.2">
      <c r="A6" t="s">
        <v>2100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3"/>
        <v>10</v>
      </c>
      <c r="F6" s="10">
        <f t="shared" si="0"/>
        <v>1</v>
      </c>
      <c r="G6" s="10">
        <f t="shared" si="1"/>
        <v>0</v>
      </c>
      <c r="H6" s="10">
        <f t="shared" si="2"/>
        <v>0</v>
      </c>
    </row>
    <row r="7" spans="1:8" x14ac:dyDescent="0.2">
      <c r="A7" t="s">
        <v>2101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3"/>
        <v>7</v>
      </c>
      <c r="F7" s="10">
        <f t="shared" si="0"/>
        <v>1</v>
      </c>
      <c r="G7" s="10">
        <f t="shared" si="1"/>
        <v>0</v>
      </c>
      <c r="H7" s="10">
        <f t="shared" si="2"/>
        <v>0</v>
      </c>
    </row>
    <row r="8" spans="1:8" x14ac:dyDescent="0.2">
      <c r="A8" t="s">
        <v>2102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3"/>
        <v>14</v>
      </c>
      <c r="F8" s="10">
        <f t="shared" si="0"/>
        <v>0.7857142857142857</v>
      </c>
      <c r="G8" s="10">
        <f t="shared" si="1"/>
        <v>0.21428571428571427</v>
      </c>
      <c r="H8" s="10">
        <f t="shared" si="2"/>
        <v>0</v>
      </c>
    </row>
    <row r="9" spans="1:8" x14ac:dyDescent="0.2">
      <c r="A9" t="s">
        <v>2103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3"/>
        <v>7</v>
      </c>
      <c r="F9" s="10">
        <f t="shared" si="0"/>
        <v>1</v>
      </c>
      <c r="G9" s="10">
        <f t="shared" si="1"/>
        <v>0</v>
      </c>
      <c r="H9" s="10">
        <f t="shared" si="2"/>
        <v>0</v>
      </c>
    </row>
    <row r="10" spans="1:8" x14ac:dyDescent="0.2">
      <c r="A10" t="s">
        <v>2104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3"/>
        <v>12</v>
      </c>
      <c r="F10" s="10">
        <f t="shared" si="0"/>
        <v>0.66666666666666663</v>
      </c>
      <c r="G10" s="10">
        <f t="shared" si="1"/>
        <v>0.25</v>
      </c>
      <c r="H10" s="10">
        <f t="shared" si="2"/>
        <v>8.3333333333333329E-2</v>
      </c>
    </row>
    <row r="11" spans="1:8" x14ac:dyDescent="0.2">
      <c r="A11" t="s">
        <v>2105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3"/>
        <v>14</v>
      </c>
      <c r="F11" s="10">
        <f t="shared" si="0"/>
        <v>0.7857142857142857</v>
      </c>
      <c r="G11" s="10">
        <f t="shared" si="1"/>
        <v>0.21428571428571427</v>
      </c>
      <c r="H11" s="10">
        <f t="shared" si="2"/>
        <v>0</v>
      </c>
    </row>
    <row r="12" spans="1:8" x14ac:dyDescent="0.2">
      <c r="A12" t="s">
        <v>2106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3"/>
        <v>11</v>
      </c>
      <c r="F12" s="10">
        <f t="shared" si="0"/>
        <v>0.72727272727272729</v>
      </c>
      <c r="G12" s="10">
        <f t="shared" si="1"/>
        <v>0.27272727272727271</v>
      </c>
      <c r="H12" s="10">
        <f t="shared" si="2"/>
        <v>0</v>
      </c>
    </row>
    <row r="13" spans="1:8" ht="20" customHeight="1" x14ac:dyDescent="0.2">
      <c r="A13" s="9" t="s">
        <v>2107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3"/>
        <v>305</v>
      </c>
      <c r="F13" s="10">
        <f t="shared" si="0"/>
        <v>0.3737704918032787</v>
      </c>
      <c r="G13" s="10">
        <f t="shared" si="1"/>
        <v>0.53442622950819674</v>
      </c>
      <c r="H13" s="10">
        <f t="shared" si="2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D17B-1D10-7745-B2F7-2AA43C7D7019}">
  <dimension ref="A1:M566"/>
  <sheetViews>
    <sheetView workbookViewId="0">
      <selection activeCell="M3" sqref="M3"/>
    </sheetView>
  </sheetViews>
  <sheetFormatPr baseColWidth="10" defaultRowHeight="16" x14ac:dyDescent="0.2"/>
  <cols>
    <col min="2" max="2" width="13" customWidth="1"/>
    <col min="5" max="6" width="13.83203125" customWidth="1"/>
    <col min="13" max="13" width="17.33203125" customWidth="1"/>
  </cols>
  <sheetData>
    <row r="1" spans="1:13" x14ac:dyDescent="0.2">
      <c r="A1" s="1" t="s">
        <v>4</v>
      </c>
      <c r="B1" s="1" t="s">
        <v>5</v>
      </c>
      <c r="D1" s="1" t="s">
        <v>4</v>
      </c>
      <c r="E1" s="1" t="s">
        <v>5</v>
      </c>
      <c r="F1" s="1"/>
      <c r="G1" s="1"/>
      <c r="H1" s="11" t="s">
        <v>2108</v>
      </c>
      <c r="I1" s="11" t="s">
        <v>2109</v>
      </c>
      <c r="J1" s="11" t="s">
        <v>2110</v>
      </c>
      <c r="K1" s="11" t="s">
        <v>2111</v>
      </c>
      <c r="L1" s="11" t="s">
        <v>2112</v>
      </c>
      <c r="M1" s="11" t="s">
        <v>2113</v>
      </c>
    </row>
    <row r="2" spans="1:13" x14ac:dyDescent="0.2">
      <c r="A2" t="s">
        <v>20</v>
      </c>
      <c r="B2">
        <v>158</v>
      </c>
      <c r="D2" t="s">
        <v>14</v>
      </c>
      <c r="E2">
        <v>0</v>
      </c>
      <c r="G2" t="s">
        <v>20</v>
      </c>
      <c r="H2">
        <f>AVERAGE(B:B)</f>
        <v>851.14690265486729</v>
      </c>
      <c r="I2">
        <f>MEDIAN(B:B)</f>
        <v>201</v>
      </c>
      <c r="J2">
        <f>MAX(B:B)</f>
        <v>7295</v>
      </c>
      <c r="K2">
        <f>MIN(B:B)</f>
        <v>16</v>
      </c>
      <c r="L2">
        <f>_xlfn.VAR.P(B:B)</f>
        <v>1603373.7324019109</v>
      </c>
      <c r="M2">
        <f>_xlfn.STDEV.P(B:B)</f>
        <v>1266.2439466397898</v>
      </c>
    </row>
    <row r="3" spans="1:13" x14ac:dyDescent="0.2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AVERAGE(E:E)</f>
        <v>585.61538461538464</v>
      </c>
      <c r="I3">
        <f>MEDIAN(E:E)</f>
        <v>114.5</v>
      </c>
      <c r="J3">
        <f>MAX(E:E)</f>
        <v>6080</v>
      </c>
      <c r="K3">
        <f>MIN(E:E)</f>
        <v>0</v>
      </c>
      <c r="L3">
        <f>_xlfn.VAR.P(E:E)</f>
        <v>921574.68174133555</v>
      </c>
      <c r="M3">
        <f>_xlfn.STDEV.P(E:E)</f>
        <v>959.98681331637863</v>
      </c>
    </row>
    <row r="4" spans="1:13" x14ac:dyDescent="0.2">
      <c r="A4" t="s">
        <v>20</v>
      </c>
      <c r="B4">
        <v>174</v>
      </c>
      <c r="D4" t="s">
        <v>14</v>
      </c>
      <c r="E4">
        <v>53</v>
      </c>
    </row>
    <row r="5" spans="1:13" x14ac:dyDescent="0.2">
      <c r="A5" t="s">
        <v>20</v>
      </c>
      <c r="B5">
        <v>227</v>
      </c>
      <c r="D5" t="s">
        <v>14</v>
      </c>
      <c r="E5">
        <v>18</v>
      </c>
    </row>
    <row r="6" spans="1:13" x14ac:dyDescent="0.2">
      <c r="A6" t="s">
        <v>20</v>
      </c>
      <c r="B6">
        <v>220</v>
      </c>
      <c r="D6" t="s">
        <v>14</v>
      </c>
      <c r="E6">
        <v>44</v>
      </c>
    </row>
    <row r="7" spans="1:13" x14ac:dyDescent="0.2">
      <c r="A7" t="s">
        <v>20</v>
      </c>
      <c r="B7">
        <v>98</v>
      </c>
      <c r="D7" t="s">
        <v>14</v>
      </c>
      <c r="E7">
        <v>27</v>
      </c>
    </row>
    <row r="8" spans="1:13" x14ac:dyDescent="0.2">
      <c r="A8" t="s">
        <v>20</v>
      </c>
      <c r="B8">
        <v>100</v>
      </c>
      <c r="D8" t="s">
        <v>14</v>
      </c>
      <c r="E8">
        <v>55</v>
      </c>
    </row>
    <row r="9" spans="1:13" x14ac:dyDescent="0.2">
      <c r="A9" t="s">
        <v>20</v>
      </c>
      <c r="B9">
        <v>1249</v>
      </c>
      <c r="D9" t="s">
        <v>14</v>
      </c>
      <c r="E9">
        <v>200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</row>
    <row r="12" spans="1:13" x14ac:dyDescent="0.2">
      <c r="A12" t="s">
        <v>20</v>
      </c>
      <c r="B12">
        <v>142</v>
      </c>
      <c r="D12" t="s">
        <v>14</v>
      </c>
      <c r="E12">
        <v>558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34" priority="34" operator="containsText" text="Failed ">
      <formula>NOT(ISERROR(SEARCH("Failed ",A1)))</formula>
    </cfRule>
    <cfRule type="containsText" dxfId="33" priority="33" operator="containsText" text="failed">
      <formula>NOT(ISERROR(SEARCH("failed",A1)))</formula>
    </cfRule>
    <cfRule type="containsText" dxfId="32" priority="32" operator="containsText" text="successful">
      <formula>NOT(ISERROR(SEARCH("successful",A1)))</formula>
    </cfRule>
    <cfRule type="containsText" dxfId="31" priority="31" operator="containsText" text="Live">
      <formula>NOT(ISERROR(SEARCH("Live",A1)))</formula>
    </cfRule>
    <cfRule type="containsText" dxfId="30" priority="30" operator="containsText" text="cancelled">
      <formula>NOT(ISERROR(SEARCH("cancelled",A1)))</formula>
    </cfRule>
    <cfRule type="cellIs" dxfId="29" priority="29" operator="equal">
      <formula>"canceled"</formula>
    </cfRule>
    <cfRule type="containsText" dxfId="28" priority="28" operator="containsText" text="live">
      <formula>NOT(ISERROR(SEARCH("live",A1)))</formula>
    </cfRule>
    <cfRule type="containsText" dxfId="27" priority="27" operator="containsText" text="live">
      <formula>NOT(ISERROR(SEARCH("live",A1)))</formula>
    </cfRule>
  </conditionalFormatting>
  <conditionalFormatting sqref="D1:D1047940">
    <cfRule type="containsText" dxfId="26" priority="18" operator="containsText" text="live">
      <formula>NOT(ISERROR(SEARCH("live",D1)))</formula>
    </cfRule>
    <cfRule type="containsText" dxfId="25" priority="19" operator="containsText" text="live">
      <formula>NOT(ISERROR(SEARCH("live",D1)))</formula>
    </cfRule>
    <cfRule type="containsText" dxfId="24" priority="26" operator="containsText" text="Failed ">
      <formula>NOT(ISERROR(SEARCH("Failed ",D1)))</formula>
    </cfRule>
    <cfRule type="containsText" dxfId="23" priority="24" operator="containsText" text="failed">
      <formula>NOT(ISERROR(SEARCH("failed",D1)))</formula>
    </cfRule>
    <cfRule type="containsText" dxfId="22" priority="23" operator="containsText" text="successful">
      <formula>NOT(ISERROR(SEARCH("successful",D1)))</formula>
    </cfRule>
    <cfRule type="containsText" dxfId="21" priority="22" operator="containsText" text="Live">
      <formula>NOT(ISERROR(SEARCH("Live",D1)))</formula>
    </cfRule>
    <cfRule type="containsText" dxfId="20" priority="21" operator="containsText" text="cancelled">
      <formula>NOT(ISERROR(SEARCH("cancelled",D1)))</formula>
    </cfRule>
    <cfRule type="cellIs" dxfId="19" priority="20" operator="equal">
      <formula>"canceled"</formula>
    </cfRule>
  </conditionalFormatting>
  <conditionalFormatting sqref="D2">
    <cfRule type="containsText" dxfId="18" priority="25" operator="containsText" text="failed">
      <formula>NOT(ISERROR(SEARCH("failed",D2)))</formula>
    </cfRule>
  </conditionalFormatting>
  <conditionalFormatting sqref="G2:G3">
    <cfRule type="containsText" dxfId="17" priority="1" operator="containsText" text="live">
      <formula>NOT(ISERROR(SEARCH("live",G2)))</formula>
    </cfRule>
    <cfRule type="containsText" dxfId="16" priority="9" operator="containsText" text="Failed ">
      <formula>NOT(ISERROR(SEARCH("Failed ",G2)))</formula>
    </cfRule>
    <cfRule type="containsText" dxfId="15" priority="7" operator="containsText" text="failed">
      <formula>NOT(ISERROR(SEARCH("failed",G2)))</formula>
    </cfRule>
    <cfRule type="containsText" dxfId="14" priority="6" operator="containsText" text="successful">
      <formula>NOT(ISERROR(SEARCH("successful",G2)))</formula>
    </cfRule>
    <cfRule type="containsText" dxfId="13" priority="5" operator="containsText" text="Live">
      <formula>NOT(ISERROR(SEARCH("Live",G2)))</formula>
    </cfRule>
    <cfRule type="containsText" dxfId="12" priority="4" operator="containsText" text="cancelled">
      <formula>NOT(ISERROR(SEARCH("cancelled",G2)))</formula>
    </cfRule>
    <cfRule type="cellIs" dxfId="11" priority="3" operator="equal">
      <formula>"canceled"</formula>
    </cfRule>
    <cfRule type="containsText" dxfId="10" priority="2" operator="containsText" text="live">
      <formula>NOT(ISERROR(SEARCH("live",G2)))</formula>
    </cfRule>
  </conditionalFormatting>
  <conditionalFormatting sqref="G3">
    <cfRule type="containsText" dxfId="9" priority="8" operator="containsText" text="failed">
      <formula>NOT(ISERROR(SEARCH("failed",G3)))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2"/>
  <sheetViews>
    <sheetView tabSelected="1" zoomScale="99" workbookViewId="0">
      <selection activeCell="I13" sqref="I1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83203125" customWidth="1"/>
    <col min="7" max="7" width="12.5" customWidth="1"/>
    <col min="8" max="8" width="18.6640625" customWidth="1"/>
    <col min="9" max="9" width="16" customWidth="1"/>
    <col min="12" max="12" width="13.83203125" customWidth="1"/>
    <col min="13" max="13" width="12.83203125" customWidth="1"/>
    <col min="14" max="14" width="22.1640625" customWidth="1"/>
    <col min="15" max="15" width="19.83203125" customWidth="1"/>
    <col min="18" max="18" width="28" bestFit="1" customWidth="1"/>
    <col min="19" max="19" width="14.6640625" customWidth="1"/>
    <col min="20" max="20" width="15.1640625" customWidth="1"/>
    <col min="23" max="23" width="18.6640625" customWidth="1"/>
  </cols>
  <sheetData>
    <row r="1" spans="1:23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2074</v>
      </c>
      <c r="O1" s="4" t="s">
        <v>2073</v>
      </c>
      <c r="P1" s="1" t="s">
        <v>10</v>
      </c>
      <c r="Q1" s="1" t="s">
        <v>11</v>
      </c>
      <c r="R1" s="1" t="s">
        <v>2028</v>
      </c>
      <c r="S1" s="4" t="s">
        <v>2031</v>
      </c>
      <c r="T1" s="4" t="s">
        <v>2065</v>
      </c>
      <c r="W1" s="4" t="s">
        <v>2066</v>
      </c>
    </row>
    <row r="2" spans="1:23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ROUND(E2/D2*100,"0")</f>
        <v>0</v>
      </c>
      <c r="G2" t="s">
        <v>14</v>
      </c>
      <c r="H2">
        <v>0</v>
      </c>
      <c r="I2" s="5">
        <f>IF(H2=0,0, 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3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ROUND(E3/D3*100,"0")</f>
        <v>1040</v>
      </c>
      <c r="G3" t="s">
        <v>20</v>
      </c>
      <c r="H3">
        <v>158</v>
      </c>
      <c r="I3" s="5">
        <f t="shared" ref="I3:I66" si="1">IF(H3=0,0,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3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3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3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3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3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3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3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3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3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3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3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3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3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ROUND(E67/D67*100,"0")</f>
        <v>236</v>
      </c>
      <c r="G67" t="s">
        <v>20</v>
      </c>
      <c r="H67">
        <v>236</v>
      </c>
      <c r="I67" s="5">
        <f t="shared" ref="I67:I130" si="5">IF(H67=0,0,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ROUND(E131/D131*100,"0")</f>
        <v>3</v>
      </c>
      <c r="G131" t="s">
        <v>74</v>
      </c>
      <c r="H131">
        <v>55</v>
      </c>
      <c r="I131" s="5">
        <f t="shared" ref="I131:I194" si="9">IF(H131=0,0,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ROUND(E195/D195*100,"0")</f>
        <v>46</v>
      </c>
      <c r="G195" t="s">
        <v>14</v>
      </c>
      <c r="H195">
        <v>65</v>
      </c>
      <c r="I195" s="5">
        <f t="shared" ref="I195:I258" si="13">IF(H195=0,0,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ROUND(E259/D259*100,"0")</f>
        <v>146</v>
      </c>
      <c r="G259" t="s">
        <v>20</v>
      </c>
      <c r="H259">
        <v>92</v>
      </c>
      <c r="I259" s="5">
        <f t="shared" ref="I259:I322" si="17">IF(H259=0,0,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ROUND(E323/D323*100,"0")</f>
        <v>94</v>
      </c>
      <c r="G323" t="s">
        <v>14</v>
      </c>
      <c r="H323">
        <v>2468</v>
      </c>
      <c r="I323" s="5">
        <f t="shared" ref="I323:I386" si="21">IF(H323=0,0,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ROUND(E387/D387*100,"0")</f>
        <v>146</v>
      </c>
      <c r="G387" t="s">
        <v>20</v>
      </c>
      <c r="H387">
        <v>1137</v>
      </c>
      <c r="I387" s="5">
        <f t="shared" ref="I387:I450" si="25">IF(H387=0,0,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ROUND(E451/D451*100,"0")</f>
        <v>967</v>
      </c>
      <c r="G451" t="s">
        <v>20</v>
      </c>
      <c r="H451">
        <v>86</v>
      </c>
      <c r="I451" s="5">
        <f t="shared" ref="I451:I514" si="29">IF(H451=0,0,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ROUND(E515/D515*100,"0")</f>
        <v>39</v>
      </c>
      <c r="G515" t="s">
        <v>74</v>
      </c>
      <c r="H515">
        <v>35</v>
      </c>
      <c r="I515" s="5">
        <f t="shared" ref="I515:I578" si="33">IF(H515=0,0,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ROUND(E579/D579*100,"0")</f>
        <v>19</v>
      </c>
      <c r="G579" t="s">
        <v>74</v>
      </c>
      <c r="H579">
        <v>37</v>
      </c>
      <c r="I579" s="5">
        <f t="shared" ref="I579:I642" si="37">IF(H579=0,0,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ROUND(E643/D643*100,"0")</f>
        <v>120</v>
      </c>
      <c r="G643" t="s">
        <v>20</v>
      </c>
      <c r="H643">
        <v>194</v>
      </c>
      <c r="I643" s="5">
        <f t="shared" ref="I643:I706" si="41">IF(H643=0,0,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ROUND(E707/D707*100,"0")</f>
        <v>99</v>
      </c>
      <c r="G707" t="s">
        <v>14</v>
      </c>
      <c r="H707">
        <v>2025</v>
      </c>
      <c r="I707" s="5">
        <f t="shared" ref="I707:I770" si="45">IF(H707=0,0,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ROUND(E771/D771*100,"0")</f>
        <v>87</v>
      </c>
      <c r="G771" t="s">
        <v>14</v>
      </c>
      <c r="H771">
        <v>3410</v>
      </c>
      <c r="I771" s="5">
        <f t="shared" ref="I771:I834" si="49">IF(H771=0,0,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ROUND(E835/D835*100,"0")</f>
        <v>158</v>
      </c>
      <c r="G835" t="s">
        <v>20</v>
      </c>
      <c r="H835">
        <v>165</v>
      </c>
      <c r="I835" s="5">
        <f t="shared" ref="I835:I898" si="53">IF(H835=0,0,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ROUND(E899/D899*100,"0")</f>
        <v>28</v>
      </c>
      <c r="G899" t="s">
        <v>14</v>
      </c>
      <c r="H899">
        <v>27</v>
      </c>
      <c r="I899" s="5">
        <f t="shared" ref="I899:I962" si="57">IF(H899=0,0,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ROUND(E963/D963*100,"0")</f>
        <v>119</v>
      </c>
      <c r="G963" t="s">
        <v>20</v>
      </c>
      <c r="H963">
        <v>155</v>
      </c>
      <c r="I963" s="5">
        <f t="shared" ref="I963:I1001" si="61">IF(H963=0,0,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  <row r="1002" spans="1:20" x14ac:dyDescent="0.2">
      <c r="I1002" s="5"/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3D45FF"/>
      </colorScale>
    </cfRule>
    <cfRule type="colorScale" priority="2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3">
      <colorScale>
        <cfvo type="percent" val="0"/>
        <cfvo type="percent" val="100"/>
        <cfvo type="num" val="200"/>
        <color rgb="FFC00000"/>
        <color rgb="FF92D050"/>
        <color rgb="FF0070C0"/>
      </colorScale>
    </cfRule>
    <cfRule type="colorScale" priority="5">
      <colorScale>
        <cfvo type="percent" val="0"/>
        <cfvo type="percentile" val="100"/>
        <cfvo type="max"/>
        <color rgb="FFC00000"/>
        <color rgb="FF00B050"/>
        <color rgb="FF0070C0"/>
      </colorScale>
    </cfRule>
  </conditionalFormatting>
  <conditionalFormatting sqref="G1:G1048576">
    <cfRule type="containsText" dxfId="8" priority="6" operator="containsText" text="live">
      <formula>NOT(ISERROR(SEARCH("live",G1)))</formula>
    </cfRule>
    <cfRule type="containsText" dxfId="7" priority="7" operator="containsText" text="live">
      <formula>NOT(ISERROR(SEARCH("live",G1)))</formula>
    </cfRule>
    <cfRule type="cellIs" dxfId="6" priority="8" operator="equal">
      <formula>"canceled"</formula>
    </cfRule>
    <cfRule type="containsText" dxfId="5" priority="9" operator="containsText" text="cancelled">
      <formula>NOT(ISERROR(SEARCH("cancelled",G1)))</formula>
    </cfRule>
    <cfRule type="containsText" dxfId="4" priority="10" operator="containsText" text="Live">
      <formula>NOT(ISERROR(SEARCH("Live",G1)))</formula>
    </cfRule>
    <cfRule type="containsText" dxfId="3" priority="11" operator="containsText" text="successful">
      <formula>NOT(ISERROR(SEARCH("successful",G1)))</formula>
    </cfRule>
    <cfRule type="containsText" dxfId="2" priority="13" operator="containsText" text="failed">
      <formula>NOT(ISERROR(SEARCH("failed",G1)))</formula>
    </cfRule>
    <cfRule type="containsText" dxfId="1" priority="15" operator="containsText" text="Failed ">
      <formula>NOT(ISERROR(SEARCH("Failed ",G1)))</formula>
    </cfRule>
  </conditionalFormatting>
  <conditionalFormatting sqref="G2">
    <cfRule type="containsText" dxfId="0" priority="14" operator="containsText" text="failed">
      <formula>NOT(ISERROR(SEARCH("failed",G2)))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Cateogory</vt:lpstr>
      <vt:lpstr>Years</vt:lpstr>
      <vt:lpstr>Goal Analysis</vt:lpstr>
      <vt:lpstr>Data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Gorgina Kareem</cp:lastModifiedBy>
  <dcterms:created xsi:type="dcterms:W3CDTF">2021-09-29T18:52:28Z</dcterms:created>
  <dcterms:modified xsi:type="dcterms:W3CDTF">2024-10-19T22:32:12Z</dcterms:modified>
</cp:coreProperties>
</file>